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ple\Desktop\2017 대구호적 이미지 링크\"/>
    </mc:Choice>
  </mc:AlternateContent>
  <bookViews>
    <workbookView xWindow="-12" yWindow="4200" windowWidth="20736" windowHeight="4212"/>
  </bookViews>
  <sheets>
    <sheet name="Sheet1" sheetId="2" r:id="rId1"/>
  </sheets>
  <definedNames>
    <definedName name="_xlnm._FilterDatabase" localSheetId="0" hidden="1">Sheet1!$A$1:$BU$3554</definedName>
  </definedNames>
  <calcPr calcId="162913"/>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alcChain>
</file>

<file path=xl/sharedStrings.xml><?xml version="1.0" encoding="utf-8"?>
<sst xmlns="http://schemas.openxmlformats.org/spreadsheetml/2006/main" count="89240" uniqueCount="14263">
  <si>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</si>
  <si>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</si>
  <si>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</si>
  <si>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</si>
  <si>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</si>
  <si>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</si>
  <si>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</si>
  <si>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</si>
  <si>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</si>
  <si>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</si>
  <si>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</si>
  <si>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</si>
  <si>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</si>
  <si>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</si>
  <si>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</si>
  <si>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</si>
  <si>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</si>
  <si>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</si>
  <si>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</si>
  <si>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</si>
  <si>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</si>
  <si>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</si>
  <si>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</si>
  <si>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</si>
  <si>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</si>
  <si>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</si>
  <si>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</si>
  <si>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</si>
  <si>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</si>
  <si>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</si>
  <si>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</si>
  <si>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</si>
  <si>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</si>
  <si>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</si>
  <si>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</si>
  <si>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</si>
  <si>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私奴束伍軍分立</t>
  </si>
  <si>
    <t>私奴府案付束伍軍</t>
  </si>
  <si>
    <t>分立</t>
  </si>
  <si>
    <t>癸巳</t>
  </si>
  <si>
    <t>善山</t>
  </si>
  <si>
    <t>府</t>
  </si>
  <si>
    <t>僉知</t>
  </si>
  <si>
    <t>金友仁</t>
  </si>
  <si>
    <t>私奴</t>
  </si>
  <si>
    <t>上男</t>
  </si>
  <si>
    <t>班婢</t>
  </si>
  <si>
    <t>裵春</t>
  </si>
  <si>
    <t>福只</t>
  </si>
  <si>
    <t>先山</t>
  </si>
  <si>
    <t>唜福</t>
  </si>
  <si>
    <t>密陽</t>
  </si>
  <si>
    <t>妻</t>
  </si>
  <si>
    <t>私婢</t>
  </si>
  <si>
    <t>正月</t>
  </si>
  <si>
    <t>甲午</t>
  </si>
  <si>
    <t>金海</t>
  </si>
  <si>
    <t>安東</t>
  </si>
  <si>
    <t>幼學</t>
  </si>
  <si>
    <t>權守經</t>
  </si>
  <si>
    <t>正兵</t>
  </si>
  <si>
    <t>守命</t>
  </si>
  <si>
    <t>愛化</t>
  </si>
  <si>
    <t>守福</t>
  </si>
  <si>
    <t>守業</t>
  </si>
  <si>
    <t>許忠良</t>
  </si>
  <si>
    <t>率父</t>
  </si>
  <si>
    <t>戊午</t>
  </si>
  <si>
    <t>率母</t>
  </si>
  <si>
    <t>丙寅</t>
  </si>
  <si>
    <t>率女</t>
  </si>
  <si>
    <t>六月</t>
  </si>
  <si>
    <t>甲子</t>
  </si>
  <si>
    <t>府案付禁衛軍</t>
  </si>
  <si>
    <t>鄭</t>
  </si>
  <si>
    <t>斗敏</t>
  </si>
  <si>
    <t>壬辰</t>
  </si>
  <si>
    <t>晉州</t>
  </si>
  <si>
    <t>通政大夫</t>
  </si>
  <si>
    <t>唜龍</t>
  </si>
  <si>
    <t>光伊</t>
  </si>
  <si>
    <t>德伊</t>
  </si>
  <si>
    <t>安山</t>
  </si>
  <si>
    <t>良女</t>
  </si>
  <si>
    <t>李</t>
  </si>
  <si>
    <t>庚寅</t>
  </si>
  <si>
    <t>慶州</t>
  </si>
  <si>
    <t>薛海</t>
  </si>
  <si>
    <t>己命</t>
  </si>
  <si>
    <t>成福</t>
  </si>
  <si>
    <t>朴希福</t>
  </si>
  <si>
    <t>命分</t>
  </si>
  <si>
    <t>甲子故</t>
  </si>
  <si>
    <t>率子</t>
  </si>
  <si>
    <t>斗萬</t>
  </si>
  <si>
    <t>參</t>
  </si>
  <si>
    <t>乙丑</t>
  </si>
  <si>
    <t>加現</t>
  </si>
  <si>
    <t>金</t>
  </si>
  <si>
    <t>自云</t>
  </si>
  <si>
    <t>己卯</t>
  </si>
  <si>
    <t>判事</t>
  </si>
  <si>
    <t>正男</t>
  </si>
  <si>
    <t>多氣</t>
  </si>
  <si>
    <t>三友</t>
  </si>
  <si>
    <t>徐彦世</t>
  </si>
  <si>
    <t>大丘</t>
  </si>
  <si>
    <t>丁丑</t>
  </si>
  <si>
    <t>昌寧</t>
  </si>
  <si>
    <t>同府</t>
  </si>
  <si>
    <t>成昌世</t>
  </si>
  <si>
    <t>萬億</t>
  </si>
  <si>
    <t>春德</t>
  </si>
  <si>
    <t>千福</t>
  </si>
  <si>
    <t>千金</t>
  </si>
  <si>
    <t>訥卜</t>
  </si>
  <si>
    <t>忠州</t>
  </si>
  <si>
    <t>牙兵</t>
  </si>
  <si>
    <t>俊傑</t>
  </si>
  <si>
    <t>癸丑</t>
  </si>
  <si>
    <t>碧娘</t>
  </si>
  <si>
    <t>辛酉</t>
  </si>
  <si>
    <t>府案付展力副尉兼司僕禁衛軍</t>
  </si>
  <si>
    <t>申民</t>
  </si>
  <si>
    <t>辛卯</t>
  </si>
  <si>
    <t>豊世</t>
  </si>
  <si>
    <t>之一</t>
  </si>
  <si>
    <t>李應男</t>
  </si>
  <si>
    <t>守月</t>
  </si>
  <si>
    <t>丁卯故</t>
  </si>
  <si>
    <t>禁衛保</t>
  </si>
  <si>
    <t>永建</t>
  </si>
  <si>
    <t>乭分</t>
  </si>
  <si>
    <t>癸亥</t>
  </si>
  <si>
    <t>府案付禁衛保</t>
  </si>
  <si>
    <t>明俊</t>
  </si>
  <si>
    <t>戊戌</t>
  </si>
  <si>
    <t>己男</t>
  </si>
  <si>
    <t>朴一伊</t>
  </si>
  <si>
    <t>林</t>
  </si>
  <si>
    <t>召史</t>
  </si>
  <si>
    <t>壬寅</t>
  </si>
  <si>
    <t>哲生</t>
  </si>
  <si>
    <t>仁上</t>
  </si>
  <si>
    <t>徐己龍</t>
  </si>
  <si>
    <t>朴</t>
  </si>
  <si>
    <t>乙亥</t>
  </si>
  <si>
    <t>率弟</t>
  </si>
  <si>
    <t>良丁</t>
  </si>
  <si>
    <t>己仁</t>
  </si>
  <si>
    <t>丙辰</t>
  </si>
  <si>
    <t>爲僧</t>
  </si>
  <si>
    <t>勇泉寺</t>
  </si>
  <si>
    <t>御保朴有昌</t>
  </si>
  <si>
    <t>府案付御保</t>
  </si>
  <si>
    <t>有昌</t>
  </si>
  <si>
    <t>唜文</t>
  </si>
  <si>
    <t>德夫</t>
  </si>
  <si>
    <t>一善</t>
  </si>
  <si>
    <t>水軍</t>
  </si>
  <si>
    <t>鄭卜</t>
  </si>
  <si>
    <t>唜春</t>
  </si>
  <si>
    <t>辛丑</t>
  </si>
  <si>
    <t>淸道</t>
  </si>
  <si>
    <t>三嘉</t>
  </si>
  <si>
    <t>崔振英</t>
  </si>
  <si>
    <t>介㖰</t>
  </si>
  <si>
    <t>弘孫</t>
  </si>
  <si>
    <t>文伊</t>
  </si>
  <si>
    <t>銀孫</t>
  </si>
  <si>
    <t>東汗</t>
  </si>
  <si>
    <t>萬</t>
  </si>
  <si>
    <t>辛巳</t>
  </si>
  <si>
    <t>武學</t>
  </si>
  <si>
    <t>有信</t>
  </si>
  <si>
    <t>忠男</t>
  </si>
  <si>
    <t>通政大父</t>
  </si>
  <si>
    <t>正生</t>
  </si>
  <si>
    <t>盧孝香</t>
  </si>
  <si>
    <t>淸州</t>
  </si>
  <si>
    <t>納粟通政大夫</t>
  </si>
  <si>
    <t>生立</t>
  </si>
  <si>
    <t>得生</t>
  </si>
  <si>
    <t>一伊</t>
  </si>
  <si>
    <t>金光復</t>
  </si>
  <si>
    <t>子</t>
  </si>
  <si>
    <t>府案付禁保</t>
  </si>
  <si>
    <t>是俊</t>
  </si>
  <si>
    <t>己酉</t>
  </si>
  <si>
    <t>巡別隊保</t>
  </si>
  <si>
    <t>老引</t>
  </si>
  <si>
    <t>老人</t>
  </si>
  <si>
    <t>丁巳</t>
  </si>
  <si>
    <t>守億</t>
  </si>
  <si>
    <t>朴德夫</t>
  </si>
  <si>
    <t>後妻</t>
  </si>
  <si>
    <t>東萊</t>
  </si>
  <si>
    <t>五十同</t>
  </si>
  <si>
    <t>仁善</t>
  </si>
  <si>
    <t>徐福男</t>
  </si>
  <si>
    <t>束伍私奴</t>
  </si>
  <si>
    <t>有申</t>
  </si>
  <si>
    <t>乙巳</t>
  </si>
  <si>
    <t>權順經</t>
  </si>
  <si>
    <t>有今</t>
  </si>
  <si>
    <t>巡牙兵私奴</t>
  </si>
  <si>
    <t>奉先</t>
  </si>
  <si>
    <t>黃寔</t>
  </si>
  <si>
    <t>金伊同</t>
  </si>
  <si>
    <t>奉生</t>
  </si>
  <si>
    <t>金伊</t>
  </si>
  <si>
    <t>金伊男</t>
  </si>
  <si>
    <t>崔永憲</t>
  </si>
  <si>
    <t>日鶴</t>
  </si>
  <si>
    <t>寺婢</t>
  </si>
  <si>
    <t>生春</t>
  </si>
  <si>
    <t>寺奴</t>
  </si>
  <si>
    <t>己文</t>
  </si>
  <si>
    <t>禾守</t>
  </si>
  <si>
    <t>斤每</t>
  </si>
  <si>
    <t>丙寅故</t>
  </si>
  <si>
    <t>晩先</t>
  </si>
  <si>
    <t>率叔</t>
  </si>
  <si>
    <t>金伊文</t>
  </si>
  <si>
    <t>率叔妻</t>
  </si>
  <si>
    <t>得春</t>
  </si>
  <si>
    <t>幷加現</t>
  </si>
  <si>
    <t>府案付京炮保</t>
  </si>
  <si>
    <t>永發</t>
  </si>
  <si>
    <t>甲申</t>
  </si>
  <si>
    <t>厚生</t>
  </si>
  <si>
    <t>莫連</t>
  </si>
  <si>
    <t>陳千日</t>
  </si>
  <si>
    <t>成</t>
  </si>
  <si>
    <t>件里山</t>
  </si>
  <si>
    <t>㐚未</t>
  </si>
  <si>
    <t>得先</t>
  </si>
  <si>
    <t>李唜石</t>
  </si>
  <si>
    <t>草溪</t>
  </si>
  <si>
    <t>㗡良</t>
  </si>
  <si>
    <t>甲寅</t>
  </si>
  <si>
    <t>順良</t>
  </si>
  <si>
    <t>順先</t>
  </si>
  <si>
    <t>守牙兵姜順生</t>
  </si>
  <si>
    <t>守牙兵</t>
  </si>
  <si>
    <t>姜</t>
  </si>
  <si>
    <t>順生</t>
  </si>
  <si>
    <t>丁酉</t>
  </si>
  <si>
    <t>得申</t>
  </si>
  <si>
    <t>彦卜</t>
  </si>
  <si>
    <t>卜長</t>
  </si>
  <si>
    <t>李許農</t>
  </si>
  <si>
    <t>勝今</t>
  </si>
  <si>
    <t>丙午</t>
  </si>
  <si>
    <t>文化</t>
  </si>
  <si>
    <t>比安</t>
  </si>
  <si>
    <t>金鼎重</t>
  </si>
  <si>
    <t>續良正兵</t>
  </si>
  <si>
    <t>承日</t>
  </si>
  <si>
    <t>次今</t>
  </si>
  <si>
    <t>七卜</t>
  </si>
  <si>
    <t>應卜</t>
  </si>
  <si>
    <t>億金</t>
  </si>
  <si>
    <t>士女</t>
  </si>
  <si>
    <t>甲戌</t>
  </si>
  <si>
    <t>率妹</t>
  </si>
  <si>
    <t>出嫁去</t>
  </si>
  <si>
    <t>同里金儀得戶</t>
  </si>
  <si>
    <t>險金伊</t>
  </si>
  <si>
    <t>密陽武學</t>
  </si>
  <si>
    <t>有建</t>
  </si>
  <si>
    <t>愛上</t>
  </si>
  <si>
    <t>長守</t>
  </si>
  <si>
    <t>文良</t>
  </si>
  <si>
    <t>兪愛男</t>
  </si>
  <si>
    <t>義興</t>
  </si>
  <si>
    <t>孫</t>
  </si>
  <si>
    <t>朝散大夫軍器寺僉正</t>
  </si>
  <si>
    <t>大日</t>
  </si>
  <si>
    <t>折衝將軍中樞府事</t>
  </si>
  <si>
    <t>命富</t>
  </si>
  <si>
    <t>折衝將軍僉知中樞府事</t>
  </si>
  <si>
    <t>慶良</t>
  </si>
  <si>
    <t>律生</t>
  </si>
  <si>
    <t>朴應成</t>
  </si>
  <si>
    <t>劉</t>
  </si>
  <si>
    <t>淸道撥軍巡營別隊</t>
  </si>
  <si>
    <t>丁亥</t>
  </si>
  <si>
    <t>騎保</t>
  </si>
  <si>
    <t>允卜</t>
  </si>
  <si>
    <t>允萬</t>
  </si>
  <si>
    <t>金千日</t>
  </si>
  <si>
    <t>忠介</t>
  </si>
  <si>
    <t>水保</t>
  </si>
  <si>
    <t>連伊</t>
  </si>
  <si>
    <t>凡山</t>
  </si>
  <si>
    <t>訓同</t>
  </si>
  <si>
    <t>良人</t>
  </si>
  <si>
    <t>金凡立</t>
  </si>
  <si>
    <t>承玉</t>
  </si>
  <si>
    <t>府案付水保束伍軍</t>
  </si>
  <si>
    <t>己發</t>
  </si>
  <si>
    <t>成先伊</t>
  </si>
  <si>
    <t>戒生</t>
  </si>
  <si>
    <t>永好</t>
  </si>
  <si>
    <t>朴乞</t>
  </si>
  <si>
    <t>崔</t>
  </si>
  <si>
    <t>丙戌</t>
  </si>
  <si>
    <t>分同</t>
  </si>
  <si>
    <t>分連</t>
  </si>
  <si>
    <t>卜只</t>
  </si>
  <si>
    <t>崔應立</t>
  </si>
  <si>
    <t>戊辰</t>
  </si>
  <si>
    <t>連玉</t>
  </si>
  <si>
    <t>乙卯</t>
  </si>
  <si>
    <t>李後密</t>
  </si>
  <si>
    <t>男伊</t>
  </si>
  <si>
    <t>召食</t>
  </si>
  <si>
    <t>男孫</t>
  </si>
  <si>
    <t>千伊</t>
  </si>
  <si>
    <t>不知</t>
  </si>
  <si>
    <t>小分</t>
  </si>
  <si>
    <t>婢</t>
  </si>
  <si>
    <t>銀今</t>
  </si>
  <si>
    <t>率婢</t>
  </si>
  <si>
    <t>牛音春</t>
  </si>
  <si>
    <t>奴</t>
  </si>
  <si>
    <t>戊子</t>
  </si>
  <si>
    <t>朴應昌</t>
  </si>
  <si>
    <t>同婢</t>
  </si>
  <si>
    <t>府案付禦營軍展力副尉兼司僕禦侮將軍</t>
  </si>
  <si>
    <t>白</t>
  </si>
  <si>
    <t>武仁</t>
  </si>
  <si>
    <t>壬戌</t>
  </si>
  <si>
    <t>嘉善大夫</t>
  </si>
  <si>
    <t>定虜衛</t>
  </si>
  <si>
    <t>唜世</t>
  </si>
  <si>
    <t>世弘</t>
  </si>
  <si>
    <t>鄭汗京</t>
  </si>
  <si>
    <t>有堅</t>
  </si>
  <si>
    <t>庚子</t>
  </si>
  <si>
    <t>率婦</t>
  </si>
  <si>
    <t>尹</t>
  </si>
  <si>
    <t>率孫女</t>
  </si>
  <si>
    <t>永郞</t>
  </si>
  <si>
    <t>武學巡別隊白有昌</t>
  </si>
  <si>
    <t>府案付武學巡別隊</t>
  </si>
  <si>
    <t>己丑</t>
  </si>
  <si>
    <t>禦侮將軍</t>
  </si>
  <si>
    <t>仁祥</t>
  </si>
  <si>
    <t>郭山介</t>
  </si>
  <si>
    <t>玄風</t>
  </si>
  <si>
    <t>先男</t>
  </si>
  <si>
    <t>俊伊</t>
  </si>
  <si>
    <t>文希</t>
  </si>
  <si>
    <t>河福祥</t>
  </si>
  <si>
    <t>率祖父</t>
  </si>
  <si>
    <t>密陽案付撥軍</t>
  </si>
  <si>
    <t>云迪</t>
  </si>
  <si>
    <t>府案付水軍巡營在家軍官</t>
  </si>
  <si>
    <t>永民</t>
  </si>
  <si>
    <t>春世</t>
  </si>
  <si>
    <t>奉世</t>
  </si>
  <si>
    <t>文連</t>
  </si>
  <si>
    <t>金靑右</t>
  </si>
  <si>
    <t>晉伯</t>
  </si>
  <si>
    <t>文屹</t>
  </si>
  <si>
    <t>訓鍊院僉正</t>
  </si>
  <si>
    <t>信伊</t>
  </si>
  <si>
    <t>文敬天</t>
  </si>
  <si>
    <t>順天</t>
  </si>
  <si>
    <t>種春</t>
  </si>
  <si>
    <t>俊漢</t>
  </si>
  <si>
    <t>孟金</t>
  </si>
  <si>
    <t>府案付御營軍</t>
  </si>
  <si>
    <t>仁發</t>
  </si>
  <si>
    <t>壬午</t>
  </si>
  <si>
    <t>貴男</t>
  </si>
  <si>
    <t>義先</t>
  </si>
  <si>
    <t>仁弘</t>
  </si>
  <si>
    <t>金鎰</t>
  </si>
  <si>
    <t>宋</t>
  </si>
  <si>
    <t>乙酉</t>
  </si>
  <si>
    <t>文世</t>
  </si>
  <si>
    <t>古音山</t>
  </si>
  <si>
    <t>鄭彦夫</t>
  </si>
  <si>
    <t>新寧</t>
  </si>
  <si>
    <t>府案付禦保</t>
  </si>
  <si>
    <t>次石伊</t>
  </si>
  <si>
    <t>有成</t>
  </si>
  <si>
    <t>慶生</t>
  </si>
  <si>
    <t>仲桀</t>
  </si>
  <si>
    <t>嘉善大夫同知中樞府事</t>
  </si>
  <si>
    <t>金春成</t>
  </si>
  <si>
    <t>尙景</t>
  </si>
  <si>
    <t>信右</t>
  </si>
  <si>
    <t>原從功臣</t>
  </si>
  <si>
    <t>仲連</t>
  </si>
  <si>
    <t>睦伯伊</t>
  </si>
  <si>
    <t>沃川</t>
  </si>
  <si>
    <t>命達</t>
  </si>
  <si>
    <t>癸卯</t>
  </si>
  <si>
    <t>出身</t>
  </si>
  <si>
    <t>武臣</t>
  </si>
  <si>
    <t>許</t>
  </si>
  <si>
    <t>氏</t>
  </si>
  <si>
    <t>癸未</t>
  </si>
  <si>
    <t>安生</t>
  </si>
  <si>
    <t>銀石</t>
  </si>
  <si>
    <t>仁番</t>
  </si>
  <si>
    <t>金無致</t>
  </si>
  <si>
    <t>石玉</t>
  </si>
  <si>
    <t>上典捉去</t>
  </si>
  <si>
    <t>率奴</t>
  </si>
  <si>
    <t>萬石</t>
  </si>
  <si>
    <t>丁未</t>
  </si>
  <si>
    <t>宋益</t>
  </si>
  <si>
    <t>禁衛保李弘仁</t>
  </si>
  <si>
    <t>弘仁</t>
  </si>
  <si>
    <t>兼司僕</t>
  </si>
  <si>
    <t>興立</t>
  </si>
  <si>
    <t>金貴男</t>
  </si>
  <si>
    <t>己亥</t>
  </si>
  <si>
    <t>保人</t>
  </si>
  <si>
    <t>天星</t>
  </si>
  <si>
    <t>泰傑</t>
  </si>
  <si>
    <t>金石哲</t>
  </si>
  <si>
    <t>庚辰</t>
  </si>
  <si>
    <t>仁右</t>
  </si>
  <si>
    <t>庚申</t>
  </si>
  <si>
    <t>金日</t>
  </si>
  <si>
    <t>癸酉</t>
  </si>
  <si>
    <t>納粟通政夫夫</t>
  </si>
  <si>
    <t>沃連</t>
  </si>
  <si>
    <t>漑源</t>
  </si>
  <si>
    <t>介孫</t>
  </si>
  <si>
    <t>金勤非</t>
  </si>
  <si>
    <t>英先</t>
  </si>
  <si>
    <t>禁保</t>
  </si>
  <si>
    <t>英信</t>
  </si>
  <si>
    <t>愛春</t>
  </si>
  <si>
    <t>從女</t>
  </si>
  <si>
    <t>同面巨望里武男戶</t>
  </si>
  <si>
    <t>立戶</t>
  </si>
  <si>
    <t>永申</t>
  </si>
  <si>
    <t>禦營軍</t>
  </si>
  <si>
    <t>朴彔年</t>
  </si>
  <si>
    <t>君迪</t>
  </si>
  <si>
    <t>莫山</t>
  </si>
  <si>
    <t>黃所作</t>
  </si>
  <si>
    <t>榮川</t>
  </si>
  <si>
    <t>府案付禁衛軍兼司僕</t>
  </si>
  <si>
    <t>海云</t>
  </si>
  <si>
    <t>日堅</t>
  </si>
  <si>
    <t>續良</t>
  </si>
  <si>
    <t>白從</t>
  </si>
  <si>
    <t>順江</t>
  </si>
  <si>
    <t>用伊</t>
  </si>
  <si>
    <t>仁哲</t>
  </si>
  <si>
    <t>爲上佐</t>
  </si>
  <si>
    <t>臺山寺</t>
  </si>
  <si>
    <t>仁逢</t>
  </si>
  <si>
    <t>順代</t>
  </si>
  <si>
    <t>率雇工</t>
  </si>
  <si>
    <t>守牙兵私奴</t>
  </si>
  <si>
    <t>忠民</t>
  </si>
  <si>
    <t>高山</t>
  </si>
  <si>
    <t>朴時憲</t>
  </si>
  <si>
    <t>老生</t>
  </si>
  <si>
    <t>納粟通政</t>
  </si>
  <si>
    <t>儀先</t>
  </si>
  <si>
    <t>學生</t>
  </si>
  <si>
    <t>景信</t>
  </si>
  <si>
    <t>汝憲</t>
  </si>
  <si>
    <t>高山縣監</t>
  </si>
  <si>
    <t>興祉</t>
  </si>
  <si>
    <t>弥達</t>
  </si>
  <si>
    <t>英俊</t>
  </si>
  <si>
    <t>守御牙兵私奴</t>
  </si>
  <si>
    <t>去</t>
  </si>
  <si>
    <t>朴海云戶</t>
  </si>
  <si>
    <t>禦營軍展力副尉兼司僕白允成</t>
  </si>
  <si>
    <t>府案付禦營軍展力副尉兼司僕</t>
  </si>
  <si>
    <t>允成</t>
  </si>
  <si>
    <t>安福只</t>
  </si>
  <si>
    <t>弘立</t>
  </si>
  <si>
    <t>金戒男</t>
  </si>
  <si>
    <t>府案付水保</t>
  </si>
  <si>
    <t>允發</t>
  </si>
  <si>
    <t>以明</t>
  </si>
  <si>
    <t>率妻母</t>
  </si>
  <si>
    <t>率兄</t>
  </si>
  <si>
    <t>禦保</t>
  </si>
  <si>
    <t>有靑</t>
  </si>
  <si>
    <t>福立</t>
  </si>
  <si>
    <t>順伊</t>
  </si>
  <si>
    <t>守日</t>
  </si>
  <si>
    <t>永川</t>
  </si>
  <si>
    <t>曺廷昌</t>
  </si>
  <si>
    <t>日孫母</t>
  </si>
  <si>
    <t>唜女</t>
  </si>
  <si>
    <t>日石</t>
  </si>
  <si>
    <t>億呑</t>
  </si>
  <si>
    <t>金得良</t>
  </si>
  <si>
    <t>古音眞</t>
  </si>
  <si>
    <t>有英</t>
  </si>
  <si>
    <t>丁生</t>
  </si>
  <si>
    <t>忠桀</t>
  </si>
  <si>
    <t>嘉儀大夫中樞府事</t>
  </si>
  <si>
    <t>張</t>
  </si>
  <si>
    <t>仁同</t>
  </si>
  <si>
    <t>達文</t>
  </si>
  <si>
    <t>軍功</t>
  </si>
  <si>
    <t>彦同</t>
  </si>
  <si>
    <t>振天</t>
  </si>
  <si>
    <t>正憲大夫同知中樞府事</t>
  </si>
  <si>
    <t>金忠善</t>
  </si>
  <si>
    <t>明好</t>
  </si>
  <si>
    <t>高</t>
  </si>
  <si>
    <t>濟州</t>
  </si>
  <si>
    <t>承男</t>
  </si>
  <si>
    <t>壬申</t>
  </si>
  <si>
    <t>星州</t>
  </si>
  <si>
    <t>李元信</t>
  </si>
  <si>
    <t>允福</t>
  </si>
  <si>
    <t>千月伊</t>
  </si>
  <si>
    <t>良</t>
  </si>
  <si>
    <t>石</t>
  </si>
  <si>
    <t>朴元</t>
  </si>
  <si>
    <t>八今</t>
  </si>
  <si>
    <t>七福</t>
  </si>
  <si>
    <t>乙丑故</t>
  </si>
  <si>
    <t>儀龍</t>
  </si>
  <si>
    <t>戊寅</t>
  </si>
  <si>
    <t>戒卜</t>
  </si>
  <si>
    <t>守春</t>
  </si>
  <si>
    <t>文靑右</t>
  </si>
  <si>
    <t>坡平</t>
  </si>
  <si>
    <t>莫龍</t>
  </si>
  <si>
    <t>銀守</t>
  </si>
  <si>
    <t>崔唜同</t>
  </si>
  <si>
    <t>眞玉</t>
  </si>
  <si>
    <t>戒良</t>
  </si>
  <si>
    <t>斗里金</t>
  </si>
  <si>
    <t>率弟妻</t>
  </si>
  <si>
    <t>朱</t>
  </si>
  <si>
    <t>熊州</t>
  </si>
  <si>
    <t>巡營水鐵匠人劉信龍</t>
  </si>
  <si>
    <t>巡營水鐵匠人</t>
  </si>
  <si>
    <t>信龍</t>
  </si>
  <si>
    <t>鶴龍</t>
  </si>
  <si>
    <t>鶴金</t>
  </si>
  <si>
    <t>鶴奉</t>
  </si>
  <si>
    <t>徐道生</t>
  </si>
  <si>
    <t>達城</t>
  </si>
  <si>
    <t>唜山</t>
  </si>
  <si>
    <t>銀代</t>
  </si>
  <si>
    <t>億上</t>
  </si>
  <si>
    <t>安伏龍</t>
  </si>
  <si>
    <t>順興</t>
  </si>
  <si>
    <t>徐</t>
  </si>
  <si>
    <t>㖯介</t>
  </si>
  <si>
    <t>奉鶴</t>
  </si>
  <si>
    <t>守一</t>
  </si>
  <si>
    <t>熊川</t>
  </si>
  <si>
    <t>忠義</t>
  </si>
  <si>
    <t>朱益</t>
  </si>
  <si>
    <t>唜同</t>
  </si>
  <si>
    <t>立</t>
  </si>
  <si>
    <t>鄭申</t>
  </si>
  <si>
    <t>玉丹</t>
  </si>
  <si>
    <t>故</t>
  </si>
  <si>
    <t>省峴道案付雙山驛吏</t>
  </si>
  <si>
    <t>應生</t>
  </si>
  <si>
    <t>乙未</t>
  </si>
  <si>
    <t>禁衛軍</t>
  </si>
  <si>
    <t>應立</t>
  </si>
  <si>
    <t>驛女</t>
  </si>
  <si>
    <t>劉有乃</t>
  </si>
  <si>
    <t>折衝將軍</t>
  </si>
  <si>
    <t>鶴</t>
  </si>
  <si>
    <t>軍功判官</t>
  </si>
  <si>
    <t>汝武</t>
  </si>
  <si>
    <t>兪先</t>
  </si>
  <si>
    <t>信良</t>
  </si>
  <si>
    <t>汝哲</t>
  </si>
  <si>
    <t>趙起京</t>
  </si>
  <si>
    <t>咸安</t>
  </si>
  <si>
    <t>兪</t>
  </si>
  <si>
    <t>有乃</t>
  </si>
  <si>
    <t>雙山案付驛吏</t>
  </si>
  <si>
    <t>戒岳</t>
  </si>
  <si>
    <t>雙山驛案付驛保</t>
  </si>
  <si>
    <t>石達</t>
  </si>
  <si>
    <t>己未</t>
  </si>
  <si>
    <t>軍功判事</t>
  </si>
  <si>
    <t>時漢</t>
  </si>
  <si>
    <t>每陽</t>
  </si>
  <si>
    <t>京</t>
  </si>
  <si>
    <t>參判</t>
  </si>
  <si>
    <t>南以星</t>
  </si>
  <si>
    <t>義伊</t>
  </si>
  <si>
    <t>今伊</t>
  </si>
  <si>
    <t>萬伊</t>
  </si>
  <si>
    <t>金乞伊</t>
  </si>
  <si>
    <t>件里今</t>
  </si>
  <si>
    <t>敬屹</t>
  </si>
  <si>
    <t>廷涉</t>
  </si>
  <si>
    <t>秀一</t>
  </si>
  <si>
    <t>李太明</t>
  </si>
  <si>
    <t>仁民</t>
  </si>
  <si>
    <t>辛亥</t>
  </si>
  <si>
    <t>必佑</t>
  </si>
  <si>
    <t>有淸</t>
  </si>
  <si>
    <t>仁祐</t>
  </si>
  <si>
    <t>安福</t>
  </si>
  <si>
    <t>機張</t>
  </si>
  <si>
    <t>權</t>
  </si>
  <si>
    <t>驛吏</t>
  </si>
  <si>
    <t>起龍</t>
  </si>
  <si>
    <t>龍伊</t>
  </si>
  <si>
    <t>成萬一</t>
  </si>
  <si>
    <t>連代</t>
  </si>
  <si>
    <t>敬天驛奴應卓</t>
  </si>
  <si>
    <t>敬天案付驛奴</t>
  </si>
  <si>
    <t>應卓</t>
  </si>
  <si>
    <t>驛奴</t>
  </si>
  <si>
    <t>貴山</t>
  </si>
  <si>
    <t>介不</t>
  </si>
  <si>
    <t>㗟眞</t>
  </si>
  <si>
    <t>梁士男</t>
  </si>
  <si>
    <t>昆陽</t>
  </si>
  <si>
    <t>土玉</t>
  </si>
  <si>
    <t>丙申</t>
  </si>
  <si>
    <t>八立</t>
  </si>
  <si>
    <t>李守男</t>
  </si>
  <si>
    <t>全州</t>
  </si>
  <si>
    <t>者音進</t>
  </si>
  <si>
    <t>應分</t>
  </si>
  <si>
    <t>應眞</t>
  </si>
  <si>
    <t>私奴巡牙兵</t>
  </si>
  <si>
    <t>進生</t>
  </si>
  <si>
    <t>李汝湛</t>
  </si>
  <si>
    <t>命業</t>
  </si>
  <si>
    <t>戒春</t>
  </si>
  <si>
    <t>檢孫</t>
  </si>
  <si>
    <t>朴戒生</t>
  </si>
  <si>
    <t>莫今</t>
  </si>
  <si>
    <t>鄭泰貞</t>
  </si>
  <si>
    <t>進卜</t>
  </si>
  <si>
    <t>春進</t>
  </si>
  <si>
    <t>北金</t>
  </si>
  <si>
    <t>北山</t>
  </si>
  <si>
    <t>進石</t>
  </si>
  <si>
    <t>湧泉寺僧</t>
  </si>
  <si>
    <t>性一</t>
  </si>
  <si>
    <t>買生</t>
  </si>
  <si>
    <t>莫同</t>
  </si>
  <si>
    <t>丑梅</t>
  </si>
  <si>
    <t>府案付騎兵巡營別隊</t>
  </si>
  <si>
    <t>己云</t>
  </si>
  <si>
    <t>丁卯</t>
  </si>
  <si>
    <t>興宗</t>
  </si>
  <si>
    <t>忠贊</t>
  </si>
  <si>
    <t>怛</t>
  </si>
  <si>
    <t>金彦桀</t>
  </si>
  <si>
    <t>許己里</t>
  </si>
  <si>
    <t>件里金</t>
  </si>
  <si>
    <t>銀三</t>
  </si>
  <si>
    <t>驛保</t>
  </si>
  <si>
    <t>韓道致</t>
  </si>
  <si>
    <t>密陽撥軍</t>
  </si>
  <si>
    <t>命先</t>
  </si>
  <si>
    <t>命女</t>
  </si>
  <si>
    <t>小今</t>
  </si>
  <si>
    <t>彔生</t>
  </si>
  <si>
    <t>戒立</t>
  </si>
  <si>
    <t>正每</t>
  </si>
  <si>
    <t>守男</t>
  </si>
  <si>
    <t>得今</t>
  </si>
  <si>
    <t>高靈</t>
  </si>
  <si>
    <t>文祥</t>
  </si>
  <si>
    <t>乭伊</t>
  </si>
  <si>
    <t>正介</t>
  </si>
  <si>
    <t>金耶</t>
  </si>
  <si>
    <t>正發</t>
  </si>
  <si>
    <t>黃件里同</t>
  </si>
  <si>
    <t>允上</t>
  </si>
  <si>
    <t>命日</t>
  </si>
  <si>
    <t>李世</t>
  </si>
  <si>
    <t>大春</t>
  </si>
  <si>
    <t>允德生</t>
  </si>
  <si>
    <t>河陽</t>
  </si>
  <si>
    <t>同郡</t>
  </si>
  <si>
    <t>尹奉</t>
  </si>
  <si>
    <t>朴仁上</t>
  </si>
  <si>
    <t>仁立</t>
  </si>
  <si>
    <t>仁江</t>
  </si>
  <si>
    <t>分明</t>
  </si>
  <si>
    <t>禮安</t>
  </si>
  <si>
    <t>李萬石</t>
  </si>
  <si>
    <t>厚女</t>
  </si>
  <si>
    <t>愛良</t>
  </si>
  <si>
    <t>李光信</t>
  </si>
  <si>
    <t>厚男</t>
  </si>
  <si>
    <t>雪良</t>
  </si>
  <si>
    <t>唜孫</t>
  </si>
  <si>
    <t>唜萬</t>
  </si>
  <si>
    <t>己生</t>
  </si>
  <si>
    <t>進白</t>
  </si>
  <si>
    <t>崇立</t>
  </si>
  <si>
    <t>得水</t>
  </si>
  <si>
    <t>彦世</t>
  </si>
  <si>
    <t>彦良</t>
  </si>
  <si>
    <t>林順卜</t>
  </si>
  <si>
    <t>造是</t>
  </si>
  <si>
    <t>奉伊</t>
  </si>
  <si>
    <t>宗義</t>
  </si>
  <si>
    <t>金忠信</t>
  </si>
  <si>
    <t>世良</t>
  </si>
  <si>
    <t>守南面牛勤里</t>
  </si>
  <si>
    <t>府案付騎保</t>
  </si>
  <si>
    <t>命生</t>
  </si>
  <si>
    <t>私奴噁人</t>
  </si>
  <si>
    <t>呂建</t>
  </si>
  <si>
    <t>金仲吉</t>
  </si>
  <si>
    <t>元春</t>
  </si>
  <si>
    <t>春成</t>
  </si>
  <si>
    <t>以致</t>
  </si>
  <si>
    <t>介卜</t>
  </si>
  <si>
    <t>次玉</t>
  </si>
  <si>
    <t>仲吉</t>
  </si>
  <si>
    <t>銀金</t>
  </si>
  <si>
    <t>卜男</t>
  </si>
  <si>
    <t>卜年</t>
  </si>
  <si>
    <t>分孫</t>
  </si>
  <si>
    <t>者音分</t>
  </si>
  <si>
    <t>延日</t>
  </si>
  <si>
    <t>韓仁迪</t>
  </si>
  <si>
    <t>金守奉</t>
  </si>
  <si>
    <t>武男</t>
  </si>
  <si>
    <t>文彦</t>
  </si>
  <si>
    <t>金守男</t>
  </si>
  <si>
    <t>乭今</t>
  </si>
  <si>
    <t>先發</t>
  </si>
  <si>
    <t>私奴牙兵</t>
  </si>
  <si>
    <t>應上</t>
  </si>
  <si>
    <t>丙子</t>
  </si>
  <si>
    <t>林允男</t>
  </si>
  <si>
    <t>命今</t>
  </si>
  <si>
    <t>眞文</t>
  </si>
  <si>
    <t>達</t>
  </si>
  <si>
    <t>金唜龍</t>
  </si>
  <si>
    <t>乭每</t>
  </si>
  <si>
    <t>判官</t>
  </si>
  <si>
    <t>金石柱</t>
  </si>
  <si>
    <t>金廷民</t>
  </si>
  <si>
    <t>光漢</t>
  </si>
  <si>
    <t>戶長</t>
  </si>
  <si>
    <t>正凡</t>
  </si>
  <si>
    <t>崔秀</t>
  </si>
  <si>
    <t>允良</t>
  </si>
  <si>
    <t>李啓明</t>
  </si>
  <si>
    <t>男</t>
  </si>
  <si>
    <t>甲辰</t>
  </si>
  <si>
    <t>騎兵</t>
  </si>
  <si>
    <t>金西日</t>
  </si>
  <si>
    <t>正申</t>
  </si>
  <si>
    <t>來加現</t>
  </si>
  <si>
    <t>自本面神堂里</t>
  </si>
  <si>
    <t>私奴密陽案付軍器下典</t>
  </si>
  <si>
    <t>金戒上</t>
  </si>
  <si>
    <t>日</t>
  </si>
  <si>
    <t>㗟進</t>
  </si>
  <si>
    <t>介山</t>
  </si>
  <si>
    <t>梁</t>
  </si>
  <si>
    <t>己巳</t>
  </si>
  <si>
    <t>士男</t>
  </si>
  <si>
    <t>允元</t>
  </si>
  <si>
    <t>連守</t>
  </si>
  <si>
    <t>申元</t>
  </si>
  <si>
    <t>永貴</t>
  </si>
  <si>
    <t>天進</t>
  </si>
  <si>
    <t>貴天</t>
  </si>
  <si>
    <t>云上</t>
  </si>
  <si>
    <t>上天</t>
  </si>
  <si>
    <t>李俊男</t>
  </si>
  <si>
    <t>同面臺山里都承先戶</t>
  </si>
  <si>
    <t>淸道案付騎保束伍別隊</t>
  </si>
  <si>
    <t>自昌</t>
  </si>
  <si>
    <t>永浩</t>
  </si>
  <si>
    <t>御侮將軍</t>
  </si>
  <si>
    <t>仁方</t>
  </si>
  <si>
    <t>彦必</t>
  </si>
  <si>
    <t>沈於屯</t>
  </si>
  <si>
    <t>靑松</t>
  </si>
  <si>
    <t>淸道案付騎保</t>
  </si>
  <si>
    <t>石碧</t>
  </si>
  <si>
    <t>石發</t>
  </si>
  <si>
    <t>毛里介</t>
  </si>
  <si>
    <t>鄭仁守</t>
  </si>
  <si>
    <t>庚戌</t>
  </si>
  <si>
    <t>大生</t>
  </si>
  <si>
    <t>應女</t>
  </si>
  <si>
    <t>于音春</t>
  </si>
  <si>
    <t>自乃</t>
  </si>
  <si>
    <t>府案付禁衛軍保</t>
  </si>
  <si>
    <t>儀得</t>
  </si>
  <si>
    <t>展力副尉兼司僕</t>
  </si>
  <si>
    <t>忠立</t>
  </si>
  <si>
    <t>正憲大夫行同知中樞府事</t>
  </si>
  <si>
    <t>海卜</t>
  </si>
  <si>
    <t>李元日</t>
  </si>
  <si>
    <t>病人</t>
  </si>
  <si>
    <t>世京</t>
  </si>
  <si>
    <t>仲今</t>
  </si>
  <si>
    <t>仲分</t>
  </si>
  <si>
    <t>還俗巡營硫黃匠保</t>
  </si>
  <si>
    <t>弘民</t>
  </si>
  <si>
    <t>智</t>
  </si>
  <si>
    <t>朴時哲</t>
  </si>
  <si>
    <t>民信</t>
  </si>
  <si>
    <t>正今</t>
  </si>
  <si>
    <t>正立</t>
  </si>
  <si>
    <t>府案付私奴束伍</t>
  </si>
  <si>
    <t>得民</t>
  </si>
  <si>
    <t>古阜</t>
  </si>
  <si>
    <t>李漢直</t>
  </si>
  <si>
    <t>全石</t>
  </si>
  <si>
    <t>日香</t>
  </si>
  <si>
    <t>無致</t>
  </si>
  <si>
    <t>先伊</t>
  </si>
  <si>
    <t>黃玉先</t>
  </si>
  <si>
    <t>昌原</t>
  </si>
  <si>
    <t>河</t>
  </si>
  <si>
    <t>召今</t>
  </si>
  <si>
    <t>春文</t>
  </si>
  <si>
    <t>唜乃</t>
  </si>
  <si>
    <t>韓士先</t>
  </si>
  <si>
    <t>神堂里</t>
  </si>
  <si>
    <t>御營軍朴順業</t>
  </si>
  <si>
    <t>御營軍</t>
  </si>
  <si>
    <t>順業</t>
  </si>
  <si>
    <t>好民</t>
  </si>
  <si>
    <t>訥仕</t>
  </si>
  <si>
    <t>朴成男</t>
  </si>
  <si>
    <t>莫夫</t>
  </si>
  <si>
    <t>今生</t>
  </si>
  <si>
    <t>鄭日男</t>
  </si>
  <si>
    <t>守禦牙兵</t>
  </si>
  <si>
    <t>己林</t>
  </si>
  <si>
    <t>信玉</t>
  </si>
  <si>
    <t>淸道案付寺奴束伍</t>
  </si>
  <si>
    <t>山龍</t>
  </si>
  <si>
    <t>日每</t>
  </si>
  <si>
    <t>文同</t>
  </si>
  <si>
    <t>每上</t>
  </si>
  <si>
    <t>日今</t>
  </si>
  <si>
    <t>豊基</t>
  </si>
  <si>
    <t>李雄</t>
  </si>
  <si>
    <t>命男</t>
  </si>
  <si>
    <t>玉伊</t>
  </si>
  <si>
    <t>年風</t>
  </si>
  <si>
    <t>千文</t>
  </si>
  <si>
    <t>金永福</t>
  </si>
  <si>
    <t>己花</t>
  </si>
  <si>
    <t>寡良女朴召史故代</t>
  </si>
  <si>
    <t>仁業</t>
  </si>
  <si>
    <t>訥士</t>
  </si>
  <si>
    <t>兼司僕守門將</t>
  </si>
  <si>
    <t>永生</t>
  </si>
  <si>
    <t>武兼宣傳官</t>
  </si>
  <si>
    <t>命元</t>
  </si>
  <si>
    <t>金應鎰</t>
  </si>
  <si>
    <t>戒弘</t>
  </si>
  <si>
    <t>勤力副尉</t>
  </si>
  <si>
    <t>戒成</t>
  </si>
  <si>
    <t>福</t>
  </si>
  <si>
    <t>裵彦祥</t>
  </si>
  <si>
    <t>奉老</t>
  </si>
  <si>
    <t>銀眞</t>
  </si>
  <si>
    <t>貴生</t>
  </si>
  <si>
    <t>敬得</t>
  </si>
  <si>
    <t>九月</t>
  </si>
  <si>
    <t>貴進</t>
  </si>
  <si>
    <t>戒月</t>
  </si>
  <si>
    <t>戒宗</t>
  </si>
  <si>
    <t>從哲</t>
  </si>
  <si>
    <t>徐後生</t>
  </si>
  <si>
    <t>千日</t>
  </si>
  <si>
    <t>七生</t>
  </si>
  <si>
    <t>彦實</t>
  </si>
  <si>
    <t>梁天生</t>
  </si>
  <si>
    <t>善右</t>
  </si>
  <si>
    <t>率養父</t>
  </si>
  <si>
    <t>承義副尉</t>
  </si>
  <si>
    <t>日成</t>
  </si>
  <si>
    <t>禁保趙廷起</t>
  </si>
  <si>
    <t>趙</t>
  </si>
  <si>
    <t>廷起</t>
  </si>
  <si>
    <t>齡</t>
  </si>
  <si>
    <t>碩天</t>
  </si>
  <si>
    <t>別侍衛</t>
  </si>
  <si>
    <t>曺應周</t>
  </si>
  <si>
    <t>柳</t>
  </si>
  <si>
    <t>忠義衛</t>
  </si>
  <si>
    <t>善宗</t>
  </si>
  <si>
    <t>大忠</t>
  </si>
  <si>
    <t>善亮</t>
  </si>
  <si>
    <t>李應孫</t>
  </si>
  <si>
    <t>曲城</t>
  </si>
  <si>
    <t>府案付步兵束伍別隊</t>
  </si>
  <si>
    <t>有光</t>
  </si>
  <si>
    <t>芮</t>
  </si>
  <si>
    <t>率孫子</t>
  </si>
  <si>
    <t>守禦廳牙兵</t>
  </si>
  <si>
    <t>巡營水鐵匠</t>
  </si>
  <si>
    <t>士云</t>
  </si>
  <si>
    <t>荃</t>
  </si>
  <si>
    <t>義京</t>
  </si>
  <si>
    <t>晉千長</t>
  </si>
  <si>
    <t>是春</t>
  </si>
  <si>
    <t>府案付忠贊衛</t>
  </si>
  <si>
    <t>正安</t>
  </si>
  <si>
    <t>俊立</t>
  </si>
  <si>
    <t>闌右</t>
  </si>
  <si>
    <t>興貴</t>
  </si>
  <si>
    <t>金銀孫</t>
  </si>
  <si>
    <t>生</t>
  </si>
  <si>
    <t>世建</t>
  </si>
  <si>
    <t>世卜</t>
  </si>
  <si>
    <t>忠贊衛</t>
  </si>
  <si>
    <t>金今守</t>
  </si>
  <si>
    <t>瑞興</t>
  </si>
  <si>
    <t>眞良</t>
  </si>
  <si>
    <t>淸道工曹匠人</t>
  </si>
  <si>
    <t>文山</t>
  </si>
  <si>
    <t>同命</t>
  </si>
  <si>
    <t>㗡孫</t>
  </si>
  <si>
    <t>李以文</t>
  </si>
  <si>
    <t>省峴案付驛保</t>
  </si>
  <si>
    <t>自立</t>
  </si>
  <si>
    <t>丁眞</t>
  </si>
  <si>
    <t>出嫁</t>
  </si>
  <si>
    <t>淸道省峴里</t>
  </si>
  <si>
    <t>曺</t>
  </si>
  <si>
    <t>日先</t>
  </si>
  <si>
    <t>得命</t>
  </si>
  <si>
    <t>應守</t>
  </si>
  <si>
    <t>景申</t>
  </si>
  <si>
    <t>鄭達麻</t>
  </si>
  <si>
    <t>日立</t>
  </si>
  <si>
    <t>秋良</t>
  </si>
  <si>
    <t>金應星</t>
  </si>
  <si>
    <t>通政曺得命</t>
  </si>
  <si>
    <t>鄭信</t>
  </si>
  <si>
    <t>化石</t>
  </si>
  <si>
    <t>權福</t>
  </si>
  <si>
    <t>悅今</t>
  </si>
  <si>
    <t>達麻</t>
  </si>
  <si>
    <t>希</t>
  </si>
  <si>
    <t>昌善</t>
  </si>
  <si>
    <t>鄭今守</t>
  </si>
  <si>
    <t>守御廳牙兵</t>
  </si>
  <si>
    <t>府案付騎保束伍</t>
  </si>
  <si>
    <t>西日</t>
  </si>
  <si>
    <t>七孫</t>
  </si>
  <si>
    <t>元萬</t>
  </si>
  <si>
    <t>李乭伊</t>
  </si>
  <si>
    <t>楚玉</t>
  </si>
  <si>
    <t>御保</t>
  </si>
  <si>
    <t>朴桂英</t>
  </si>
  <si>
    <t>崔莫京</t>
  </si>
  <si>
    <t>萬化</t>
  </si>
  <si>
    <t>毛老同</t>
  </si>
  <si>
    <t>秋心</t>
  </si>
  <si>
    <t>首陽臺</t>
  </si>
  <si>
    <t>首陽今</t>
  </si>
  <si>
    <t>率每得婢</t>
  </si>
  <si>
    <t>石女</t>
  </si>
  <si>
    <t>淸道京炮保</t>
  </si>
  <si>
    <t>溫陽</t>
  </si>
  <si>
    <t>平世</t>
  </si>
  <si>
    <t>右先</t>
  </si>
  <si>
    <t>守仁</t>
  </si>
  <si>
    <t>辛戒龍</t>
  </si>
  <si>
    <t>光陽</t>
  </si>
  <si>
    <t>應見</t>
  </si>
  <si>
    <t>愛男</t>
  </si>
  <si>
    <t>漢道</t>
  </si>
  <si>
    <t>金己卜</t>
  </si>
  <si>
    <t>淸道案付御保</t>
  </si>
  <si>
    <t>己先</t>
  </si>
  <si>
    <t>府案付騎保主鎭</t>
  </si>
  <si>
    <t>辛</t>
  </si>
  <si>
    <t>己禮</t>
  </si>
  <si>
    <t>己元</t>
  </si>
  <si>
    <t>大吉</t>
  </si>
  <si>
    <t>余丁</t>
  </si>
  <si>
    <t>貴上</t>
  </si>
  <si>
    <t>寬</t>
  </si>
  <si>
    <t>億</t>
  </si>
  <si>
    <t>日男</t>
  </si>
  <si>
    <t>愛叔</t>
  </si>
  <si>
    <t>率龍</t>
  </si>
  <si>
    <t>士連</t>
  </si>
  <si>
    <t>八伊</t>
  </si>
  <si>
    <t>張金伊</t>
  </si>
  <si>
    <t>分今</t>
  </si>
  <si>
    <t>桂英</t>
  </si>
  <si>
    <t>弼每</t>
  </si>
  <si>
    <t>御侮將軍行龍驤衛副司果</t>
  </si>
  <si>
    <t>永老</t>
  </si>
  <si>
    <t>朴甫</t>
  </si>
  <si>
    <t>戒日</t>
  </si>
  <si>
    <t>彦京</t>
  </si>
  <si>
    <t>鄭銀石</t>
  </si>
  <si>
    <t>淸道武學</t>
  </si>
  <si>
    <t>仁日</t>
  </si>
  <si>
    <t>仁女</t>
  </si>
  <si>
    <t>仁達</t>
  </si>
  <si>
    <t>時居</t>
  </si>
  <si>
    <t>同里徐日戶</t>
  </si>
  <si>
    <t>萬花</t>
  </si>
  <si>
    <t>彔乫里</t>
  </si>
  <si>
    <t>分玉</t>
  </si>
  <si>
    <t>美云</t>
  </si>
  <si>
    <t>淸道京炮保朴好英</t>
  </si>
  <si>
    <t>好英</t>
  </si>
  <si>
    <t>彔</t>
  </si>
  <si>
    <t>鄭唜男</t>
  </si>
  <si>
    <t>九日</t>
  </si>
  <si>
    <t>唜成</t>
  </si>
  <si>
    <t>李彦世</t>
  </si>
  <si>
    <t>省峴案付驛吏</t>
  </si>
  <si>
    <t>日申</t>
  </si>
  <si>
    <t>日生</t>
  </si>
  <si>
    <t>檢同</t>
  </si>
  <si>
    <t>石卜</t>
  </si>
  <si>
    <t>安萬斤</t>
  </si>
  <si>
    <t>淸河</t>
  </si>
  <si>
    <t>戊生</t>
  </si>
  <si>
    <t>貴分</t>
  </si>
  <si>
    <t>戒鳴</t>
  </si>
  <si>
    <t>愼鳴</t>
  </si>
  <si>
    <t>淸道武學巡別隊</t>
  </si>
  <si>
    <t>仁宗</t>
  </si>
  <si>
    <t>戒洽</t>
  </si>
  <si>
    <t>必每</t>
  </si>
  <si>
    <t>徐友生</t>
  </si>
  <si>
    <t>仁光</t>
  </si>
  <si>
    <t>玉郞</t>
  </si>
  <si>
    <t>玉生</t>
  </si>
  <si>
    <t>壬文</t>
  </si>
  <si>
    <t>正金</t>
  </si>
  <si>
    <t>以孫</t>
  </si>
  <si>
    <t>莫乃</t>
  </si>
  <si>
    <t>金銀守</t>
  </si>
  <si>
    <t>固城</t>
  </si>
  <si>
    <t>日汝</t>
  </si>
  <si>
    <t>尙州</t>
  </si>
  <si>
    <t>汗</t>
  </si>
  <si>
    <t>主簿</t>
  </si>
  <si>
    <t>億文</t>
  </si>
  <si>
    <t>崔萬斤</t>
  </si>
  <si>
    <t>三陟</t>
  </si>
  <si>
    <t>戊申</t>
  </si>
  <si>
    <t>淸道禁衛保</t>
  </si>
  <si>
    <t>莫男</t>
  </si>
  <si>
    <t>淸道武學巡營在家</t>
  </si>
  <si>
    <t>儀發</t>
  </si>
  <si>
    <t>勝立</t>
  </si>
  <si>
    <t>允仁</t>
  </si>
  <si>
    <t>白彔</t>
  </si>
  <si>
    <t>張應卜</t>
  </si>
  <si>
    <t>壬子</t>
  </si>
  <si>
    <t>晋右</t>
  </si>
  <si>
    <t>晋建</t>
  </si>
  <si>
    <t>儀宗</t>
  </si>
  <si>
    <t>同里</t>
  </si>
  <si>
    <t>私奴八立</t>
  </si>
  <si>
    <t>私奴府案付束伍</t>
  </si>
  <si>
    <t>參奉</t>
  </si>
  <si>
    <t>李弘天</t>
  </si>
  <si>
    <t>還生</t>
  </si>
  <si>
    <t>嚴春今</t>
  </si>
  <si>
    <t>福伊</t>
  </si>
  <si>
    <t>嚴春良</t>
  </si>
  <si>
    <t>月男</t>
  </si>
  <si>
    <t>巡牙兵</t>
  </si>
  <si>
    <t>石上</t>
  </si>
  <si>
    <t>石今</t>
  </si>
  <si>
    <t>石分</t>
  </si>
  <si>
    <t>石眞</t>
  </si>
  <si>
    <t>玉上</t>
  </si>
  <si>
    <t>靈山</t>
  </si>
  <si>
    <t>萬卜</t>
  </si>
  <si>
    <t>朴成孝</t>
  </si>
  <si>
    <t>好生</t>
  </si>
  <si>
    <t>奉男</t>
  </si>
  <si>
    <t>萬在</t>
  </si>
  <si>
    <t>司果</t>
  </si>
  <si>
    <t>南淑</t>
  </si>
  <si>
    <t>靈山案付忠贊衛</t>
  </si>
  <si>
    <t>得昌</t>
  </si>
  <si>
    <t>大立</t>
  </si>
  <si>
    <t>宣武原從功臣訓鍊院僉正</t>
  </si>
  <si>
    <t>希守</t>
  </si>
  <si>
    <t>訓導</t>
  </si>
  <si>
    <t>起陽</t>
  </si>
  <si>
    <t>訓鍊院奉事</t>
  </si>
  <si>
    <t>鄭漢</t>
  </si>
  <si>
    <t>玉今</t>
  </si>
  <si>
    <t>介春</t>
  </si>
  <si>
    <t>免賤守御募軍巡牙兵</t>
  </si>
  <si>
    <t>白上</t>
  </si>
  <si>
    <t>先</t>
  </si>
  <si>
    <t>汗右</t>
  </si>
  <si>
    <t>南原</t>
  </si>
  <si>
    <t>金聲玉</t>
  </si>
  <si>
    <t>丁男</t>
  </si>
  <si>
    <t>山春</t>
  </si>
  <si>
    <t>元九</t>
  </si>
  <si>
    <t>夫之</t>
  </si>
  <si>
    <t>也背</t>
  </si>
  <si>
    <t>㖋同</t>
  </si>
  <si>
    <t>省峴驛保</t>
  </si>
  <si>
    <t>方世</t>
  </si>
  <si>
    <t>彦功</t>
  </si>
  <si>
    <t>日孫</t>
  </si>
  <si>
    <t>有迪</t>
  </si>
  <si>
    <t>永右</t>
  </si>
  <si>
    <t>李擇</t>
  </si>
  <si>
    <t>哲伊</t>
  </si>
  <si>
    <t>哲今</t>
  </si>
  <si>
    <t>靈山峰軍辛文發</t>
  </si>
  <si>
    <t>靈山峰軍</t>
  </si>
  <si>
    <t>文發</t>
  </si>
  <si>
    <t>納粟參奉</t>
  </si>
  <si>
    <t>景亮</t>
  </si>
  <si>
    <t>忠毅校尉忠武衛副司果</t>
  </si>
  <si>
    <t>世鄕</t>
  </si>
  <si>
    <t>朴呑卜</t>
  </si>
  <si>
    <t>信</t>
  </si>
  <si>
    <t>談</t>
  </si>
  <si>
    <t>儉世</t>
  </si>
  <si>
    <t>鄭守仁</t>
  </si>
  <si>
    <t>乃占</t>
  </si>
  <si>
    <t>守悅</t>
  </si>
  <si>
    <t>守門將</t>
  </si>
  <si>
    <t>同知</t>
  </si>
  <si>
    <t>金成卜</t>
  </si>
  <si>
    <t>成彔</t>
  </si>
  <si>
    <t>金得守</t>
  </si>
  <si>
    <t>宗憲</t>
  </si>
  <si>
    <t>禦侮將軍行龍驤衛副司果</t>
  </si>
  <si>
    <t>友仁</t>
  </si>
  <si>
    <t>宣</t>
  </si>
  <si>
    <t>折衝將軍同知中樞府事</t>
  </si>
  <si>
    <t>申君業</t>
  </si>
  <si>
    <t>乭天</t>
  </si>
  <si>
    <t>乭元</t>
  </si>
  <si>
    <t>凱</t>
  </si>
  <si>
    <t>南毛老同</t>
  </si>
  <si>
    <t>世明</t>
  </si>
  <si>
    <t>從先</t>
  </si>
  <si>
    <t>日伊</t>
  </si>
  <si>
    <t>丁玉</t>
  </si>
  <si>
    <t>率奴妻</t>
  </si>
  <si>
    <t>丁卯逃亡</t>
  </si>
  <si>
    <t>同石</t>
  </si>
  <si>
    <t>班奴</t>
  </si>
  <si>
    <t>權同月</t>
  </si>
  <si>
    <t>宗吉</t>
  </si>
  <si>
    <t>禦侮將軍行虎賁衛上護軍</t>
  </si>
  <si>
    <t>祐祥</t>
  </si>
  <si>
    <t>祐仁</t>
  </si>
  <si>
    <t>資憲大夫同知中樞府事</t>
  </si>
  <si>
    <t>折衝將軍行虎賁衛上護軍</t>
  </si>
  <si>
    <t>老職通政大夫</t>
  </si>
  <si>
    <t>俊平</t>
  </si>
  <si>
    <t>軍功主簿</t>
  </si>
  <si>
    <t>傑</t>
  </si>
  <si>
    <t>盧戒春</t>
  </si>
  <si>
    <t>業武</t>
  </si>
  <si>
    <t>是明</t>
  </si>
  <si>
    <t>率婢夫</t>
  </si>
  <si>
    <t>有先</t>
  </si>
  <si>
    <t>日己</t>
  </si>
  <si>
    <t>金今俊</t>
  </si>
  <si>
    <t>正春</t>
  </si>
  <si>
    <t>順春</t>
  </si>
  <si>
    <t>同奴</t>
  </si>
  <si>
    <t>良妻</t>
  </si>
  <si>
    <t>順白</t>
  </si>
  <si>
    <t>白孫</t>
  </si>
  <si>
    <t>光植</t>
  </si>
  <si>
    <t>是文</t>
  </si>
  <si>
    <t>連弘</t>
  </si>
  <si>
    <t>韓介伊</t>
  </si>
  <si>
    <t>風介</t>
  </si>
  <si>
    <t>禁衛保許義還</t>
  </si>
  <si>
    <t>免賤府案付禁衛保</t>
  </si>
  <si>
    <t>義還</t>
  </si>
  <si>
    <t>萬上</t>
  </si>
  <si>
    <t>李分</t>
  </si>
  <si>
    <t>日山</t>
  </si>
  <si>
    <t>全</t>
  </si>
  <si>
    <t>千</t>
  </si>
  <si>
    <t>金順生</t>
  </si>
  <si>
    <t>今春</t>
  </si>
  <si>
    <t>命石</t>
  </si>
  <si>
    <t>府案付禁衛軍展力副尉兼司僕</t>
  </si>
  <si>
    <t>盧</t>
  </si>
  <si>
    <t>有身</t>
  </si>
  <si>
    <t>光州</t>
  </si>
  <si>
    <t>效力副尉兼司僕守門將</t>
  </si>
  <si>
    <t>淡</t>
  </si>
  <si>
    <t>誠</t>
  </si>
  <si>
    <t>永湖</t>
  </si>
  <si>
    <t>己連</t>
  </si>
  <si>
    <t>尹貴昌</t>
  </si>
  <si>
    <t>貴玉</t>
  </si>
  <si>
    <t>率姪</t>
  </si>
  <si>
    <t>必汗</t>
  </si>
  <si>
    <t>臥達</t>
  </si>
  <si>
    <t>榮新</t>
  </si>
  <si>
    <t>朴䪪奉</t>
  </si>
  <si>
    <t>申</t>
  </si>
  <si>
    <t>申生</t>
  </si>
  <si>
    <t>折衝將軍虎賁衛上護軍</t>
  </si>
  <si>
    <t>君業</t>
  </si>
  <si>
    <t>金己雲</t>
  </si>
  <si>
    <t>私奴府案付禁衛軍</t>
  </si>
  <si>
    <t>千上</t>
  </si>
  <si>
    <t>尹鍰</t>
  </si>
  <si>
    <t>于音介</t>
  </si>
  <si>
    <t>命伊</t>
  </si>
  <si>
    <t>先玉</t>
  </si>
  <si>
    <t>朴彦奉</t>
  </si>
  <si>
    <t>德每</t>
  </si>
  <si>
    <t>今化</t>
  </si>
  <si>
    <t>哲石</t>
  </si>
  <si>
    <t>哲每</t>
  </si>
  <si>
    <t>金介伊</t>
  </si>
  <si>
    <t>大川</t>
  </si>
  <si>
    <t>得哲</t>
  </si>
  <si>
    <t>起奉</t>
  </si>
  <si>
    <t>景彔</t>
  </si>
  <si>
    <t>九成</t>
  </si>
  <si>
    <t>柳春成</t>
  </si>
  <si>
    <t>先植</t>
  </si>
  <si>
    <t>自今</t>
  </si>
  <si>
    <t>自化</t>
  </si>
  <si>
    <t>黃</t>
  </si>
  <si>
    <t>銀己</t>
  </si>
  <si>
    <t>碩只</t>
  </si>
  <si>
    <t>辛永海</t>
  </si>
  <si>
    <t>禁衛軍李得男</t>
  </si>
  <si>
    <t>得男</t>
  </si>
  <si>
    <t>得京</t>
  </si>
  <si>
    <t>時老</t>
  </si>
  <si>
    <t>有文</t>
  </si>
  <si>
    <t>資憲大夫</t>
  </si>
  <si>
    <t>金誠</t>
  </si>
  <si>
    <t>仲介</t>
  </si>
  <si>
    <t>石郞</t>
  </si>
  <si>
    <t>石進</t>
  </si>
  <si>
    <t>石夏</t>
  </si>
  <si>
    <t>資憲大夫行同知中樞府事</t>
  </si>
  <si>
    <t>文儀</t>
  </si>
  <si>
    <t>晋天</t>
  </si>
  <si>
    <t>貴發</t>
  </si>
  <si>
    <t>驪州</t>
  </si>
  <si>
    <t>天男</t>
  </si>
  <si>
    <t>展力副尉兼司僕守門將</t>
  </si>
  <si>
    <t>石老</t>
  </si>
  <si>
    <t>訓鍊奉事</t>
  </si>
  <si>
    <t>胤淑</t>
  </si>
  <si>
    <t>金九成</t>
  </si>
  <si>
    <t>率妻姪</t>
  </si>
  <si>
    <t>先宗</t>
  </si>
  <si>
    <t>哲命</t>
  </si>
  <si>
    <t>前僉使</t>
  </si>
  <si>
    <t>朴成俊</t>
  </si>
  <si>
    <t>春立</t>
  </si>
  <si>
    <t>莫介</t>
  </si>
  <si>
    <t>先文</t>
  </si>
  <si>
    <t>崔連金</t>
  </si>
  <si>
    <t>應代</t>
  </si>
  <si>
    <t>朴成右</t>
  </si>
  <si>
    <t>金鶴</t>
  </si>
  <si>
    <t>春伊</t>
  </si>
  <si>
    <t>武生</t>
  </si>
  <si>
    <t>進建</t>
  </si>
  <si>
    <t>進海</t>
  </si>
  <si>
    <t>鳴振</t>
  </si>
  <si>
    <t>敬信</t>
  </si>
  <si>
    <t>通訓大夫安奇道察訪</t>
  </si>
  <si>
    <t>通訓大夫行高山縣監</t>
  </si>
  <si>
    <t>李孫</t>
  </si>
  <si>
    <t>未江</t>
  </si>
  <si>
    <t>私奴禁衛軍永民</t>
  </si>
  <si>
    <t>朴凞貞</t>
  </si>
  <si>
    <t>李日上</t>
  </si>
  <si>
    <t>唜介</t>
  </si>
  <si>
    <t>忠植</t>
  </si>
  <si>
    <t>仇之</t>
  </si>
  <si>
    <t>台今</t>
  </si>
  <si>
    <t>山伊</t>
  </si>
  <si>
    <t>必伊</t>
  </si>
  <si>
    <t>元伊</t>
  </si>
  <si>
    <t>辛同</t>
  </si>
  <si>
    <t>戒花</t>
  </si>
  <si>
    <t>阮伊</t>
  </si>
  <si>
    <t>良人侍丁</t>
  </si>
  <si>
    <t>己聲</t>
  </si>
  <si>
    <t>義城</t>
  </si>
  <si>
    <t>盲人</t>
  </si>
  <si>
    <t>戒先</t>
  </si>
  <si>
    <t>先右</t>
  </si>
  <si>
    <t>俊飛</t>
  </si>
  <si>
    <t>朴東柱</t>
  </si>
  <si>
    <t>玉女</t>
  </si>
  <si>
    <t>䪪奉</t>
  </si>
  <si>
    <t>姜立</t>
  </si>
  <si>
    <t>己玉</t>
  </si>
  <si>
    <t>進擇</t>
  </si>
  <si>
    <t>日上</t>
  </si>
  <si>
    <t>成玉</t>
  </si>
  <si>
    <t>荒山</t>
  </si>
  <si>
    <t>鄭彔昌</t>
  </si>
  <si>
    <t>先億</t>
  </si>
  <si>
    <t>奉玉</t>
  </si>
  <si>
    <t>白千</t>
  </si>
  <si>
    <t>朴成振</t>
  </si>
  <si>
    <t>振弘</t>
  </si>
  <si>
    <t>進先</t>
  </si>
  <si>
    <t>淸道案付禁衛軍</t>
  </si>
  <si>
    <t>全伊</t>
  </si>
  <si>
    <t>金金伊</t>
  </si>
  <si>
    <t>玉進</t>
  </si>
  <si>
    <t>尹汗成</t>
  </si>
  <si>
    <t>後洛</t>
  </si>
  <si>
    <t>守德</t>
  </si>
  <si>
    <t>允鶴</t>
  </si>
  <si>
    <t>自發</t>
  </si>
  <si>
    <t>永今</t>
  </si>
  <si>
    <t>自元</t>
  </si>
  <si>
    <t>自首加現</t>
  </si>
  <si>
    <t>私奴病人</t>
  </si>
  <si>
    <t>正卜</t>
  </si>
  <si>
    <t>淸山</t>
  </si>
  <si>
    <t>金聲䂓</t>
  </si>
  <si>
    <t>日化</t>
  </si>
  <si>
    <t>命介</t>
  </si>
  <si>
    <t>田伊</t>
  </si>
  <si>
    <t>守同</t>
  </si>
  <si>
    <t>李尙曄</t>
  </si>
  <si>
    <t>䪪伊</t>
  </si>
  <si>
    <t>豊成</t>
  </si>
  <si>
    <t>豊金</t>
  </si>
  <si>
    <t>戒白</t>
  </si>
  <si>
    <t>同德</t>
  </si>
  <si>
    <t>私奴束伍丁日</t>
  </si>
  <si>
    <t>丁日</t>
  </si>
  <si>
    <t>鄭日安</t>
  </si>
  <si>
    <t>日花</t>
  </si>
  <si>
    <t>千同</t>
  </si>
  <si>
    <t>己眞</t>
  </si>
  <si>
    <t>申萬石</t>
  </si>
  <si>
    <t>守介</t>
  </si>
  <si>
    <t>連卜</t>
  </si>
  <si>
    <t>永守</t>
  </si>
  <si>
    <t>朴希男</t>
  </si>
  <si>
    <t>己英</t>
  </si>
  <si>
    <t>朴連成</t>
  </si>
  <si>
    <t>己民</t>
  </si>
  <si>
    <t>守陽</t>
  </si>
  <si>
    <t>唜從</t>
  </si>
  <si>
    <t>孟同</t>
  </si>
  <si>
    <t>林蕃</t>
  </si>
  <si>
    <t>醴泉</t>
  </si>
  <si>
    <t>應今</t>
  </si>
  <si>
    <t>安建</t>
  </si>
  <si>
    <t>元善</t>
  </si>
  <si>
    <t>曺廷申</t>
  </si>
  <si>
    <t>中己</t>
  </si>
  <si>
    <t>中悔</t>
  </si>
  <si>
    <t>今玉</t>
  </si>
  <si>
    <t>韓山</t>
  </si>
  <si>
    <t>柳慶始</t>
  </si>
  <si>
    <t>慶山案付校奴</t>
  </si>
  <si>
    <t>戒昌</t>
  </si>
  <si>
    <t>慶山</t>
  </si>
  <si>
    <t>春鶴</t>
  </si>
  <si>
    <t>太守</t>
  </si>
  <si>
    <t>萬千</t>
  </si>
  <si>
    <t>慈仁</t>
  </si>
  <si>
    <t>校婢</t>
  </si>
  <si>
    <t>是今</t>
  </si>
  <si>
    <t>元上</t>
  </si>
  <si>
    <t>是乃</t>
  </si>
  <si>
    <t>是分</t>
  </si>
  <si>
    <t>淡春</t>
  </si>
  <si>
    <t>淸道案付騎兵束伍別隊</t>
  </si>
  <si>
    <t>命信</t>
  </si>
  <si>
    <t>望生</t>
  </si>
  <si>
    <t>萬載</t>
  </si>
  <si>
    <t>鄭壽萬</t>
  </si>
  <si>
    <t>彦伊</t>
  </si>
  <si>
    <t>孔振</t>
  </si>
  <si>
    <t>公之</t>
  </si>
  <si>
    <t>貴先</t>
  </si>
  <si>
    <t>愛世</t>
  </si>
  <si>
    <t>億春</t>
  </si>
  <si>
    <t>有善</t>
  </si>
  <si>
    <t>姜士仁</t>
  </si>
  <si>
    <t>㗡介</t>
  </si>
  <si>
    <t>安豊</t>
  </si>
  <si>
    <t>曺廷信</t>
  </si>
  <si>
    <t>四月</t>
  </si>
  <si>
    <t>御營軍姜日成</t>
  </si>
  <si>
    <t>府案付禦營軍</t>
  </si>
  <si>
    <t>庚午</t>
  </si>
  <si>
    <t>炮保</t>
  </si>
  <si>
    <t>貴日</t>
  </si>
  <si>
    <t>唜天</t>
  </si>
  <si>
    <t>弘</t>
  </si>
  <si>
    <t>方銀山</t>
  </si>
  <si>
    <t>愛年</t>
  </si>
  <si>
    <t>汗林</t>
  </si>
  <si>
    <t>郭仁宗</t>
  </si>
  <si>
    <t>騎保巡隊率</t>
  </si>
  <si>
    <t>今女</t>
  </si>
  <si>
    <t>免賤府案付禁衛軍</t>
  </si>
  <si>
    <t>命上</t>
  </si>
  <si>
    <t>云鶴</t>
  </si>
  <si>
    <t>義男</t>
  </si>
  <si>
    <t>乭山</t>
  </si>
  <si>
    <t>免賤</t>
  </si>
  <si>
    <t>曺正申</t>
  </si>
  <si>
    <t>件里德</t>
  </si>
  <si>
    <t>今月</t>
  </si>
  <si>
    <t>府案付騎兵主鎭</t>
  </si>
  <si>
    <t>漢右</t>
  </si>
  <si>
    <t>貴金</t>
  </si>
  <si>
    <t>貴同</t>
  </si>
  <si>
    <t>李春卜</t>
  </si>
  <si>
    <t>居士</t>
  </si>
  <si>
    <t>守卜</t>
  </si>
  <si>
    <t>是月</t>
  </si>
  <si>
    <t>丁申</t>
  </si>
  <si>
    <t>莫金</t>
  </si>
  <si>
    <t>莫進</t>
  </si>
  <si>
    <t>正信</t>
  </si>
  <si>
    <t>承春</t>
  </si>
  <si>
    <t>申白吉</t>
  </si>
  <si>
    <t>後種</t>
  </si>
  <si>
    <t>承化</t>
  </si>
  <si>
    <t>晋卜</t>
  </si>
  <si>
    <t>成立</t>
  </si>
  <si>
    <t>栗春</t>
  </si>
  <si>
    <t>世月</t>
  </si>
  <si>
    <t>一元</t>
  </si>
  <si>
    <t>莫眞</t>
  </si>
  <si>
    <t>愛連</t>
  </si>
  <si>
    <t>守萬</t>
  </si>
  <si>
    <t>是達</t>
  </si>
  <si>
    <t>日本</t>
  </si>
  <si>
    <t>件里介</t>
  </si>
  <si>
    <t>私奴守禦廳牙兵先男</t>
  </si>
  <si>
    <t>私奴守禦廳牙兵</t>
  </si>
  <si>
    <t>伊難</t>
  </si>
  <si>
    <t>文吉</t>
  </si>
  <si>
    <t>守斗</t>
  </si>
  <si>
    <t>鄭化石</t>
  </si>
  <si>
    <t>府案付禦保老除</t>
  </si>
  <si>
    <t>韓</t>
  </si>
  <si>
    <t>信明</t>
  </si>
  <si>
    <t>辛君業</t>
  </si>
  <si>
    <t>承今</t>
  </si>
  <si>
    <t>石化</t>
  </si>
  <si>
    <t>石民</t>
  </si>
  <si>
    <t>民生</t>
  </si>
  <si>
    <t>羅卜</t>
  </si>
  <si>
    <t>羅州</t>
  </si>
  <si>
    <t>分女</t>
  </si>
  <si>
    <t>順玉</t>
  </si>
  <si>
    <t>水鐵匠</t>
  </si>
  <si>
    <t>江阿之</t>
  </si>
  <si>
    <t>得光</t>
  </si>
  <si>
    <t>時達</t>
  </si>
  <si>
    <t>金成九</t>
  </si>
  <si>
    <t>進千</t>
  </si>
  <si>
    <t>月今</t>
  </si>
  <si>
    <t>民弘</t>
  </si>
  <si>
    <t>寶城</t>
  </si>
  <si>
    <t>羽上</t>
  </si>
  <si>
    <t>羽民</t>
  </si>
  <si>
    <t>進文</t>
  </si>
  <si>
    <t>李成立</t>
  </si>
  <si>
    <t>四分</t>
  </si>
  <si>
    <t>免賤守御廳牙兵</t>
  </si>
  <si>
    <t>淡沙里</t>
  </si>
  <si>
    <t>月春</t>
  </si>
  <si>
    <t>蔚山</t>
  </si>
  <si>
    <t>鄭戒仁</t>
  </si>
  <si>
    <t>孝今</t>
  </si>
  <si>
    <t>終立</t>
  </si>
  <si>
    <t>興陽</t>
  </si>
  <si>
    <t>從仕郞</t>
  </si>
  <si>
    <t>吳以達</t>
  </si>
  <si>
    <t>免賤禁衛保許義先</t>
  </si>
  <si>
    <t>成吉</t>
  </si>
  <si>
    <t>丁民</t>
  </si>
  <si>
    <t>府案付京步兵</t>
  </si>
  <si>
    <t>承立</t>
  </si>
  <si>
    <t>莫卜</t>
  </si>
  <si>
    <t>龍男</t>
  </si>
  <si>
    <t>申唜文</t>
  </si>
  <si>
    <t>得只</t>
  </si>
  <si>
    <t>朱莫大</t>
  </si>
  <si>
    <t>漆源</t>
  </si>
  <si>
    <t>率祖</t>
  </si>
  <si>
    <t>私奴淸道案付束伍</t>
  </si>
  <si>
    <t>丁立</t>
  </si>
  <si>
    <t>龍宮</t>
  </si>
  <si>
    <t>崔翊南</t>
  </si>
  <si>
    <t>銀伊</t>
  </si>
  <si>
    <t>海守</t>
  </si>
  <si>
    <t>永己</t>
  </si>
  <si>
    <t>春代</t>
  </si>
  <si>
    <t>鄭戒守</t>
  </si>
  <si>
    <t>海生</t>
  </si>
  <si>
    <t>春生</t>
  </si>
  <si>
    <t>檢金</t>
  </si>
  <si>
    <t>永原</t>
  </si>
  <si>
    <t>永白</t>
  </si>
  <si>
    <t>府案付京步保</t>
  </si>
  <si>
    <t>仁先</t>
  </si>
  <si>
    <t>必梅</t>
  </si>
  <si>
    <t>徐右生</t>
  </si>
  <si>
    <t>晉</t>
  </si>
  <si>
    <t>世光</t>
  </si>
  <si>
    <t>仁伯</t>
  </si>
  <si>
    <t>是安</t>
  </si>
  <si>
    <t>是赤</t>
  </si>
  <si>
    <t>貴陽</t>
  </si>
  <si>
    <t>率妻弟</t>
  </si>
  <si>
    <t>連眞</t>
  </si>
  <si>
    <t>守御牙兵</t>
  </si>
  <si>
    <t>金己云</t>
  </si>
  <si>
    <t>尙允</t>
  </si>
  <si>
    <t>先石</t>
  </si>
  <si>
    <t>金己先</t>
  </si>
  <si>
    <t>乙卜</t>
  </si>
  <si>
    <t>守禦牙兵裵戒云</t>
  </si>
  <si>
    <t>裵</t>
  </si>
  <si>
    <t>戒云</t>
  </si>
  <si>
    <t>赤</t>
  </si>
  <si>
    <t>是贊</t>
  </si>
  <si>
    <t>景好</t>
  </si>
  <si>
    <t>金守連</t>
  </si>
  <si>
    <t>春日</t>
  </si>
  <si>
    <t>日良</t>
  </si>
  <si>
    <t>太平</t>
  </si>
  <si>
    <t>㗡成</t>
  </si>
  <si>
    <t>金先右</t>
  </si>
  <si>
    <t>洪義</t>
  </si>
  <si>
    <t>仁世</t>
  </si>
  <si>
    <t>玉春</t>
  </si>
  <si>
    <t>世男</t>
  </si>
  <si>
    <t>玉介</t>
  </si>
  <si>
    <t>永分</t>
  </si>
  <si>
    <t>私奴守禦牙兵</t>
  </si>
  <si>
    <t>宗民</t>
  </si>
  <si>
    <t>崔慶長</t>
  </si>
  <si>
    <t>業陽</t>
  </si>
  <si>
    <t>崔迪</t>
  </si>
  <si>
    <t>丁今</t>
  </si>
  <si>
    <t>朴有莘</t>
  </si>
  <si>
    <t>安丁男</t>
  </si>
  <si>
    <t>奉春</t>
  </si>
  <si>
    <t>乙生</t>
  </si>
  <si>
    <t>㗡山</t>
  </si>
  <si>
    <t>率叔母</t>
  </si>
  <si>
    <t>春玉</t>
  </si>
  <si>
    <t>移去</t>
  </si>
  <si>
    <t>水今</t>
  </si>
  <si>
    <t>金宗吉</t>
  </si>
  <si>
    <t>今俊</t>
  </si>
  <si>
    <t>成日</t>
  </si>
  <si>
    <t>靑仇之</t>
  </si>
  <si>
    <t>延白</t>
  </si>
  <si>
    <t>朴云白</t>
  </si>
  <si>
    <t>弼哉</t>
  </si>
  <si>
    <t>率買得奴</t>
  </si>
  <si>
    <t>騎保朱永汗</t>
  </si>
  <si>
    <t>府安付騎保巡牙兵</t>
  </si>
  <si>
    <t>永漢</t>
  </si>
  <si>
    <t>唜男</t>
  </si>
  <si>
    <t>趙貴尙</t>
  </si>
  <si>
    <t>都</t>
  </si>
  <si>
    <t>承先</t>
  </si>
  <si>
    <t>廷右</t>
  </si>
  <si>
    <t>伏龍</t>
  </si>
  <si>
    <t>黃文山</t>
  </si>
  <si>
    <t>介進</t>
  </si>
  <si>
    <t>進湖</t>
  </si>
  <si>
    <t>鳳</t>
  </si>
  <si>
    <t>士雲</t>
  </si>
  <si>
    <t>榮</t>
  </si>
  <si>
    <t>李豊</t>
  </si>
  <si>
    <t>有彬</t>
  </si>
  <si>
    <t>權知訓鍊院奉事</t>
  </si>
  <si>
    <t>斗男</t>
  </si>
  <si>
    <t>希文</t>
  </si>
  <si>
    <t>盧淡</t>
  </si>
  <si>
    <t>淑貞</t>
  </si>
  <si>
    <t>宜寧</t>
  </si>
  <si>
    <t>㗡石</t>
  </si>
  <si>
    <t>愛玉</t>
  </si>
  <si>
    <t>金義信</t>
  </si>
  <si>
    <t>今介</t>
  </si>
  <si>
    <t>金男</t>
  </si>
  <si>
    <t>貴仁</t>
  </si>
  <si>
    <t>奉上</t>
  </si>
  <si>
    <t>金莫乃</t>
  </si>
  <si>
    <t>愛卜</t>
  </si>
  <si>
    <t>莫守</t>
  </si>
  <si>
    <t>趙愛先</t>
  </si>
  <si>
    <t>同縣</t>
  </si>
  <si>
    <t>郭世</t>
  </si>
  <si>
    <t>得立</t>
  </si>
  <si>
    <t>崔彦守</t>
  </si>
  <si>
    <t>石音未</t>
  </si>
  <si>
    <t>立伊</t>
  </si>
  <si>
    <t>金金伊同</t>
  </si>
  <si>
    <t>禁衛保金友鼎</t>
  </si>
  <si>
    <t>友正</t>
  </si>
  <si>
    <t>宗屹</t>
  </si>
  <si>
    <t>忠信</t>
  </si>
  <si>
    <t>夏鼎</t>
  </si>
  <si>
    <t>九鼎</t>
  </si>
  <si>
    <t>蔣</t>
  </si>
  <si>
    <t>凞載</t>
  </si>
  <si>
    <t>牙山</t>
  </si>
  <si>
    <t>成均進士</t>
  </si>
  <si>
    <t>邦翰</t>
  </si>
  <si>
    <t>思孝</t>
  </si>
  <si>
    <t>大臣</t>
  </si>
  <si>
    <t>將仕郞</t>
  </si>
  <si>
    <t>孫覺</t>
  </si>
  <si>
    <t>籍</t>
  </si>
  <si>
    <t>司圃署別提</t>
  </si>
  <si>
    <t>昌毅</t>
  </si>
  <si>
    <t>奉直郞幽谷察訪</t>
  </si>
  <si>
    <t>守軍資監僉正</t>
  </si>
  <si>
    <t>厚慶</t>
  </si>
  <si>
    <t>趙之翰</t>
  </si>
  <si>
    <t>漢城府</t>
  </si>
  <si>
    <t>凞昌</t>
  </si>
  <si>
    <t>幷移居</t>
  </si>
  <si>
    <t>元伯</t>
  </si>
  <si>
    <t>元弼</t>
  </si>
  <si>
    <t>哲奉</t>
  </si>
  <si>
    <t>逃居</t>
  </si>
  <si>
    <t>香奉</t>
  </si>
  <si>
    <t>愛女</t>
  </si>
  <si>
    <t>千石</t>
  </si>
  <si>
    <t>千陽</t>
  </si>
  <si>
    <t>五月</t>
  </si>
  <si>
    <t>貴哲</t>
  </si>
  <si>
    <t>蔚珍</t>
  </si>
  <si>
    <t>每月</t>
  </si>
  <si>
    <t>月化</t>
  </si>
  <si>
    <t>義眞</t>
  </si>
  <si>
    <t>石男</t>
  </si>
  <si>
    <t>久遠逃亡</t>
  </si>
  <si>
    <t>夏春</t>
  </si>
  <si>
    <t>壬先</t>
  </si>
  <si>
    <t>己哲</t>
  </si>
  <si>
    <t>禁衛保老除</t>
  </si>
  <si>
    <t>厚仁</t>
  </si>
  <si>
    <t>三春</t>
  </si>
  <si>
    <t>介生</t>
  </si>
  <si>
    <t>守好</t>
  </si>
  <si>
    <t>永彔</t>
  </si>
  <si>
    <t>金大京</t>
  </si>
  <si>
    <t>玉環</t>
  </si>
  <si>
    <t>崔時翊</t>
  </si>
  <si>
    <t>淡女</t>
  </si>
  <si>
    <t>淸道案付禁衛保</t>
  </si>
  <si>
    <t>先弘</t>
  </si>
  <si>
    <t>盧達</t>
  </si>
  <si>
    <t>文陽</t>
  </si>
  <si>
    <t>淸道案付步保</t>
  </si>
  <si>
    <t>善汗</t>
  </si>
  <si>
    <t>善發</t>
  </si>
  <si>
    <t>匹云</t>
  </si>
  <si>
    <t>淸道來鰥夫府案付京炮保</t>
  </si>
  <si>
    <t>建平</t>
  </si>
  <si>
    <t>甫</t>
  </si>
  <si>
    <t>裵彦上</t>
  </si>
  <si>
    <t>八金</t>
  </si>
  <si>
    <t>連</t>
  </si>
  <si>
    <t>金正仁</t>
  </si>
  <si>
    <t>順龍</t>
  </si>
  <si>
    <t>國良</t>
  </si>
  <si>
    <t>鄭正民</t>
  </si>
  <si>
    <t>私奴守御牙兵</t>
  </si>
  <si>
    <t>萬連</t>
  </si>
  <si>
    <t>日起</t>
  </si>
  <si>
    <t>丁春</t>
  </si>
  <si>
    <t>應昌</t>
  </si>
  <si>
    <t>順昌</t>
  </si>
  <si>
    <t>順起</t>
  </si>
  <si>
    <t>金者介</t>
  </si>
  <si>
    <t>淸道來府案付禁衛保</t>
  </si>
  <si>
    <t>榮萬</t>
  </si>
  <si>
    <t>宣略將軍忠武衛副司正</t>
  </si>
  <si>
    <t>藍</t>
  </si>
  <si>
    <t>通訓大夫行主簿</t>
  </si>
  <si>
    <t>慶雲</t>
  </si>
  <si>
    <t>奎</t>
  </si>
  <si>
    <t>禦侮將軍前行萬戶張</t>
  </si>
  <si>
    <t>德龍</t>
  </si>
  <si>
    <t>鳳山</t>
  </si>
  <si>
    <t>卞</t>
  </si>
  <si>
    <t>禦侮將軍守門將</t>
  </si>
  <si>
    <t>龍</t>
  </si>
  <si>
    <t>德仁</t>
  </si>
  <si>
    <t>金莫卜</t>
  </si>
  <si>
    <t>月明</t>
  </si>
  <si>
    <t>香郞</t>
  </si>
  <si>
    <t>尙州來私奴</t>
  </si>
  <si>
    <t>彦龍</t>
  </si>
  <si>
    <t>步兵</t>
  </si>
  <si>
    <t>金碧</t>
  </si>
  <si>
    <t>莫生</t>
  </si>
  <si>
    <t>莫上</t>
  </si>
  <si>
    <t>彦男</t>
  </si>
  <si>
    <t>龍立</t>
  </si>
  <si>
    <t>醴川</t>
  </si>
  <si>
    <t>戒守</t>
  </si>
  <si>
    <t>戒上</t>
  </si>
  <si>
    <t>金春男</t>
  </si>
  <si>
    <t>淸道案付武學</t>
  </si>
  <si>
    <t>仁綱</t>
  </si>
  <si>
    <t>守南</t>
  </si>
  <si>
    <t>弼梅</t>
  </si>
  <si>
    <t>朴生</t>
  </si>
  <si>
    <t>義中</t>
  </si>
  <si>
    <t>通大夫</t>
  </si>
  <si>
    <t>春梅</t>
  </si>
  <si>
    <t>善甘</t>
  </si>
  <si>
    <t>徐安孫</t>
  </si>
  <si>
    <t>父</t>
  </si>
  <si>
    <t>禁衛保李莫男</t>
  </si>
  <si>
    <t>禮奉</t>
  </si>
  <si>
    <t>淸道來私奴居士</t>
  </si>
  <si>
    <t>是男</t>
  </si>
  <si>
    <t>睦川</t>
  </si>
  <si>
    <t>姜柱</t>
  </si>
  <si>
    <t>金仁卜</t>
  </si>
  <si>
    <t>士順</t>
  </si>
  <si>
    <t>士說</t>
  </si>
  <si>
    <t>宋連世</t>
  </si>
  <si>
    <t>莫奉</t>
  </si>
  <si>
    <t>李克永</t>
  </si>
  <si>
    <t>玉分</t>
  </si>
  <si>
    <t>成發</t>
  </si>
  <si>
    <t>粉今</t>
  </si>
  <si>
    <t>守卿</t>
  </si>
  <si>
    <t>禦侮將軍行萬戶張</t>
  </si>
  <si>
    <t>戒仁</t>
  </si>
  <si>
    <t>命好</t>
  </si>
  <si>
    <t>命守</t>
  </si>
  <si>
    <t>金德世</t>
  </si>
  <si>
    <t>玄玉</t>
  </si>
  <si>
    <t>先惡</t>
  </si>
  <si>
    <t>南斗山</t>
  </si>
  <si>
    <t>應男</t>
  </si>
  <si>
    <t>仁山</t>
  </si>
  <si>
    <t>德山</t>
  </si>
  <si>
    <t>石金</t>
  </si>
  <si>
    <t>李議</t>
  </si>
  <si>
    <t>玉男</t>
  </si>
  <si>
    <t>玉哲</t>
  </si>
  <si>
    <t>玉金</t>
  </si>
  <si>
    <t>莫石</t>
  </si>
  <si>
    <t>淸道來府案付忠順衛</t>
  </si>
  <si>
    <t>汝環</t>
  </si>
  <si>
    <t>難右</t>
  </si>
  <si>
    <t>世</t>
  </si>
  <si>
    <t>玉立</t>
  </si>
  <si>
    <t>率同奴</t>
  </si>
  <si>
    <t>命春</t>
  </si>
  <si>
    <t>私奴日汗</t>
  </si>
  <si>
    <t>日汗</t>
  </si>
  <si>
    <t>金祐仁</t>
  </si>
  <si>
    <t>毛老金</t>
  </si>
  <si>
    <t>春化</t>
  </si>
  <si>
    <t>金汗男</t>
  </si>
  <si>
    <t>相業</t>
  </si>
  <si>
    <t>李豊日</t>
  </si>
  <si>
    <t>分乃</t>
  </si>
  <si>
    <t>朴榮柱</t>
  </si>
  <si>
    <t>尙男</t>
  </si>
  <si>
    <t>金伊春</t>
  </si>
  <si>
    <t>唜卜</t>
  </si>
  <si>
    <t>唜立</t>
  </si>
  <si>
    <t>春陽</t>
  </si>
  <si>
    <t>萬日</t>
  </si>
  <si>
    <t>太卜</t>
  </si>
  <si>
    <t>善陽</t>
  </si>
  <si>
    <t>㗡同</t>
  </si>
  <si>
    <t>于音同</t>
  </si>
  <si>
    <t>林正豪</t>
  </si>
  <si>
    <t>車</t>
  </si>
  <si>
    <t>己同</t>
  </si>
  <si>
    <t>貴萬</t>
  </si>
  <si>
    <t>崔慶新</t>
  </si>
  <si>
    <t>斗見</t>
  </si>
  <si>
    <t>春鳳</t>
  </si>
  <si>
    <t>風孫</t>
  </si>
  <si>
    <t>鄭毛老金</t>
  </si>
  <si>
    <t>尙州來寡私婢</t>
  </si>
  <si>
    <t>武戌</t>
  </si>
  <si>
    <t>乷外里</t>
  </si>
  <si>
    <t>御保宋致漢</t>
  </si>
  <si>
    <t>致汗</t>
  </si>
  <si>
    <t>榮贊</t>
  </si>
  <si>
    <t>折衝將軍僉知中樞府事上護軍</t>
  </si>
  <si>
    <t>順</t>
  </si>
  <si>
    <t>鄭弘立</t>
  </si>
  <si>
    <t>仁佑</t>
  </si>
  <si>
    <t>秉節校尉行龍驤衛副司果</t>
  </si>
  <si>
    <t>崙福</t>
  </si>
  <si>
    <t>議宗</t>
  </si>
  <si>
    <t>玉丁</t>
  </si>
  <si>
    <t>府案付禦營軍鰥夫</t>
  </si>
  <si>
    <t>榮道</t>
  </si>
  <si>
    <t>宣武原從功臣羽林衛</t>
  </si>
  <si>
    <t>卞應壽</t>
  </si>
  <si>
    <t>府案付束伍別隊保</t>
  </si>
  <si>
    <t>興善</t>
  </si>
  <si>
    <t>致建</t>
  </si>
  <si>
    <t>幷立戶</t>
  </si>
  <si>
    <t>終今</t>
  </si>
  <si>
    <t>有仁</t>
  </si>
  <si>
    <t>德上</t>
  </si>
  <si>
    <t>展力副尉守門將</t>
  </si>
  <si>
    <t>雲龍</t>
  </si>
  <si>
    <t>河欣夫</t>
  </si>
  <si>
    <t>丁</t>
  </si>
  <si>
    <t>鶴卜</t>
  </si>
  <si>
    <t>守弘</t>
  </si>
  <si>
    <t>奉鱗</t>
  </si>
  <si>
    <t>白興立</t>
  </si>
  <si>
    <t>自分</t>
  </si>
  <si>
    <t>己立</t>
  </si>
  <si>
    <t>順擇</t>
  </si>
  <si>
    <t>玞</t>
  </si>
  <si>
    <t>鄭是得</t>
  </si>
  <si>
    <t>府案付騎保巡隊率</t>
  </si>
  <si>
    <t>勝達</t>
  </si>
  <si>
    <t>展力副尉權知訓鍊院奉事</t>
  </si>
  <si>
    <t>以卿</t>
  </si>
  <si>
    <t>祐龍</t>
  </si>
  <si>
    <t>朴應守</t>
  </si>
  <si>
    <t>戶故出身鄭以卿妻朴氏子勝達戶去率子勝達立戶</t>
  </si>
  <si>
    <t>啓明</t>
  </si>
  <si>
    <t>萬成</t>
  </si>
  <si>
    <t>宣略將軍</t>
  </si>
  <si>
    <t>彦徵</t>
  </si>
  <si>
    <t>金春麗</t>
  </si>
  <si>
    <t>御保卞永漢</t>
  </si>
  <si>
    <t>起泳</t>
  </si>
  <si>
    <t>崔承男</t>
  </si>
  <si>
    <t>山立</t>
  </si>
  <si>
    <t>金彦福</t>
  </si>
  <si>
    <t>致迪</t>
  </si>
  <si>
    <t>英贊</t>
  </si>
  <si>
    <t>折衝將軍僉知中樞府事上護</t>
  </si>
  <si>
    <t>軍順</t>
  </si>
  <si>
    <t>成輝</t>
  </si>
  <si>
    <t>淸元</t>
  </si>
  <si>
    <t>益遠</t>
  </si>
  <si>
    <t>金龍男</t>
  </si>
  <si>
    <t>愛丹</t>
  </si>
  <si>
    <t>愛今</t>
  </si>
  <si>
    <t>出身展力副尉權知訓鍊院奉事</t>
  </si>
  <si>
    <t>俊年</t>
  </si>
  <si>
    <t>卞應守</t>
  </si>
  <si>
    <t>順日</t>
  </si>
  <si>
    <t>府案付忠順衛</t>
  </si>
  <si>
    <t>翊漢</t>
  </si>
  <si>
    <t>秉節校尉龍驤衛副司果</t>
  </si>
  <si>
    <t>義宗</t>
  </si>
  <si>
    <t>翊宕</t>
  </si>
  <si>
    <t>從今</t>
  </si>
  <si>
    <t>來</t>
  </si>
  <si>
    <t>宋榮道戶</t>
  </si>
  <si>
    <t>以昌</t>
  </si>
  <si>
    <t>得龍</t>
  </si>
  <si>
    <t>雲生</t>
  </si>
  <si>
    <t>玞上</t>
  </si>
  <si>
    <t>金信福</t>
  </si>
  <si>
    <t>率壻</t>
  </si>
  <si>
    <t>泰輝</t>
  </si>
  <si>
    <t>率嫂</t>
  </si>
  <si>
    <t>寡女</t>
  </si>
  <si>
    <t>宋晉伯戶</t>
  </si>
  <si>
    <t>乙丑逃亡</t>
  </si>
  <si>
    <t>私奴貴英</t>
  </si>
  <si>
    <t>私奴鰥夫</t>
  </si>
  <si>
    <t>貴英</t>
  </si>
  <si>
    <t>許信</t>
  </si>
  <si>
    <t>夢立</t>
  </si>
  <si>
    <t>億夫</t>
  </si>
  <si>
    <t>仁得</t>
  </si>
  <si>
    <t>李樂水</t>
  </si>
  <si>
    <t>巡硫黃募軍</t>
  </si>
  <si>
    <t>永眞</t>
  </si>
  <si>
    <t>巡營硫黃募軍</t>
  </si>
  <si>
    <t>永敏</t>
  </si>
  <si>
    <t>以鼎</t>
  </si>
  <si>
    <t>金文</t>
  </si>
  <si>
    <t>是良</t>
  </si>
  <si>
    <t>今年出嫁</t>
  </si>
  <si>
    <t>府案付騎保營將在家</t>
  </si>
  <si>
    <t>守</t>
  </si>
  <si>
    <t>金榮</t>
  </si>
  <si>
    <t>率繼母</t>
  </si>
  <si>
    <t>貴人</t>
  </si>
  <si>
    <t>甲寅逃亡</t>
  </si>
  <si>
    <t>故宋汝江妻</t>
  </si>
  <si>
    <t>山厚</t>
  </si>
  <si>
    <t>己成</t>
  </si>
  <si>
    <t>林白</t>
  </si>
  <si>
    <t>是云</t>
  </si>
  <si>
    <t>私奴先伊仇萬里</t>
  </si>
  <si>
    <t>私奴巡營硫黃募軍</t>
  </si>
  <si>
    <t>泰安</t>
  </si>
  <si>
    <t>權守正</t>
  </si>
  <si>
    <t>鄭益</t>
  </si>
  <si>
    <t>者音介</t>
  </si>
  <si>
    <t>中鶴</t>
  </si>
  <si>
    <t>岳眞</t>
  </si>
  <si>
    <t>金汗</t>
  </si>
  <si>
    <t>順女</t>
  </si>
  <si>
    <t>禁衛保張英信</t>
  </si>
  <si>
    <t>遠</t>
  </si>
  <si>
    <t>長水</t>
  </si>
  <si>
    <t>仁傑</t>
  </si>
  <si>
    <t>俊生</t>
  </si>
  <si>
    <t>謹</t>
  </si>
  <si>
    <t>金彦珀</t>
  </si>
  <si>
    <t>永萬</t>
  </si>
  <si>
    <t>率妹夫</t>
  </si>
  <si>
    <t>連生</t>
  </si>
  <si>
    <t>分伊</t>
  </si>
  <si>
    <t>月進</t>
  </si>
  <si>
    <t>月連</t>
  </si>
  <si>
    <t>月叔</t>
  </si>
  <si>
    <t>月色</t>
  </si>
  <si>
    <t>府案付步保</t>
  </si>
  <si>
    <t>起元</t>
  </si>
  <si>
    <t>世獜</t>
  </si>
  <si>
    <t>金聲遠</t>
  </si>
  <si>
    <t>士成</t>
  </si>
  <si>
    <t>永文</t>
  </si>
  <si>
    <t>應精</t>
  </si>
  <si>
    <t>鄭成</t>
  </si>
  <si>
    <t>唜今</t>
  </si>
  <si>
    <t>惡眞介</t>
  </si>
  <si>
    <t>正益</t>
  </si>
  <si>
    <t>仲鶴</t>
  </si>
  <si>
    <t>萬斤</t>
  </si>
  <si>
    <t>曳同</t>
  </si>
  <si>
    <t>朴訥叱卜</t>
  </si>
  <si>
    <t>李光禎</t>
  </si>
  <si>
    <t>李必信</t>
  </si>
  <si>
    <t>連春</t>
  </si>
  <si>
    <t>府案付水保巡牙兵</t>
  </si>
  <si>
    <t>起眞</t>
  </si>
  <si>
    <t>得夫</t>
  </si>
  <si>
    <t>連貴</t>
  </si>
  <si>
    <t>李仇之</t>
  </si>
  <si>
    <t>禦侮將軍嘉善大夫</t>
  </si>
  <si>
    <t>以貞</t>
  </si>
  <si>
    <t>金件里同</t>
  </si>
  <si>
    <t>巡榮水鐵匠</t>
  </si>
  <si>
    <t>郭</t>
  </si>
  <si>
    <t>淸道案付烽軍</t>
  </si>
  <si>
    <t>永達</t>
  </si>
  <si>
    <t>郭凱</t>
  </si>
  <si>
    <t>金是益</t>
  </si>
  <si>
    <t>自丹</t>
  </si>
  <si>
    <t>香發</t>
  </si>
  <si>
    <t>明石</t>
  </si>
  <si>
    <t>禦營軍兼司僕趙俊</t>
  </si>
  <si>
    <t>府案付御營軍兼司僕</t>
  </si>
  <si>
    <t>俊</t>
  </si>
  <si>
    <t>希世</t>
  </si>
  <si>
    <t>永孫</t>
  </si>
  <si>
    <t>白永金</t>
  </si>
  <si>
    <t>安</t>
  </si>
  <si>
    <t>辛未</t>
  </si>
  <si>
    <t>明分</t>
  </si>
  <si>
    <t>府案付忠壯衛</t>
  </si>
  <si>
    <t>有達</t>
  </si>
  <si>
    <t>戰亡</t>
  </si>
  <si>
    <t>介伊</t>
  </si>
  <si>
    <t>道山伊</t>
  </si>
  <si>
    <t>金應男</t>
  </si>
  <si>
    <t>者音同</t>
  </si>
  <si>
    <t>靑山</t>
  </si>
  <si>
    <t>金山石</t>
  </si>
  <si>
    <t>柒女</t>
  </si>
  <si>
    <t>柒分</t>
  </si>
  <si>
    <t>順發</t>
  </si>
  <si>
    <t>途山</t>
  </si>
  <si>
    <t>起英</t>
  </si>
  <si>
    <t>進分</t>
  </si>
  <si>
    <t>戒男</t>
  </si>
  <si>
    <t>興叔</t>
  </si>
  <si>
    <t>唜終</t>
  </si>
  <si>
    <t>趙貴上</t>
  </si>
  <si>
    <t>道山</t>
  </si>
  <si>
    <t>尹起弘</t>
  </si>
  <si>
    <t>世元</t>
  </si>
  <si>
    <t>戒民</t>
  </si>
  <si>
    <t>禮生</t>
  </si>
  <si>
    <t>守連</t>
  </si>
  <si>
    <t>起</t>
  </si>
  <si>
    <t>白唜世</t>
  </si>
  <si>
    <t>斗光</t>
  </si>
  <si>
    <t>命郞</t>
  </si>
  <si>
    <t>命哲</t>
  </si>
  <si>
    <t>御保朱永彔</t>
  </si>
  <si>
    <t>興守</t>
  </si>
  <si>
    <t>軍迪</t>
  </si>
  <si>
    <t>漢山</t>
  </si>
  <si>
    <t>守禦募軍</t>
  </si>
  <si>
    <t>有漢</t>
  </si>
  <si>
    <t>山卜</t>
  </si>
  <si>
    <t>得善</t>
  </si>
  <si>
    <t>士龍</t>
  </si>
  <si>
    <t>鄭文石</t>
  </si>
  <si>
    <t>府案付冶匠</t>
  </si>
  <si>
    <t>雲</t>
  </si>
  <si>
    <t>匠人</t>
  </si>
  <si>
    <t>白雲</t>
  </si>
  <si>
    <t>鐵匠</t>
  </si>
  <si>
    <t>趙男</t>
  </si>
  <si>
    <t>希山</t>
  </si>
  <si>
    <t>太云</t>
  </si>
  <si>
    <t>金彦弘</t>
  </si>
  <si>
    <t>進伯</t>
  </si>
  <si>
    <t>主鎭軍</t>
  </si>
  <si>
    <t>進發</t>
  </si>
  <si>
    <t>奉進</t>
  </si>
  <si>
    <t>宋戒民</t>
  </si>
  <si>
    <t>儀男</t>
  </si>
  <si>
    <t>梁日成</t>
  </si>
  <si>
    <t>銀介</t>
  </si>
  <si>
    <t>金同</t>
  </si>
  <si>
    <t>金萬伊</t>
  </si>
  <si>
    <t>日同</t>
  </si>
  <si>
    <t>仁卜</t>
  </si>
  <si>
    <t>芳孫</t>
  </si>
  <si>
    <t>林貴世</t>
  </si>
  <si>
    <t>鎭海</t>
  </si>
  <si>
    <t>興建</t>
  </si>
  <si>
    <t>騎保玄鳳汗</t>
  </si>
  <si>
    <t>玄</t>
  </si>
  <si>
    <t>鳳汗</t>
  </si>
  <si>
    <t>日南</t>
  </si>
  <si>
    <t>敏存</t>
  </si>
  <si>
    <t>徐漢守</t>
  </si>
  <si>
    <t>贖良</t>
  </si>
  <si>
    <t>分</t>
  </si>
  <si>
    <t>番山</t>
  </si>
  <si>
    <t>彦山</t>
  </si>
  <si>
    <t>成敏</t>
  </si>
  <si>
    <t>李溫同</t>
  </si>
  <si>
    <t>唜難</t>
  </si>
  <si>
    <t>起弘</t>
  </si>
  <si>
    <t>正龍</t>
  </si>
  <si>
    <t>犯山</t>
  </si>
  <si>
    <t>鄭觀</t>
  </si>
  <si>
    <t>晉文</t>
  </si>
  <si>
    <t>石只</t>
  </si>
  <si>
    <t>金㖋同</t>
  </si>
  <si>
    <t>杜弘</t>
  </si>
  <si>
    <t>府案付御營保</t>
  </si>
  <si>
    <t>己汗</t>
  </si>
  <si>
    <t>奉汗</t>
  </si>
  <si>
    <t>敏憲</t>
  </si>
  <si>
    <t>朴番山</t>
  </si>
  <si>
    <t>前妻</t>
  </si>
  <si>
    <t>玉眞</t>
  </si>
  <si>
    <t>長興</t>
  </si>
  <si>
    <t>林千</t>
  </si>
  <si>
    <t>密</t>
  </si>
  <si>
    <t>白連</t>
  </si>
  <si>
    <t>金信弼</t>
  </si>
  <si>
    <t>巡營石硫黃募軍</t>
  </si>
  <si>
    <t>彦弘</t>
  </si>
  <si>
    <t>徐岩回</t>
  </si>
  <si>
    <t>正汗</t>
  </si>
  <si>
    <t>香介</t>
  </si>
  <si>
    <t>重鶴</t>
  </si>
  <si>
    <t>鄭仁上</t>
  </si>
  <si>
    <t>晉月</t>
  </si>
  <si>
    <t>李守成</t>
  </si>
  <si>
    <t>貴卜</t>
  </si>
  <si>
    <t>率祖母</t>
  </si>
  <si>
    <t>業德</t>
  </si>
  <si>
    <t>慶山案付主鎭軍</t>
  </si>
  <si>
    <t>權伊</t>
  </si>
  <si>
    <t>吳連卜</t>
  </si>
  <si>
    <t>鄭立</t>
  </si>
  <si>
    <t>張以憲</t>
  </si>
  <si>
    <t>張分</t>
  </si>
  <si>
    <t>水保巡牙兵玄敏汗</t>
  </si>
  <si>
    <t>敏汗</t>
  </si>
  <si>
    <t>徐汗守</t>
  </si>
  <si>
    <t>春今</t>
  </si>
  <si>
    <t>李慶老</t>
  </si>
  <si>
    <t>天好</t>
  </si>
  <si>
    <t>于音之</t>
  </si>
  <si>
    <t>李唜金</t>
  </si>
  <si>
    <t>己分</t>
  </si>
  <si>
    <t>起發</t>
  </si>
  <si>
    <t>彦民</t>
  </si>
  <si>
    <t>永代</t>
  </si>
  <si>
    <t>貴伊</t>
  </si>
  <si>
    <t>乭之</t>
  </si>
  <si>
    <t>女</t>
  </si>
  <si>
    <t>斤玉</t>
  </si>
  <si>
    <t>仁良</t>
  </si>
  <si>
    <t>鄭士奉</t>
  </si>
  <si>
    <t>談龍</t>
  </si>
  <si>
    <t>汗石</t>
  </si>
  <si>
    <t>汗孫</t>
  </si>
  <si>
    <t>曺雪柱</t>
  </si>
  <si>
    <t>起云</t>
  </si>
  <si>
    <t>雪柱</t>
  </si>
  <si>
    <t>孟孫</t>
  </si>
  <si>
    <t>申克連</t>
  </si>
  <si>
    <t>沈</t>
  </si>
  <si>
    <t>守光</t>
  </si>
  <si>
    <t>先分</t>
  </si>
  <si>
    <t>張貴上</t>
  </si>
  <si>
    <t>自者未</t>
  </si>
  <si>
    <t>連介</t>
  </si>
  <si>
    <t>沈守光</t>
  </si>
  <si>
    <t>思奉</t>
  </si>
  <si>
    <t>彦上</t>
  </si>
  <si>
    <t>朴山立</t>
  </si>
  <si>
    <t>御營軍曺戒先</t>
  </si>
  <si>
    <t>府案保御營軍</t>
  </si>
  <si>
    <t>奉</t>
  </si>
  <si>
    <t>金士眞</t>
  </si>
  <si>
    <t>順化</t>
  </si>
  <si>
    <t>光卜</t>
  </si>
  <si>
    <t>丁金</t>
  </si>
  <si>
    <t>連發</t>
  </si>
  <si>
    <t>勝合</t>
  </si>
  <si>
    <t>洪</t>
  </si>
  <si>
    <t>洪州</t>
  </si>
  <si>
    <t>岩回</t>
  </si>
  <si>
    <t>徐乭文</t>
  </si>
  <si>
    <t>惡良</t>
  </si>
  <si>
    <t>鄭南</t>
  </si>
  <si>
    <t>巡水鐵匠</t>
  </si>
  <si>
    <t>甲生</t>
  </si>
  <si>
    <t>甲春</t>
  </si>
  <si>
    <t>府案付御保人</t>
  </si>
  <si>
    <t>通政大夫折衝將軍僉知中樞府事上護軍</t>
  </si>
  <si>
    <t>元延</t>
  </si>
  <si>
    <t>申仁生</t>
  </si>
  <si>
    <t>府案付水保巡在家</t>
  </si>
  <si>
    <t>貴南</t>
  </si>
  <si>
    <t>年貴</t>
  </si>
  <si>
    <t>永汗</t>
  </si>
  <si>
    <t>府案付騎保巡在家</t>
  </si>
  <si>
    <t>惠民暑參奉</t>
  </si>
  <si>
    <t>承吉</t>
  </si>
  <si>
    <t>彦新</t>
  </si>
  <si>
    <t>朴軍卜</t>
  </si>
  <si>
    <t>明湖</t>
  </si>
  <si>
    <t>金光後</t>
  </si>
  <si>
    <t>武學老除</t>
  </si>
  <si>
    <t>自粉</t>
  </si>
  <si>
    <t>山守</t>
  </si>
  <si>
    <t>禁衛軍曺永迪</t>
  </si>
  <si>
    <t>永迪</t>
  </si>
  <si>
    <t>彦臣</t>
  </si>
  <si>
    <t>南</t>
  </si>
  <si>
    <t>應安</t>
  </si>
  <si>
    <t>平彦</t>
  </si>
  <si>
    <t>孫夢仁</t>
  </si>
  <si>
    <t>順禮</t>
  </si>
  <si>
    <t>府案付騎保開云浦土兵</t>
  </si>
  <si>
    <t>禮男</t>
  </si>
  <si>
    <t>益同</t>
  </si>
  <si>
    <t>崔太守</t>
  </si>
  <si>
    <t>文程</t>
  </si>
  <si>
    <t>李時世</t>
  </si>
  <si>
    <t>檢迪</t>
  </si>
  <si>
    <t>徐後男</t>
  </si>
  <si>
    <t>道里</t>
  </si>
  <si>
    <t>檢德</t>
  </si>
  <si>
    <t>䪪未</t>
  </si>
  <si>
    <t>好丁</t>
  </si>
  <si>
    <t>權日承</t>
  </si>
  <si>
    <t>莫漢</t>
  </si>
  <si>
    <t>汗天</t>
  </si>
  <si>
    <t>士分</t>
  </si>
  <si>
    <t>金介金</t>
  </si>
  <si>
    <t>金老男</t>
  </si>
  <si>
    <t>老卜</t>
  </si>
  <si>
    <t>老迪</t>
  </si>
  <si>
    <t>上介</t>
  </si>
  <si>
    <t>載寧</t>
  </si>
  <si>
    <t>桂上</t>
  </si>
  <si>
    <t>東成</t>
  </si>
  <si>
    <t>金日上</t>
  </si>
  <si>
    <t>禾音同</t>
  </si>
  <si>
    <t>德卜</t>
  </si>
  <si>
    <t>宗海</t>
  </si>
  <si>
    <t>仇英孫</t>
  </si>
  <si>
    <t>儀上</t>
  </si>
  <si>
    <t>率弟婦</t>
  </si>
  <si>
    <t>金海案府主鎭軍崔愛仁</t>
  </si>
  <si>
    <t>金海案府主鎭軍</t>
  </si>
  <si>
    <t>愛仁</t>
  </si>
  <si>
    <t>善伊</t>
  </si>
  <si>
    <t>鶴夫</t>
  </si>
  <si>
    <t>河貴</t>
  </si>
  <si>
    <t>方燭孫</t>
  </si>
  <si>
    <t>李陽春</t>
  </si>
  <si>
    <t>裕行</t>
  </si>
  <si>
    <t>林允福</t>
  </si>
  <si>
    <t>戒信</t>
  </si>
  <si>
    <t>東伯</t>
  </si>
  <si>
    <t>宣武原從功臣</t>
  </si>
  <si>
    <t>德臣</t>
  </si>
  <si>
    <t>李希英</t>
  </si>
  <si>
    <t>興今</t>
  </si>
  <si>
    <t>居士私奴</t>
  </si>
  <si>
    <t>龍汗</t>
  </si>
  <si>
    <t>珠林</t>
  </si>
  <si>
    <t>仁介</t>
  </si>
  <si>
    <t>同</t>
  </si>
  <si>
    <t>黃愛生</t>
  </si>
  <si>
    <t>善牙</t>
  </si>
  <si>
    <t>挺立</t>
  </si>
  <si>
    <t>有難</t>
  </si>
  <si>
    <t>淡石</t>
  </si>
  <si>
    <t>鄭唜龍</t>
  </si>
  <si>
    <t>忠順衛</t>
  </si>
  <si>
    <t>翊挺</t>
  </si>
  <si>
    <t>榮憲</t>
  </si>
  <si>
    <t>折衝將軍僉知中樞府事行上護軍</t>
  </si>
  <si>
    <t>朴淡昇</t>
  </si>
  <si>
    <t>得禮</t>
  </si>
  <si>
    <t>弼瑞</t>
  </si>
  <si>
    <t>仲成</t>
  </si>
  <si>
    <t>鄭擎天</t>
  </si>
  <si>
    <t>迎日</t>
  </si>
  <si>
    <t>德今</t>
  </si>
  <si>
    <t>姜德</t>
  </si>
  <si>
    <t>克信</t>
  </si>
  <si>
    <t>難</t>
  </si>
  <si>
    <t>唜守</t>
  </si>
  <si>
    <t>貴弘</t>
  </si>
  <si>
    <t>己弘</t>
  </si>
  <si>
    <t>金順福</t>
  </si>
  <si>
    <t>阿陽炮保</t>
  </si>
  <si>
    <t>自寬</t>
  </si>
  <si>
    <t>連堂</t>
  </si>
  <si>
    <t>率兄妻</t>
  </si>
  <si>
    <t>時仁</t>
  </si>
  <si>
    <t>守山</t>
  </si>
  <si>
    <t>率侍養子</t>
  </si>
  <si>
    <t>河進</t>
  </si>
  <si>
    <t>發仇萬里</t>
  </si>
  <si>
    <t>晋伯</t>
  </si>
  <si>
    <t>以宗</t>
  </si>
  <si>
    <t>鄭興立</t>
  </si>
  <si>
    <t>應武</t>
  </si>
  <si>
    <t>尊星</t>
  </si>
  <si>
    <t>夢連</t>
  </si>
  <si>
    <t>朴再興</t>
  </si>
  <si>
    <t>盈德</t>
  </si>
  <si>
    <t>朴孟龍</t>
  </si>
  <si>
    <t>文</t>
  </si>
  <si>
    <t>得明</t>
  </si>
  <si>
    <t>碩獜</t>
  </si>
  <si>
    <t>崔伯</t>
  </si>
  <si>
    <t>私奴皮匠</t>
  </si>
  <si>
    <t>命連</t>
  </si>
  <si>
    <t>大提學</t>
  </si>
  <si>
    <t>成以性</t>
  </si>
  <si>
    <t>韓汗男</t>
  </si>
  <si>
    <t>朴彦夫</t>
  </si>
  <si>
    <t>皮匠</t>
  </si>
  <si>
    <t>應天</t>
  </si>
  <si>
    <t>淸道案付掌隷院寺奴</t>
  </si>
  <si>
    <t>仇立</t>
  </si>
  <si>
    <t>仇哲</t>
  </si>
  <si>
    <t>後良</t>
  </si>
  <si>
    <t>憶天</t>
  </si>
  <si>
    <t>金俊義</t>
  </si>
  <si>
    <t>日德</t>
  </si>
  <si>
    <t>朴儀男</t>
  </si>
  <si>
    <t>夢儀</t>
  </si>
  <si>
    <t>夢德</t>
  </si>
  <si>
    <t>命天</t>
  </si>
  <si>
    <t>老除府案付忠贊衛</t>
  </si>
  <si>
    <t>得南</t>
  </si>
  <si>
    <t>興仁庵</t>
  </si>
  <si>
    <t>金繼達</t>
  </si>
  <si>
    <t>十月</t>
  </si>
  <si>
    <t>居</t>
  </si>
  <si>
    <t>道里介</t>
  </si>
  <si>
    <t>仇萬里</t>
  </si>
  <si>
    <t>禁衛軍李命擇</t>
  </si>
  <si>
    <t>命擇</t>
  </si>
  <si>
    <t>雲鶴</t>
  </si>
  <si>
    <t>禮安</t>
  </si>
  <si>
    <t>朴希迪</t>
  </si>
  <si>
    <t>忠進</t>
  </si>
  <si>
    <t>己奉</t>
  </si>
  <si>
    <t>善文</t>
  </si>
  <si>
    <t>戒好</t>
  </si>
  <si>
    <t>忠先</t>
  </si>
  <si>
    <t>進豊</t>
  </si>
  <si>
    <t>寬善</t>
  </si>
  <si>
    <t>李天夫</t>
  </si>
  <si>
    <t>進永</t>
  </si>
  <si>
    <t>信宅</t>
  </si>
  <si>
    <t>李成男</t>
  </si>
  <si>
    <t>是從</t>
  </si>
  <si>
    <t>億卜</t>
  </si>
  <si>
    <t>龍南</t>
  </si>
  <si>
    <t>奇奴</t>
  </si>
  <si>
    <t>先風</t>
  </si>
  <si>
    <t>孫伊</t>
  </si>
  <si>
    <t>日分</t>
  </si>
  <si>
    <t>擇龍</t>
  </si>
  <si>
    <t>鶴立</t>
  </si>
  <si>
    <t>進風</t>
  </si>
  <si>
    <t>虎臣</t>
  </si>
  <si>
    <t>羽龍</t>
  </si>
  <si>
    <t>鄭夢京</t>
  </si>
  <si>
    <t>乭進</t>
  </si>
  <si>
    <t>驛吏鄭應先</t>
  </si>
  <si>
    <t>忠淸道栗峯案付驛吏</t>
  </si>
  <si>
    <t>應先</t>
  </si>
  <si>
    <t>汗卜</t>
  </si>
  <si>
    <t>禾里</t>
  </si>
  <si>
    <t>崔連乃</t>
  </si>
  <si>
    <t>七原</t>
  </si>
  <si>
    <t>希元</t>
  </si>
  <si>
    <t>崔進生</t>
  </si>
  <si>
    <t>靑玉</t>
  </si>
  <si>
    <t>永擇</t>
  </si>
  <si>
    <t>弘伊</t>
  </si>
  <si>
    <t>儀仁</t>
  </si>
  <si>
    <t>安京</t>
  </si>
  <si>
    <t>己擇</t>
  </si>
  <si>
    <t>學龍</t>
  </si>
  <si>
    <t>德崇</t>
  </si>
  <si>
    <t>卞保</t>
  </si>
  <si>
    <t>金彦周</t>
  </si>
  <si>
    <t>自明</t>
  </si>
  <si>
    <t>鶴上</t>
  </si>
  <si>
    <t>汝海</t>
  </si>
  <si>
    <t>連乃</t>
  </si>
  <si>
    <t>府案付京炮</t>
  </si>
  <si>
    <t>興發</t>
  </si>
  <si>
    <t>資憲大夫中樞府事同知</t>
  </si>
  <si>
    <t>金啓忠</t>
  </si>
  <si>
    <t>弘日</t>
  </si>
  <si>
    <t>連文</t>
  </si>
  <si>
    <t>得虎</t>
  </si>
  <si>
    <t>御營軍河日龍</t>
  </si>
  <si>
    <t>日龍</t>
  </si>
  <si>
    <t>福上</t>
  </si>
  <si>
    <t>彦守</t>
  </si>
  <si>
    <t>時延</t>
  </si>
  <si>
    <t>孫福壽</t>
  </si>
  <si>
    <t>所作</t>
  </si>
  <si>
    <t>靑原</t>
  </si>
  <si>
    <t>金龍南</t>
  </si>
  <si>
    <t>永月</t>
  </si>
  <si>
    <t>連善</t>
  </si>
  <si>
    <t>海立</t>
  </si>
  <si>
    <t>金光福</t>
  </si>
  <si>
    <t>永根</t>
  </si>
  <si>
    <t>金汗世</t>
  </si>
  <si>
    <t>發同</t>
  </si>
  <si>
    <t>必崇</t>
  </si>
  <si>
    <t>終發</t>
  </si>
  <si>
    <t>光連</t>
  </si>
  <si>
    <t>李天富</t>
  </si>
  <si>
    <t>信福</t>
  </si>
  <si>
    <t>成男</t>
  </si>
  <si>
    <t>李連</t>
  </si>
  <si>
    <t>守禦廳募軍</t>
  </si>
  <si>
    <t>性智</t>
  </si>
  <si>
    <t>成分</t>
  </si>
  <si>
    <t>訥之</t>
  </si>
  <si>
    <t>風立</t>
  </si>
  <si>
    <t>金彦上</t>
  </si>
  <si>
    <t>水保巡牙兵</t>
  </si>
  <si>
    <t>夢致</t>
  </si>
  <si>
    <t>府案付御營軍展力副尉兼司僕承義副秉節校尉御侮將軍</t>
  </si>
  <si>
    <t>孟龍</t>
  </si>
  <si>
    <t>春桂</t>
  </si>
  <si>
    <t>重天</t>
  </si>
  <si>
    <t>全文己</t>
  </si>
  <si>
    <t>克尙</t>
  </si>
  <si>
    <t>儀春</t>
  </si>
  <si>
    <t>元</t>
  </si>
  <si>
    <t>孫仁右</t>
  </si>
  <si>
    <t>京步兵</t>
  </si>
  <si>
    <t>幸先</t>
  </si>
  <si>
    <t>騎步</t>
  </si>
  <si>
    <t>進邦</t>
  </si>
  <si>
    <t>御保河振上</t>
  </si>
  <si>
    <t>府案付</t>
  </si>
  <si>
    <t>振上</t>
  </si>
  <si>
    <t>卜上</t>
  </si>
  <si>
    <t>光叔</t>
  </si>
  <si>
    <t>春夫</t>
  </si>
  <si>
    <t>鄭春上</t>
  </si>
  <si>
    <t>今眞</t>
  </si>
  <si>
    <t>春信</t>
  </si>
  <si>
    <t>納粟嘉善大夫</t>
  </si>
  <si>
    <t>仲千</t>
  </si>
  <si>
    <t>右龍</t>
  </si>
  <si>
    <t>彦工</t>
  </si>
  <si>
    <t>宋俊平</t>
  </si>
  <si>
    <t>府案付武學巡營在家</t>
  </si>
  <si>
    <t>振命</t>
  </si>
  <si>
    <t>全文記</t>
  </si>
  <si>
    <t>順川</t>
  </si>
  <si>
    <t>有迹</t>
  </si>
  <si>
    <t>順男</t>
  </si>
  <si>
    <t>宣務郞</t>
  </si>
  <si>
    <t>軟上</t>
  </si>
  <si>
    <t>黃卜</t>
  </si>
  <si>
    <t>汗進</t>
  </si>
  <si>
    <t>命運</t>
  </si>
  <si>
    <t>卜龍</t>
  </si>
  <si>
    <t>愛守</t>
  </si>
  <si>
    <t>閔老貞</t>
  </si>
  <si>
    <t>承直</t>
  </si>
  <si>
    <t>率四寸婦</t>
  </si>
  <si>
    <t>春月</t>
  </si>
  <si>
    <t>率四寸弟</t>
  </si>
  <si>
    <t>承白</t>
  </si>
  <si>
    <t>之男</t>
  </si>
  <si>
    <t>仁迪</t>
  </si>
  <si>
    <t>俊京</t>
  </si>
  <si>
    <t>玉銀</t>
  </si>
  <si>
    <t>石伊</t>
  </si>
  <si>
    <t>鄭占上</t>
  </si>
  <si>
    <t>岩外</t>
  </si>
  <si>
    <t>禁衛保張漢宗</t>
  </si>
  <si>
    <t>漢宗</t>
  </si>
  <si>
    <t>前司果</t>
  </si>
  <si>
    <t>後生</t>
  </si>
  <si>
    <t>秀</t>
  </si>
  <si>
    <t>泗川</t>
  </si>
  <si>
    <t>世立</t>
  </si>
  <si>
    <t>吉</t>
  </si>
  <si>
    <t>韓夢男</t>
  </si>
  <si>
    <t>淸道騎保</t>
  </si>
  <si>
    <t>汗今</t>
  </si>
  <si>
    <t>世仁</t>
  </si>
  <si>
    <t>國只</t>
  </si>
  <si>
    <t>李文上</t>
  </si>
  <si>
    <t>實連</t>
  </si>
  <si>
    <t>案東</t>
  </si>
  <si>
    <t>展力副尉</t>
  </si>
  <si>
    <t>之業</t>
  </si>
  <si>
    <t>有命</t>
  </si>
  <si>
    <t>鄭石主</t>
  </si>
  <si>
    <t>御保老除</t>
  </si>
  <si>
    <t>元妹</t>
  </si>
  <si>
    <t>風山</t>
  </si>
  <si>
    <t>廣州</t>
  </si>
  <si>
    <t>工曹匠人</t>
  </si>
  <si>
    <t>貴世</t>
  </si>
  <si>
    <t>水哲</t>
  </si>
  <si>
    <t>直</t>
  </si>
  <si>
    <t>張九仁</t>
  </si>
  <si>
    <t>今</t>
  </si>
  <si>
    <t>憶</t>
  </si>
  <si>
    <t>水鐵</t>
  </si>
  <si>
    <t>乭金</t>
  </si>
  <si>
    <t>車今天</t>
  </si>
  <si>
    <t>八莒</t>
  </si>
  <si>
    <t>竹笠匠</t>
  </si>
  <si>
    <t>有元</t>
  </si>
  <si>
    <t>先夫</t>
  </si>
  <si>
    <t>崔允元</t>
  </si>
  <si>
    <t>忠吉</t>
  </si>
  <si>
    <t>德京</t>
  </si>
  <si>
    <t>信春</t>
  </si>
  <si>
    <t>信元</t>
  </si>
  <si>
    <t>淸道武學束伍別隊都承發</t>
  </si>
  <si>
    <t>淸道案付武學束伍別隊</t>
  </si>
  <si>
    <t>承發</t>
  </si>
  <si>
    <t>己良</t>
  </si>
  <si>
    <t>丁右</t>
  </si>
  <si>
    <t>朴水男</t>
  </si>
  <si>
    <t>東雪</t>
  </si>
  <si>
    <t>定盧</t>
  </si>
  <si>
    <t>金素</t>
  </si>
  <si>
    <t>聖今</t>
  </si>
  <si>
    <t>水保耳聾病人</t>
  </si>
  <si>
    <t>巡別隊淸道案付武學</t>
  </si>
  <si>
    <t>柳愛仁</t>
  </si>
  <si>
    <t>興海</t>
  </si>
  <si>
    <t>明海</t>
  </si>
  <si>
    <t>廷漢</t>
  </si>
  <si>
    <t>文彦上</t>
  </si>
  <si>
    <t>南平</t>
  </si>
  <si>
    <t>信得</t>
  </si>
  <si>
    <t>崔今年</t>
  </si>
  <si>
    <t>淸敏</t>
  </si>
  <si>
    <t>亥立</t>
  </si>
  <si>
    <t>陳風</t>
  </si>
  <si>
    <t>應福</t>
  </si>
  <si>
    <t>自京</t>
  </si>
  <si>
    <t>日翔</t>
  </si>
  <si>
    <t>崔年乃</t>
  </si>
  <si>
    <t>淸松</t>
  </si>
  <si>
    <t>夢生</t>
  </si>
  <si>
    <t>夢</t>
  </si>
  <si>
    <t>今分</t>
  </si>
  <si>
    <t>老除御保</t>
  </si>
  <si>
    <t>善好</t>
  </si>
  <si>
    <t>禁衛保河震龍</t>
  </si>
  <si>
    <t>震龍</t>
  </si>
  <si>
    <t>仁元</t>
  </si>
  <si>
    <t>鳳日</t>
  </si>
  <si>
    <t>殷石</t>
  </si>
  <si>
    <t>幽山案付驛保</t>
  </si>
  <si>
    <t>丁白</t>
  </si>
  <si>
    <t>應世</t>
  </si>
  <si>
    <t>崔之生</t>
  </si>
  <si>
    <t>順立</t>
  </si>
  <si>
    <t>希京</t>
  </si>
  <si>
    <t>甘山</t>
  </si>
  <si>
    <t>金以日</t>
  </si>
  <si>
    <t>一百</t>
  </si>
  <si>
    <t>文先</t>
  </si>
  <si>
    <t>以畢</t>
  </si>
  <si>
    <t>眞風</t>
  </si>
  <si>
    <t>金六立</t>
  </si>
  <si>
    <t>都致</t>
  </si>
  <si>
    <t>金尙右</t>
  </si>
  <si>
    <t>府案付御保居士</t>
  </si>
  <si>
    <t>卜商</t>
  </si>
  <si>
    <t>孫卜守</t>
  </si>
  <si>
    <t>司僕諸</t>
  </si>
  <si>
    <t>員元</t>
  </si>
  <si>
    <t>張卜守</t>
  </si>
  <si>
    <t>振發</t>
  </si>
  <si>
    <t>戒邦</t>
  </si>
  <si>
    <t>進政大夫</t>
  </si>
  <si>
    <t>成右</t>
  </si>
  <si>
    <t>金重世</t>
  </si>
  <si>
    <t>禁衛保安丁男</t>
  </si>
  <si>
    <t>九連</t>
  </si>
  <si>
    <t>嚴連</t>
  </si>
  <si>
    <t>上卜</t>
  </si>
  <si>
    <t>玉達</t>
  </si>
  <si>
    <t>善</t>
  </si>
  <si>
    <t>朴是永</t>
  </si>
  <si>
    <t>禁衛巡營硫黃保</t>
  </si>
  <si>
    <t>世進</t>
  </si>
  <si>
    <t>戒宅</t>
  </si>
  <si>
    <t>順和</t>
  </si>
  <si>
    <t>乭文致</t>
  </si>
  <si>
    <t>介金伊</t>
  </si>
  <si>
    <t>虜</t>
  </si>
  <si>
    <t>有連</t>
  </si>
  <si>
    <t>順夫</t>
  </si>
  <si>
    <t>崔允彦</t>
  </si>
  <si>
    <t>鄭唜金</t>
  </si>
  <si>
    <t>命丹</t>
  </si>
  <si>
    <t>命月</t>
  </si>
  <si>
    <t>付案付御保</t>
  </si>
  <si>
    <t>正右</t>
  </si>
  <si>
    <t>鳳龍</t>
  </si>
  <si>
    <t>守成</t>
  </si>
  <si>
    <t>朴汗杰</t>
  </si>
  <si>
    <t>金連</t>
  </si>
  <si>
    <t>京步保</t>
  </si>
  <si>
    <t>信迹</t>
  </si>
  <si>
    <t>淸道來業武</t>
  </si>
  <si>
    <t>興胤</t>
  </si>
  <si>
    <t>折衝將軍行虎賁衛上擭軍</t>
  </si>
  <si>
    <t>金繼忠</t>
  </si>
  <si>
    <t>璉皓</t>
  </si>
  <si>
    <t>之傑</t>
  </si>
  <si>
    <t>英夏</t>
  </si>
  <si>
    <t>朴悅</t>
  </si>
  <si>
    <t>淸道案付武學府軍官</t>
  </si>
  <si>
    <t>光賢</t>
  </si>
  <si>
    <t>買得婢</t>
  </si>
  <si>
    <t>唜秋</t>
  </si>
  <si>
    <t>守生</t>
  </si>
  <si>
    <t>守香</t>
  </si>
  <si>
    <t>守奉</t>
  </si>
  <si>
    <t>武學束伍別隊崔景達</t>
  </si>
  <si>
    <t>淸道案付來武學束伍別隊</t>
  </si>
  <si>
    <t>敬達</t>
  </si>
  <si>
    <t>粟通政大夫</t>
  </si>
  <si>
    <t>玠生</t>
  </si>
  <si>
    <t>福信</t>
  </si>
  <si>
    <t>徐順生</t>
  </si>
  <si>
    <t>朴守男</t>
  </si>
  <si>
    <t>淸道案付束伍別隊保</t>
  </si>
  <si>
    <t>觀善</t>
  </si>
  <si>
    <t>雄乎</t>
  </si>
  <si>
    <t>彦杰</t>
  </si>
  <si>
    <t>彦右</t>
  </si>
  <si>
    <t>金世</t>
  </si>
  <si>
    <t>興仁佛堂來府案付御保</t>
  </si>
  <si>
    <t>愛成</t>
  </si>
  <si>
    <t>單伊</t>
  </si>
  <si>
    <t>葱</t>
  </si>
  <si>
    <t>軒</t>
  </si>
  <si>
    <t>金銀右</t>
  </si>
  <si>
    <t>䪪春</t>
  </si>
  <si>
    <t>末加里</t>
  </si>
  <si>
    <t>星州來巡營柳器匠</t>
  </si>
  <si>
    <t>永金</t>
  </si>
  <si>
    <t>武言</t>
  </si>
  <si>
    <t>成戒</t>
  </si>
  <si>
    <t>吉男</t>
  </si>
  <si>
    <t>春</t>
  </si>
  <si>
    <t>唜金</t>
  </si>
  <si>
    <t>金可生</t>
  </si>
  <si>
    <t>唜生</t>
  </si>
  <si>
    <t>知云</t>
  </si>
  <si>
    <t>戒山</t>
  </si>
  <si>
    <t>金正禮</t>
  </si>
  <si>
    <t>金介生</t>
  </si>
  <si>
    <t>鄭云</t>
  </si>
  <si>
    <t>臺山里</t>
  </si>
  <si>
    <t>御營軍老除都承先</t>
  </si>
  <si>
    <t>是成</t>
  </si>
  <si>
    <t>文山伊</t>
  </si>
  <si>
    <t>仲山</t>
  </si>
  <si>
    <t>士文</t>
  </si>
  <si>
    <t>金臣萬</t>
  </si>
  <si>
    <t>府案付水軍束伍</t>
  </si>
  <si>
    <t>貴千</t>
  </si>
  <si>
    <t>金應先</t>
  </si>
  <si>
    <t>弘老</t>
  </si>
  <si>
    <t>玉良</t>
  </si>
  <si>
    <t>金進必</t>
  </si>
  <si>
    <t>蓮塘</t>
  </si>
  <si>
    <t>自德</t>
  </si>
  <si>
    <t>水保老除</t>
  </si>
  <si>
    <t>金申萬</t>
  </si>
  <si>
    <t>萬代</t>
  </si>
  <si>
    <t>萬相</t>
  </si>
  <si>
    <t>李文立</t>
  </si>
  <si>
    <t>府案付水保巡別隊</t>
  </si>
  <si>
    <t>連孫</t>
  </si>
  <si>
    <t>看</t>
  </si>
  <si>
    <t>金貴千</t>
  </si>
  <si>
    <t>黃仁白</t>
  </si>
  <si>
    <t>省峴案付驛保牙兵</t>
  </si>
  <si>
    <t>凡於案付驛吏</t>
  </si>
  <si>
    <t>己今</t>
  </si>
  <si>
    <t>贊</t>
  </si>
  <si>
    <t>是元</t>
  </si>
  <si>
    <t>儀同</t>
  </si>
  <si>
    <t>秋種</t>
  </si>
  <si>
    <t>金愛生</t>
  </si>
  <si>
    <t>小召史</t>
  </si>
  <si>
    <t>巡營別隊保</t>
  </si>
  <si>
    <t>明善</t>
  </si>
  <si>
    <t>水保牙兵金武男</t>
  </si>
  <si>
    <t>嘉善大夫中樞府事</t>
  </si>
  <si>
    <t>上立</t>
  </si>
  <si>
    <t>應京</t>
  </si>
  <si>
    <t>崔今石</t>
  </si>
  <si>
    <t>府案付醫生</t>
  </si>
  <si>
    <t>得吉</t>
  </si>
  <si>
    <t>天懷</t>
  </si>
  <si>
    <t>朴㐚未</t>
  </si>
  <si>
    <t>吾男</t>
  </si>
  <si>
    <t>吾生</t>
  </si>
  <si>
    <t>鳳華</t>
  </si>
  <si>
    <t>洪萬齡</t>
  </si>
  <si>
    <t>率婢驛婢</t>
  </si>
  <si>
    <t>今良</t>
  </si>
  <si>
    <t>達立</t>
  </si>
  <si>
    <t>驛婢</t>
  </si>
  <si>
    <t>順奉</t>
  </si>
  <si>
    <t>好立</t>
  </si>
  <si>
    <t>尹後立</t>
  </si>
  <si>
    <t>波平</t>
  </si>
  <si>
    <t>府案付水保巡營別隊</t>
  </si>
  <si>
    <t>弘敏</t>
  </si>
  <si>
    <t>仲</t>
  </si>
  <si>
    <t>黃卜只</t>
  </si>
  <si>
    <t>己千</t>
  </si>
  <si>
    <t>金宗鶴</t>
  </si>
  <si>
    <t>孝建</t>
  </si>
  <si>
    <t>御營軍兼喩兼司僕</t>
  </si>
  <si>
    <t>章守</t>
  </si>
  <si>
    <t>嘉義大夫</t>
  </si>
  <si>
    <t>金己男</t>
  </si>
  <si>
    <t>巴平</t>
  </si>
  <si>
    <t>興國</t>
  </si>
  <si>
    <t>愛云</t>
  </si>
  <si>
    <t>宣務原從功臣守門將</t>
  </si>
  <si>
    <t>從守</t>
  </si>
  <si>
    <t>申九仁</t>
  </si>
  <si>
    <t>率外祖</t>
  </si>
  <si>
    <t>府案付水軍</t>
  </si>
  <si>
    <t>枝</t>
  </si>
  <si>
    <t>進化</t>
  </si>
  <si>
    <t>楡川案付驛吏保巡牙兵</t>
  </si>
  <si>
    <t>廷國</t>
  </si>
  <si>
    <t>黃實</t>
  </si>
  <si>
    <t>漢仁</t>
  </si>
  <si>
    <t>石丹</t>
  </si>
  <si>
    <t>紫分</t>
  </si>
  <si>
    <t>幽山驛保牙兵金自長</t>
  </si>
  <si>
    <t>幽山案付驛保巡牙兵</t>
  </si>
  <si>
    <t>自長</t>
  </si>
  <si>
    <t>同白</t>
  </si>
  <si>
    <t>李希榮</t>
  </si>
  <si>
    <t>蘇</t>
  </si>
  <si>
    <t>永龍</t>
  </si>
  <si>
    <t>啓益</t>
  </si>
  <si>
    <t>世成</t>
  </si>
  <si>
    <t>鄭己云</t>
  </si>
  <si>
    <t>應發</t>
  </si>
  <si>
    <t>府案付御營軍展力副尉兼司僕宣略將軍</t>
  </si>
  <si>
    <t>得信</t>
  </si>
  <si>
    <t>重山</t>
  </si>
  <si>
    <t>陜川</t>
  </si>
  <si>
    <t>御營將軍</t>
  </si>
  <si>
    <t>戒龍</t>
  </si>
  <si>
    <t>長壽</t>
  </si>
  <si>
    <t>府案付御保營將在家</t>
  </si>
  <si>
    <t>展力副尉兼司僕禦侮將軍</t>
  </si>
  <si>
    <t>鱗翔</t>
  </si>
  <si>
    <t>根世</t>
  </si>
  <si>
    <t>率孫</t>
  </si>
  <si>
    <t>金聲律</t>
  </si>
  <si>
    <t>日卜</t>
  </si>
  <si>
    <t>宋㖙山</t>
  </si>
  <si>
    <t>鳳眞</t>
  </si>
  <si>
    <t>李興俊</t>
  </si>
  <si>
    <t>鳳生</t>
  </si>
  <si>
    <t>今上</t>
  </si>
  <si>
    <t>次女</t>
  </si>
  <si>
    <t>上典李興俊捉去</t>
  </si>
  <si>
    <t>興俊</t>
  </si>
  <si>
    <t>原</t>
  </si>
  <si>
    <t>銀</t>
  </si>
  <si>
    <t>宣武原從公臣</t>
  </si>
  <si>
    <t>時榮</t>
  </si>
  <si>
    <t>黃健</t>
  </si>
  <si>
    <t>振白</t>
  </si>
  <si>
    <t>案付忠贊衛</t>
  </si>
  <si>
    <t>振番</t>
  </si>
  <si>
    <t>奉眞</t>
  </si>
  <si>
    <t>府案付御保巡營別隊</t>
  </si>
  <si>
    <t>汗貴</t>
  </si>
  <si>
    <t>黃龍</t>
  </si>
  <si>
    <t>忠壯衛</t>
  </si>
  <si>
    <t>雄</t>
  </si>
  <si>
    <t>大鳳</t>
  </si>
  <si>
    <t>虜衛</t>
  </si>
  <si>
    <t>孫秀</t>
  </si>
  <si>
    <t>水保巡營別隊金順昌</t>
  </si>
  <si>
    <t>乾男</t>
  </si>
  <si>
    <t>玉水</t>
  </si>
  <si>
    <t>春山</t>
  </si>
  <si>
    <t>安㐚未</t>
  </si>
  <si>
    <t>府案付巡營牙兵</t>
  </si>
  <si>
    <t>得相</t>
  </si>
  <si>
    <t>今守</t>
  </si>
  <si>
    <t>起南</t>
  </si>
  <si>
    <t>乭命</t>
  </si>
  <si>
    <t>金應夫</t>
  </si>
  <si>
    <t>彦夫</t>
  </si>
  <si>
    <t>金奉金</t>
  </si>
  <si>
    <t>德禮</t>
  </si>
  <si>
    <t>巡營水鐵保</t>
  </si>
  <si>
    <t>應迪</t>
  </si>
  <si>
    <t>鄕吏</t>
  </si>
  <si>
    <t>辛允己</t>
  </si>
  <si>
    <t>春碩</t>
  </si>
  <si>
    <t>朴彦守</t>
  </si>
  <si>
    <t>銀春</t>
  </si>
  <si>
    <t>曲阜</t>
  </si>
  <si>
    <t>李塡</t>
  </si>
  <si>
    <t>屯乞</t>
  </si>
  <si>
    <t>星介</t>
  </si>
  <si>
    <t>金命云</t>
  </si>
  <si>
    <t>始德</t>
  </si>
  <si>
    <t>彦石</t>
  </si>
  <si>
    <t>梁山</t>
  </si>
  <si>
    <t>是白</t>
  </si>
  <si>
    <t>自私</t>
  </si>
  <si>
    <t>春石</t>
  </si>
  <si>
    <t>自月</t>
  </si>
  <si>
    <t>承汗</t>
  </si>
  <si>
    <t>儀汗</t>
  </si>
  <si>
    <t>儀邦</t>
  </si>
  <si>
    <t>彦陽</t>
  </si>
  <si>
    <t>石世</t>
  </si>
  <si>
    <t>源</t>
  </si>
  <si>
    <t>崔己男</t>
  </si>
  <si>
    <t>訥伊</t>
  </si>
  <si>
    <t>金仁發</t>
  </si>
  <si>
    <t>崔太文</t>
  </si>
  <si>
    <t>淸道案付御營軍</t>
  </si>
  <si>
    <t>命吉</t>
  </si>
  <si>
    <t>奉龍</t>
  </si>
  <si>
    <t>鄭守萬</t>
  </si>
  <si>
    <t>貴植</t>
  </si>
  <si>
    <t>金應成</t>
  </si>
  <si>
    <t>時弼</t>
  </si>
  <si>
    <t>愛哲</t>
  </si>
  <si>
    <t>碩</t>
  </si>
  <si>
    <t>玉龍</t>
  </si>
  <si>
    <t>弼連</t>
  </si>
  <si>
    <t>金龍希</t>
  </si>
  <si>
    <t>永澤</t>
  </si>
  <si>
    <t>信天</t>
  </si>
  <si>
    <t>承喜</t>
  </si>
  <si>
    <t>正石</t>
  </si>
  <si>
    <t>直長</t>
  </si>
  <si>
    <t>英發</t>
  </si>
  <si>
    <t>寶詳</t>
  </si>
  <si>
    <t>李進迪</t>
  </si>
  <si>
    <t>玉私</t>
  </si>
  <si>
    <t>水保金莫龍</t>
  </si>
  <si>
    <t>院石</t>
  </si>
  <si>
    <t>山文</t>
  </si>
  <si>
    <t>義哲</t>
  </si>
  <si>
    <t>元立</t>
  </si>
  <si>
    <t>金希哲</t>
  </si>
  <si>
    <t>京分</t>
  </si>
  <si>
    <t>全應夫</t>
  </si>
  <si>
    <t>明鶴</t>
  </si>
  <si>
    <t>彦羌</t>
  </si>
  <si>
    <t>幽山案付驛吏</t>
  </si>
  <si>
    <t>義生</t>
  </si>
  <si>
    <t>壽福</t>
  </si>
  <si>
    <t>同伯</t>
  </si>
  <si>
    <t>李石</t>
  </si>
  <si>
    <t>義女</t>
  </si>
  <si>
    <t>昌寧案付騎保束伍</t>
  </si>
  <si>
    <t>貴福</t>
  </si>
  <si>
    <t>陸軍</t>
  </si>
  <si>
    <t>仁乞</t>
  </si>
  <si>
    <t>崔㖋同</t>
  </si>
  <si>
    <t>昌寧案付加德保巡牙兵</t>
  </si>
  <si>
    <t>三堂</t>
  </si>
  <si>
    <t>承分</t>
  </si>
  <si>
    <t>玄風案付來水軍巡牙兵</t>
  </si>
  <si>
    <t>唜命</t>
  </si>
  <si>
    <t>巾孫</t>
  </si>
  <si>
    <t>開守</t>
  </si>
  <si>
    <t>安富</t>
  </si>
  <si>
    <t>太</t>
  </si>
  <si>
    <t>李弘成</t>
  </si>
  <si>
    <t>玄風案付</t>
  </si>
  <si>
    <t>世吉</t>
  </si>
  <si>
    <t>牛隻洞里</t>
  </si>
  <si>
    <t>私奴牙兵老除千福</t>
  </si>
  <si>
    <t>私奴牙兵老除</t>
  </si>
  <si>
    <t>曺夏日</t>
  </si>
  <si>
    <t>銀生</t>
  </si>
  <si>
    <t>銀福</t>
  </si>
  <si>
    <t>銀上</t>
  </si>
  <si>
    <t>含進</t>
  </si>
  <si>
    <t>納粟判官</t>
  </si>
  <si>
    <t>趙正發</t>
  </si>
  <si>
    <t>丁孫</t>
  </si>
  <si>
    <t>許男</t>
  </si>
  <si>
    <t>福男</t>
  </si>
  <si>
    <t>府案付武學巡在家</t>
  </si>
  <si>
    <t>仁漢</t>
  </si>
  <si>
    <t>丁發</t>
  </si>
  <si>
    <t>秉節校尉訓鍊院判官</t>
  </si>
  <si>
    <t>琬</t>
  </si>
  <si>
    <t>禦侮將軍行訓鍊院判官</t>
  </si>
  <si>
    <t>明鏡</t>
  </si>
  <si>
    <t>朝散大夫行宗簿寺主簿</t>
  </si>
  <si>
    <t>演</t>
  </si>
  <si>
    <t>金汝鼎</t>
  </si>
  <si>
    <t>柱光</t>
  </si>
  <si>
    <t>一千</t>
  </si>
  <si>
    <t>買得捉去</t>
  </si>
  <si>
    <t>淸道林甲男</t>
  </si>
  <si>
    <t>仁會</t>
  </si>
  <si>
    <t>挺發</t>
  </si>
  <si>
    <t>金宗禮</t>
  </si>
  <si>
    <t>得贊</t>
  </si>
  <si>
    <t>應夫</t>
  </si>
  <si>
    <t>李貴男</t>
  </si>
  <si>
    <t>癸亥逃亡</t>
  </si>
  <si>
    <t>任儀</t>
  </si>
  <si>
    <t>方春</t>
  </si>
  <si>
    <t>熊川濟浦</t>
  </si>
  <si>
    <t>出身曺弘挺妻</t>
  </si>
  <si>
    <t>曺應柱</t>
  </si>
  <si>
    <t>夏德</t>
  </si>
  <si>
    <t>以岌</t>
  </si>
  <si>
    <t>勵節校尉行訓鍊院判官</t>
  </si>
  <si>
    <t>曺世國</t>
  </si>
  <si>
    <t>宣武原從功臣判官</t>
  </si>
  <si>
    <t>仁國</t>
  </si>
  <si>
    <t>潤富</t>
  </si>
  <si>
    <t>金德夫</t>
  </si>
  <si>
    <t>柱碧</t>
  </si>
  <si>
    <t>介也之</t>
  </si>
  <si>
    <t>眞伊</t>
  </si>
  <si>
    <t>是梅</t>
  </si>
  <si>
    <t>崔鶴龍</t>
  </si>
  <si>
    <t>億今</t>
  </si>
  <si>
    <t>癸丑逃亡</t>
  </si>
  <si>
    <t>朴先宗</t>
  </si>
  <si>
    <t>府東面</t>
  </si>
  <si>
    <t>承福</t>
  </si>
  <si>
    <t>德春</t>
  </si>
  <si>
    <t>史庫參奉</t>
  </si>
  <si>
    <t>興龍</t>
  </si>
  <si>
    <t>世國</t>
  </si>
  <si>
    <t>從仕郞行玄風訓導</t>
  </si>
  <si>
    <t>變虞</t>
  </si>
  <si>
    <t>黃右</t>
  </si>
  <si>
    <t>四春</t>
  </si>
  <si>
    <t>士禮</t>
  </si>
  <si>
    <t>唜禮</t>
  </si>
  <si>
    <t>辛丑逃亡</t>
  </si>
  <si>
    <t>奉守</t>
  </si>
  <si>
    <t>龍山</t>
  </si>
  <si>
    <t>黃汝信</t>
  </si>
  <si>
    <t>進承</t>
  </si>
  <si>
    <t>進男</t>
  </si>
  <si>
    <t>進正</t>
  </si>
  <si>
    <t>金生</t>
  </si>
  <si>
    <t>弘傑</t>
  </si>
  <si>
    <t>應龍</t>
  </si>
  <si>
    <t>金德守</t>
  </si>
  <si>
    <t>漆谷</t>
  </si>
  <si>
    <t>福龍</t>
  </si>
  <si>
    <t>兪愛仁</t>
  </si>
  <si>
    <t>東楚</t>
  </si>
  <si>
    <t>士載</t>
  </si>
  <si>
    <t>趙永立</t>
  </si>
  <si>
    <t>學眞</t>
  </si>
  <si>
    <t>連今</t>
  </si>
  <si>
    <t>時光</t>
  </si>
  <si>
    <t>弘直</t>
  </si>
  <si>
    <t>禦侮將軍龍驤衛上護軍訓鍊院副正</t>
  </si>
  <si>
    <t>黃士信</t>
  </si>
  <si>
    <t>禁衛保金貴昌</t>
  </si>
  <si>
    <t>貴昌</t>
  </si>
  <si>
    <t>前營將</t>
  </si>
  <si>
    <t>李雲齊</t>
  </si>
  <si>
    <t>愛進</t>
  </si>
  <si>
    <t>件里分</t>
  </si>
  <si>
    <t>承昌</t>
  </si>
  <si>
    <t>爲僧去</t>
  </si>
  <si>
    <t>故司宰監參奉曺弘孝妻</t>
  </si>
  <si>
    <t>原從功臣判官</t>
  </si>
  <si>
    <t>夏益</t>
  </si>
  <si>
    <t>允樂</t>
  </si>
  <si>
    <t>永輅</t>
  </si>
  <si>
    <t>貴眞</t>
  </si>
  <si>
    <t>仁鶴</t>
  </si>
  <si>
    <t>玉代</t>
  </si>
  <si>
    <t>知心</t>
  </si>
  <si>
    <t>愛心</t>
  </si>
  <si>
    <t>故史庫參奉曺興龍妻</t>
  </si>
  <si>
    <t>春發</t>
  </si>
  <si>
    <t>元京</t>
  </si>
  <si>
    <t>金守雲</t>
  </si>
  <si>
    <t>騎保主鎭</t>
  </si>
  <si>
    <t>英漢</t>
  </si>
  <si>
    <t>以漢</t>
  </si>
  <si>
    <t>敬龍</t>
  </si>
  <si>
    <t>李京</t>
  </si>
  <si>
    <t>敬立</t>
  </si>
  <si>
    <t>姜應信</t>
  </si>
  <si>
    <t>夏碩</t>
  </si>
  <si>
    <t>夏胤</t>
  </si>
  <si>
    <t>毛德</t>
  </si>
  <si>
    <t>玉梅</t>
  </si>
  <si>
    <t>分眞</t>
  </si>
  <si>
    <t>夏伯</t>
  </si>
  <si>
    <t>崔敬立</t>
  </si>
  <si>
    <t>漢俊</t>
  </si>
  <si>
    <t>餘慶</t>
  </si>
  <si>
    <t>宣武郞訓鍊院僉正行羅州判官</t>
  </si>
  <si>
    <t>啓遇</t>
  </si>
  <si>
    <t>軍資監主簿</t>
  </si>
  <si>
    <t>金奉希</t>
  </si>
  <si>
    <t>每還</t>
  </si>
  <si>
    <t>武學趙仁桀</t>
  </si>
  <si>
    <t>淸道案付武學營將在家</t>
  </si>
  <si>
    <t>廷豪</t>
  </si>
  <si>
    <t>鄭變秋</t>
  </si>
  <si>
    <t>知業</t>
  </si>
  <si>
    <t>折衝將軍行龍驤衛副護軍</t>
  </si>
  <si>
    <t>粹然</t>
  </si>
  <si>
    <t>士忠</t>
  </si>
  <si>
    <t>宣略將軍行龍驤衛副司果</t>
  </si>
  <si>
    <t>金進右</t>
  </si>
  <si>
    <t>夏榮</t>
  </si>
  <si>
    <t>將仕郞司宰監參奉</t>
  </si>
  <si>
    <t>弘孝</t>
  </si>
  <si>
    <t>率妾</t>
  </si>
  <si>
    <t>莫永</t>
  </si>
  <si>
    <t>金義先</t>
  </si>
  <si>
    <t>是日</t>
  </si>
  <si>
    <t>榮岌</t>
  </si>
  <si>
    <t>宣務郞守軍資監判官</t>
  </si>
  <si>
    <t>瑀</t>
  </si>
  <si>
    <t>金鎔</t>
  </si>
  <si>
    <t>本府</t>
  </si>
  <si>
    <t>李道楨</t>
  </si>
  <si>
    <t>千龍</t>
  </si>
  <si>
    <t>玉每</t>
  </si>
  <si>
    <t>大男</t>
  </si>
  <si>
    <t>還現</t>
  </si>
  <si>
    <t>是介</t>
  </si>
  <si>
    <t>士今</t>
  </si>
  <si>
    <t>井漢</t>
  </si>
  <si>
    <t>景</t>
  </si>
  <si>
    <t>正科出身</t>
  </si>
  <si>
    <t>朴得時</t>
  </si>
  <si>
    <t>夏江</t>
  </si>
  <si>
    <t>珠玉</t>
  </si>
  <si>
    <t>祥龍</t>
  </si>
  <si>
    <t>黃培坤</t>
  </si>
  <si>
    <t>守悌</t>
  </si>
  <si>
    <t>折衝將軍龍驤衛副護軍</t>
  </si>
  <si>
    <t>元生</t>
  </si>
  <si>
    <t>榮男</t>
  </si>
  <si>
    <t>宣傳官</t>
  </si>
  <si>
    <t>白䄡</t>
  </si>
  <si>
    <t>夏千</t>
  </si>
  <si>
    <t>還現去</t>
  </si>
  <si>
    <t>弟光漢戶</t>
  </si>
  <si>
    <t>巨濟</t>
  </si>
  <si>
    <t>彦乞</t>
  </si>
  <si>
    <t>眞每</t>
  </si>
  <si>
    <t>後陽</t>
  </si>
  <si>
    <t>戊戌逃居</t>
  </si>
  <si>
    <t>聲漢</t>
  </si>
  <si>
    <t>從仕郞行玄風訓道</t>
  </si>
  <si>
    <t>大善</t>
  </si>
  <si>
    <t>崔彦希</t>
  </si>
  <si>
    <t>夏昌</t>
  </si>
  <si>
    <t>率庶母</t>
  </si>
  <si>
    <t>愛眞</t>
  </si>
  <si>
    <t>前郡守</t>
  </si>
  <si>
    <t>朴鳴漢</t>
  </si>
  <si>
    <t>趙廷發</t>
  </si>
  <si>
    <t>天分</t>
  </si>
  <si>
    <t>今山</t>
  </si>
  <si>
    <t>加陽山里</t>
  </si>
  <si>
    <t>府案付御營軍文昌命</t>
  </si>
  <si>
    <t>昌命</t>
  </si>
  <si>
    <t>永進</t>
  </si>
  <si>
    <t>得連</t>
  </si>
  <si>
    <t>金唜生</t>
  </si>
  <si>
    <t>永立</t>
  </si>
  <si>
    <t>云伊</t>
  </si>
  <si>
    <t>高達伊</t>
  </si>
  <si>
    <t>河東</t>
  </si>
  <si>
    <t>率養母</t>
  </si>
  <si>
    <t>石代</t>
  </si>
  <si>
    <t>騎保老除</t>
  </si>
  <si>
    <t>宗遠</t>
  </si>
  <si>
    <t>德守</t>
  </si>
  <si>
    <t>宣務原從功臣主簿</t>
  </si>
  <si>
    <t>李山世</t>
  </si>
  <si>
    <t>子克善戶</t>
  </si>
  <si>
    <t>允叔</t>
  </si>
  <si>
    <t>玉老</t>
  </si>
  <si>
    <t>李夏卜</t>
  </si>
  <si>
    <t>克善</t>
  </si>
  <si>
    <t>府案付忠翊衛</t>
  </si>
  <si>
    <t>克先</t>
  </si>
  <si>
    <t>宗元</t>
  </si>
  <si>
    <t>李英雨</t>
  </si>
  <si>
    <t>禦侮將軍展力副尉兼司果</t>
  </si>
  <si>
    <t>鱗上</t>
  </si>
  <si>
    <t>明汗</t>
  </si>
  <si>
    <t>眞今</t>
  </si>
  <si>
    <t>府案付忠贊衛禦侮將軍</t>
  </si>
  <si>
    <t>英敏</t>
  </si>
  <si>
    <t>汝右</t>
  </si>
  <si>
    <t>英之</t>
  </si>
  <si>
    <t>文莫乃</t>
  </si>
  <si>
    <t>進乞</t>
  </si>
  <si>
    <t>加現來</t>
  </si>
  <si>
    <t>利川</t>
  </si>
  <si>
    <t>石生</t>
  </si>
  <si>
    <t>光輝</t>
  </si>
  <si>
    <t>文乞</t>
  </si>
  <si>
    <t>李應申</t>
  </si>
  <si>
    <t>奴妻</t>
  </si>
  <si>
    <t>應春</t>
  </si>
  <si>
    <t>府案付忠贊衛府軍官</t>
  </si>
  <si>
    <t>振善</t>
  </si>
  <si>
    <t>英民</t>
  </si>
  <si>
    <t>金英</t>
  </si>
  <si>
    <t>天義</t>
  </si>
  <si>
    <t>校生</t>
  </si>
  <si>
    <t>文好</t>
  </si>
  <si>
    <t>韓起云</t>
  </si>
  <si>
    <t>私奴黃立</t>
  </si>
  <si>
    <t>黃立</t>
  </si>
  <si>
    <t>朴世英</t>
  </si>
  <si>
    <t>甘眞</t>
  </si>
  <si>
    <t>㗟山</t>
  </si>
  <si>
    <t>李云</t>
  </si>
  <si>
    <t>萬德</t>
  </si>
  <si>
    <t>代</t>
  </si>
  <si>
    <t>凡伊</t>
  </si>
  <si>
    <t>韓仁生</t>
  </si>
  <si>
    <t>愛生</t>
  </si>
  <si>
    <t>李雲</t>
  </si>
  <si>
    <t>女德</t>
  </si>
  <si>
    <t>同州</t>
  </si>
  <si>
    <t>李丹俊</t>
  </si>
  <si>
    <t>天介</t>
  </si>
  <si>
    <t>生良</t>
  </si>
  <si>
    <t>千玉</t>
  </si>
  <si>
    <t>朱立</t>
  </si>
  <si>
    <t>主捉去還來加現</t>
  </si>
  <si>
    <t>遠伊</t>
  </si>
  <si>
    <t>連男</t>
  </si>
  <si>
    <t>愛分</t>
  </si>
  <si>
    <t>連好</t>
  </si>
  <si>
    <t>黃五月</t>
  </si>
  <si>
    <t>李廷吉</t>
  </si>
  <si>
    <t>乭介</t>
  </si>
  <si>
    <t>命卜</t>
  </si>
  <si>
    <t>一萬</t>
  </si>
  <si>
    <t>府案付步兵巡營別隊</t>
  </si>
  <si>
    <t>世文</t>
  </si>
  <si>
    <t>安逸戶長</t>
  </si>
  <si>
    <t>金日龍</t>
  </si>
  <si>
    <t>萬福</t>
  </si>
  <si>
    <t>萬夫</t>
  </si>
  <si>
    <t>李福</t>
  </si>
  <si>
    <t>悅生</t>
  </si>
  <si>
    <t>香月</t>
  </si>
  <si>
    <t>禁衛保李順福</t>
  </si>
  <si>
    <t>順卜</t>
  </si>
  <si>
    <t>成業</t>
  </si>
  <si>
    <t>永卜</t>
  </si>
  <si>
    <t>柳春</t>
  </si>
  <si>
    <t>沈若溟</t>
  </si>
  <si>
    <t>有福</t>
  </si>
  <si>
    <t>劉卜</t>
  </si>
  <si>
    <t>劉寬</t>
  </si>
  <si>
    <t>私奴巡營牙兵</t>
  </si>
  <si>
    <t>麻同</t>
  </si>
  <si>
    <t>角北千仁豪戶</t>
  </si>
  <si>
    <t>石哲</t>
  </si>
  <si>
    <t>㗟同</t>
  </si>
  <si>
    <t>岳今</t>
  </si>
  <si>
    <t>步保</t>
  </si>
  <si>
    <t>金工</t>
  </si>
  <si>
    <t>玉守</t>
  </si>
  <si>
    <t>振明</t>
  </si>
  <si>
    <t>嘉義大夫兼同知中樞府事</t>
  </si>
  <si>
    <t>孝敏</t>
  </si>
  <si>
    <t>宣務原從功臣禦侮將軍行訓鍊院判官</t>
  </si>
  <si>
    <t>碩哲</t>
  </si>
  <si>
    <t>訓鍊主簿</t>
  </si>
  <si>
    <t>金俊億</t>
  </si>
  <si>
    <t>虎成</t>
  </si>
  <si>
    <t>銀富</t>
  </si>
  <si>
    <t>桂玉</t>
  </si>
  <si>
    <t>金漢</t>
  </si>
  <si>
    <t>昌寧童蒙</t>
  </si>
  <si>
    <t>萬里</t>
  </si>
  <si>
    <t>明月</t>
  </si>
  <si>
    <t>里上</t>
  </si>
  <si>
    <t>朴五月</t>
  </si>
  <si>
    <t>尙立</t>
  </si>
  <si>
    <t>私婢寡女</t>
  </si>
  <si>
    <t>新戶自首</t>
  </si>
  <si>
    <t>私奴居士</t>
  </si>
  <si>
    <t>孫萬</t>
  </si>
  <si>
    <t>山世</t>
  </si>
  <si>
    <t>山石</t>
  </si>
  <si>
    <t>私奴永眞</t>
  </si>
  <si>
    <t>亥龍</t>
  </si>
  <si>
    <t>要光</t>
  </si>
  <si>
    <t>㗡奉</t>
  </si>
  <si>
    <t>先德</t>
  </si>
  <si>
    <t>作只</t>
  </si>
  <si>
    <t>鄭春奉</t>
  </si>
  <si>
    <t>唜亂</t>
  </si>
  <si>
    <t>今龍</t>
  </si>
  <si>
    <t>今福</t>
  </si>
  <si>
    <t>李唜男</t>
  </si>
  <si>
    <t>李振漢</t>
  </si>
  <si>
    <t>莫分</t>
  </si>
  <si>
    <t>忠乞</t>
  </si>
  <si>
    <t>倉同</t>
  </si>
  <si>
    <t>白唜守</t>
  </si>
  <si>
    <t>唜連</t>
  </si>
  <si>
    <t>正花</t>
  </si>
  <si>
    <t>校奴</t>
  </si>
  <si>
    <t>丁吉</t>
  </si>
  <si>
    <t>成介</t>
  </si>
  <si>
    <t>介仁</t>
  </si>
  <si>
    <t>應金</t>
  </si>
  <si>
    <t>承明</t>
  </si>
  <si>
    <t>次子</t>
  </si>
  <si>
    <t>良伯</t>
  </si>
  <si>
    <t>記官</t>
  </si>
  <si>
    <t>春乃</t>
  </si>
  <si>
    <t>朴永失</t>
  </si>
  <si>
    <t>府案付水保巡營牙兵</t>
  </si>
  <si>
    <t>貴永</t>
  </si>
  <si>
    <t>金者斤</t>
  </si>
  <si>
    <t>永每</t>
  </si>
  <si>
    <t>士好</t>
  </si>
  <si>
    <t>李莫同</t>
  </si>
  <si>
    <t>武春</t>
  </si>
  <si>
    <t>武德</t>
  </si>
  <si>
    <t>禁衛保趙永進</t>
  </si>
  <si>
    <t>萬天</t>
  </si>
  <si>
    <t>文己</t>
  </si>
  <si>
    <t>朴允山</t>
  </si>
  <si>
    <t>永花</t>
  </si>
  <si>
    <t>衍達</t>
  </si>
  <si>
    <t>遠先</t>
  </si>
  <si>
    <t>日進</t>
  </si>
  <si>
    <t>良丁病人</t>
  </si>
  <si>
    <t>己善</t>
  </si>
  <si>
    <t>申男</t>
  </si>
  <si>
    <t>景立</t>
  </si>
  <si>
    <t>崔金</t>
  </si>
  <si>
    <t>寡女私婢</t>
  </si>
  <si>
    <t>彦阿</t>
  </si>
  <si>
    <t>長城</t>
  </si>
  <si>
    <t>潘允伯</t>
  </si>
  <si>
    <t>金唜山</t>
  </si>
  <si>
    <t>李上</t>
  </si>
  <si>
    <t>愛月</t>
  </si>
  <si>
    <t>成進</t>
  </si>
  <si>
    <t>朴世榮</t>
  </si>
  <si>
    <t>玉祥</t>
  </si>
  <si>
    <t>良女</t>
  </si>
  <si>
    <t>鄭㗡今</t>
  </si>
  <si>
    <t>知石</t>
  </si>
  <si>
    <t>張永男</t>
  </si>
  <si>
    <t>元今</t>
  </si>
  <si>
    <t>靑州</t>
  </si>
  <si>
    <t>石萬</t>
  </si>
  <si>
    <t>張仁希</t>
  </si>
  <si>
    <t>㗡今</t>
  </si>
  <si>
    <t>二奉</t>
  </si>
  <si>
    <t>省峴道幽山案付驛保淸道案付束伍</t>
  </si>
  <si>
    <t>慶州案付寺奴府案付束伍</t>
  </si>
  <si>
    <t>逐鳳</t>
  </si>
  <si>
    <t>大元</t>
  </si>
  <si>
    <t>彦爲</t>
  </si>
  <si>
    <t>玉靑</t>
  </si>
  <si>
    <t>丹陽</t>
  </si>
  <si>
    <t>李淡</t>
  </si>
  <si>
    <t>李正梅</t>
  </si>
  <si>
    <t>李生</t>
  </si>
  <si>
    <t>順京</t>
  </si>
  <si>
    <t>順陽</t>
  </si>
  <si>
    <t>光迪</t>
  </si>
  <si>
    <t>春先</t>
  </si>
  <si>
    <t>私奴巡牙兵命祥</t>
  </si>
  <si>
    <t>命祥</t>
  </si>
  <si>
    <t>朴世薰</t>
  </si>
  <si>
    <t>同伊</t>
  </si>
  <si>
    <t>連彔</t>
  </si>
  <si>
    <t>贊仲</t>
  </si>
  <si>
    <t>光白</t>
  </si>
  <si>
    <t>汝春</t>
  </si>
  <si>
    <t>鄭泰原</t>
  </si>
  <si>
    <t>彦南</t>
  </si>
  <si>
    <t>愛先</t>
  </si>
  <si>
    <t>二先</t>
  </si>
  <si>
    <t>香玉</t>
  </si>
  <si>
    <t>玉尙</t>
  </si>
  <si>
    <t>禮德</t>
  </si>
  <si>
    <t>春尙</t>
  </si>
  <si>
    <t>李永白</t>
  </si>
  <si>
    <t>奉日</t>
  </si>
  <si>
    <t>尊伊</t>
  </si>
  <si>
    <t>連梅</t>
  </si>
  <si>
    <t>金召史</t>
  </si>
  <si>
    <t>金㐚未</t>
  </si>
  <si>
    <t>萬乃</t>
  </si>
  <si>
    <t>玄奉日</t>
  </si>
  <si>
    <t>金戒仁</t>
  </si>
  <si>
    <t>順乃</t>
  </si>
  <si>
    <t>汝夫</t>
  </si>
  <si>
    <t>金云致</t>
  </si>
  <si>
    <t>金順元</t>
  </si>
  <si>
    <t>戒玉</t>
  </si>
  <si>
    <t>義龍</t>
  </si>
  <si>
    <t>召玉</t>
  </si>
  <si>
    <t>李贊</t>
  </si>
  <si>
    <t>順上</t>
  </si>
  <si>
    <t>香德</t>
  </si>
  <si>
    <t>金介</t>
  </si>
  <si>
    <t>府將官廳下典</t>
  </si>
  <si>
    <t>府案付水保李萬龍</t>
  </si>
  <si>
    <t>私奴免賤府案付水保巡營牙兵</t>
  </si>
  <si>
    <t>是山</t>
  </si>
  <si>
    <t>弄上</t>
  </si>
  <si>
    <t>金龍</t>
  </si>
  <si>
    <t>私婢免賤</t>
  </si>
  <si>
    <t>潛卜</t>
  </si>
  <si>
    <t>彦矣</t>
  </si>
  <si>
    <t>卞難世</t>
  </si>
  <si>
    <t>黑京</t>
  </si>
  <si>
    <t>小屎</t>
  </si>
  <si>
    <t>同男</t>
  </si>
  <si>
    <t>同今</t>
  </si>
  <si>
    <t>介屎</t>
  </si>
  <si>
    <t>自士里</t>
  </si>
  <si>
    <t>府案付水軍巡營牙兵鰥夫</t>
  </si>
  <si>
    <t>希英</t>
  </si>
  <si>
    <t>萬龍</t>
  </si>
  <si>
    <t>朴潛卜</t>
  </si>
  <si>
    <t>府案付武學束伍別隊</t>
  </si>
  <si>
    <t>辟先</t>
  </si>
  <si>
    <t>納粟保功將軍訓鍊院副正</t>
  </si>
  <si>
    <t>洪男</t>
  </si>
  <si>
    <t>千世</t>
  </si>
  <si>
    <t>金得立</t>
  </si>
  <si>
    <t>文河</t>
  </si>
  <si>
    <t>石弘</t>
  </si>
  <si>
    <t>黃世卜</t>
  </si>
  <si>
    <t>以柱</t>
  </si>
  <si>
    <t>汝柱</t>
  </si>
  <si>
    <t>應玉</t>
  </si>
  <si>
    <t>戊午年逃亡</t>
  </si>
  <si>
    <t>淸道案付仁順府寺奴束伍</t>
  </si>
  <si>
    <t>成三</t>
  </si>
  <si>
    <t>忠良</t>
  </si>
  <si>
    <t>順分</t>
  </si>
  <si>
    <t>士觀</t>
  </si>
  <si>
    <t>鄭福守</t>
  </si>
  <si>
    <t>良今</t>
  </si>
  <si>
    <t>洪日</t>
  </si>
  <si>
    <t>石寬</t>
  </si>
  <si>
    <t>崔昆守</t>
  </si>
  <si>
    <t>率姪子</t>
  </si>
  <si>
    <t>石辟戶</t>
  </si>
  <si>
    <t>巡營別隊鰥夫</t>
  </si>
  <si>
    <t>石辟</t>
  </si>
  <si>
    <t>善成</t>
  </si>
  <si>
    <t>李元重</t>
  </si>
  <si>
    <t>朴自汗</t>
  </si>
  <si>
    <t>延祥</t>
  </si>
  <si>
    <t>巨卑</t>
  </si>
  <si>
    <t>延介</t>
  </si>
  <si>
    <t>延伊</t>
  </si>
  <si>
    <t>私奴露積</t>
  </si>
  <si>
    <t>私奴還俗</t>
  </si>
  <si>
    <t>許參立</t>
  </si>
  <si>
    <t>正乭伊</t>
  </si>
  <si>
    <t>老女</t>
  </si>
  <si>
    <t>正孫</t>
  </si>
  <si>
    <t>貴今</t>
  </si>
  <si>
    <t>生民</t>
  </si>
  <si>
    <t>必</t>
  </si>
  <si>
    <t>生伊</t>
  </si>
  <si>
    <t>正女</t>
  </si>
  <si>
    <t>弘男</t>
  </si>
  <si>
    <t>武延</t>
  </si>
  <si>
    <t>高世萬</t>
  </si>
  <si>
    <t>淸道案付武學巡營在家</t>
  </si>
  <si>
    <t>元柱</t>
  </si>
  <si>
    <t>東柱</t>
  </si>
  <si>
    <t>戒萬</t>
  </si>
  <si>
    <t>命</t>
  </si>
  <si>
    <t>彔立</t>
  </si>
  <si>
    <t>㗡每</t>
  </si>
  <si>
    <t>奉孫</t>
  </si>
  <si>
    <t>鄭萬汝</t>
  </si>
  <si>
    <t>進伊</t>
  </si>
  <si>
    <t>私奴免賤府案付騎保巡營牙兵</t>
  </si>
  <si>
    <t>希生</t>
  </si>
  <si>
    <t>士京</t>
  </si>
  <si>
    <t>上連</t>
  </si>
  <si>
    <t>孫戒弘</t>
  </si>
  <si>
    <t>庚述</t>
  </si>
  <si>
    <t>丁女</t>
  </si>
  <si>
    <t>以今</t>
  </si>
  <si>
    <t>鎭川</t>
  </si>
  <si>
    <t>李亮</t>
  </si>
  <si>
    <t>海月</t>
  </si>
  <si>
    <t>番大</t>
  </si>
  <si>
    <t>德生</t>
  </si>
  <si>
    <t>曺是</t>
  </si>
  <si>
    <t>私奴巡營牙兵先立</t>
  </si>
  <si>
    <t>先立</t>
  </si>
  <si>
    <t>朴世勳</t>
  </si>
  <si>
    <t>民憲</t>
  </si>
  <si>
    <t>甘進</t>
  </si>
  <si>
    <t>全必虎</t>
  </si>
  <si>
    <t>億男</t>
  </si>
  <si>
    <t>哲萬</t>
  </si>
  <si>
    <t>命玉</t>
  </si>
  <si>
    <t>心守</t>
  </si>
  <si>
    <t>孫秀永</t>
  </si>
  <si>
    <t>以發</t>
  </si>
  <si>
    <t>省峴道案付驛奴</t>
  </si>
  <si>
    <t>尊己</t>
  </si>
  <si>
    <t>尹代</t>
  </si>
  <si>
    <t>曺孫</t>
  </si>
  <si>
    <t>朴順乃</t>
  </si>
  <si>
    <t>崔成道</t>
  </si>
  <si>
    <t>張哲</t>
  </si>
  <si>
    <t>鎭</t>
  </si>
  <si>
    <t>云立</t>
  </si>
  <si>
    <t>云世</t>
  </si>
  <si>
    <t>崔㗡立</t>
  </si>
  <si>
    <t>永梅</t>
  </si>
  <si>
    <t>貴善</t>
  </si>
  <si>
    <t>府案付水保束伍別隊</t>
  </si>
  <si>
    <t>夫男</t>
  </si>
  <si>
    <t>奉立</t>
  </si>
  <si>
    <t>房應白</t>
  </si>
  <si>
    <t>戒彔</t>
  </si>
  <si>
    <t>千生</t>
  </si>
  <si>
    <t>世右</t>
  </si>
  <si>
    <t>徐春老</t>
  </si>
  <si>
    <t>房</t>
  </si>
  <si>
    <t>先梅</t>
  </si>
  <si>
    <t>老除</t>
  </si>
  <si>
    <t>信立</t>
  </si>
  <si>
    <t>番伊</t>
  </si>
  <si>
    <t>金墨孫</t>
  </si>
  <si>
    <t>士奉</t>
  </si>
  <si>
    <t>金福</t>
  </si>
  <si>
    <t>府案付御營軍許永發</t>
  </si>
  <si>
    <t>千太山</t>
  </si>
  <si>
    <t>右</t>
  </si>
  <si>
    <t>石立</t>
  </si>
  <si>
    <t>移居</t>
  </si>
  <si>
    <t>李弘年</t>
  </si>
  <si>
    <t>府案付騎保巡營別隊</t>
  </si>
  <si>
    <t>銀海</t>
  </si>
  <si>
    <t>應彔</t>
  </si>
  <si>
    <t>以男</t>
  </si>
  <si>
    <t>云發</t>
  </si>
  <si>
    <t>朴振旭</t>
  </si>
  <si>
    <t>石必</t>
  </si>
  <si>
    <t>是昌</t>
  </si>
  <si>
    <t>弘楠</t>
  </si>
  <si>
    <t>仁好</t>
  </si>
  <si>
    <t>諶</t>
  </si>
  <si>
    <t>禹</t>
  </si>
  <si>
    <t>永乃</t>
  </si>
  <si>
    <t>化時</t>
  </si>
  <si>
    <t>允今</t>
  </si>
  <si>
    <t>金是同</t>
  </si>
  <si>
    <t>士春</t>
  </si>
  <si>
    <t>河云</t>
  </si>
  <si>
    <t>戊午逃亡</t>
  </si>
  <si>
    <t>愛立</t>
  </si>
  <si>
    <t>存己</t>
  </si>
  <si>
    <t>禹奉孫</t>
  </si>
  <si>
    <t>戒化</t>
  </si>
  <si>
    <t>巡營硫黃募軍金日好</t>
  </si>
  <si>
    <t>日好</t>
  </si>
  <si>
    <t>連岳</t>
  </si>
  <si>
    <t>金伊山</t>
  </si>
  <si>
    <t>成同</t>
  </si>
  <si>
    <t>金士進</t>
  </si>
  <si>
    <t>益郞</t>
  </si>
  <si>
    <t>朴宗民</t>
  </si>
  <si>
    <t>仁守</t>
  </si>
  <si>
    <t>李男</t>
  </si>
  <si>
    <t>千夫</t>
  </si>
  <si>
    <t>民發</t>
  </si>
  <si>
    <t>者音伊</t>
  </si>
  <si>
    <t>安吉</t>
  </si>
  <si>
    <t>李命立</t>
  </si>
  <si>
    <t>林武仁</t>
  </si>
  <si>
    <t>武作</t>
  </si>
  <si>
    <t>鄭順男</t>
  </si>
  <si>
    <t>順儀</t>
  </si>
  <si>
    <t>宋春每</t>
  </si>
  <si>
    <t>守天</t>
  </si>
  <si>
    <t>黃碩</t>
  </si>
  <si>
    <t>斗安</t>
  </si>
  <si>
    <t>淸道案付司贍寺奴束伍</t>
  </si>
  <si>
    <t>戒奉</t>
  </si>
  <si>
    <t>連立</t>
  </si>
  <si>
    <t>金斗</t>
  </si>
  <si>
    <t>得天</t>
  </si>
  <si>
    <t>自弘</t>
  </si>
  <si>
    <t>趙萬千</t>
  </si>
  <si>
    <t>私奴興男</t>
  </si>
  <si>
    <t>興男</t>
  </si>
  <si>
    <t>朴自新</t>
  </si>
  <si>
    <t>文守</t>
  </si>
  <si>
    <t>時同</t>
  </si>
  <si>
    <t>戒介</t>
  </si>
  <si>
    <t>裵弘敏</t>
  </si>
  <si>
    <t>曺唜立</t>
  </si>
  <si>
    <t>戒堂</t>
  </si>
  <si>
    <t>東</t>
  </si>
  <si>
    <t>省峴道幽山案付驛卒</t>
  </si>
  <si>
    <t>時俊</t>
  </si>
  <si>
    <t>府案付步保居士</t>
  </si>
  <si>
    <t>特成</t>
  </si>
  <si>
    <t>朴汗乞</t>
  </si>
  <si>
    <t>番</t>
  </si>
  <si>
    <t>盧忠</t>
  </si>
  <si>
    <t>巡營別隊保巡營牙兵還俗</t>
  </si>
  <si>
    <t>己</t>
  </si>
  <si>
    <t>金太元</t>
  </si>
  <si>
    <t>前縣監</t>
  </si>
  <si>
    <t>權將</t>
  </si>
  <si>
    <t>尙云</t>
  </si>
  <si>
    <t>己化</t>
  </si>
  <si>
    <t>六男</t>
  </si>
  <si>
    <t>慶山案付禁衛保</t>
  </si>
  <si>
    <t>淑</t>
  </si>
  <si>
    <t>吳大春</t>
  </si>
  <si>
    <t>申石</t>
  </si>
  <si>
    <t>竗峰里</t>
  </si>
  <si>
    <t>騎兵主鎭朴忠發</t>
  </si>
  <si>
    <t>淸道案付騎兵主鎭</t>
  </si>
  <si>
    <t>忠發</t>
  </si>
  <si>
    <t>己業</t>
  </si>
  <si>
    <t>碧</t>
  </si>
  <si>
    <t>訓鍊院主簿</t>
  </si>
  <si>
    <t>張分尙</t>
  </si>
  <si>
    <t>李德孫</t>
  </si>
  <si>
    <t>斗宗</t>
  </si>
  <si>
    <t>武宗</t>
  </si>
  <si>
    <t>府案付京騎</t>
  </si>
  <si>
    <t>朴鳳</t>
  </si>
  <si>
    <t>兼司僕宣武原從功臣</t>
  </si>
  <si>
    <t>億孫</t>
  </si>
  <si>
    <t>石山</t>
  </si>
  <si>
    <t>崔己允</t>
  </si>
  <si>
    <t>哲云</t>
  </si>
  <si>
    <t>守御廳募軍</t>
  </si>
  <si>
    <t>日玉</t>
  </si>
  <si>
    <t>完山</t>
  </si>
  <si>
    <t>申眄</t>
  </si>
  <si>
    <t>日世</t>
  </si>
  <si>
    <t>李玉春</t>
  </si>
  <si>
    <t>永信</t>
  </si>
  <si>
    <t>哲江</t>
  </si>
  <si>
    <t>從石</t>
  </si>
  <si>
    <t>昌寧案付㷨軍</t>
  </si>
  <si>
    <t>敬民</t>
  </si>
  <si>
    <t>儀永</t>
  </si>
  <si>
    <t>金彦千</t>
  </si>
  <si>
    <t>文立</t>
  </si>
  <si>
    <t>己允</t>
  </si>
  <si>
    <t>金汝申</t>
  </si>
  <si>
    <t>府案付司僕諸員</t>
  </si>
  <si>
    <t>汝汗</t>
  </si>
  <si>
    <t>晋彦</t>
  </si>
  <si>
    <t>府案付騎保巡別隊</t>
  </si>
  <si>
    <t>金呂信</t>
  </si>
  <si>
    <t>士同</t>
  </si>
  <si>
    <t>正白而守</t>
  </si>
  <si>
    <t>府案付主鎭軍</t>
  </si>
  <si>
    <t>黃福</t>
  </si>
  <si>
    <t>有世</t>
  </si>
  <si>
    <t>忠</t>
  </si>
  <si>
    <t>鄭生</t>
  </si>
  <si>
    <t>愛壬</t>
  </si>
  <si>
    <t>府案付京騎保</t>
  </si>
  <si>
    <t>卜</t>
  </si>
  <si>
    <t>後星</t>
  </si>
  <si>
    <t>敬浩</t>
  </si>
  <si>
    <t>李允成</t>
  </si>
  <si>
    <t>大宗</t>
  </si>
  <si>
    <t>雲夫</t>
  </si>
  <si>
    <t>起允</t>
  </si>
  <si>
    <t>明達</t>
  </si>
  <si>
    <t>李哲</t>
  </si>
  <si>
    <t>孝善</t>
  </si>
  <si>
    <t>以寬</t>
  </si>
  <si>
    <t>年玖不喩拾柒辛亥</t>
  </si>
  <si>
    <t>救活婢</t>
  </si>
  <si>
    <t>大眞</t>
  </si>
  <si>
    <t>父母不知</t>
  </si>
  <si>
    <t>巡水鐵保</t>
  </si>
  <si>
    <t>夢元</t>
  </si>
  <si>
    <t>孫天鶴</t>
  </si>
  <si>
    <t>武乃</t>
  </si>
  <si>
    <t>深永</t>
  </si>
  <si>
    <t>明信</t>
  </si>
  <si>
    <t>李大根</t>
  </si>
  <si>
    <t>自哲</t>
  </si>
  <si>
    <t>奉哲</t>
  </si>
  <si>
    <t>時江</t>
  </si>
  <si>
    <t>府案付武學府軍官</t>
  </si>
  <si>
    <t>世廷</t>
  </si>
  <si>
    <t>宣務原從功臣</t>
  </si>
  <si>
    <t>碩山</t>
  </si>
  <si>
    <t>鄭業</t>
  </si>
  <si>
    <t>起後</t>
  </si>
  <si>
    <t>前兵曺正郞</t>
  </si>
  <si>
    <t>英齊</t>
  </si>
  <si>
    <t>朴汝愼</t>
  </si>
  <si>
    <t>炮保李天</t>
  </si>
  <si>
    <t>府案付炮保</t>
  </si>
  <si>
    <t>天</t>
  </si>
  <si>
    <t>兼司僕宣務原從功臣</t>
  </si>
  <si>
    <t>崔起雲</t>
  </si>
  <si>
    <t>汝祥</t>
  </si>
  <si>
    <t>回天</t>
  </si>
  <si>
    <t>林戒番</t>
  </si>
  <si>
    <t>府案付騎保病人</t>
  </si>
  <si>
    <t>元良</t>
  </si>
  <si>
    <t>從立</t>
  </si>
  <si>
    <t>先龍</t>
  </si>
  <si>
    <t>夢先</t>
  </si>
  <si>
    <t>天己</t>
  </si>
  <si>
    <t>以秋</t>
  </si>
  <si>
    <t>金守福</t>
  </si>
  <si>
    <t>士吉</t>
  </si>
  <si>
    <t>士陽</t>
  </si>
  <si>
    <t>府案付騎保束伍別隊</t>
  </si>
  <si>
    <t>雄健</t>
  </si>
  <si>
    <t>觀象監參奉</t>
  </si>
  <si>
    <t>世奉</t>
  </si>
  <si>
    <t>原從功臣兼司僕</t>
  </si>
  <si>
    <t>德孫</t>
  </si>
  <si>
    <t>萬貴</t>
  </si>
  <si>
    <t>故千彦生妻</t>
  </si>
  <si>
    <t>仁尙</t>
  </si>
  <si>
    <t>嚴守</t>
  </si>
  <si>
    <t>孝汗</t>
  </si>
  <si>
    <t>騎正</t>
  </si>
  <si>
    <t>朴奉</t>
  </si>
  <si>
    <t>俊希</t>
  </si>
  <si>
    <t>千士東</t>
  </si>
  <si>
    <t>武吉</t>
  </si>
  <si>
    <t>武永</t>
  </si>
  <si>
    <t>武玉</t>
  </si>
  <si>
    <t>炮保玄守命</t>
  </si>
  <si>
    <t>河陽案付京炮保</t>
  </si>
  <si>
    <t>軍功奉事</t>
  </si>
  <si>
    <t>克希</t>
  </si>
  <si>
    <t>呂律</t>
  </si>
  <si>
    <t>姜千守</t>
  </si>
  <si>
    <t>夫乃</t>
  </si>
  <si>
    <t>時明</t>
  </si>
  <si>
    <t>命眞</t>
  </si>
  <si>
    <t>從生</t>
  </si>
  <si>
    <t>石江</t>
  </si>
  <si>
    <t>戒祖</t>
  </si>
  <si>
    <t>己後</t>
  </si>
  <si>
    <t>吳順命</t>
  </si>
  <si>
    <t>長耆</t>
  </si>
  <si>
    <t>豊男</t>
  </si>
  <si>
    <t>守義</t>
  </si>
  <si>
    <t>守元</t>
  </si>
  <si>
    <t>李汝波</t>
  </si>
  <si>
    <t>楚陽</t>
  </si>
  <si>
    <t>上佐</t>
  </si>
  <si>
    <t>鄭彦承</t>
  </si>
  <si>
    <t>朴弘伊</t>
  </si>
  <si>
    <t>省峴案付幽山驛保</t>
  </si>
  <si>
    <t>眞</t>
  </si>
  <si>
    <t>成知</t>
  </si>
  <si>
    <t>鄭每仁</t>
  </si>
  <si>
    <t>後娘</t>
  </si>
  <si>
    <t>平</t>
  </si>
  <si>
    <t>㗡金</t>
  </si>
  <si>
    <t>好淡</t>
  </si>
  <si>
    <t>白彦孫</t>
  </si>
  <si>
    <t>月生</t>
  </si>
  <si>
    <t>月出</t>
  </si>
  <si>
    <t>日守</t>
  </si>
  <si>
    <t>鄭岩外</t>
  </si>
  <si>
    <t>禁衛保張命立</t>
  </si>
  <si>
    <t>命立</t>
  </si>
  <si>
    <t>時中</t>
  </si>
  <si>
    <t>宋㐚未</t>
  </si>
  <si>
    <t>奉金</t>
  </si>
  <si>
    <t>義迪</t>
  </si>
  <si>
    <t>張民</t>
  </si>
  <si>
    <t>自丁</t>
  </si>
  <si>
    <t>省峴道案付幽山驛保</t>
  </si>
  <si>
    <t>戒哲</t>
  </si>
  <si>
    <t>前兵使</t>
  </si>
  <si>
    <t>宗虎</t>
  </si>
  <si>
    <t>石守堅</t>
  </si>
  <si>
    <t>山南</t>
  </si>
  <si>
    <t>朴千義</t>
  </si>
  <si>
    <t>自英</t>
  </si>
  <si>
    <t>省峴案付驛保巡牙兵</t>
  </si>
  <si>
    <t>仁男</t>
  </si>
  <si>
    <t>戒元</t>
  </si>
  <si>
    <t>于音山</t>
  </si>
  <si>
    <t>騎兵老除</t>
  </si>
  <si>
    <t>命山</t>
  </si>
  <si>
    <t>府案付禁衛保展力副尉兼司僕宣略將軍</t>
  </si>
  <si>
    <t>靑雲</t>
  </si>
  <si>
    <t>納粟通政大夫嘉善大夫</t>
  </si>
  <si>
    <t>嘉善大夫行慶尙左兵馬節度使</t>
  </si>
  <si>
    <t>禁衛保宋金伊同</t>
  </si>
  <si>
    <t>尹日元</t>
  </si>
  <si>
    <t>春希</t>
  </si>
  <si>
    <t>箕子殿參奉</t>
  </si>
  <si>
    <t>萬慶</t>
  </si>
  <si>
    <t>崔丁邦</t>
  </si>
  <si>
    <t>省峴道幽山驛保</t>
  </si>
  <si>
    <t>碩命</t>
  </si>
  <si>
    <t>唜上</t>
  </si>
  <si>
    <t>徐俊上</t>
  </si>
  <si>
    <t>檢石</t>
  </si>
  <si>
    <t>納粟參奉忠將衛</t>
  </si>
  <si>
    <t>興民</t>
  </si>
  <si>
    <t>番生</t>
  </si>
  <si>
    <t>姜命好</t>
  </si>
  <si>
    <t>雲朔</t>
  </si>
  <si>
    <t>林右白</t>
  </si>
  <si>
    <t>洪立</t>
  </si>
  <si>
    <t>崔萬乞</t>
  </si>
  <si>
    <t>台生</t>
  </si>
  <si>
    <t>愛每</t>
  </si>
  <si>
    <t>進陽</t>
  </si>
  <si>
    <t>省峴道幽山驛保高奉上</t>
  </si>
  <si>
    <t>成民</t>
  </si>
  <si>
    <t>仁月</t>
  </si>
  <si>
    <t>仁德</t>
  </si>
  <si>
    <t>太白</t>
  </si>
  <si>
    <t>宣務原從功臣展力副尉兼司僕</t>
  </si>
  <si>
    <t>悅耳</t>
  </si>
  <si>
    <t>莫大</t>
  </si>
  <si>
    <t>金守生</t>
  </si>
  <si>
    <t>老良丁鰥夫</t>
  </si>
  <si>
    <t>必孫</t>
  </si>
  <si>
    <t>金世蕃</t>
  </si>
  <si>
    <t>興芳</t>
  </si>
  <si>
    <t>彦祥</t>
  </si>
  <si>
    <t>宣武原從功臣展力副尉兼司僕</t>
  </si>
  <si>
    <t>孫弘世</t>
  </si>
  <si>
    <t>彦立</t>
  </si>
  <si>
    <t>欣</t>
  </si>
  <si>
    <t>甘京</t>
  </si>
  <si>
    <t>崔班</t>
  </si>
  <si>
    <t>巨望里</t>
  </si>
  <si>
    <t>巡硫黃募軍金日萬</t>
  </si>
  <si>
    <t>巡硫黃募軍鰥夫</t>
  </si>
  <si>
    <t>日萬</t>
  </si>
  <si>
    <t>碩福</t>
  </si>
  <si>
    <t>省峴道驛保</t>
  </si>
  <si>
    <t>黃德春</t>
  </si>
  <si>
    <t>守靑</t>
  </si>
  <si>
    <t>秉節校尉副司果</t>
  </si>
  <si>
    <t>應己</t>
  </si>
  <si>
    <t>李春文</t>
  </si>
  <si>
    <t>順鶴</t>
  </si>
  <si>
    <t>府案付忠翊尉</t>
  </si>
  <si>
    <t>應貞</t>
  </si>
  <si>
    <t>億守</t>
  </si>
  <si>
    <t>吾擧</t>
  </si>
  <si>
    <t>裵先佑</t>
  </si>
  <si>
    <t>通政大夫僉知中樞府事</t>
  </si>
  <si>
    <t>正虜衛</t>
  </si>
  <si>
    <t>金應生</t>
  </si>
  <si>
    <t>從郞</t>
  </si>
  <si>
    <t>府案付御營軍忠贊衛</t>
  </si>
  <si>
    <t>夢龍</t>
  </si>
  <si>
    <t>中樞府錄事</t>
  </si>
  <si>
    <t>榮俊</t>
  </si>
  <si>
    <t>宣武原從功臣龍驤衛副司果</t>
  </si>
  <si>
    <t>栢守</t>
  </si>
  <si>
    <t>朴應男</t>
  </si>
  <si>
    <t>兼</t>
  </si>
  <si>
    <t>乞</t>
  </si>
  <si>
    <t>尹命世</t>
  </si>
  <si>
    <t>發</t>
  </si>
  <si>
    <t>金弘</t>
  </si>
  <si>
    <t>汝波</t>
  </si>
  <si>
    <t>宣略將軍行守門將</t>
  </si>
  <si>
    <t>億千</t>
  </si>
  <si>
    <t>黃州</t>
  </si>
  <si>
    <t>信君</t>
  </si>
  <si>
    <t>角北其父家</t>
  </si>
  <si>
    <t>角北韓業信戶</t>
  </si>
  <si>
    <t>點牙</t>
  </si>
  <si>
    <t>士眞</t>
  </si>
  <si>
    <t>巡別隊朴己成</t>
  </si>
  <si>
    <t>巡別隊</t>
  </si>
  <si>
    <t>己龍</t>
  </si>
  <si>
    <t>千好</t>
  </si>
  <si>
    <t>金日南</t>
  </si>
  <si>
    <t>甲士</t>
  </si>
  <si>
    <t>永先</t>
  </si>
  <si>
    <t>愛還</t>
  </si>
  <si>
    <t>宜寧案付工曹匠</t>
  </si>
  <si>
    <t>丙立</t>
  </si>
  <si>
    <t>車文</t>
  </si>
  <si>
    <t>房同</t>
  </si>
  <si>
    <t>房立</t>
  </si>
  <si>
    <t>朴唜立</t>
  </si>
  <si>
    <t>仁春</t>
  </si>
  <si>
    <t>府案付水保忠贊衛</t>
  </si>
  <si>
    <t>承仕郞</t>
  </si>
  <si>
    <t>世傑</t>
  </si>
  <si>
    <t>朴龍卜</t>
  </si>
  <si>
    <t>介守</t>
  </si>
  <si>
    <t>貴之</t>
  </si>
  <si>
    <t>忠贊衛巡別隊</t>
  </si>
  <si>
    <t>晋弘</t>
  </si>
  <si>
    <t>率妻父</t>
  </si>
  <si>
    <t>戒今</t>
  </si>
  <si>
    <t>禦侮將軍權知訓鍊院奉事</t>
  </si>
  <si>
    <t>先卓</t>
  </si>
  <si>
    <t>伍擧</t>
  </si>
  <si>
    <t>裵先儀</t>
  </si>
  <si>
    <t>敬新</t>
  </si>
  <si>
    <t>忠善</t>
  </si>
  <si>
    <t>折衝將軍行虎賁衛上護</t>
  </si>
  <si>
    <t>軍益</t>
  </si>
  <si>
    <t>金以得</t>
  </si>
  <si>
    <t>百堅</t>
  </si>
  <si>
    <t>㗡男</t>
  </si>
  <si>
    <t>㗡世</t>
  </si>
  <si>
    <t>一春</t>
  </si>
  <si>
    <t>朴正民</t>
  </si>
  <si>
    <t>府案付京步兵忠贊衛府軍官</t>
  </si>
  <si>
    <t>忠贊衛宣略將軍</t>
  </si>
  <si>
    <t>宏俊</t>
  </si>
  <si>
    <t>士立</t>
  </si>
  <si>
    <t>部將宣武原從功臣秉節校尉訓鍊主簿</t>
  </si>
  <si>
    <t>千希</t>
  </si>
  <si>
    <t>朴民</t>
  </si>
  <si>
    <t>應良</t>
  </si>
  <si>
    <t>權英敏</t>
  </si>
  <si>
    <t>世達</t>
  </si>
  <si>
    <t>守今</t>
  </si>
  <si>
    <t>如良</t>
  </si>
  <si>
    <t>是男伊</t>
  </si>
  <si>
    <t>驛保金應命</t>
  </si>
  <si>
    <t>省峴驛保病人</t>
  </si>
  <si>
    <t>應命</t>
  </si>
  <si>
    <t>以良</t>
  </si>
  <si>
    <t>朴銀好</t>
  </si>
  <si>
    <t>己山</t>
  </si>
  <si>
    <t>乭男</t>
  </si>
  <si>
    <t>朝奉大夫典涓司參奉府案付禁衛軍</t>
  </si>
  <si>
    <t>克敏</t>
  </si>
  <si>
    <t>以亮</t>
  </si>
  <si>
    <t>吾學</t>
  </si>
  <si>
    <t>本金海不慶州</t>
  </si>
  <si>
    <t>汗福</t>
  </si>
  <si>
    <t>曺許己</t>
  </si>
  <si>
    <t>右宗</t>
  </si>
  <si>
    <t>起安</t>
  </si>
  <si>
    <t>吳</t>
  </si>
  <si>
    <t>德云</t>
  </si>
  <si>
    <t>李星道</t>
  </si>
  <si>
    <t>建道</t>
  </si>
  <si>
    <t>昌寧案付軍餉保</t>
  </si>
  <si>
    <t>義坤</t>
  </si>
  <si>
    <t>李春立</t>
  </si>
  <si>
    <t>元碩</t>
  </si>
  <si>
    <t>張守</t>
  </si>
  <si>
    <t>昌寧案付御保</t>
  </si>
  <si>
    <t>之道</t>
  </si>
  <si>
    <t>婦</t>
  </si>
  <si>
    <t>水軍柳永老</t>
  </si>
  <si>
    <t>箇山</t>
  </si>
  <si>
    <t>李弘世</t>
  </si>
  <si>
    <t>金汝民</t>
  </si>
  <si>
    <t>以成</t>
  </si>
  <si>
    <t>信卿</t>
  </si>
  <si>
    <t>通政大夫行陰竹縣監</t>
  </si>
  <si>
    <t>翰</t>
  </si>
  <si>
    <t>通訓大夫行軍資監主簿</t>
  </si>
  <si>
    <t>元福</t>
  </si>
  <si>
    <t>卞達麻</t>
  </si>
  <si>
    <t>哲明</t>
  </si>
  <si>
    <t>千道</t>
  </si>
  <si>
    <t>李明哲</t>
  </si>
  <si>
    <t>鐵城</t>
  </si>
  <si>
    <t>太先</t>
  </si>
  <si>
    <t>貴良</t>
  </si>
  <si>
    <t>介男</t>
  </si>
  <si>
    <t>仇孫</t>
  </si>
  <si>
    <t>豊立</t>
  </si>
  <si>
    <t>姜命立</t>
  </si>
  <si>
    <t>世昌</t>
  </si>
  <si>
    <t>有德</t>
  </si>
  <si>
    <t>密陽院奴</t>
  </si>
  <si>
    <t>戊男</t>
  </si>
  <si>
    <t>還伊</t>
  </si>
  <si>
    <t>文春</t>
  </si>
  <si>
    <t>彔金</t>
  </si>
  <si>
    <t>李大卜</t>
  </si>
  <si>
    <t>莫女</t>
  </si>
  <si>
    <t>安忠漢</t>
  </si>
  <si>
    <t>秋日</t>
  </si>
  <si>
    <t>日永</t>
  </si>
  <si>
    <t>一成</t>
  </si>
  <si>
    <t>禁衛保朴命立</t>
  </si>
  <si>
    <t>正民</t>
  </si>
  <si>
    <t>天伊</t>
  </si>
  <si>
    <t>吳商</t>
  </si>
  <si>
    <t>其父河彦良戶</t>
  </si>
  <si>
    <t>莫立</t>
  </si>
  <si>
    <t>善立</t>
  </si>
  <si>
    <t>朴日生</t>
  </si>
  <si>
    <t>巡水鐵保省峴道楡川驛吏</t>
  </si>
  <si>
    <t>姜者今</t>
  </si>
  <si>
    <t>仇</t>
  </si>
  <si>
    <t>栗音進</t>
  </si>
  <si>
    <t>德立</t>
  </si>
  <si>
    <t>李戒生</t>
  </si>
  <si>
    <t>楡山驛保</t>
  </si>
  <si>
    <t>古今</t>
  </si>
  <si>
    <t>先道</t>
  </si>
  <si>
    <t>朝奉大夫典涓司參奉</t>
  </si>
  <si>
    <t>定虜</t>
  </si>
  <si>
    <t>鄭汗福</t>
  </si>
  <si>
    <t>應道</t>
  </si>
  <si>
    <t>渭淸</t>
  </si>
  <si>
    <t>朴大天</t>
  </si>
  <si>
    <t>士回</t>
  </si>
  <si>
    <t>無里松</t>
  </si>
  <si>
    <t>宋田鶴</t>
  </si>
  <si>
    <t>府案禁衛</t>
  </si>
  <si>
    <t>榮必</t>
  </si>
  <si>
    <t>林允卜</t>
  </si>
  <si>
    <t>世亨</t>
  </si>
  <si>
    <t>信謙</t>
  </si>
  <si>
    <t>顯信校尉龍驤衛副司果</t>
  </si>
  <si>
    <t>誦</t>
  </si>
  <si>
    <t>朴元進</t>
  </si>
  <si>
    <t>中樞府祿事</t>
  </si>
  <si>
    <t>宣務原從功臣龍驤尉副司果</t>
  </si>
  <si>
    <t>朴應楠</t>
  </si>
  <si>
    <t>軍餉保</t>
  </si>
  <si>
    <t>㗡卜</t>
  </si>
  <si>
    <t>候拜</t>
  </si>
  <si>
    <t>瓮匠李應世</t>
  </si>
  <si>
    <t>巡瓮匠</t>
  </si>
  <si>
    <t>瓮匠</t>
  </si>
  <si>
    <t>季孫</t>
  </si>
  <si>
    <t>戒巾</t>
  </si>
  <si>
    <t>蔡</t>
  </si>
  <si>
    <t>日春</t>
  </si>
  <si>
    <t>五十伊</t>
  </si>
  <si>
    <t>從伊</t>
  </si>
  <si>
    <t>先江</t>
  </si>
  <si>
    <t>權特</t>
  </si>
  <si>
    <t>莫春</t>
  </si>
  <si>
    <t>加背</t>
  </si>
  <si>
    <t>李進</t>
  </si>
  <si>
    <t>山月</t>
  </si>
  <si>
    <t>嚴</t>
  </si>
  <si>
    <t>允山</t>
  </si>
  <si>
    <t>戒文</t>
  </si>
  <si>
    <t>金春文</t>
  </si>
  <si>
    <t>乭世</t>
  </si>
  <si>
    <t>金於屯</t>
  </si>
  <si>
    <t>眞陽</t>
  </si>
  <si>
    <t>元己</t>
  </si>
  <si>
    <t>立生</t>
  </si>
  <si>
    <t>黃道一</t>
  </si>
  <si>
    <t>千右</t>
  </si>
  <si>
    <t>石之</t>
  </si>
  <si>
    <t>上同</t>
  </si>
  <si>
    <t>先己</t>
  </si>
  <si>
    <t>福守</t>
  </si>
  <si>
    <t>福先</t>
  </si>
  <si>
    <t>金彦方</t>
  </si>
  <si>
    <t>率儀子</t>
  </si>
  <si>
    <t>後邑是</t>
  </si>
  <si>
    <t>瓮匠宋應發</t>
  </si>
  <si>
    <t>金唜介</t>
  </si>
  <si>
    <t>戒孫</t>
  </si>
  <si>
    <t>柱眞</t>
  </si>
  <si>
    <t>仁益</t>
  </si>
  <si>
    <t>丁命元</t>
  </si>
  <si>
    <t>今立</t>
  </si>
  <si>
    <t>朴元命</t>
  </si>
  <si>
    <t>徐眞貴</t>
  </si>
  <si>
    <t>月香</t>
  </si>
  <si>
    <t>鄭時立</t>
  </si>
  <si>
    <t>光</t>
  </si>
  <si>
    <t>崔生伊</t>
  </si>
  <si>
    <t>權特伊</t>
  </si>
  <si>
    <t>甘之</t>
  </si>
  <si>
    <t>原州</t>
  </si>
  <si>
    <t>尹鎭</t>
  </si>
  <si>
    <t>福生</t>
  </si>
  <si>
    <t>金日春</t>
  </si>
  <si>
    <t>㖙丹</t>
  </si>
  <si>
    <t>唜致</t>
  </si>
  <si>
    <t>兪唜金</t>
  </si>
  <si>
    <t>千奉</t>
  </si>
  <si>
    <t>巡瓮匠鰥夫</t>
  </si>
  <si>
    <t>國生</t>
  </si>
  <si>
    <t>丁連</t>
  </si>
  <si>
    <t>金德奉</t>
  </si>
  <si>
    <t>車山里</t>
  </si>
  <si>
    <t>私奴六生</t>
  </si>
  <si>
    <t>六生</t>
  </si>
  <si>
    <t>鄭以夏</t>
  </si>
  <si>
    <t>李龍</t>
  </si>
  <si>
    <t>李山</t>
  </si>
  <si>
    <t>克諧</t>
  </si>
  <si>
    <t>琨</t>
  </si>
  <si>
    <t>通政大夫行康津縣監</t>
  </si>
  <si>
    <t>永世</t>
  </si>
  <si>
    <t>善彬</t>
  </si>
  <si>
    <t>光星</t>
  </si>
  <si>
    <t>成均生員</t>
  </si>
  <si>
    <t>友詩</t>
  </si>
  <si>
    <t>侍母</t>
  </si>
  <si>
    <t>克訥</t>
  </si>
  <si>
    <t>泰望</t>
  </si>
  <si>
    <t>泰碩</t>
  </si>
  <si>
    <t>權代</t>
  </si>
  <si>
    <t>介伊之</t>
  </si>
  <si>
    <t>辛民</t>
  </si>
  <si>
    <t>以雲</t>
  </si>
  <si>
    <t>仁卿</t>
  </si>
  <si>
    <t>亢福</t>
  </si>
  <si>
    <t>孫纘</t>
  </si>
  <si>
    <t>華山</t>
  </si>
  <si>
    <t>命說</t>
  </si>
  <si>
    <t>遵聖</t>
  </si>
  <si>
    <t>應淑</t>
  </si>
  <si>
    <t>張希漢</t>
  </si>
  <si>
    <t>率庶弟</t>
  </si>
  <si>
    <t>善長</t>
  </si>
  <si>
    <t>天尙</t>
  </si>
  <si>
    <t>守永</t>
  </si>
  <si>
    <t>唜眞</t>
  </si>
  <si>
    <t>洪迪</t>
  </si>
  <si>
    <t>兪仁信</t>
  </si>
  <si>
    <t>明今</t>
  </si>
  <si>
    <t>五男</t>
  </si>
  <si>
    <t>戒得</t>
  </si>
  <si>
    <t>戒分</t>
  </si>
  <si>
    <t>以夏</t>
  </si>
  <si>
    <t>通德郞</t>
  </si>
  <si>
    <t>性天</t>
  </si>
  <si>
    <t>璘</t>
  </si>
  <si>
    <t>成時尹</t>
  </si>
  <si>
    <t>夢瑞</t>
  </si>
  <si>
    <t>明玉</t>
  </si>
  <si>
    <t>唜先</t>
  </si>
  <si>
    <t>秋仁</t>
  </si>
  <si>
    <t>者斤</t>
  </si>
  <si>
    <t>月先</t>
  </si>
  <si>
    <t>㗡德</t>
  </si>
  <si>
    <t>今娥</t>
  </si>
  <si>
    <t>雲峯</t>
  </si>
  <si>
    <t>金大男</t>
  </si>
  <si>
    <t>六每</t>
  </si>
  <si>
    <t>信發</t>
  </si>
  <si>
    <t>吳己玉</t>
  </si>
  <si>
    <t>自春</t>
  </si>
  <si>
    <t>七上</t>
  </si>
  <si>
    <t>麻堂</t>
  </si>
  <si>
    <t>禮今</t>
  </si>
  <si>
    <t>應知</t>
  </si>
  <si>
    <t>禮代</t>
  </si>
  <si>
    <t>唜每</t>
  </si>
  <si>
    <t>承禮</t>
  </si>
  <si>
    <t>從分</t>
  </si>
  <si>
    <t>月禮</t>
  </si>
  <si>
    <t>秉節校尉忠武衛部將</t>
  </si>
  <si>
    <t>澈</t>
  </si>
  <si>
    <t>朝散大夫行康津縣監</t>
  </si>
  <si>
    <t>忠陽</t>
  </si>
  <si>
    <t>鄭大天</t>
  </si>
  <si>
    <t>以頀</t>
  </si>
  <si>
    <t>私奴丁男</t>
  </si>
  <si>
    <t>金仁基</t>
  </si>
  <si>
    <t>生今</t>
  </si>
  <si>
    <t>禮云</t>
  </si>
  <si>
    <t>鄭開震</t>
  </si>
  <si>
    <t>是奉</t>
  </si>
  <si>
    <t>鄭顯震</t>
  </si>
  <si>
    <t>宗守</t>
  </si>
  <si>
    <t>大介</t>
  </si>
  <si>
    <t>永之</t>
  </si>
  <si>
    <t>尹今</t>
  </si>
  <si>
    <t>朴大仁</t>
  </si>
  <si>
    <t>連虎</t>
  </si>
  <si>
    <t>府案付皮匠</t>
  </si>
  <si>
    <t>惡只</t>
  </si>
  <si>
    <t>石知</t>
  </si>
  <si>
    <t>還知</t>
  </si>
  <si>
    <t>趙福</t>
  </si>
  <si>
    <t>忠福</t>
  </si>
  <si>
    <t>日奉</t>
  </si>
  <si>
    <t>振仁</t>
  </si>
  <si>
    <t>武功</t>
  </si>
  <si>
    <t>贈通政大夫戶曹參議</t>
  </si>
  <si>
    <t>陽春</t>
  </si>
  <si>
    <t>贈通政大夫工曹參議</t>
  </si>
  <si>
    <t>恒</t>
  </si>
  <si>
    <t>將仕郞禮賓寺直長</t>
  </si>
  <si>
    <t>金克鎔</t>
  </si>
  <si>
    <t>水原</t>
  </si>
  <si>
    <t>昌後</t>
  </si>
  <si>
    <t>履信</t>
  </si>
  <si>
    <t>趲</t>
  </si>
  <si>
    <t>金光斗</t>
  </si>
  <si>
    <t>金麻男</t>
  </si>
  <si>
    <t>己德</t>
  </si>
  <si>
    <t>金愛男</t>
  </si>
  <si>
    <t>䪪介</t>
  </si>
  <si>
    <t>長福</t>
  </si>
  <si>
    <t>張貴連</t>
  </si>
  <si>
    <t>長先</t>
  </si>
  <si>
    <t>命金</t>
  </si>
  <si>
    <t>命代</t>
  </si>
  <si>
    <t>應介</t>
  </si>
  <si>
    <t>救活奴</t>
  </si>
  <si>
    <t>丙寅逃亡</t>
  </si>
  <si>
    <t>山斗</t>
  </si>
  <si>
    <t>金澄</t>
  </si>
  <si>
    <t>文上</t>
  </si>
  <si>
    <t>巡別保</t>
  </si>
  <si>
    <t>俊明</t>
  </si>
  <si>
    <t>俊玉</t>
  </si>
  <si>
    <t>今逃亡</t>
  </si>
  <si>
    <t>福世</t>
  </si>
  <si>
    <t>私奴牙兵是云</t>
  </si>
  <si>
    <t>李粹全</t>
  </si>
  <si>
    <t>順福</t>
  </si>
  <si>
    <t>於屯</t>
  </si>
  <si>
    <t>春福</t>
  </si>
  <si>
    <t>月城</t>
  </si>
  <si>
    <t>庶禮</t>
  </si>
  <si>
    <t>沈有文</t>
  </si>
  <si>
    <t>世同</t>
  </si>
  <si>
    <t>先方</t>
  </si>
  <si>
    <t>寡私婢</t>
  </si>
  <si>
    <t>代春</t>
  </si>
  <si>
    <t>厚乞</t>
  </si>
  <si>
    <t>權卜</t>
  </si>
  <si>
    <t>同里鄭顯震戶</t>
  </si>
  <si>
    <t>元之</t>
  </si>
  <si>
    <t>後成</t>
  </si>
  <si>
    <t>淨</t>
  </si>
  <si>
    <t>再悅</t>
  </si>
  <si>
    <t>魯克成</t>
  </si>
  <si>
    <t>率奴官人</t>
  </si>
  <si>
    <t>以奉</t>
  </si>
  <si>
    <t>武英</t>
  </si>
  <si>
    <t>夏雲瑞</t>
  </si>
  <si>
    <t>金俊</t>
  </si>
  <si>
    <t>巡別保人</t>
  </si>
  <si>
    <t>俊達</t>
  </si>
  <si>
    <t>同達</t>
  </si>
  <si>
    <t>贊玉</t>
  </si>
  <si>
    <t>慶延</t>
  </si>
  <si>
    <t>金彦右</t>
  </si>
  <si>
    <t>私奴牙兵是先</t>
  </si>
  <si>
    <t>是先</t>
  </si>
  <si>
    <t>李玉仙</t>
  </si>
  <si>
    <t>自君</t>
  </si>
  <si>
    <t>玉連</t>
  </si>
  <si>
    <t>永介</t>
  </si>
  <si>
    <t>永乞</t>
  </si>
  <si>
    <t>千山</t>
  </si>
  <si>
    <t>日眞</t>
  </si>
  <si>
    <t>連化</t>
  </si>
  <si>
    <t>每花</t>
  </si>
  <si>
    <t>命昌</t>
  </si>
  <si>
    <t>之海</t>
  </si>
  <si>
    <t>大溶</t>
  </si>
  <si>
    <t>德潤</t>
  </si>
  <si>
    <t>奉正大夫軍資監正</t>
  </si>
  <si>
    <t>金瀏</t>
  </si>
  <si>
    <t>三俊</t>
  </si>
  <si>
    <t>希謙</t>
  </si>
  <si>
    <t>權知訓鍊奉事</t>
  </si>
  <si>
    <t>崔起業</t>
  </si>
  <si>
    <t>江津</t>
  </si>
  <si>
    <t>國寶</t>
  </si>
  <si>
    <t>有章</t>
  </si>
  <si>
    <t>朴達麻</t>
  </si>
  <si>
    <t>世女</t>
  </si>
  <si>
    <t>張男</t>
  </si>
  <si>
    <t>愛介</t>
  </si>
  <si>
    <t>㗡春</t>
  </si>
  <si>
    <t>春連</t>
  </si>
  <si>
    <t>山化</t>
  </si>
  <si>
    <t>七萬</t>
  </si>
  <si>
    <t>申立</t>
  </si>
  <si>
    <t>陸望</t>
  </si>
  <si>
    <t>桂花</t>
  </si>
  <si>
    <t>庚戌逃亡</t>
  </si>
  <si>
    <t>君同</t>
  </si>
  <si>
    <t>山陰</t>
  </si>
  <si>
    <t>朴千</t>
  </si>
  <si>
    <t>千鶴</t>
  </si>
  <si>
    <t>進月</t>
  </si>
  <si>
    <t>点眞</t>
  </si>
  <si>
    <t>点梅</t>
  </si>
  <si>
    <t>点花</t>
  </si>
  <si>
    <t>有郁</t>
  </si>
  <si>
    <t>惟禮</t>
  </si>
  <si>
    <t>金震聲</t>
  </si>
  <si>
    <t>八月</t>
  </si>
  <si>
    <t>應敏</t>
  </si>
  <si>
    <t>夢男</t>
  </si>
  <si>
    <t>禦侮將軍訓鍊院判官</t>
  </si>
  <si>
    <t>朴訥叱金</t>
  </si>
  <si>
    <t>太遠</t>
  </si>
  <si>
    <t>騎保朴之曄</t>
  </si>
  <si>
    <t>束伍軍</t>
  </si>
  <si>
    <t>之曄</t>
  </si>
  <si>
    <t>瑞龍</t>
  </si>
  <si>
    <t>鄭士春</t>
  </si>
  <si>
    <t>夢上</t>
  </si>
  <si>
    <t>柳愛男</t>
  </si>
  <si>
    <t>亂</t>
  </si>
  <si>
    <t>介成</t>
  </si>
  <si>
    <t>李彦上</t>
  </si>
  <si>
    <t>弘京</t>
  </si>
  <si>
    <t>希奉</t>
  </si>
  <si>
    <t>起明</t>
  </si>
  <si>
    <t>元迪</t>
  </si>
  <si>
    <t>金日金</t>
  </si>
  <si>
    <t>士右</t>
  </si>
  <si>
    <t>先京</t>
  </si>
  <si>
    <t>府案付水軍巡別隊</t>
  </si>
  <si>
    <t>永哲</t>
  </si>
  <si>
    <t>梁銀孫</t>
  </si>
  <si>
    <t>汝子</t>
  </si>
  <si>
    <t>亂保</t>
  </si>
  <si>
    <t>買得奴</t>
  </si>
  <si>
    <t>仁命</t>
  </si>
  <si>
    <t>戒順</t>
  </si>
  <si>
    <t>香春</t>
  </si>
  <si>
    <t>老郞</t>
  </si>
  <si>
    <t>束伍別隊李信民</t>
  </si>
  <si>
    <t>信民</t>
  </si>
  <si>
    <t>元州</t>
  </si>
  <si>
    <t>風善</t>
  </si>
  <si>
    <t>鄭莫亂</t>
  </si>
  <si>
    <t>愛丁</t>
  </si>
  <si>
    <t>府案付步保巡別隊</t>
  </si>
  <si>
    <t>東進</t>
  </si>
  <si>
    <t>納粟中宜大夫軍器寺副正</t>
  </si>
  <si>
    <t>禮業</t>
  </si>
  <si>
    <t>金彦信</t>
  </si>
  <si>
    <t>業</t>
  </si>
  <si>
    <t>鶴丁</t>
  </si>
  <si>
    <t>太成</t>
  </si>
  <si>
    <t>通政大夫中樞府事</t>
  </si>
  <si>
    <t>回德</t>
  </si>
  <si>
    <t>部將淡</t>
  </si>
  <si>
    <t>文生</t>
  </si>
  <si>
    <t>武連</t>
  </si>
  <si>
    <t>姜風</t>
  </si>
  <si>
    <t>府案付步兵</t>
  </si>
  <si>
    <t>武昌</t>
  </si>
  <si>
    <t>武京</t>
  </si>
  <si>
    <t>鄭唜南</t>
  </si>
  <si>
    <t>亂從</t>
  </si>
  <si>
    <t>斗京</t>
  </si>
  <si>
    <t>振世</t>
  </si>
  <si>
    <t>宗禮</t>
  </si>
  <si>
    <t>曺丑生</t>
  </si>
  <si>
    <t>楊</t>
  </si>
  <si>
    <t>玄義貞</t>
  </si>
  <si>
    <t>戒望</t>
  </si>
  <si>
    <t>承周</t>
  </si>
  <si>
    <t>渭</t>
  </si>
  <si>
    <t>五春</t>
  </si>
  <si>
    <t>朴守山</t>
  </si>
  <si>
    <t>千男</t>
  </si>
  <si>
    <t>宋德龍</t>
  </si>
  <si>
    <t>允昌</t>
  </si>
  <si>
    <t>希昌</t>
  </si>
  <si>
    <t>府案付騎兵主鎭忠贊衛</t>
  </si>
  <si>
    <t>進</t>
  </si>
  <si>
    <t>應連</t>
  </si>
  <si>
    <t>姜豊</t>
  </si>
  <si>
    <t>廷生</t>
  </si>
  <si>
    <t>成佑</t>
  </si>
  <si>
    <t>孫克祥</t>
  </si>
  <si>
    <t>漢規</t>
  </si>
  <si>
    <t>開震</t>
  </si>
  <si>
    <t>俊卿</t>
  </si>
  <si>
    <t>汝峻</t>
  </si>
  <si>
    <t>濟</t>
  </si>
  <si>
    <t>安宅老</t>
  </si>
  <si>
    <t>康津</t>
  </si>
  <si>
    <t>以錫</t>
  </si>
  <si>
    <t>一同</t>
  </si>
  <si>
    <t>高生</t>
  </si>
  <si>
    <t>于音先</t>
  </si>
  <si>
    <t>生禮</t>
  </si>
  <si>
    <t>是同</t>
  </si>
  <si>
    <t>代眞</t>
  </si>
  <si>
    <t>而山</t>
  </si>
  <si>
    <t>而分</t>
  </si>
  <si>
    <t>山梅</t>
  </si>
  <si>
    <t>永春</t>
  </si>
  <si>
    <t>順今</t>
  </si>
  <si>
    <t>三月</t>
  </si>
  <si>
    <t>金宗守</t>
  </si>
  <si>
    <t>而哲</t>
  </si>
  <si>
    <t>奉今</t>
  </si>
  <si>
    <t>等去</t>
  </si>
  <si>
    <t>通政大夫行軍資監主簿</t>
  </si>
  <si>
    <t>是乾</t>
  </si>
  <si>
    <t>岌</t>
  </si>
  <si>
    <t>希白</t>
  </si>
  <si>
    <t>金克良</t>
  </si>
  <si>
    <t>海平</t>
  </si>
  <si>
    <t>宋得龍</t>
  </si>
  <si>
    <t>應坤</t>
  </si>
  <si>
    <t>希天</t>
  </si>
  <si>
    <t>軍功參奉</t>
  </si>
  <si>
    <t>崔天秀</t>
  </si>
  <si>
    <t>明憲</t>
  </si>
  <si>
    <t>武學束伍別隊文世琛</t>
  </si>
  <si>
    <t>世琛</t>
  </si>
  <si>
    <t>金命右</t>
  </si>
  <si>
    <t>卞生</t>
  </si>
  <si>
    <t>訓鍊主簿軍功判官</t>
  </si>
  <si>
    <t>南山</t>
  </si>
  <si>
    <t>柳元振</t>
  </si>
  <si>
    <t>田</t>
  </si>
  <si>
    <t>良丁噁人</t>
  </si>
  <si>
    <t>有巨</t>
  </si>
  <si>
    <t>士貞</t>
  </si>
  <si>
    <t>老世</t>
  </si>
  <si>
    <t>張乭立</t>
  </si>
  <si>
    <t>府案付騎兵巡別隊</t>
  </si>
  <si>
    <t>禮先</t>
  </si>
  <si>
    <t>金命佑</t>
  </si>
  <si>
    <t>弘先</t>
  </si>
  <si>
    <t>得仁</t>
  </si>
  <si>
    <t>銀龍</t>
  </si>
  <si>
    <t>仁希</t>
  </si>
  <si>
    <t>姜致</t>
  </si>
  <si>
    <t>碩道</t>
  </si>
  <si>
    <t>今加現</t>
  </si>
  <si>
    <t>世迪</t>
  </si>
  <si>
    <t>安得立</t>
  </si>
  <si>
    <t>憲</t>
  </si>
  <si>
    <t>戒憲</t>
  </si>
  <si>
    <t>本面松洞里許贖</t>
  </si>
  <si>
    <t>府案付忠贊衛鄭命俊</t>
  </si>
  <si>
    <t>命俊</t>
  </si>
  <si>
    <t>李應立</t>
  </si>
  <si>
    <t>頓</t>
  </si>
  <si>
    <t>金同戒</t>
  </si>
  <si>
    <t>世民</t>
  </si>
  <si>
    <t>李得立</t>
  </si>
  <si>
    <t>仁龍</t>
  </si>
  <si>
    <t>宣武原從功臣訓鍊院判官</t>
  </si>
  <si>
    <t>金後正</t>
  </si>
  <si>
    <t>夢仁</t>
  </si>
  <si>
    <t>禦侮將軍訓鍊院判官部將</t>
  </si>
  <si>
    <t>崔萬哲</t>
  </si>
  <si>
    <t>承祖</t>
  </si>
  <si>
    <t>以瑞</t>
  </si>
  <si>
    <t>宣武原從功臣守門將</t>
  </si>
  <si>
    <t>淡連</t>
  </si>
  <si>
    <t>從萬</t>
  </si>
  <si>
    <t>禦侮將軍前行訓鍊院判官</t>
  </si>
  <si>
    <t>定虜衛通政大夫</t>
  </si>
  <si>
    <t>從禮</t>
  </si>
  <si>
    <t>鄭以規</t>
  </si>
  <si>
    <t>禹大門</t>
  </si>
  <si>
    <t>順月</t>
  </si>
  <si>
    <t>水保束伍別隊姜戒立</t>
  </si>
  <si>
    <t>承柱</t>
  </si>
  <si>
    <t>時汗</t>
  </si>
  <si>
    <t>寡良女</t>
  </si>
  <si>
    <t>天老</t>
  </si>
  <si>
    <t>天石</t>
  </si>
  <si>
    <t>甲龍</t>
  </si>
  <si>
    <t>千月</t>
  </si>
  <si>
    <t>己月</t>
  </si>
  <si>
    <t>今牙</t>
  </si>
  <si>
    <t>從牙</t>
  </si>
  <si>
    <t>崔得孫</t>
  </si>
  <si>
    <t>月女</t>
  </si>
  <si>
    <t>朴振仁</t>
  </si>
  <si>
    <t>麻男</t>
  </si>
  <si>
    <t>㖙山</t>
  </si>
  <si>
    <t>江河之</t>
  </si>
  <si>
    <t>蔣明成</t>
  </si>
  <si>
    <t>希男</t>
  </si>
  <si>
    <t>愛堂</t>
  </si>
  <si>
    <t>乭哲</t>
  </si>
  <si>
    <t>哲分</t>
  </si>
  <si>
    <t>禁衛保朴戒先</t>
  </si>
  <si>
    <t>曺唜同</t>
  </si>
  <si>
    <t>士良</t>
  </si>
  <si>
    <t>金元夫</t>
  </si>
  <si>
    <t>李起敬</t>
  </si>
  <si>
    <t>省峴驛吏</t>
  </si>
  <si>
    <t>大得</t>
  </si>
  <si>
    <t>大今</t>
  </si>
  <si>
    <t>禦侮將軍前行彌助項鎭管平山浦萬戶</t>
  </si>
  <si>
    <t>夏</t>
  </si>
  <si>
    <t>霧雨</t>
  </si>
  <si>
    <t>雲瑞</t>
  </si>
  <si>
    <t>仁敬</t>
  </si>
  <si>
    <t>贈通政大夫工曹參議行通訓大夫禮賓寺主簿</t>
  </si>
  <si>
    <t>吳忠明</t>
  </si>
  <si>
    <t>海州</t>
  </si>
  <si>
    <t>興迪</t>
  </si>
  <si>
    <t>成逸</t>
  </si>
  <si>
    <t>朴戒云</t>
  </si>
  <si>
    <t>致英</t>
  </si>
  <si>
    <t>閣家移去</t>
  </si>
  <si>
    <t>士化</t>
  </si>
  <si>
    <t>九化</t>
  </si>
  <si>
    <t>賣得奴</t>
  </si>
  <si>
    <t>壬寅逃亡</t>
  </si>
  <si>
    <t>全文</t>
  </si>
  <si>
    <t>天乃</t>
  </si>
  <si>
    <t>郭平</t>
  </si>
  <si>
    <t>平右</t>
  </si>
  <si>
    <t>存起</t>
  </si>
  <si>
    <t>女丹</t>
  </si>
  <si>
    <t>曺山</t>
  </si>
  <si>
    <t>介金</t>
  </si>
  <si>
    <t>硫黃募軍</t>
  </si>
  <si>
    <t>石奉</t>
  </si>
  <si>
    <t>今鳳</t>
  </si>
  <si>
    <t>府案付御保巡別隊</t>
  </si>
  <si>
    <t>丑敏</t>
  </si>
  <si>
    <t>仲天</t>
  </si>
  <si>
    <t>鄭斤男</t>
  </si>
  <si>
    <t>周</t>
  </si>
  <si>
    <t>希發</t>
  </si>
  <si>
    <t>飛</t>
  </si>
  <si>
    <t>起門</t>
  </si>
  <si>
    <t>金允世</t>
  </si>
  <si>
    <t>秀亮</t>
  </si>
  <si>
    <t>吾先</t>
  </si>
  <si>
    <t>每環</t>
  </si>
  <si>
    <t>慶州案付司贍寺奴巡牙兵</t>
  </si>
  <si>
    <t>正尙</t>
  </si>
  <si>
    <t>兪永卜</t>
  </si>
  <si>
    <t>裵靑敏</t>
  </si>
  <si>
    <t>德介</t>
  </si>
  <si>
    <t>吳民</t>
  </si>
  <si>
    <t>崔正新</t>
  </si>
  <si>
    <t>李必南</t>
  </si>
  <si>
    <t>自金</t>
  </si>
  <si>
    <t>紫化</t>
  </si>
  <si>
    <t>自良</t>
  </si>
  <si>
    <t>列每</t>
  </si>
  <si>
    <t>列眞</t>
  </si>
  <si>
    <t>列春</t>
  </si>
  <si>
    <t>奴牙兵</t>
  </si>
  <si>
    <t>貞業</t>
  </si>
  <si>
    <t>眞億</t>
  </si>
  <si>
    <t>文希男</t>
  </si>
  <si>
    <t>大永</t>
  </si>
  <si>
    <t>四代</t>
  </si>
  <si>
    <t>唜夫</t>
  </si>
  <si>
    <t>南厚起</t>
  </si>
  <si>
    <t>趙玉</t>
  </si>
  <si>
    <t>一福</t>
  </si>
  <si>
    <t>金順日</t>
  </si>
  <si>
    <t>今故</t>
  </si>
  <si>
    <t>府案付司贍寺奴病人</t>
  </si>
  <si>
    <t>每化</t>
  </si>
  <si>
    <t>乭上</t>
  </si>
  <si>
    <t>先孫</t>
  </si>
  <si>
    <t>病人居士</t>
  </si>
  <si>
    <t>尙</t>
  </si>
  <si>
    <t>李必世</t>
  </si>
  <si>
    <t>貴代</t>
  </si>
  <si>
    <t>金山</t>
  </si>
  <si>
    <t>春卜</t>
  </si>
  <si>
    <t>金先立</t>
  </si>
  <si>
    <t>率婿</t>
  </si>
  <si>
    <t>硫黃軍</t>
  </si>
  <si>
    <t>李進明</t>
  </si>
  <si>
    <t>連上</t>
  </si>
  <si>
    <t>哲</t>
  </si>
  <si>
    <t>朴唜金</t>
  </si>
  <si>
    <t>自只</t>
  </si>
  <si>
    <t>南天老</t>
  </si>
  <si>
    <t>國</t>
  </si>
  <si>
    <t>極南</t>
  </si>
  <si>
    <t>士玉</t>
  </si>
  <si>
    <t>玉</t>
  </si>
  <si>
    <t>牙兵金戒民</t>
  </si>
  <si>
    <t>巡硫黃募軍牙兵鰥夫</t>
  </si>
  <si>
    <t>延上</t>
  </si>
  <si>
    <t>連川</t>
  </si>
  <si>
    <t>都今龍</t>
  </si>
  <si>
    <t>潘</t>
  </si>
  <si>
    <t>重浩</t>
  </si>
  <si>
    <t>國海</t>
  </si>
  <si>
    <t>泓</t>
  </si>
  <si>
    <t>金碩</t>
  </si>
  <si>
    <t>處善</t>
  </si>
  <si>
    <t>震榮</t>
  </si>
  <si>
    <t>現國</t>
  </si>
  <si>
    <t>郭迺彦</t>
  </si>
  <si>
    <t>率自己婢妾</t>
  </si>
  <si>
    <t>許贖</t>
  </si>
  <si>
    <t>楊州</t>
  </si>
  <si>
    <t>義孫</t>
  </si>
  <si>
    <t>成萬生</t>
  </si>
  <si>
    <t>率妾女</t>
  </si>
  <si>
    <t>就瀚</t>
  </si>
  <si>
    <t>故奴</t>
  </si>
  <si>
    <t>買得現納婢</t>
  </si>
  <si>
    <t>乙春</t>
  </si>
  <si>
    <t>毛孫</t>
  </si>
  <si>
    <t>淑姬</t>
  </si>
  <si>
    <t>銀丁</t>
  </si>
  <si>
    <t>曾文</t>
  </si>
  <si>
    <t>今還</t>
  </si>
  <si>
    <t>殷</t>
  </si>
  <si>
    <t>丁山</t>
  </si>
  <si>
    <t>莫婢</t>
  </si>
  <si>
    <t>等逃入</t>
  </si>
  <si>
    <t>寶城郡金信生家</t>
  </si>
  <si>
    <t>梅春</t>
  </si>
  <si>
    <t>前眞</t>
  </si>
  <si>
    <t>栢叱今</t>
  </si>
  <si>
    <t>允世</t>
  </si>
  <si>
    <t>右奴婢等李光先處相訟決得後未推</t>
  </si>
  <si>
    <t>唜德</t>
  </si>
  <si>
    <t>唜婢</t>
  </si>
  <si>
    <t>江東李海南家</t>
  </si>
  <si>
    <t>尹生</t>
  </si>
  <si>
    <t>辛酉逃居</t>
  </si>
  <si>
    <t>雲峯古芮村</t>
  </si>
  <si>
    <t>戒粉</t>
  </si>
  <si>
    <t>香男</t>
  </si>
  <si>
    <t>右奴婢等李光先處相訟決得</t>
  </si>
  <si>
    <t>香代</t>
  </si>
  <si>
    <t>嚴命</t>
  </si>
  <si>
    <t>僧還俗府案付騎保鰥夫病人</t>
  </si>
  <si>
    <t>河晋成</t>
  </si>
  <si>
    <t>柳夫</t>
  </si>
  <si>
    <t>業介</t>
  </si>
  <si>
    <t>信男</t>
  </si>
  <si>
    <t>閔石封</t>
  </si>
  <si>
    <t>允月</t>
  </si>
  <si>
    <t>黃伊三</t>
  </si>
  <si>
    <t>咸陽</t>
  </si>
  <si>
    <t>金敬基</t>
  </si>
  <si>
    <t>今德</t>
  </si>
  <si>
    <t>通政大夫訓鍊主簿</t>
  </si>
  <si>
    <t>風起</t>
  </si>
  <si>
    <t>通訓大夫訓鍊主簿</t>
  </si>
  <si>
    <t>許云</t>
  </si>
  <si>
    <t>愼漢</t>
  </si>
  <si>
    <t>承每</t>
  </si>
  <si>
    <t>㗡女</t>
  </si>
  <si>
    <t>府案付忠贊衛宣略將軍府軍官</t>
  </si>
  <si>
    <t>世敏</t>
  </si>
  <si>
    <t>成先</t>
  </si>
  <si>
    <t>淸道忠贊衛</t>
  </si>
  <si>
    <t>黑石里</t>
  </si>
  <si>
    <t>朴己發</t>
  </si>
  <si>
    <t>己上</t>
  </si>
  <si>
    <t>守還</t>
  </si>
  <si>
    <t>曺㐚未</t>
  </si>
  <si>
    <t>李元</t>
  </si>
  <si>
    <t>有仙</t>
  </si>
  <si>
    <t>小女</t>
  </si>
  <si>
    <t>辰女</t>
  </si>
  <si>
    <t>必成</t>
  </si>
  <si>
    <t>天成</t>
  </si>
  <si>
    <t>天上</t>
  </si>
  <si>
    <t>李長守</t>
  </si>
  <si>
    <t>一卜</t>
  </si>
  <si>
    <t>奉事</t>
  </si>
  <si>
    <t>彦周</t>
  </si>
  <si>
    <t>朴萬</t>
  </si>
  <si>
    <t>汝中</t>
  </si>
  <si>
    <t>洪德</t>
  </si>
  <si>
    <t>弼虎</t>
  </si>
  <si>
    <t>宣務郞禮賓寺主簿</t>
  </si>
  <si>
    <t>起榮</t>
  </si>
  <si>
    <t>潤龍</t>
  </si>
  <si>
    <t>朝散大夫行忠淸都事</t>
  </si>
  <si>
    <t>宋難福</t>
  </si>
  <si>
    <t>竹山</t>
  </si>
  <si>
    <t>禦侮將軍行西平權管</t>
  </si>
  <si>
    <t>明遠</t>
  </si>
  <si>
    <t>宣武原從功臣折衝將軍僉知中樞府事</t>
  </si>
  <si>
    <t>潤荃</t>
  </si>
  <si>
    <t>金淡</t>
  </si>
  <si>
    <t>時虎</t>
  </si>
  <si>
    <t>載成</t>
  </si>
  <si>
    <t>無應治</t>
  </si>
  <si>
    <t>多叱福</t>
  </si>
  <si>
    <t>等各居戶</t>
  </si>
  <si>
    <t>己宗</t>
  </si>
  <si>
    <t>加現等</t>
  </si>
  <si>
    <t>德男</t>
  </si>
  <si>
    <t>同府中東</t>
  </si>
  <si>
    <t>權春</t>
  </si>
  <si>
    <t>順文</t>
  </si>
  <si>
    <t>連福</t>
  </si>
  <si>
    <t>守環</t>
  </si>
  <si>
    <t>金永浩</t>
  </si>
  <si>
    <t>虎立</t>
  </si>
  <si>
    <t>良白</t>
  </si>
  <si>
    <t>春男</t>
  </si>
  <si>
    <t>金世英</t>
  </si>
  <si>
    <t>卞龍</t>
  </si>
  <si>
    <t>進明</t>
  </si>
  <si>
    <t>金伊石</t>
  </si>
  <si>
    <t>表成男</t>
  </si>
  <si>
    <t>靑風</t>
  </si>
  <si>
    <t>是眞</t>
  </si>
  <si>
    <t>開寧</t>
  </si>
  <si>
    <t>李仁海</t>
  </si>
  <si>
    <t>南伊</t>
  </si>
  <si>
    <t>介同</t>
  </si>
  <si>
    <t>卞男</t>
  </si>
  <si>
    <t>尙今</t>
  </si>
  <si>
    <t>步兵主鎭朴守永</t>
  </si>
  <si>
    <t>府案付步兵主鎭</t>
  </si>
  <si>
    <t>守榮</t>
  </si>
  <si>
    <t>守儀</t>
  </si>
  <si>
    <t>守門長</t>
  </si>
  <si>
    <t>壽環</t>
  </si>
  <si>
    <t>希番</t>
  </si>
  <si>
    <t>李玉守</t>
  </si>
  <si>
    <t>府案付騎保牙兵</t>
  </si>
  <si>
    <t>是正</t>
  </si>
  <si>
    <t>愛音</t>
  </si>
  <si>
    <t>國男</t>
  </si>
  <si>
    <t>汗金</t>
  </si>
  <si>
    <t>豊川</t>
  </si>
  <si>
    <t>任海守</t>
  </si>
  <si>
    <t>黃貴奉</t>
  </si>
  <si>
    <t>時雄</t>
  </si>
  <si>
    <t>昱</t>
  </si>
  <si>
    <t>宣略將軍行訓鍊院主簿</t>
  </si>
  <si>
    <t>弘玎</t>
  </si>
  <si>
    <t>愈</t>
  </si>
  <si>
    <t>全潤龍</t>
  </si>
  <si>
    <t>佐命功臣忠衛義</t>
  </si>
  <si>
    <t>埴</t>
  </si>
  <si>
    <t>佐命功臣忠義衛</t>
  </si>
  <si>
    <t>應浩</t>
  </si>
  <si>
    <t>鵬</t>
  </si>
  <si>
    <t>秉節校尉中部將</t>
  </si>
  <si>
    <t>公永得</t>
  </si>
  <si>
    <t>珍寶</t>
  </si>
  <si>
    <t>海達</t>
  </si>
  <si>
    <t>麻置</t>
  </si>
  <si>
    <t>彔龍</t>
  </si>
  <si>
    <t>五忭</t>
  </si>
  <si>
    <t>貴春</t>
  </si>
  <si>
    <t>丙午逃亡</t>
  </si>
  <si>
    <t>九鶴</t>
  </si>
  <si>
    <t>私奴成男故率子</t>
  </si>
  <si>
    <t>允石</t>
  </si>
  <si>
    <t>秋石</t>
  </si>
  <si>
    <t>一德</t>
  </si>
  <si>
    <t>二祖不知</t>
  </si>
  <si>
    <t>信伯</t>
  </si>
  <si>
    <t>本府將官廳下典私奴</t>
  </si>
  <si>
    <t>麻治</t>
  </si>
  <si>
    <t>府案付司贍寺奴</t>
  </si>
  <si>
    <t>車惡今</t>
  </si>
  <si>
    <t>叔舟</t>
  </si>
  <si>
    <t>車仁世</t>
  </si>
  <si>
    <t>玉只</t>
  </si>
  <si>
    <t>吳石</t>
  </si>
  <si>
    <t>千卜</t>
  </si>
  <si>
    <t>己明</t>
  </si>
  <si>
    <t>戒明戶</t>
  </si>
  <si>
    <t>京步保崔命生</t>
  </si>
  <si>
    <t>而奉</t>
  </si>
  <si>
    <t>彦孫</t>
  </si>
  <si>
    <t>黃己上</t>
  </si>
  <si>
    <t>閔</t>
  </si>
  <si>
    <t>老貞</t>
  </si>
  <si>
    <t>老松</t>
  </si>
  <si>
    <t>李得生</t>
  </si>
  <si>
    <t>府案付禁衛保病人</t>
  </si>
  <si>
    <t>崔信</t>
  </si>
  <si>
    <t>安州</t>
  </si>
  <si>
    <t>進忠</t>
  </si>
  <si>
    <t>司贍寺婢</t>
  </si>
  <si>
    <t>有玉</t>
  </si>
  <si>
    <t>梁九春</t>
  </si>
  <si>
    <t>己一</t>
  </si>
  <si>
    <t>梁金伊</t>
  </si>
  <si>
    <t>是連</t>
  </si>
  <si>
    <t>老石</t>
  </si>
  <si>
    <t>自山</t>
  </si>
  <si>
    <t>白信發</t>
  </si>
  <si>
    <t>信生</t>
  </si>
  <si>
    <t>是迪</t>
  </si>
  <si>
    <t>仁寬</t>
  </si>
  <si>
    <t>蔡敬錫</t>
  </si>
  <si>
    <t>李命德</t>
  </si>
  <si>
    <t>秋夕</t>
  </si>
  <si>
    <t>李春乃</t>
  </si>
  <si>
    <t>徐愼行</t>
  </si>
  <si>
    <t>春良</t>
  </si>
  <si>
    <t>寬先</t>
  </si>
  <si>
    <t>命德</t>
  </si>
  <si>
    <t>守女</t>
  </si>
  <si>
    <t>生員</t>
  </si>
  <si>
    <t>朴紹遠</t>
  </si>
  <si>
    <t>代楠</t>
  </si>
  <si>
    <t>舜績</t>
  </si>
  <si>
    <t>趙唜同</t>
  </si>
  <si>
    <t>秋陽</t>
  </si>
  <si>
    <t>黃守靑</t>
  </si>
  <si>
    <t>士國</t>
  </si>
  <si>
    <t>應起</t>
  </si>
  <si>
    <t>屯傑</t>
  </si>
  <si>
    <t>私奴牙兵山伊</t>
  </si>
  <si>
    <t>金貴哲</t>
  </si>
  <si>
    <t>永男</t>
  </si>
  <si>
    <t>億江</t>
  </si>
  <si>
    <t>金世道</t>
  </si>
  <si>
    <t>夢得</t>
  </si>
  <si>
    <t>叔之</t>
  </si>
  <si>
    <t>安城</t>
  </si>
  <si>
    <t>儀還</t>
  </si>
  <si>
    <t>府案付武學</t>
  </si>
  <si>
    <t>大演</t>
  </si>
  <si>
    <t>達望</t>
  </si>
  <si>
    <t>宣武原從功臣禦侮將軍行訓鍊院主簿</t>
  </si>
  <si>
    <t>成根</t>
  </si>
  <si>
    <t>李大海</t>
  </si>
  <si>
    <t>納粟中直大夫軍器寺副正</t>
  </si>
  <si>
    <t>宣武原從功臣秉節校尉訓鍊院主簿</t>
  </si>
  <si>
    <t>天禧</t>
  </si>
  <si>
    <t>卞德龍</t>
  </si>
  <si>
    <t>東碩</t>
  </si>
  <si>
    <t>信今</t>
  </si>
  <si>
    <t>元先</t>
  </si>
  <si>
    <t>申分</t>
  </si>
  <si>
    <t>尹春</t>
  </si>
  <si>
    <t>㗡先</t>
  </si>
  <si>
    <t>彦今</t>
  </si>
  <si>
    <t>張生</t>
  </si>
  <si>
    <t>申兪卿</t>
  </si>
  <si>
    <t>柳光哲</t>
  </si>
  <si>
    <t>九花</t>
  </si>
  <si>
    <t>萬儀</t>
  </si>
  <si>
    <t>萬一</t>
  </si>
  <si>
    <t>愼行</t>
  </si>
  <si>
    <t>承議郞軍資監判官</t>
  </si>
  <si>
    <t>義源</t>
  </si>
  <si>
    <t>海龍</t>
  </si>
  <si>
    <t>漢哲</t>
  </si>
  <si>
    <t>漢傑</t>
  </si>
  <si>
    <t>漢達</t>
  </si>
  <si>
    <t>拾月</t>
  </si>
  <si>
    <t>長文</t>
  </si>
  <si>
    <t>五作</t>
  </si>
  <si>
    <t>公郞</t>
  </si>
  <si>
    <t>信達</t>
  </si>
  <si>
    <t>介眞</t>
  </si>
  <si>
    <t>北伊男</t>
  </si>
  <si>
    <t>吾作</t>
  </si>
  <si>
    <t>周盤</t>
  </si>
  <si>
    <t>戊辰逃亡</t>
  </si>
  <si>
    <t>丁梅</t>
  </si>
  <si>
    <t>全弼虎</t>
  </si>
  <si>
    <t>每玉</t>
  </si>
  <si>
    <t>士工</t>
  </si>
  <si>
    <t>今男</t>
  </si>
  <si>
    <t>每男</t>
  </si>
  <si>
    <t>劉是元</t>
  </si>
  <si>
    <t>本府將官廳下典</t>
  </si>
  <si>
    <t>淡元</t>
  </si>
  <si>
    <t>私奴本府將官廳下典仁發</t>
  </si>
  <si>
    <t>私奴本府將官廳下典</t>
  </si>
  <si>
    <t>朴桭仁</t>
  </si>
  <si>
    <t>仁奉</t>
  </si>
  <si>
    <t>㗟介</t>
  </si>
  <si>
    <t>春齡</t>
  </si>
  <si>
    <t>李大鳳</t>
  </si>
  <si>
    <t>安岳</t>
  </si>
  <si>
    <t>愛福</t>
  </si>
  <si>
    <t>金應立</t>
  </si>
  <si>
    <t>彦公</t>
  </si>
  <si>
    <t>李金伊</t>
  </si>
  <si>
    <t>淸風</t>
  </si>
  <si>
    <t>禾音德</t>
  </si>
  <si>
    <t>莫難</t>
  </si>
  <si>
    <t>叔只</t>
  </si>
  <si>
    <t>府案付木軍</t>
  </si>
  <si>
    <t>己春</t>
  </si>
  <si>
    <t>仇屯介</t>
  </si>
  <si>
    <t>寡私婢順花率子</t>
  </si>
  <si>
    <t>金日立</t>
  </si>
  <si>
    <t>順花</t>
  </si>
  <si>
    <t>於屯介</t>
  </si>
  <si>
    <t>弼</t>
  </si>
  <si>
    <t>萬俊</t>
  </si>
  <si>
    <t>崔君福</t>
  </si>
  <si>
    <t>春分</t>
  </si>
  <si>
    <t>士福</t>
  </si>
  <si>
    <t>君寶</t>
  </si>
  <si>
    <t>尹希仁</t>
  </si>
  <si>
    <t>張克日</t>
  </si>
  <si>
    <t>李鶴立</t>
  </si>
  <si>
    <t>仇屯</t>
  </si>
  <si>
    <t>營吏</t>
  </si>
  <si>
    <t>權成祿</t>
  </si>
  <si>
    <t>德順</t>
  </si>
  <si>
    <t>代丁</t>
  </si>
  <si>
    <t>陽智</t>
  </si>
  <si>
    <t>貴介</t>
  </si>
  <si>
    <t>振昌</t>
  </si>
  <si>
    <t>府案付束伍</t>
  </si>
  <si>
    <t>私奴府安付束伍</t>
  </si>
  <si>
    <t>彦春</t>
  </si>
  <si>
    <t>柳彦生</t>
  </si>
  <si>
    <t>南萬英</t>
  </si>
  <si>
    <t>沈乭伊</t>
  </si>
  <si>
    <t>毛哲</t>
  </si>
  <si>
    <t>命虎</t>
  </si>
  <si>
    <t>朴鶴男</t>
  </si>
  <si>
    <t>遂良</t>
  </si>
  <si>
    <t>李世蓂</t>
  </si>
  <si>
    <t>金從守</t>
  </si>
  <si>
    <t>成代</t>
  </si>
  <si>
    <t>宗男</t>
  </si>
  <si>
    <t>金唜金</t>
  </si>
  <si>
    <t>金士男</t>
  </si>
  <si>
    <t>私奴贖良巡水鐵保</t>
  </si>
  <si>
    <t>鶴男</t>
  </si>
  <si>
    <t>萬頃</t>
  </si>
  <si>
    <t>柳柱夏</t>
  </si>
  <si>
    <t>良伊</t>
  </si>
  <si>
    <t>鳳伊</t>
  </si>
  <si>
    <t>私奴今龍</t>
  </si>
  <si>
    <t>山代</t>
  </si>
  <si>
    <t>鄭卜守</t>
  </si>
  <si>
    <t>海分</t>
  </si>
  <si>
    <t>角北</t>
  </si>
  <si>
    <t>寡良女鄭香月率子</t>
  </si>
  <si>
    <t>戒發</t>
  </si>
  <si>
    <t>忠壯衛展力副尉</t>
  </si>
  <si>
    <t>正承</t>
  </si>
  <si>
    <t>年壽</t>
  </si>
  <si>
    <t>震發</t>
  </si>
  <si>
    <t>朴震仁</t>
  </si>
  <si>
    <t>孫允金</t>
  </si>
  <si>
    <t>淸道工曹諸員</t>
  </si>
  <si>
    <t>守難</t>
  </si>
  <si>
    <t>秋彦夫</t>
  </si>
  <si>
    <t>寶培</t>
  </si>
  <si>
    <t>仕連</t>
  </si>
  <si>
    <t>淸道峯軍</t>
  </si>
  <si>
    <t>私奴鰥夫巡牙兵</t>
  </si>
  <si>
    <t>自首</t>
  </si>
  <si>
    <t>金成弼</t>
  </si>
  <si>
    <t>尙花</t>
  </si>
  <si>
    <t>禹武金</t>
  </si>
  <si>
    <t>後先</t>
  </si>
  <si>
    <t>後山</t>
  </si>
  <si>
    <t>尙彦</t>
  </si>
  <si>
    <t>朴己燕</t>
  </si>
  <si>
    <t>朴大英</t>
  </si>
  <si>
    <t>終生</t>
  </si>
  <si>
    <t>乭代</t>
  </si>
  <si>
    <t>件里</t>
  </si>
  <si>
    <t>表論輝</t>
  </si>
  <si>
    <t>進命</t>
  </si>
  <si>
    <t>金石只</t>
  </si>
  <si>
    <t>千白</t>
  </si>
  <si>
    <t>府案付步保主鎭巡牙兵</t>
  </si>
  <si>
    <t>允金</t>
  </si>
  <si>
    <t>莫福</t>
  </si>
  <si>
    <t>風夫</t>
  </si>
  <si>
    <t>嚴秋陽</t>
  </si>
  <si>
    <t>角北幽山里</t>
  </si>
  <si>
    <t>大英</t>
  </si>
  <si>
    <t>宣武原從工臣禦侮將軍行訓鍊院主簿</t>
  </si>
  <si>
    <t>李成佑</t>
  </si>
  <si>
    <t>魯</t>
  </si>
  <si>
    <t>克成</t>
  </si>
  <si>
    <t>將仕郞訓導</t>
  </si>
  <si>
    <t>思仁</t>
  </si>
  <si>
    <t>車豊寶</t>
  </si>
  <si>
    <t>振起</t>
  </si>
  <si>
    <t>應直</t>
  </si>
  <si>
    <t>千發</t>
  </si>
  <si>
    <t>命順</t>
  </si>
  <si>
    <t>騎兵老</t>
  </si>
  <si>
    <t>甫培</t>
  </si>
  <si>
    <t>仁連</t>
  </si>
  <si>
    <t>李璉</t>
  </si>
  <si>
    <t>鄭甘連</t>
  </si>
  <si>
    <t>府案付步保主鎭軍</t>
  </si>
  <si>
    <t>交益</t>
  </si>
  <si>
    <t>是乞</t>
  </si>
  <si>
    <t>克祥</t>
  </si>
  <si>
    <t>義春</t>
  </si>
  <si>
    <t>內禁衛</t>
  </si>
  <si>
    <t>英福</t>
  </si>
  <si>
    <t>孫仁義</t>
  </si>
  <si>
    <t>束伍別隊保金愛男</t>
  </si>
  <si>
    <t>延豊</t>
  </si>
  <si>
    <t>俊日</t>
  </si>
  <si>
    <t>李唜山</t>
  </si>
  <si>
    <t>萬眞</t>
  </si>
  <si>
    <t>金命好</t>
  </si>
  <si>
    <t>士花</t>
  </si>
  <si>
    <t>無屹驛保劉是元丁卯故妻</t>
  </si>
  <si>
    <t>戒明</t>
  </si>
  <si>
    <t>應好</t>
  </si>
  <si>
    <t>安國</t>
  </si>
  <si>
    <t>金光天</t>
  </si>
  <si>
    <t>命娘</t>
  </si>
  <si>
    <t>率家夫妹</t>
  </si>
  <si>
    <t>乙卯逃亡</t>
  </si>
  <si>
    <t>逃亡</t>
  </si>
  <si>
    <t>乭春</t>
  </si>
  <si>
    <t>龍仁</t>
  </si>
  <si>
    <t>李貴龍</t>
  </si>
  <si>
    <t>率儀女</t>
  </si>
  <si>
    <t>世代</t>
  </si>
  <si>
    <t>命粟</t>
  </si>
  <si>
    <t>裵好</t>
  </si>
  <si>
    <t>順德</t>
  </si>
  <si>
    <t>寺奴牙兵戒明</t>
  </si>
  <si>
    <t>府案付司贍寺奴巡牙兵</t>
  </si>
  <si>
    <t>裵玉只</t>
  </si>
  <si>
    <t>裵喩順</t>
  </si>
  <si>
    <t>任弼世</t>
  </si>
  <si>
    <t>汗上之</t>
  </si>
  <si>
    <t>屯德</t>
  </si>
  <si>
    <t>汗乞</t>
  </si>
  <si>
    <t>甘德</t>
  </si>
  <si>
    <t>騎保巡帶率</t>
  </si>
  <si>
    <t>天寬</t>
  </si>
  <si>
    <t>天祥</t>
  </si>
  <si>
    <t>金五十同</t>
  </si>
  <si>
    <t>守良</t>
  </si>
  <si>
    <t>終守</t>
  </si>
  <si>
    <t>宋碩柱</t>
  </si>
  <si>
    <t>是德</t>
  </si>
  <si>
    <t>朴汗世</t>
  </si>
  <si>
    <t>汗文</t>
  </si>
  <si>
    <t>文南生</t>
  </si>
  <si>
    <t>尙元</t>
  </si>
  <si>
    <t>尙玉</t>
  </si>
  <si>
    <t>元右</t>
  </si>
  <si>
    <t>金佑</t>
  </si>
  <si>
    <t>白生</t>
  </si>
  <si>
    <t>金永道</t>
  </si>
  <si>
    <t>己萬</t>
  </si>
  <si>
    <t>仁今</t>
  </si>
  <si>
    <t>朴春奉</t>
  </si>
  <si>
    <t>私奴牙兵元先</t>
  </si>
  <si>
    <t>申春</t>
  </si>
  <si>
    <t>朴大演</t>
  </si>
  <si>
    <t>申白</t>
  </si>
  <si>
    <t>任金伊</t>
  </si>
  <si>
    <t>大祥</t>
  </si>
  <si>
    <t>金俊日</t>
  </si>
  <si>
    <t>行萬戶</t>
  </si>
  <si>
    <t>龜</t>
  </si>
  <si>
    <t>金行男</t>
  </si>
  <si>
    <t>命發</t>
  </si>
  <si>
    <t>乭同</t>
  </si>
  <si>
    <t>連佑</t>
  </si>
  <si>
    <t>金文乞</t>
  </si>
  <si>
    <t>日介</t>
  </si>
  <si>
    <t>朴武迪</t>
  </si>
  <si>
    <t>太山</t>
  </si>
  <si>
    <t>太宗</t>
  </si>
  <si>
    <t>時埴</t>
  </si>
  <si>
    <t>顯文</t>
  </si>
  <si>
    <t>將仕郞箕子殿參奉</t>
  </si>
  <si>
    <t>士精</t>
  </si>
  <si>
    <t>春望</t>
  </si>
  <si>
    <t>金貞會</t>
  </si>
  <si>
    <t>汗己</t>
  </si>
  <si>
    <t>本生</t>
  </si>
  <si>
    <t>武丁</t>
  </si>
  <si>
    <t>愛元</t>
  </si>
  <si>
    <t>日番</t>
  </si>
  <si>
    <t>私奴巡營水鐵匠戒元</t>
  </si>
  <si>
    <t>私奴巡營水鐵匠</t>
  </si>
  <si>
    <t>李貞立</t>
  </si>
  <si>
    <t>李正男</t>
  </si>
  <si>
    <t>連分</t>
  </si>
  <si>
    <t>譽京</t>
  </si>
  <si>
    <t>宣略將軍行忠務衛副司果</t>
  </si>
  <si>
    <t>正藍</t>
  </si>
  <si>
    <t>行通訓大夫主簿</t>
  </si>
  <si>
    <t>禦侮將軍行群山萬戶</t>
  </si>
  <si>
    <t>張德龍</t>
  </si>
  <si>
    <t>京城</t>
  </si>
  <si>
    <t>禦侮將軍訓鍊院奉事</t>
  </si>
  <si>
    <t>德連</t>
  </si>
  <si>
    <t>仁明</t>
  </si>
  <si>
    <t>李戒白</t>
  </si>
  <si>
    <t>率養子</t>
  </si>
  <si>
    <t>高靈案付司贍寺奴病人</t>
  </si>
  <si>
    <t>達先</t>
  </si>
  <si>
    <t>達雄</t>
  </si>
  <si>
    <t>李春發</t>
  </si>
  <si>
    <t>密陽案付司贍寺婢</t>
  </si>
  <si>
    <t>永同</t>
  </si>
  <si>
    <t>遺弃兒婢</t>
  </si>
  <si>
    <t>武先</t>
  </si>
  <si>
    <t>水鐵保</t>
  </si>
  <si>
    <t>三男</t>
  </si>
  <si>
    <t>元連</t>
  </si>
  <si>
    <t>金振明</t>
  </si>
  <si>
    <t>金戒鶴</t>
  </si>
  <si>
    <t>億年</t>
  </si>
  <si>
    <t>私奴貴日</t>
  </si>
  <si>
    <t>鄭亮彦</t>
  </si>
  <si>
    <t>汝云</t>
  </si>
  <si>
    <t>柱元</t>
  </si>
  <si>
    <t>朴大榮</t>
  </si>
  <si>
    <t>班</t>
  </si>
  <si>
    <t>時栽</t>
  </si>
  <si>
    <t>贈通政大夫</t>
  </si>
  <si>
    <t>允惡</t>
  </si>
  <si>
    <t>官奴</t>
  </si>
  <si>
    <t>鄭乭金</t>
  </si>
  <si>
    <t>忠今</t>
  </si>
  <si>
    <t>正弼</t>
  </si>
  <si>
    <t>等逃亡</t>
  </si>
  <si>
    <t>每叱金</t>
  </si>
  <si>
    <t>許勳</t>
  </si>
  <si>
    <t>李正立</t>
  </si>
  <si>
    <t>沙作</t>
  </si>
  <si>
    <t>世眞</t>
  </si>
  <si>
    <t>車孫</t>
  </si>
  <si>
    <t>金命生</t>
  </si>
  <si>
    <t>守立</t>
  </si>
  <si>
    <t>玉春二</t>
  </si>
  <si>
    <t>金淡夫</t>
  </si>
  <si>
    <t>儀守</t>
  </si>
  <si>
    <t>嘉大夫</t>
  </si>
  <si>
    <t>武上</t>
  </si>
  <si>
    <t>千玉良</t>
  </si>
  <si>
    <t>柳逸</t>
  </si>
  <si>
    <t>金玉上</t>
  </si>
  <si>
    <t>丹今</t>
  </si>
  <si>
    <t>朴厚生</t>
  </si>
  <si>
    <t>木果洞里</t>
  </si>
  <si>
    <t>瓮匠莫金</t>
  </si>
  <si>
    <t>思郞介</t>
  </si>
  <si>
    <t>永伊</t>
  </si>
  <si>
    <t>巡硫黃募軍瓮匠</t>
  </si>
  <si>
    <t>巡硫黃瓮匠</t>
  </si>
  <si>
    <t>仁建</t>
  </si>
  <si>
    <t>驛卒</t>
  </si>
  <si>
    <t>吉南</t>
  </si>
  <si>
    <t>尹希</t>
  </si>
  <si>
    <t>眞化</t>
  </si>
  <si>
    <t>進龍</t>
  </si>
  <si>
    <t>必先</t>
  </si>
  <si>
    <t>羅元好</t>
  </si>
  <si>
    <t>正分</t>
  </si>
  <si>
    <t>正山</t>
  </si>
  <si>
    <t>今卜</t>
  </si>
  <si>
    <t>金應天</t>
  </si>
  <si>
    <t>金貴永</t>
  </si>
  <si>
    <t>䪪金</t>
  </si>
  <si>
    <t>今作</t>
  </si>
  <si>
    <t>件里眞</t>
  </si>
  <si>
    <t>亢守</t>
  </si>
  <si>
    <t>金千守</t>
  </si>
  <si>
    <t>鄭男</t>
  </si>
  <si>
    <t>李莫金</t>
  </si>
  <si>
    <t>五先</t>
  </si>
  <si>
    <t>正先</t>
  </si>
  <si>
    <t>黃䪪伊</t>
  </si>
  <si>
    <t>李昌弘</t>
  </si>
  <si>
    <t>山每</t>
  </si>
  <si>
    <t>彦連</t>
  </si>
  <si>
    <t>五分</t>
  </si>
  <si>
    <t>瓮匠徐莫生</t>
  </si>
  <si>
    <t>夫同</t>
  </si>
  <si>
    <t>夫輝</t>
  </si>
  <si>
    <t>夫上</t>
  </si>
  <si>
    <t>柳夢</t>
  </si>
  <si>
    <t>寧海</t>
  </si>
  <si>
    <t>李仁善</t>
  </si>
  <si>
    <t>高今生</t>
  </si>
  <si>
    <t>正玉</t>
  </si>
  <si>
    <t>今連</t>
  </si>
  <si>
    <t>江陽</t>
  </si>
  <si>
    <t>士命</t>
  </si>
  <si>
    <t>出生</t>
  </si>
  <si>
    <t>出男</t>
  </si>
  <si>
    <t>金毛老金</t>
  </si>
  <si>
    <t>無應忠</t>
  </si>
  <si>
    <t>石孫</t>
  </si>
  <si>
    <t>金福只</t>
  </si>
  <si>
    <t>春上</t>
  </si>
  <si>
    <t>正</t>
  </si>
  <si>
    <t>孟鶴立</t>
  </si>
  <si>
    <t>逸男</t>
  </si>
  <si>
    <t>千守</t>
  </si>
  <si>
    <t>天佐</t>
  </si>
  <si>
    <t>羅彦立</t>
  </si>
  <si>
    <t>二男</t>
  </si>
  <si>
    <t>二乃</t>
  </si>
  <si>
    <t>日金</t>
  </si>
  <si>
    <t>無台里</t>
  </si>
  <si>
    <t>忠勳府賜牌奴愛日</t>
  </si>
  <si>
    <t>忠勳府賜牌奴</t>
  </si>
  <si>
    <t>愛日</t>
  </si>
  <si>
    <t>吾世</t>
  </si>
  <si>
    <t>廣邑介</t>
  </si>
  <si>
    <t>希成</t>
  </si>
  <si>
    <t>成均館奴</t>
  </si>
  <si>
    <t>朴大守</t>
  </si>
  <si>
    <t>自先</t>
  </si>
  <si>
    <t>昌寧案付御營軍</t>
  </si>
  <si>
    <t>種男</t>
  </si>
  <si>
    <t>德命</t>
  </si>
  <si>
    <t>榮振</t>
  </si>
  <si>
    <t>德興</t>
  </si>
  <si>
    <t>龍驤衛副司果訓鍊院</t>
  </si>
  <si>
    <t>奉仁</t>
  </si>
  <si>
    <t>尹得成</t>
  </si>
  <si>
    <t>自召史</t>
  </si>
  <si>
    <t>承道</t>
  </si>
  <si>
    <t>命梅</t>
  </si>
  <si>
    <t>山男</t>
  </si>
  <si>
    <t>等時居</t>
  </si>
  <si>
    <t>昌寧騎保巡帶率</t>
  </si>
  <si>
    <t>昌彦</t>
  </si>
  <si>
    <t>奉直郞禮賓寺僉正判官</t>
  </si>
  <si>
    <t>九聲</t>
  </si>
  <si>
    <t>僉正</t>
  </si>
  <si>
    <t>鸞夫</t>
  </si>
  <si>
    <t>河渭淸</t>
  </si>
  <si>
    <t>張命福</t>
  </si>
  <si>
    <t>俊永</t>
  </si>
  <si>
    <t>張而先</t>
  </si>
  <si>
    <t>朴亮玉</t>
  </si>
  <si>
    <t>分良</t>
  </si>
  <si>
    <t>湧泉寺</t>
  </si>
  <si>
    <t>老職嘉善大夫</t>
  </si>
  <si>
    <t>李萬千</t>
  </si>
  <si>
    <t>石川</t>
  </si>
  <si>
    <t>先卜</t>
  </si>
  <si>
    <t>崔萬金</t>
  </si>
  <si>
    <t>率後妻</t>
  </si>
  <si>
    <t>得成</t>
  </si>
  <si>
    <t>承仕郞參奉</t>
  </si>
  <si>
    <t>軍資監參奉</t>
  </si>
  <si>
    <t>亡</t>
  </si>
  <si>
    <t>昌寧御保</t>
  </si>
  <si>
    <t>進好</t>
  </si>
  <si>
    <t>進元</t>
  </si>
  <si>
    <t>府案付巡水軍牙兵</t>
  </si>
  <si>
    <t>應柱</t>
  </si>
  <si>
    <t>元吉</t>
  </si>
  <si>
    <t>李順良</t>
  </si>
  <si>
    <t>己永</t>
  </si>
  <si>
    <t>得</t>
  </si>
  <si>
    <t>韓完</t>
  </si>
  <si>
    <t>儀日</t>
  </si>
  <si>
    <t>卜代</t>
  </si>
  <si>
    <t>李順</t>
  </si>
  <si>
    <t>金之</t>
  </si>
  <si>
    <t>武元</t>
  </si>
  <si>
    <t>鄭德卜</t>
  </si>
  <si>
    <t>營將建步</t>
  </si>
  <si>
    <t>蔡眞</t>
  </si>
  <si>
    <t>出去</t>
  </si>
  <si>
    <t>府案付水軍病人</t>
  </si>
  <si>
    <t>萬秀</t>
  </si>
  <si>
    <t>太光</t>
  </si>
  <si>
    <t>鳴達</t>
  </si>
  <si>
    <t>李萬</t>
  </si>
  <si>
    <t>宗信</t>
  </si>
  <si>
    <t>黃正立</t>
  </si>
  <si>
    <t>率雇工妻</t>
  </si>
  <si>
    <t>允孫</t>
  </si>
  <si>
    <t>必奉</t>
  </si>
  <si>
    <t>朴允生</t>
  </si>
  <si>
    <t>率買得婢</t>
  </si>
  <si>
    <t>金伊今</t>
  </si>
  <si>
    <t>己堂</t>
  </si>
  <si>
    <t>得云</t>
  </si>
  <si>
    <t>德基</t>
  </si>
  <si>
    <t>德福</t>
  </si>
  <si>
    <t>樂工保李成立</t>
  </si>
  <si>
    <t>府案付樂工保</t>
  </si>
  <si>
    <t>白自弘</t>
  </si>
  <si>
    <t>營將道建步</t>
  </si>
  <si>
    <t>蔡守</t>
  </si>
  <si>
    <t>世分</t>
  </si>
  <si>
    <t>李成仲</t>
  </si>
  <si>
    <t>大文</t>
  </si>
  <si>
    <t>省峴案付驛奴</t>
  </si>
  <si>
    <t>金民</t>
  </si>
  <si>
    <t>禾豆只</t>
  </si>
  <si>
    <t>三同</t>
  </si>
  <si>
    <t>報恩</t>
  </si>
  <si>
    <t>金奉善</t>
  </si>
  <si>
    <t>弘連</t>
  </si>
  <si>
    <t>河石彔</t>
  </si>
  <si>
    <t>時立</t>
  </si>
  <si>
    <t>省峴道幽山驛奴</t>
  </si>
  <si>
    <t>昌寧校婢</t>
  </si>
  <si>
    <t>厚命</t>
  </si>
  <si>
    <t>每之</t>
  </si>
  <si>
    <t>儀生</t>
  </si>
  <si>
    <t>靑世</t>
  </si>
  <si>
    <t>司宰監寺婢</t>
  </si>
  <si>
    <t>世靑</t>
  </si>
  <si>
    <t>㗯介</t>
  </si>
  <si>
    <t>戒益</t>
  </si>
  <si>
    <t>己延</t>
  </si>
  <si>
    <t>寧越</t>
  </si>
  <si>
    <t>朴義良</t>
  </si>
  <si>
    <t>元孫</t>
  </si>
  <si>
    <t>戒德</t>
  </si>
  <si>
    <t>崔日男</t>
  </si>
  <si>
    <t>白山</t>
  </si>
  <si>
    <t>次乭伊</t>
  </si>
  <si>
    <t>介今</t>
  </si>
  <si>
    <t>營將建步私奴正得</t>
  </si>
  <si>
    <t>私奴營將道建步</t>
  </si>
  <si>
    <t>正得</t>
  </si>
  <si>
    <t>朴壽昌</t>
  </si>
  <si>
    <t>李士立</t>
  </si>
  <si>
    <t>今進</t>
  </si>
  <si>
    <t>成伯</t>
  </si>
  <si>
    <t>金德富</t>
  </si>
  <si>
    <t>甲溫</t>
  </si>
  <si>
    <t>天鶴</t>
  </si>
  <si>
    <t>白鶴</t>
  </si>
  <si>
    <t>壽昌</t>
  </si>
  <si>
    <t>部將宣武原從功臣秉節校尉訓鍊院主簿</t>
  </si>
  <si>
    <t>天希</t>
  </si>
  <si>
    <t>應信</t>
  </si>
  <si>
    <t>進福</t>
  </si>
  <si>
    <t>順進</t>
  </si>
  <si>
    <t>尹大興</t>
  </si>
  <si>
    <t>世章</t>
  </si>
  <si>
    <t>世發</t>
  </si>
  <si>
    <t>孫子</t>
  </si>
  <si>
    <t>東傑</t>
  </si>
  <si>
    <t>同奴妻</t>
  </si>
  <si>
    <t>莫貢</t>
  </si>
  <si>
    <t>府案付忠贊衛宣略將軍</t>
  </si>
  <si>
    <t>啓功</t>
  </si>
  <si>
    <t>良滌</t>
  </si>
  <si>
    <t>劉啓男</t>
  </si>
  <si>
    <t>江陵</t>
  </si>
  <si>
    <t>仁恪</t>
  </si>
  <si>
    <t>克南</t>
  </si>
  <si>
    <t>裕宗</t>
  </si>
  <si>
    <t>朱豊年</t>
  </si>
  <si>
    <t>率妻</t>
  </si>
  <si>
    <t>萬孫</t>
  </si>
  <si>
    <t>呂文昌</t>
  </si>
  <si>
    <t>李四立</t>
  </si>
  <si>
    <t>金奉先</t>
  </si>
  <si>
    <t>莫世</t>
  </si>
  <si>
    <t>唜之</t>
  </si>
  <si>
    <t>承良</t>
  </si>
  <si>
    <t>俊今</t>
  </si>
  <si>
    <t>行男</t>
  </si>
  <si>
    <t>太順</t>
  </si>
  <si>
    <t>忠上</t>
  </si>
  <si>
    <t>鰥夫私奴</t>
  </si>
  <si>
    <t>昌寧案付騎保</t>
  </si>
  <si>
    <t>榮軸</t>
  </si>
  <si>
    <t>致成</t>
  </si>
  <si>
    <t>李連守</t>
  </si>
  <si>
    <t>右同</t>
  </si>
  <si>
    <t>徐文</t>
  </si>
  <si>
    <t>得汗</t>
  </si>
  <si>
    <t>靑俊</t>
  </si>
  <si>
    <t>御營軍兼司僕金得信</t>
  </si>
  <si>
    <t>草溪案付御營軍兼司僕宣略將軍</t>
  </si>
  <si>
    <t>得宗</t>
  </si>
  <si>
    <t>希宗</t>
  </si>
  <si>
    <t>秋彦</t>
  </si>
  <si>
    <t>尹鶴日</t>
  </si>
  <si>
    <t>述伊</t>
  </si>
  <si>
    <t>順介</t>
  </si>
  <si>
    <t>應白</t>
  </si>
  <si>
    <t>李㗟夫</t>
  </si>
  <si>
    <t>淡介</t>
  </si>
  <si>
    <t>凡同</t>
  </si>
  <si>
    <t>永伯</t>
  </si>
  <si>
    <t>郞滌</t>
  </si>
  <si>
    <t>劉戒男</t>
  </si>
  <si>
    <t>敏</t>
  </si>
  <si>
    <t>蘭佑</t>
  </si>
  <si>
    <t>崔碩</t>
  </si>
  <si>
    <t>誠昌</t>
  </si>
  <si>
    <t>雄俊</t>
  </si>
  <si>
    <t>齊昌</t>
  </si>
  <si>
    <t>俊云</t>
  </si>
  <si>
    <t>萬發</t>
  </si>
  <si>
    <t>趙山守</t>
  </si>
  <si>
    <t>奉郞</t>
  </si>
  <si>
    <t>李自榮</t>
  </si>
  <si>
    <t>唜分</t>
  </si>
  <si>
    <t>車金</t>
  </si>
  <si>
    <t>仁金</t>
  </si>
  <si>
    <t>丁化</t>
  </si>
  <si>
    <t>林得立</t>
  </si>
  <si>
    <t>豊德</t>
  </si>
  <si>
    <t>廣邑春</t>
  </si>
  <si>
    <t>連金</t>
  </si>
  <si>
    <t>父母上同</t>
  </si>
  <si>
    <t>梁白</t>
  </si>
  <si>
    <t>光春</t>
  </si>
  <si>
    <t>成宜亨</t>
  </si>
  <si>
    <t>奉安</t>
  </si>
  <si>
    <t>大命</t>
  </si>
  <si>
    <t>曺振昌</t>
  </si>
  <si>
    <t>唜貢</t>
  </si>
  <si>
    <t>松鶴</t>
  </si>
  <si>
    <t>有哲</t>
  </si>
  <si>
    <t>私奴牙兵石立</t>
  </si>
  <si>
    <t>權應發</t>
  </si>
  <si>
    <t>僧</t>
  </si>
  <si>
    <t>幾飡</t>
  </si>
  <si>
    <t>今同</t>
  </si>
  <si>
    <t>春奉</t>
  </si>
  <si>
    <t>春同</t>
  </si>
  <si>
    <t>萬奉</t>
  </si>
  <si>
    <t>上民</t>
  </si>
  <si>
    <t>金貞說</t>
  </si>
  <si>
    <t>卓孫</t>
  </si>
  <si>
    <t>惡德</t>
  </si>
  <si>
    <t>廣邑德</t>
  </si>
  <si>
    <t>金貞悅</t>
  </si>
  <si>
    <t>毛乙安</t>
  </si>
  <si>
    <t>省峴案付幽山驛保巡馬軍</t>
  </si>
  <si>
    <t>命世</t>
  </si>
  <si>
    <t>日女</t>
  </si>
  <si>
    <t>白水</t>
  </si>
  <si>
    <t>趙春卜</t>
  </si>
  <si>
    <t>秋立</t>
  </si>
  <si>
    <t>愛德</t>
  </si>
  <si>
    <t>愛奉</t>
  </si>
  <si>
    <t>粉</t>
  </si>
  <si>
    <t>張夢希</t>
  </si>
  <si>
    <t>林大守</t>
  </si>
  <si>
    <t>年伊</t>
  </si>
  <si>
    <t>李瑠</t>
  </si>
  <si>
    <t>乭卜</t>
  </si>
  <si>
    <t>石崇</t>
  </si>
  <si>
    <t>張貴夫</t>
  </si>
  <si>
    <t>石好</t>
  </si>
  <si>
    <t>趙命</t>
  </si>
  <si>
    <t>角北只谷里寺奴李日卜戶</t>
  </si>
  <si>
    <t>成貴</t>
  </si>
  <si>
    <t>林宗立</t>
  </si>
  <si>
    <t>自玉</t>
  </si>
  <si>
    <t>私奴束伍永立</t>
  </si>
  <si>
    <t>日梅</t>
  </si>
  <si>
    <t>進今</t>
  </si>
  <si>
    <t>春金</t>
  </si>
  <si>
    <t>楊原君傍賜牌婢</t>
  </si>
  <si>
    <t>咸昌</t>
  </si>
  <si>
    <t>鄭五世</t>
  </si>
  <si>
    <t>參議</t>
  </si>
  <si>
    <t>李宜三</t>
  </si>
  <si>
    <t>連每</t>
  </si>
  <si>
    <t>松梅</t>
  </si>
  <si>
    <t>進士</t>
  </si>
  <si>
    <t>甲先</t>
  </si>
  <si>
    <t>火兵</t>
  </si>
  <si>
    <t>朴成民</t>
  </si>
  <si>
    <t>山同</t>
  </si>
  <si>
    <t>彦希</t>
  </si>
  <si>
    <t>尹希京</t>
  </si>
  <si>
    <t>營將道健步</t>
  </si>
  <si>
    <t>戊成</t>
  </si>
  <si>
    <t>斗良</t>
  </si>
  <si>
    <t>儀云</t>
  </si>
  <si>
    <t>部將宣務原從功臣秉節校尉訓鍊院主簿</t>
  </si>
  <si>
    <t>朴敏</t>
  </si>
  <si>
    <t>世杞</t>
  </si>
  <si>
    <t>本面巨望里朴有昌戶</t>
  </si>
  <si>
    <t>迷伊</t>
  </si>
  <si>
    <t>鄭玉泄</t>
  </si>
  <si>
    <t>廷發</t>
  </si>
  <si>
    <t>彦眞</t>
  </si>
  <si>
    <t>禦侮將軍行忠佐衛副司果</t>
  </si>
  <si>
    <t>益成</t>
  </si>
  <si>
    <t>通訓大夫行司憲府監察</t>
  </si>
  <si>
    <t>華國</t>
  </si>
  <si>
    <t>嗣業</t>
  </si>
  <si>
    <t>李光騫</t>
  </si>
  <si>
    <t>劉啓南</t>
  </si>
  <si>
    <t>率一女</t>
  </si>
  <si>
    <t>率二女</t>
  </si>
  <si>
    <t>甲金</t>
  </si>
  <si>
    <t>自禮</t>
  </si>
  <si>
    <t>乭非</t>
  </si>
  <si>
    <t>禿今</t>
  </si>
  <si>
    <t>志每</t>
  </si>
  <si>
    <t>松連</t>
  </si>
  <si>
    <t>等居</t>
  </si>
  <si>
    <t>高陽</t>
  </si>
  <si>
    <t>泰山</t>
  </si>
  <si>
    <t>太仁</t>
  </si>
  <si>
    <t>辛卯逃亡</t>
  </si>
  <si>
    <t>銀玉</t>
  </si>
  <si>
    <t>兪戒逸</t>
  </si>
  <si>
    <t>朴而男</t>
  </si>
  <si>
    <t>右禮</t>
  </si>
  <si>
    <t>允奉</t>
  </si>
  <si>
    <t>允生</t>
  </si>
  <si>
    <t>順達</t>
  </si>
  <si>
    <t>應希</t>
  </si>
  <si>
    <t>哲元</t>
  </si>
  <si>
    <t>弘道</t>
  </si>
  <si>
    <t>李慶夏</t>
  </si>
  <si>
    <t>吾丁</t>
  </si>
  <si>
    <t>莫禮</t>
  </si>
  <si>
    <t>五眞</t>
  </si>
  <si>
    <t>五哲</t>
  </si>
  <si>
    <t>五德</t>
  </si>
  <si>
    <t>劉時元</t>
  </si>
  <si>
    <t>得奉</t>
  </si>
  <si>
    <t>泗龍</t>
  </si>
  <si>
    <t>忠翊衛</t>
  </si>
  <si>
    <t>卿雲</t>
  </si>
  <si>
    <t>混</t>
  </si>
  <si>
    <t>守伊</t>
  </si>
  <si>
    <t>水鐵保安命立</t>
  </si>
  <si>
    <t>黃連</t>
  </si>
  <si>
    <t>鶴福</t>
  </si>
  <si>
    <t>黃乃</t>
  </si>
  <si>
    <t>分月</t>
  </si>
  <si>
    <t>分男</t>
  </si>
  <si>
    <t>林儀叔</t>
  </si>
  <si>
    <t>春萬</t>
  </si>
  <si>
    <t>權太京</t>
  </si>
  <si>
    <t>億伊</t>
  </si>
  <si>
    <t>文己立</t>
  </si>
  <si>
    <t>七先</t>
  </si>
  <si>
    <t>省峴案付驛吏巡牙兵</t>
  </si>
  <si>
    <t>七金</t>
  </si>
  <si>
    <t>李范金</t>
  </si>
  <si>
    <t>尹莫男</t>
  </si>
  <si>
    <t>七奉</t>
  </si>
  <si>
    <t>省峴驛吏巡牙兵</t>
  </si>
  <si>
    <t>進金</t>
  </si>
  <si>
    <t>李凡金</t>
  </si>
  <si>
    <t>屯連</t>
  </si>
  <si>
    <t>有心</t>
  </si>
  <si>
    <t>眞德</t>
  </si>
  <si>
    <t>眞分</t>
  </si>
  <si>
    <t>省峴驛吏牙兵</t>
  </si>
  <si>
    <t>唜哲</t>
  </si>
  <si>
    <t>安陰</t>
  </si>
  <si>
    <t>儀貴</t>
  </si>
  <si>
    <t>儀星</t>
  </si>
  <si>
    <t>徐山金</t>
  </si>
  <si>
    <t>贖良女</t>
  </si>
  <si>
    <t>七梅</t>
  </si>
  <si>
    <t>己陽</t>
  </si>
  <si>
    <t>保人居士</t>
  </si>
  <si>
    <t>明哲</t>
  </si>
  <si>
    <t>等加現</t>
  </si>
  <si>
    <t>巡硫黃募軍張有心</t>
  </si>
  <si>
    <t>乙每</t>
  </si>
  <si>
    <t>全祖英</t>
  </si>
  <si>
    <t>光山</t>
  </si>
  <si>
    <t>尙己</t>
  </si>
  <si>
    <t>順山</t>
  </si>
  <si>
    <t>李春奉</t>
  </si>
  <si>
    <t>營將道建步鰥夫</t>
  </si>
  <si>
    <t>崔德卜</t>
  </si>
  <si>
    <t>貴女</t>
  </si>
  <si>
    <t>得上</t>
  </si>
  <si>
    <t>時豪</t>
  </si>
  <si>
    <t>彦瑨</t>
  </si>
  <si>
    <t>禦侮將軍忠佐衛副司果</t>
  </si>
  <si>
    <t>通政大夫行司憲府監察</t>
  </si>
  <si>
    <t>朴士立</t>
  </si>
  <si>
    <t>碩亮</t>
  </si>
  <si>
    <t>景春</t>
  </si>
  <si>
    <t>克裕</t>
  </si>
  <si>
    <t>文弘建</t>
  </si>
  <si>
    <t>昌大</t>
  </si>
  <si>
    <t>禮化</t>
  </si>
  <si>
    <t>廣邑山</t>
  </si>
  <si>
    <t>石每</t>
  </si>
  <si>
    <t>後發</t>
  </si>
  <si>
    <t>卞得民</t>
  </si>
  <si>
    <t>河應哲</t>
  </si>
  <si>
    <t>者未</t>
  </si>
  <si>
    <t>姜風月</t>
  </si>
  <si>
    <t>朴時嘉</t>
  </si>
  <si>
    <t>姜順生</t>
  </si>
  <si>
    <t>七每</t>
  </si>
  <si>
    <t>僧人</t>
  </si>
  <si>
    <t>處敏</t>
  </si>
  <si>
    <t>成哲</t>
  </si>
  <si>
    <t>後達</t>
  </si>
  <si>
    <t>大福</t>
  </si>
  <si>
    <t>驪江副守贈正義君</t>
  </si>
  <si>
    <t>鉤</t>
  </si>
  <si>
    <t>權景吉</t>
  </si>
  <si>
    <t>允代</t>
  </si>
  <si>
    <t>春川</t>
  </si>
  <si>
    <t>明春</t>
  </si>
  <si>
    <t>竝居</t>
  </si>
  <si>
    <t>甫倍</t>
  </si>
  <si>
    <t>南石</t>
  </si>
  <si>
    <t>雲玉</t>
  </si>
  <si>
    <t>希立</t>
  </si>
  <si>
    <t>凶暴</t>
  </si>
  <si>
    <t>毛乃</t>
  </si>
  <si>
    <t>不明</t>
  </si>
  <si>
    <t>儀哲</t>
  </si>
  <si>
    <t>儀成</t>
  </si>
  <si>
    <t>萬今</t>
  </si>
  <si>
    <t>安時現</t>
  </si>
  <si>
    <t>者音未</t>
  </si>
  <si>
    <t>江今</t>
  </si>
  <si>
    <t>金洞里</t>
  </si>
  <si>
    <t>主鎭梁弘日</t>
  </si>
  <si>
    <t>唜闌</t>
  </si>
  <si>
    <t>仁福</t>
  </si>
  <si>
    <t>應秋</t>
  </si>
  <si>
    <t>李永信</t>
  </si>
  <si>
    <t>禮眞</t>
  </si>
  <si>
    <t>愼終</t>
  </si>
  <si>
    <t>必永</t>
  </si>
  <si>
    <t>朴承䏌</t>
  </si>
  <si>
    <t>正貴</t>
  </si>
  <si>
    <t>泰仁</t>
  </si>
  <si>
    <t>太右</t>
  </si>
  <si>
    <t>時化</t>
  </si>
  <si>
    <t>金彦來</t>
  </si>
  <si>
    <t>府案付水保嘉善大夫</t>
  </si>
  <si>
    <t>振翔</t>
  </si>
  <si>
    <t>應南</t>
  </si>
  <si>
    <t>德己</t>
  </si>
  <si>
    <t>世林</t>
  </si>
  <si>
    <t>尹彦上</t>
  </si>
  <si>
    <t>景上</t>
  </si>
  <si>
    <t>起漢</t>
  </si>
  <si>
    <t>徐天南</t>
  </si>
  <si>
    <t>貴禮</t>
  </si>
  <si>
    <t>甘孫</t>
  </si>
  <si>
    <t>裵石孫</t>
  </si>
  <si>
    <t>欽永</t>
  </si>
  <si>
    <t>景雄</t>
  </si>
  <si>
    <t>朴命玉</t>
  </si>
  <si>
    <t>昌寧社稷署寺婢</t>
  </si>
  <si>
    <t>朴仁卜</t>
  </si>
  <si>
    <t>呂以徵</t>
  </si>
  <si>
    <t>乙立</t>
  </si>
  <si>
    <t>儀眞</t>
  </si>
  <si>
    <t>李誠</t>
  </si>
  <si>
    <t>樂工保</t>
  </si>
  <si>
    <t>自㖎</t>
  </si>
  <si>
    <t>而發</t>
  </si>
  <si>
    <t>而先</t>
  </si>
  <si>
    <t>御保金振元</t>
  </si>
  <si>
    <t>振元</t>
  </si>
  <si>
    <t>承哲</t>
  </si>
  <si>
    <t>成振</t>
  </si>
  <si>
    <t>辛守男</t>
  </si>
  <si>
    <t>卞正右</t>
  </si>
  <si>
    <t>老白</t>
  </si>
  <si>
    <t>仁相</t>
  </si>
  <si>
    <t>先禮</t>
  </si>
  <si>
    <t>府案付武學巡帶率軍官</t>
  </si>
  <si>
    <t>起雲</t>
  </si>
  <si>
    <t>國天</t>
  </si>
  <si>
    <t>李豊上</t>
  </si>
  <si>
    <t>承漢</t>
  </si>
  <si>
    <t>敬己</t>
  </si>
  <si>
    <t>三碩</t>
  </si>
  <si>
    <t>金漢己</t>
  </si>
  <si>
    <t>厚迪</t>
  </si>
  <si>
    <t>連良</t>
  </si>
  <si>
    <t>儀良</t>
  </si>
  <si>
    <t>君生</t>
  </si>
  <si>
    <t>汗眞</t>
  </si>
  <si>
    <t>闌甫</t>
  </si>
  <si>
    <t>䪪德</t>
  </si>
  <si>
    <t>金道</t>
  </si>
  <si>
    <t>乭良</t>
  </si>
  <si>
    <t>愛金</t>
  </si>
  <si>
    <t>愛俊</t>
  </si>
  <si>
    <t>貴石</t>
  </si>
  <si>
    <t>府案付步兵巡別隊</t>
  </si>
  <si>
    <t>愼京</t>
  </si>
  <si>
    <t>上右</t>
  </si>
  <si>
    <t>德杞</t>
  </si>
  <si>
    <t>蘭右</t>
  </si>
  <si>
    <t>崔石</t>
  </si>
  <si>
    <t>子占</t>
  </si>
  <si>
    <t>朴儀仁</t>
  </si>
  <si>
    <t>子明</t>
  </si>
  <si>
    <t>余丁辛致成</t>
  </si>
  <si>
    <t>林敬信</t>
  </si>
  <si>
    <t>順乞</t>
  </si>
  <si>
    <t>光柱</t>
  </si>
  <si>
    <t>致永</t>
  </si>
  <si>
    <t>府案付水軍束伍別隊</t>
  </si>
  <si>
    <t>擇仁</t>
  </si>
  <si>
    <t>束伍別隊保</t>
  </si>
  <si>
    <t>從汗</t>
  </si>
  <si>
    <t>克守</t>
  </si>
  <si>
    <t>承仕郞禮賓寺參奉</t>
  </si>
  <si>
    <t>風世</t>
  </si>
  <si>
    <t>忠世</t>
  </si>
  <si>
    <t>李厚山</t>
  </si>
  <si>
    <t>府案付司宰監寺奴巡牙兵</t>
  </si>
  <si>
    <t>戒每</t>
  </si>
  <si>
    <t>信世</t>
  </si>
  <si>
    <t>姜春日</t>
  </si>
  <si>
    <t>星民</t>
  </si>
  <si>
    <t>萬克</t>
  </si>
  <si>
    <t>金屹</t>
  </si>
  <si>
    <t>承雲</t>
  </si>
  <si>
    <t>崔億宗</t>
  </si>
  <si>
    <t>伊月</t>
  </si>
  <si>
    <t>禾音山</t>
  </si>
  <si>
    <t>石光</t>
  </si>
  <si>
    <t>金件里金</t>
  </si>
  <si>
    <t>光先</t>
  </si>
  <si>
    <t>私奴牙兵己龍</t>
  </si>
  <si>
    <t>五十山</t>
  </si>
  <si>
    <t>又音石</t>
  </si>
  <si>
    <t>又音同</t>
  </si>
  <si>
    <t>淡金</t>
  </si>
  <si>
    <t>山夫</t>
  </si>
  <si>
    <t>守彦</t>
  </si>
  <si>
    <t>金龍宅</t>
  </si>
  <si>
    <t>永吉</t>
  </si>
  <si>
    <t>率姪女</t>
  </si>
  <si>
    <t>率寡嫂</t>
  </si>
  <si>
    <t>梅玉</t>
  </si>
  <si>
    <t>斤千</t>
  </si>
  <si>
    <t>又音金</t>
  </si>
  <si>
    <t>申彦良</t>
  </si>
  <si>
    <t>昌立</t>
  </si>
  <si>
    <t>大奉</t>
  </si>
  <si>
    <t>朴貴卜</t>
  </si>
  <si>
    <t>永無</t>
  </si>
  <si>
    <t>戒時</t>
  </si>
  <si>
    <t>應平</t>
  </si>
  <si>
    <t>卞德仁</t>
  </si>
  <si>
    <t>己秋</t>
  </si>
  <si>
    <t>良洞驛吏</t>
  </si>
  <si>
    <t>黃山</t>
  </si>
  <si>
    <t>生男</t>
  </si>
  <si>
    <t>貴鶴</t>
  </si>
  <si>
    <t>金山東</t>
  </si>
  <si>
    <t>忠來</t>
  </si>
  <si>
    <t>苔京</t>
  </si>
  <si>
    <t>李英萬</t>
  </si>
  <si>
    <t>舜江</t>
  </si>
  <si>
    <t>水保巡營牙兵卞信俊</t>
  </si>
  <si>
    <t>信俊</t>
  </si>
  <si>
    <t>致雨</t>
  </si>
  <si>
    <t>德起</t>
  </si>
  <si>
    <t>奉直郞禮賓寺僉正</t>
  </si>
  <si>
    <t>九聖</t>
  </si>
  <si>
    <t>密陽案付騎兵撥番</t>
  </si>
  <si>
    <t>廷汗</t>
  </si>
  <si>
    <t>得公</t>
  </si>
  <si>
    <t>諸員</t>
  </si>
  <si>
    <t>貴連</t>
  </si>
  <si>
    <t>胥</t>
  </si>
  <si>
    <t>徐慶立</t>
  </si>
  <si>
    <t>尹彦成</t>
  </si>
  <si>
    <t>介</t>
  </si>
  <si>
    <t>金彦夫</t>
  </si>
  <si>
    <t>府案付騎保巡帶率</t>
  </si>
  <si>
    <t>信敏</t>
  </si>
  <si>
    <t>尹興男</t>
  </si>
  <si>
    <t>粉春</t>
  </si>
  <si>
    <t>日哲</t>
  </si>
  <si>
    <t>克右</t>
  </si>
  <si>
    <t>金英韻</t>
  </si>
  <si>
    <t>正己</t>
  </si>
  <si>
    <t>汗成</t>
  </si>
  <si>
    <t>守安</t>
  </si>
  <si>
    <t>守番</t>
  </si>
  <si>
    <t>寺奴牙兵風上</t>
  </si>
  <si>
    <t>府案付司贍寺奴牙兵</t>
  </si>
  <si>
    <t>風上</t>
  </si>
  <si>
    <t>得右</t>
  </si>
  <si>
    <t>風月</t>
  </si>
  <si>
    <t>崔莫生</t>
  </si>
  <si>
    <t>每眞</t>
  </si>
  <si>
    <t>朴日上</t>
  </si>
  <si>
    <t>松栢</t>
  </si>
  <si>
    <t>介萬</t>
  </si>
  <si>
    <t>萬見</t>
  </si>
  <si>
    <t>鄭仁弘</t>
  </si>
  <si>
    <t>率寡妹</t>
  </si>
  <si>
    <t>風妹</t>
  </si>
  <si>
    <t>仙惡</t>
  </si>
  <si>
    <t>仙牙</t>
  </si>
  <si>
    <t>龍分</t>
  </si>
  <si>
    <t>者斤介</t>
  </si>
  <si>
    <t>故戒孫妻</t>
  </si>
  <si>
    <t>寡女濟用監寺婢</t>
  </si>
  <si>
    <t>仁孫</t>
  </si>
  <si>
    <t>貴祖</t>
  </si>
  <si>
    <t>貴孫</t>
  </si>
  <si>
    <t>九瑞</t>
  </si>
  <si>
    <t>寡女昌寧寺婢</t>
  </si>
  <si>
    <t>朱良</t>
  </si>
  <si>
    <t>朴先男</t>
  </si>
  <si>
    <t>有眞</t>
  </si>
  <si>
    <t>省峴案付幽山驛吏</t>
  </si>
  <si>
    <t>戒右</t>
  </si>
  <si>
    <t>好仁</t>
  </si>
  <si>
    <t>朴今上</t>
  </si>
  <si>
    <t>率前妻子</t>
  </si>
  <si>
    <t>次先</t>
  </si>
  <si>
    <t>孫律</t>
  </si>
  <si>
    <t>銀德</t>
  </si>
  <si>
    <t>得金</t>
  </si>
  <si>
    <t>薛㗡介</t>
  </si>
  <si>
    <t>薛春金</t>
  </si>
  <si>
    <t>昌寧案付社稷署寺奴</t>
  </si>
  <si>
    <t>先每</t>
  </si>
  <si>
    <t>先生</t>
  </si>
  <si>
    <t>汗春</t>
  </si>
  <si>
    <t>彦進</t>
  </si>
  <si>
    <t>昌遠</t>
  </si>
  <si>
    <t>福郞</t>
  </si>
  <si>
    <t>京畿羅弘佐</t>
  </si>
  <si>
    <t>寺奴牙兵日生</t>
  </si>
  <si>
    <t>軍生</t>
  </si>
  <si>
    <t>貴守</t>
  </si>
  <si>
    <t>從妹</t>
  </si>
  <si>
    <t>金大識</t>
  </si>
  <si>
    <t>守英</t>
  </si>
  <si>
    <t>偰河潤</t>
  </si>
  <si>
    <t>難寶</t>
  </si>
  <si>
    <t>德女</t>
  </si>
  <si>
    <t>曺敬昌</t>
  </si>
  <si>
    <t>池唜千</t>
  </si>
  <si>
    <t>還益</t>
  </si>
  <si>
    <t>雲立</t>
  </si>
  <si>
    <t>蘭甫</t>
  </si>
  <si>
    <t>望</t>
  </si>
  <si>
    <t>後得</t>
  </si>
  <si>
    <t>朴得只</t>
  </si>
  <si>
    <t>水鐵保病人</t>
  </si>
  <si>
    <t>古立</t>
  </si>
  <si>
    <t>林立</t>
  </si>
  <si>
    <t>林夫</t>
  </si>
  <si>
    <t>府案付司贍寺婢</t>
  </si>
  <si>
    <t>朴秋元</t>
  </si>
  <si>
    <t>右春</t>
  </si>
  <si>
    <t>世俊</t>
  </si>
  <si>
    <t>李夢龍</t>
  </si>
  <si>
    <t>正哲</t>
  </si>
  <si>
    <t>夢成</t>
  </si>
  <si>
    <t>伯</t>
  </si>
  <si>
    <t>律善</t>
  </si>
  <si>
    <t>朴闌右</t>
  </si>
  <si>
    <t>信彦</t>
  </si>
  <si>
    <t>公山</t>
  </si>
  <si>
    <t>英</t>
  </si>
  <si>
    <t>朴守右</t>
  </si>
  <si>
    <t>信柱</t>
  </si>
  <si>
    <t>禁衛保朴信上</t>
  </si>
  <si>
    <t>府案禁衛保</t>
  </si>
  <si>
    <t>信上</t>
  </si>
  <si>
    <t>鄭唜立</t>
  </si>
  <si>
    <t>正忠</t>
  </si>
  <si>
    <t>李順福</t>
  </si>
  <si>
    <t>朴貴同</t>
  </si>
  <si>
    <t>李金文</t>
  </si>
  <si>
    <t>宗親府寺婢</t>
  </si>
  <si>
    <t>次丹</t>
  </si>
  <si>
    <t>唜代</t>
  </si>
  <si>
    <t>洛守</t>
  </si>
  <si>
    <t>朴得生</t>
  </si>
  <si>
    <t>昌寧案付寺奴</t>
  </si>
  <si>
    <t>老騎保</t>
  </si>
  <si>
    <t>金汝敏</t>
  </si>
  <si>
    <t>彦根</t>
  </si>
  <si>
    <t>金還生</t>
  </si>
  <si>
    <t>水軍病人</t>
  </si>
  <si>
    <t>時正</t>
  </si>
  <si>
    <t>府案付御保府軍官</t>
  </si>
  <si>
    <t>仁豪</t>
  </si>
  <si>
    <t>克秀</t>
  </si>
  <si>
    <t>通仕郞禮賓寺參奉</t>
  </si>
  <si>
    <t>辛守南</t>
  </si>
  <si>
    <t>表貞</t>
  </si>
  <si>
    <t>朴卜只</t>
  </si>
  <si>
    <t>朴文</t>
  </si>
  <si>
    <t>淡伊</t>
  </si>
  <si>
    <t>表</t>
  </si>
  <si>
    <t>振業</t>
  </si>
  <si>
    <t>禁衛保林斗見</t>
  </si>
  <si>
    <t>石丁</t>
  </si>
  <si>
    <t>儀淡</t>
  </si>
  <si>
    <t>朴貴福</t>
  </si>
  <si>
    <t>巡水保</t>
  </si>
  <si>
    <t>良丁居士</t>
  </si>
  <si>
    <t>碩景</t>
  </si>
  <si>
    <t>義淡</t>
  </si>
  <si>
    <t>梁石夫</t>
  </si>
  <si>
    <t>府案付騎保府軍官</t>
  </si>
  <si>
    <t>信奉</t>
  </si>
  <si>
    <t>致右</t>
  </si>
  <si>
    <t>金命龍</t>
  </si>
  <si>
    <t>弘獜</t>
  </si>
  <si>
    <t>郁</t>
  </si>
  <si>
    <t>崔義逸</t>
  </si>
  <si>
    <t>信女</t>
  </si>
  <si>
    <t>從岳</t>
  </si>
  <si>
    <t>金暎</t>
  </si>
  <si>
    <t>萬得</t>
  </si>
  <si>
    <t>終分</t>
  </si>
  <si>
    <t>興</t>
  </si>
  <si>
    <t>鄭春乃</t>
  </si>
  <si>
    <t>從碩</t>
  </si>
  <si>
    <t>每日</t>
  </si>
  <si>
    <t>禁衛保朴東安</t>
  </si>
  <si>
    <t>東安</t>
  </si>
  <si>
    <t>南陽</t>
  </si>
  <si>
    <t>孟元</t>
  </si>
  <si>
    <t>順愛</t>
  </si>
  <si>
    <t>業江</t>
  </si>
  <si>
    <t>金大秋</t>
  </si>
  <si>
    <t>洪女</t>
  </si>
  <si>
    <t>省峴道幽山驛吏</t>
  </si>
  <si>
    <t>哲世</t>
  </si>
  <si>
    <t>風生</t>
  </si>
  <si>
    <t>應延</t>
  </si>
  <si>
    <t>延守</t>
  </si>
  <si>
    <t>張汝男</t>
  </si>
  <si>
    <t>景豪</t>
  </si>
  <si>
    <t>李風翔</t>
  </si>
  <si>
    <t>以玉</t>
  </si>
  <si>
    <t>毛里金</t>
  </si>
  <si>
    <t>以上</t>
  </si>
  <si>
    <t>今花</t>
  </si>
  <si>
    <t>李永發</t>
  </si>
  <si>
    <t>貴奉</t>
  </si>
  <si>
    <t>己丁</t>
  </si>
  <si>
    <t>金立伊</t>
  </si>
  <si>
    <t>東山</t>
  </si>
  <si>
    <t>興心</t>
  </si>
  <si>
    <t>以叔</t>
  </si>
  <si>
    <t>三乞</t>
  </si>
  <si>
    <t>都自龍</t>
  </si>
  <si>
    <t>府案付御保僧還俗</t>
  </si>
  <si>
    <t>李永萬</t>
  </si>
  <si>
    <t>時昌</t>
  </si>
  <si>
    <t>李元廷</t>
  </si>
  <si>
    <t>時振</t>
  </si>
  <si>
    <t>陽城</t>
  </si>
  <si>
    <t>敬造</t>
  </si>
  <si>
    <t>訓鍊正原從功臣</t>
  </si>
  <si>
    <t>櫓</t>
  </si>
  <si>
    <t>金是敏</t>
  </si>
  <si>
    <t>立戶移去</t>
  </si>
  <si>
    <t>文德</t>
  </si>
  <si>
    <t>占卜</t>
  </si>
  <si>
    <t>同月</t>
  </si>
  <si>
    <t>雪花驛保鰥夫</t>
  </si>
  <si>
    <t>金命世</t>
  </si>
  <si>
    <t>牙兵林辰明</t>
  </si>
  <si>
    <t>僧還俗巡牙兵</t>
  </si>
  <si>
    <t>林天</t>
  </si>
  <si>
    <t>金巨必</t>
  </si>
  <si>
    <t>姜戒日</t>
  </si>
  <si>
    <t>末生</t>
  </si>
  <si>
    <t>兪連</t>
  </si>
  <si>
    <t>守京</t>
  </si>
  <si>
    <t>守龍</t>
  </si>
  <si>
    <t>龍守</t>
  </si>
  <si>
    <t>希金</t>
  </si>
  <si>
    <t>李安慶</t>
  </si>
  <si>
    <t>眞任</t>
  </si>
  <si>
    <t>仇安</t>
  </si>
  <si>
    <t>仇今</t>
  </si>
  <si>
    <t>昌寧案付武學</t>
  </si>
  <si>
    <t>有夏</t>
  </si>
  <si>
    <t>仁復</t>
  </si>
  <si>
    <t>秀生</t>
  </si>
  <si>
    <t>漢匊</t>
  </si>
  <si>
    <t>尹殷濯</t>
  </si>
  <si>
    <t>暹</t>
  </si>
  <si>
    <t>金光彔</t>
  </si>
  <si>
    <t>禹漢</t>
  </si>
  <si>
    <t>時廷</t>
  </si>
  <si>
    <t>敬適</t>
  </si>
  <si>
    <t>訓鍊院正原從功臣</t>
  </si>
  <si>
    <t>禦侮將軍訓鍊院正</t>
  </si>
  <si>
    <t>朴陽</t>
  </si>
  <si>
    <t>通仕郞</t>
  </si>
  <si>
    <t>以文</t>
  </si>
  <si>
    <t>贈通訓大夫</t>
  </si>
  <si>
    <t>李得培</t>
  </si>
  <si>
    <t>萬生</t>
  </si>
  <si>
    <t>壬戌逃亡</t>
  </si>
  <si>
    <t>黃萬德</t>
  </si>
  <si>
    <t>黃玉</t>
  </si>
  <si>
    <t>仁玉</t>
  </si>
  <si>
    <t>朴乭金</t>
  </si>
  <si>
    <t>昌寧案付社稷署寺奴束伍軍</t>
  </si>
  <si>
    <t>漢國</t>
  </si>
  <si>
    <t>尹殷卓</t>
  </si>
  <si>
    <t>卞尙右</t>
  </si>
  <si>
    <t>裵興乞</t>
  </si>
  <si>
    <t>龍介</t>
  </si>
  <si>
    <t>金重元</t>
  </si>
  <si>
    <t>西院里</t>
  </si>
  <si>
    <t>私奴玄風束伍</t>
  </si>
  <si>
    <t>李萬容</t>
  </si>
  <si>
    <t>彦介</t>
  </si>
  <si>
    <t>彦生</t>
  </si>
  <si>
    <t>文義</t>
  </si>
  <si>
    <t>吳尙伯</t>
  </si>
  <si>
    <t>白立</t>
  </si>
  <si>
    <t>李立</t>
  </si>
  <si>
    <t>斗南</t>
  </si>
  <si>
    <t>義光</t>
  </si>
  <si>
    <t>資憲大夫同知中樞府事兼五衛都摠府都摠官</t>
  </si>
  <si>
    <t>金太虛</t>
  </si>
  <si>
    <t>振坡</t>
  </si>
  <si>
    <t>奉直郞司宰監僉正</t>
  </si>
  <si>
    <t>瀚</t>
  </si>
  <si>
    <t>通政大夫工曹參議</t>
  </si>
  <si>
    <t>經國</t>
  </si>
  <si>
    <t>李長福</t>
  </si>
  <si>
    <t>丁巳逃亡</t>
  </si>
  <si>
    <t>是陽</t>
  </si>
  <si>
    <t>碧春</t>
  </si>
  <si>
    <t>信眞</t>
  </si>
  <si>
    <t>介命</t>
  </si>
  <si>
    <t>信陽</t>
  </si>
  <si>
    <t>率同婢</t>
  </si>
  <si>
    <t>七今</t>
  </si>
  <si>
    <t>㖙同</t>
  </si>
  <si>
    <t>安實</t>
  </si>
  <si>
    <t>步兵巡別隊</t>
  </si>
  <si>
    <t>順命</t>
  </si>
  <si>
    <t>伯立</t>
  </si>
  <si>
    <t>鄭德福</t>
  </si>
  <si>
    <t>禹風立</t>
  </si>
  <si>
    <t>尹三</t>
  </si>
  <si>
    <t>李長夫</t>
  </si>
  <si>
    <t>是哲</t>
  </si>
  <si>
    <t>朴允奉</t>
  </si>
  <si>
    <t>承代</t>
  </si>
  <si>
    <t>丹春</t>
  </si>
  <si>
    <t>李春</t>
  </si>
  <si>
    <t>云希</t>
  </si>
  <si>
    <t>宋己福</t>
  </si>
  <si>
    <t>順安</t>
  </si>
  <si>
    <t>赤城君</t>
  </si>
  <si>
    <t>牙兵朴秋京</t>
  </si>
  <si>
    <t>秋京</t>
  </si>
  <si>
    <t>義上</t>
  </si>
  <si>
    <t>金命汗</t>
  </si>
  <si>
    <t>白守</t>
  </si>
  <si>
    <t>故御軍李仁芳子</t>
  </si>
  <si>
    <t>元核</t>
  </si>
  <si>
    <t>御軍</t>
  </si>
  <si>
    <t>仁芳</t>
  </si>
  <si>
    <t>澄</t>
  </si>
  <si>
    <t>全士龍</t>
  </si>
  <si>
    <t>順傑</t>
  </si>
  <si>
    <t>大明</t>
  </si>
  <si>
    <t>金太世</t>
  </si>
  <si>
    <t>元信</t>
  </si>
  <si>
    <t>儉金</t>
  </si>
  <si>
    <t>崔山同</t>
  </si>
  <si>
    <t>斗滿</t>
  </si>
  <si>
    <t>汝虎</t>
  </si>
  <si>
    <t>洪尹</t>
  </si>
  <si>
    <t>勤</t>
  </si>
  <si>
    <t>納物</t>
  </si>
  <si>
    <t>太基</t>
  </si>
  <si>
    <t>英佑</t>
  </si>
  <si>
    <t>克男</t>
  </si>
  <si>
    <t>原從功臣經歷</t>
  </si>
  <si>
    <t>有憲</t>
  </si>
  <si>
    <t>朴斗南</t>
  </si>
  <si>
    <t>茂立</t>
  </si>
  <si>
    <t>遂益</t>
  </si>
  <si>
    <t>從安</t>
  </si>
  <si>
    <t>金太成</t>
  </si>
  <si>
    <t>碧仙</t>
  </si>
  <si>
    <t>世春</t>
  </si>
  <si>
    <t>李介</t>
  </si>
  <si>
    <t>權玉代</t>
  </si>
  <si>
    <t>莫之</t>
  </si>
  <si>
    <t>仇命今</t>
  </si>
  <si>
    <t>允哲</t>
  </si>
  <si>
    <t>四龍</t>
  </si>
  <si>
    <t>辛水男</t>
  </si>
  <si>
    <t>起福</t>
  </si>
  <si>
    <t>得臣</t>
  </si>
  <si>
    <t>鄭福龍</t>
  </si>
  <si>
    <t>成良</t>
  </si>
  <si>
    <t>騎保牙兵金應迪</t>
  </si>
  <si>
    <t>府案付騎保巡牙兵</t>
  </si>
  <si>
    <t>金平生</t>
  </si>
  <si>
    <t>時泰</t>
  </si>
  <si>
    <t>德明</t>
  </si>
  <si>
    <t>李振業</t>
  </si>
  <si>
    <t>廷雲</t>
  </si>
  <si>
    <t>九龍</t>
  </si>
  <si>
    <t>灝</t>
  </si>
  <si>
    <t>朴連貴</t>
  </si>
  <si>
    <t>軍功經歷</t>
  </si>
  <si>
    <t>月汗</t>
  </si>
  <si>
    <t>宏汗</t>
  </si>
  <si>
    <t>存發</t>
  </si>
  <si>
    <t>得敏</t>
  </si>
  <si>
    <t>金廷右</t>
  </si>
  <si>
    <t>厚立</t>
  </si>
  <si>
    <t>進京</t>
  </si>
  <si>
    <t>玄儀元</t>
  </si>
  <si>
    <t>府案付步保主鎭</t>
  </si>
  <si>
    <t>尙民</t>
  </si>
  <si>
    <t>逸</t>
  </si>
  <si>
    <t>丹右</t>
  </si>
  <si>
    <t>田銀孫</t>
  </si>
  <si>
    <t>府案付樂工保忠贊衛</t>
  </si>
  <si>
    <t>義敏</t>
  </si>
  <si>
    <t>府案付步保忠贊衛</t>
  </si>
  <si>
    <t>丘</t>
  </si>
  <si>
    <t>私奴乭同</t>
  </si>
  <si>
    <t>私奴營將道軍官廳火兵</t>
  </si>
  <si>
    <t>尹汗京</t>
  </si>
  <si>
    <t>金儀元</t>
  </si>
  <si>
    <t>朴唜同</t>
  </si>
  <si>
    <t>松白</t>
  </si>
  <si>
    <t>張貴先</t>
  </si>
  <si>
    <t>光信</t>
  </si>
  <si>
    <t>納粟別坐忠壯衛</t>
  </si>
  <si>
    <t>義</t>
  </si>
  <si>
    <t>世寬</t>
  </si>
  <si>
    <t>福玲</t>
  </si>
  <si>
    <t>鄭應振</t>
  </si>
  <si>
    <t>希福</t>
  </si>
  <si>
    <t>李今</t>
  </si>
  <si>
    <t>七龍</t>
  </si>
  <si>
    <t>汝每</t>
  </si>
  <si>
    <t>汝載</t>
  </si>
  <si>
    <t>淮平</t>
  </si>
  <si>
    <t>乞伊</t>
  </si>
  <si>
    <t>何興夫</t>
  </si>
  <si>
    <t>崔件里迪</t>
  </si>
  <si>
    <t>殷伊</t>
  </si>
  <si>
    <t>愛敬</t>
  </si>
  <si>
    <t>俊伊金</t>
  </si>
  <si>
    <t>移去立戶</t>
  </si>
  <si>
    <t>洞里</t>
  </si>
  <si>
    <t>忠贊衛芮己善</t>
  </si>
  <si>
    <t>府案付禁衛保忠贊衛</t>
  </si>
  <si>
    <t>時英</t>
  </si>
  <si>
    <t>黃侃</t>
  </si>
  <si>
    <t>汝浩</t>
  </si>
  <si>
    <t>貴</t>
  </si>
  <si>
    <t>守先</t>
  </si>
  <si>
    <t>金唜福</t>
  </si>
  <si>
    <t>大鳴</t>
  </si>
  <si>
    <t>彦每</t>
  </si>
  <si>
    <t>時福</t>
  </si>
  <si>
    <t>愛龍</t>
  </si>
  <si>
    <t>順元</t>
  </si>
  <si>
    <t>朱義男</t>
  </si>
  <si>
    <t>時憲</t>
  </si>
  <si>
    <t>年肆不喩拾捌庚戌</t>
  </si>
  <si>
    <t>龍駕驛保鰥夫</t>
  </si>
  <si>
    <t>故崔連生妻</t>
  </si>
  <si>
    <t>云貴</t>
  </si>
  <si>
    <t>黃必</t>
  </si>
  <si>
    <t>御保牙兵蔣貴上</t>
  </si>
  <si>
    <t>慶山案付御保牙兵</t>
  </si>
  <si>
    <t>金老生</t>
  </si>
  <si>
    <t>貞汗</t>
  </si>
  <si>
    <t>張順福</t>
  </si>
  <si>
    <t>故林順乞子</t>
  </si>
  <si>
    <t>金泰世</t>
  </si>
  <si>
    <t>展力副尉龍驤衛副司果</t>
  </si>
  <si>
    <t>大誠</t>
  </si>
  <si>
    <t>展力副衛龍驤衛副司果</t>
  </si>
  <si>
    <t>壽怡</t>
  </si>
  <si>
    <t>李碩</t>
  </si>
  <si>
    <t>府案付司宰監寺奴</t>
  </si>
  <si>
    <t>春命</t>
  </si>
  <si>
    <t>李彦背</t>
  </si>
  <si>
    <t>郭崇壽</t>
  </si>
  <si>
    <t>良孫</t>
  </si>
  <si>
    <t>守江</t>
  </si>
  <si>
    <t>李彦好</t>
  </si>
  <si>
    <t>進昌</t>
  </si>
  <si>
    <t>金文雲</t>
  </si>
  <si>
    <t>命汗</t>
  </si>
  <si>
    <t>梅月</t>
  </si>
  <si>
    <t>京汗</t>
  </si>
  <si>
    <t>金叔</t>
  </si>
  <si>
    <t>先日</t>
  </si>
  <si>
    <t>永昌</t>
  </si>
  <si>
    <t>應元</t>
  </si>
  <si>
    <t>朴承男</t>
  </si>
  <si>
    <t>仁分</t>
  </si>
  <si>
    <t>崔㐚未</t>
  </si>
  <si>
    <t>兪禧</t>
  </si>
  <si>
    <t>介德</t>
  </si>
  <si>
    <t>金順文</t>
  </si>
  <si>
    <t>肆春</t>
  </si>
  <si>
    <t>私奴永立</t>
  </si>
  <si>
    <t>雲丁</t>
  </si>
  <si>
    <t>韓敏</t>
  </si>
  <si>
    <t>韓義仁</t>
  </si>
  <si>
    <t>金淡同</t>
  </si>
  <si>
    <t>朴承龍</t>
  </si>
  <si>
    <t>辛伯吉</t>
  </si>
  <si>
    <t>春眞</t>
  </si>
  <si>
    <t>正命</t>
  </si>
  <si>
    <t>武興</t>
  </si>
  <si>
    <t>世實</t>
  </si>
  <si>
    <t>金銀玉</t>
  </si>
  <si>
    <t>仁生</t>
  </si>
  <si>
    <t>南守</t>
  </si>
  <si>
    <t>延陽</t>
  </si>
  <si>
    <t>金承天</t>
  </si>
  <si>
    <t>連首</t>
  </si>
  <si>
    <t>南奉</t>
  </si>
  <si>
    <t>于音非</t>
  </si>
  <si>
    <t>李淸守</t>
  </si>
  <si>
    <t>岳伊</t>
  </si>
  <si>
    <t>億只</t>
  </si>
  <si>
    <t>私奴唜先</t>
  </si>
  <si>
    <t>安雲</t>
  </si>
  <si>
    <t>徐日</t>
  </si>
  <si>
    <t>懷德</t>
  </si>
  <si>
    <t>義春今</t>
  </si>
  <si>
    <t>眞男</t>
  </si>
  <si>
    <t>僧還俗居士</t>
  </si>
  <si>
    <t>云丁</t>
  </si>
  <si>
    <t>鄭是山</t>
  </si>
  <si>
    <t>許必</t>
  </si>
  <si>
    <t>大交</t>
  </si>
  <si>
    <t>交海</t>
  </si>
  <si>
    <t>崔乭山</t>
  </si>
  <si>
    <t>云龍</t>
  </si>
  <si>
    <t>僧還俗驛保</t>
  </si>
  <si>
    <t>金己任</t>
  </si>
  <si>
    <t>金化</t>
  </si>
  <si>
    <t>東院里</t>
  </si>
  <si>
    <t>水鐵匠沈龍先</t>
  </si>
  <si>
    <t>龍先</t>
  </si>
  <si>
    <t>汗俊</t>
  </si>
  <si>
    <t>汗從</t>
  </si>
  <si>
    <t>應每</t>
  </si>
  <si>
    <t>白男</t>
  </si>
  <si>
    <t>龍德</t>
  </si>
  <si>
    <t>淸道撥軍</t>
  </si>
  <si>
    <t>起哲</t>
  </si>
  <si>
    <t>汗龍</t>
  </si>
  <si>
    <t>淡生</t>
  </si>
  <si>
    <t>李天上</t>
  </si>
  <si>
    <t>府案付司宰監寺奴束伍</t>
  </si>
  <si>
    <t>戒必</t>
  </si>
  <si>
    <t>業成介</t>
  </si>
  <si>
    <t>延好</t>
  </si>
  <si>
    <t>金溫年</t>
  </si>
  <si>
    <t>淸道濟用監寺婢</t>
  </si>
  <si>
    <t>進世</t>
  </si>
  <si>
    <t>進同</t>
  </si>
  <si>
    <t>進上</t>
  </si>
  <si>
    <t>黃石根</t>
  </si>
  <si>
    <t>束伍</t>
  </si>
  <si>
    <t>永後</t>
  </si>
  <si>
    <t>每春</t>
  </si>
  <si>
    <t>淸道案付寺婢</t>
  </si>
  <si>
    <t>角北楮代里黃應先家</t>
  </si>
  <si>
    <t>順每</t>
  </si>
  <si>
    <t>寡女寺婢</t>
  </si>
  <si>
    <t>戒從</t>
  </si>
  <si>
    <t>見良</t>
  </si>
  <si>
    <t>本里林振命家</t>
  </si>
  <si>
    <t>淸道案付濟用監寺奴</t>
  </si>
  <si>
    <t>永俊</t>
  </si>
  <si>
    <t>連豪</t>
  </si>
  <si>
    <t>陽地</t>
  </si>
  <si>
    <t>柳弘慶</t>
  </si>
  <si>
    <t>禾音上</t>
  </si>
  <si>
    <t>元山</t>
  </si>
  <si>
    <t>淡天</t>
  </si>
  <si>
    <t>文應海</t>
  </si>
  <si>
    <t>信迄</t>
  </si>
  <si>
    <t>金望日</t>
  </si>
  <si>
    <t>古銀</t>
  </si>
  <si>
    <t>許實夢</t>
  </si>
  <si>
    <t>李相</t>
  </si>
  <si>
    <t>云尙</t>
  </si>
  <si>
    <t>順實</t>
  </si>
  <si>
    <t>私奴唜生</t>
  </si>
  <si>
    <t>盧積</t>
  </si>
  <si>
    <t>士郞</t>
  </si>
  <si>
    <t>德申</t>
  </si>
  <si>
    <t>淸世</t>
  </si>
  <si>
    <t>姜連好</t>
  </si>
  <si>
    <t>介國</t>
  </si>
  <si>
    <t>萬女</t>
  </si>
  <si>
    <t>汗立</t>
  </si>
  <si>
    <t>文尙</t>
  </si>
  <si>
    <t>李件里同</t>
  </si>
  <si>
    <t>萬乞</t>
  </si>
  <si>
    <t>丁分</t>
  </si>
  <si>
    <t>宋得日</t>
  </si>
  <si>
    <t>率寡母</t>
  </si>
  <si>
    <t>禁衛保府軍官</t>
  </si>
  <si>
    <t>振雄</t>
  </si>
  <si>
    <t>成汗</t>
  </si>
  <si>
    <t>是命</t>
  </si>
  <si>
    <t>巡營馬保</t>
  </si>
  <si>
    <t>是萬</t>
  </si>
  <si>
    <t>府案付武學巡帶率</t>
  </si>
  <si>
    <t>自漢</t>
  </si>
  <si>
    <t>朴義仁</t>
  </si>
  <si>
    <t>彦沅</t>
  </si>
  <si>
    <t>芮九龍</t>
  </si>
  <si>
    <t>騎兵李大云</t>
  </si>
  <si>
    <t>大云</t>
  </si>
  <si>
    <t>宣武原從功臣除役</t>
  </si>
  <si>
    <t>金根碩</t>
  </si>
  <si>
    <t>通政大夫行安東府使</t>
  </si>
  <si>
    <t>植</t>
  </si>
  <si>
    <t>權敬軸</t>
  </si>
  <si>
    <t>年捌不喩拾肆甲寅</t>
  </si>
  <si>
    <t>同面無台里</t>
  </si>
  <si>
    <t>朴良玉</t>
  </si>
  <si>
    <t>眞女</t>
  </si>
  <si>
    <t>眞活</t>
  </si>
  <si>
    <t>朴善男</t>
  </si>
  <si>
    <t>允介</t>
  </si>
  <si>
    <t>白良</t>
  </si>
  <si>
    <t>金銀石</t>
  </si>
  <si>
    <t>同里朴唜龍戶</t>
  </si>
  <si>
    <t>英立</t>
  </si>
  <si>
    <t>率妹女</t>
  </si>
  <si>
    <t>西院</t>
  </si>
  <si>
    <t>昌寧案付騎保巡帶率</t>
  </si>
  <si>
    <t>命迪</t>
  </si>
  <si>
    <t>士沇</t>
  </si>
  <si>
    <t>胤絳</t>
  </si>
  <si>
    <t>朴福男</t>
  </si>
  <si>
    <t>敬男</t>
  </si>
  <si>
    <t>萬春</t>
  </si>
  <si>
    <t>辛亥逃亡</t>
  </si>
  <si>
    <t>巡牙兵府案付忠贊衛</t>
  </si>
  <si>
    <t>命云</t>
  </si>
  <si>
    <t>白亮</t>
  </si>
  <si>
    <t>金根石</t>
  </si>
  <si>
    <t>李義弼</t>
  </si>
  <si>
    <t>金石伊</t>
  </si>
  <si>
    <t>金連玉</t>
  </si>
  <si>
    <t>分春</t>
  </si>
  <si>
    <t>淸道驛保朴唜龍</t>
  </si>
  <si>
    <t>淸道驛保</t>
  </si>
  <si>
    <t>大龍</t>
  </si>
  <si>
    <t>元卜</t>
  </si>
  <si>
    <t>車承田</t>
  </si>
  <si>
    <t>自進</t>
  </si>
  <si>
    <t>李法浩</t>
  </si>
  <si>
    <t>永玉</t>
  </si>
  <si>
    <t>件里迪</t>
  </si>
  <si>
    <t>件里同</t>
  </si>
  <si>
    <t>後命</t>
  </si>
  <si>
    <t>後梅</t>
  </si>
  <si>
    <t>莫仁</t>
  </si>
  <si>
    <t>美雲</t>
  </si>
  <si>
    <t>迪</t>
  </si>
  <si>
    <t>彦迄</t>
  </si>
  <si>
    <t>朴命男</t>
  </si>
  <si>
    <t>李命金</t>
  </si>
  <si>
    <t>介玉</t>
  </si>
  <si>
    <t>鄭公柱</t>
  </si>
  <si>
    <t>玄風案付騎保巡在家</t>
  </si>
  <si>
    <t>世宗</t>
  </si>
  <si>
    <t>㑙</t>
  </si>
  <si>
    <t>震起</t>
  </si>
  <si>
    <t>朴弘一</t>
  </si>
  <si>
    <t>朴斗男</t>
  </si>
  <si>
    <t>御保芮以迪</t>
  </si>
  <si>
    <t>以迪</t>
  </si>
  <si>
    <t>正新</t>
  </si>
  <si>
    <t>原從功臣訓鍊院判官</t>
  </si>
  <si>
    <t>大守</t>
  </si>
  <si>
    <t>番實</t>
  </si>
  <si>
    <t>崔京立</t>
  </si>
  <si>
    <t>靑乞</t>
  </si>
  <si>
    <t>巡馬隊保</t>
  </si>
  <si>
    <t>興萬</t>
  </si>
  <si>
    <t>學立</t>
  </si>
  <si>
    <t>靑道</t>
  </si>
  <si>
    <t>趙春鶴</t>
  </si>
  <si>
    <t>英右</t>
  </si>
  <si>
    <t>鼎弘</t>
  </si>
  <si>
    <t>漢明</t>
  </si>
  <si>
    <t>韓順龍</t>
  </si>
  <si>
    <t>權永右</t>
  </si>
  <si>
    <t>順己</t>
  </si>
  <si>
    <t>水永</t>
  </si>
  <si>
    <t>金生之</t>
  </si>
  <si>
    <t>朴以男</t>
  </si>
  <si>
    <t>克東</t>
  </si>
  <si>
    <t>得兼</t>
  </si>
  <si>
    <t>金戒日</t>
  </si>
  <si>
    <t>斤章</t>
  </si>
  <si>
    <t>聖</t>
  </si>
  <si>
    <t>朴延萬</t>
  </si>
  <si>
    <t>金元先</t>
  </si>
  <si>
    <t>成今</t>
  </si>
  <si>
    <t>李長秀</t>
  </si>
  <si>
    <t>居士鰥夫</t>
  </si>
  <si>
    <t>賓</t>
  </si>
  <si>
    <t>自信</t>
  </si>
  <si>
    <t>義承</t>
  </si>
  <si>
    <t>金今福</t>
  </si>
  <si>
    <t>黃俊</t>
  </si>
  <si>
    <t>凡</t>
  </si>
  <si>
    <t>安覺</t>
  </si>
  <si>
    <t>䪪山</t>
  </si>
  <si>
    <t>占石</t>
  </si>
  <si>
    <t>儉秋</t>
  </si>
  <si>
    <t>金汝玉</t>
  </si>
  <si>
    <t>千伯</t>
  </si>
  <si>
    <t>彔介</t>
  </si>
  <si>
    <t>太伯</t>
  </si>
  <si>
    <t>朴䪪</t>
  </si>
  <si>
    <t>東白</t>
  </si>
  <si>
    <t>日連</t>
  </si>
  <si>
    <t>居士巡營水鐵保</t>
  </si>
  <si>
    <t>德</t>
  </si>
  <si>
    <t>儀元</t>
  </si>
  <si>
    <t>天通</t>
  </si>
  <si>
    <t>鄭天漢</t>
  </si>
  <si>
    <t>金得生</t>
  </si>
  <si>
    <t>得發</t>
  </si>
  <si>
    <t>得鳳</t>
  </si>
  <si>
    <t>貴希</t>
  </si>
  <si>
    <t>應仁</t>
  </si>
  <si>
    <t>卓</t>
  </si>
  <si>
    <t>梁五作</t>
  </si>
  <si>
    <t>居士府案付騎兵</t>
  </si>
  <si>
    <t>山</t>
  </si>
  <si>
    <t>慶州案付司贍寺婢</t>
  </si>
  <si>
    <t>姜先龍</t>
  </si>
  <si>
    <t>居士孫己萬</t>
  </si>
  <si>
    <t>德松</t>
  </si>
  <si>
    <t>金永好</t>
  </si>
  <si>
    <t>莫乭伊</t>
  </si>
  <si>
    <t>太京</t>
  </si>
  <si>
    <t>李彦奉</t>
  </si>
  <si>
    <t>良玉</t>
  </si>
  <si>
    <t>福代</t>
  </si>
  <si>
    <t>武金</t>
  </si>
  <si>
    <t>加應伊金</t>
  </si>
  <si>
    <t>必秀</t>
  </si>
  <si>
    <t>億萬</t>
  </si>
  <si>
    <t>金福守</t>
  </si>
  <si>
    <t>長平</t>
  </si>
  <si>
    <t>李天寬</t>
  </si>
  <si>
    <t>良男</t>
  </si>
  <si>
    <t>東眞</t>
  </si>
  <si>
    <t>守柱</t>
  </si>
  <si>
    <t>車仁福</t>
  </si>
  <si>
    <t>居士趙廷民</t>
  </si>
  <si>
    <t>廷民</t>
  </si>
  <si>
    <t>原伊</t>
  </si>
  <si>
    <t>朴士增</t>
  </si>
  <si>
    <t>梁文同</t>
  </si>
  <si>
    <t>居士膳工監諸員</t>
  </si>
  <si>
    <t>海丁</t>
  </si>
  <si>
    <t>論山</t>
  </si>
  <si>
    <t>論福</t>
  </si>
  <si>
    <t>千永</t>
  </si>
  <si>
    <t>希女</t>
  </si>
  <si>
    <t>希今</t>
  </si>
  <si>
    <t>私奴鰥夫居士</t>
  </si>
  <si>
    <t>蔡永錫</t>
  </si>
  <si>
    <t>李建</t>
  </si>
  <si>
    <t>金仁伊</t>
  </si>
  <si>
    <t>巡冶匠私奴病人居士</t>
  </si>
  <si>
    <t>而上</t>
  </si>
  <si>
    <t>尹乭里</t>
  </si>
  <si>
    <t>蔡振錫</t>
  </si>
  <si>
    <t>允</t>
  </si>
  <si>
    <t>丁德</t>
  </si>
  <si>
    <t>元惡</t>
  </si>
  <si>
    <t>金儀</t>
  </si>
  <si>
    <t>丁萬晋</t>
  </si>
  <si>
    <t>李泰立</t>
  </si>
  <si>
    <t>元戶柒百伍拾貳戶作統壹百伍拾統元人丁貳千玖百參拾壹口男壹千肆百參口內壯玖百拾貳口老壹百陸拾伍口弱參百貳拾陸口女壹千伍百貳拾捌口內壯玖百貳拾玖口老壹百伍拾口弱肆百肆拾玖口風憲幼學全克諧約正宋世弼</t>
  </si>
  <si>
    <t>리명</t>
  </si>
  <si>
    <t>신당리</t>
  </si>
  <si>
    <t>살외리</t>
  </si>
  <si>
    <t>구만리</t>
  </si>
  <si>
    <t>대산리</t>
  </si>
  <si>
    <t>우척동리</t>
  </si>
  <si>
    <t>가양산리</t>
  </si>
  <si>
    <t>묘봉리</t>
  </si>
  <si>
    <t>거망리</t>
  </si>
  <si>
    <t>흑석리</t>
  </si>
  <si>
    <t>목과동리</t>
  </si>
  <si>
    <t>무태리</t>
  </si>
  <si>
    <t>금동리</t>
  </si>
  <si>
    <t>서원리</t>
  </si>
  <si>
    <t>동원리</t>
  </si>
  <si>
    <t>통수</t>
  </si>
  <si>
    <t>사노속오군분립</t>
  </si>
  <si>
    <t>어보박유창</t>
  </si>
  <si>
    <t>수아병강순생</t>
  </si>
  <si>
    <t>무학순별대백유창</t>
  </si>
  <si>
    <t>어영군전력부위겸사복백윤성</t>
  </si>
  <si>
    <t>경천역노응탁</t>
  </si>
  <si>
    <t>어영군박순업</t>
  </si>
  <si>
    <t>금보조정기</t>
  </si>
  <si>
    <t>통정조득명</t>
  </si>
  <si>
    <t>청도경포보박호영</t>
  </si>
  <si>
    <t>사노팔립</t>
  </si>
  <si>
    <t>금위보허의환</t>
  </si>
  <si>
    <t>사노금위군영민</t>
  </si>
  <si>
    <t>사노속오정일</t>
  </si>
  <si>
    <t>어영군강일성</t>
  </si>
  <si>
    <t>사노수어청아병선남</t>
  </si>
  <si>
    <t>면천금위보허의선</t>
  </si>
  <si>
    <t>수어아병배계운</t>
  </si>
  <si>
    <t>기보주영한</t>
  </si>
  <si>
    <t>사노일한</t>
  </si>
  <si>
    <t>어보송치한</t>
  </si>
  <si>
    <t>어보변영한</t>
  </si>
  <si>
    <t>사노귀영</t>
  </si>
  <si>
    <t>금위보장영신</t>
  </si>
  <si>
    <t>어영군겸사복조준</t>
  </si>
  <si>
    <t>어보주영록</t>
  </si>
  <si>
    <t>기보현봉한</t>
  </si>
  <si>
    <t>수보순아병현민한</t>
  </si>
  <si>
    <t>어영군조계선</t>
  </si>
  <si>
    <t>금위군조영적</t>
  </si>
  <si>
    <t>역리정응선</t>
  </si>
  <si>
    <t>어영군하일룡</t>
  </si>
  <si>
    <t>어보하진상</t>
  </si>
  <si>
    <t>금위보장한종</t>
  </si>
  <si>
    <t>청도무학속오별대도승발</t>
  </si>
  <si>
    <t>금위보하진룡</t>
  </si>
  <si>
    <t>금위보안정남</t>
  </si>
  <si>
    <t>무학속오별대최경달</t>
  </si>
  <si>
    <t>금위보조철석</t>
  </si>
  <si>
    <t>무학조인걸</t>
  </si>
  <si>
    <t>부안부어영군문창명</t>
  </si>
  <si>
    <t>사노황립</t>
  </si>
  <si>
    <t>사노영진</t>
  </si>
  <si>
    <t>금위보조영진</t>
  </si>
  <si>
    <t>사노순아병명상</t>
  </si>
  <si>
    <t>사노순영아병선립</t>
  </si>
  <si>
    <t>부안부어영군허영발</t>
  </si>
  <si>
    <t>사노흥남</t>
  </si>
  <si>
    <t>기병주진박충발</t>
  </si>
  <si>
    <t>주진군최진헌</t>
  </si>
  <si>
    <t>포보현수명</t>
  </si>
  <si>
    <t>금위보장명립</t>
  </si>
  <si>
    <t>금위보송금이동</t>
  </si>
  <si>
    <t>성현도유산역보고봉상</t>
  </si>
  <si>
    <t>순별대박기성</t>
  </si>
  <si>
    <t>금위보박명립</t>
  </si>
  <si>
    <t>옹장송응발</t>
  </si>
  <si>
    <t>사노정남</t>
  </si>
  <si>
    <t>사노아병시운</t>
  </si>
  <si>
    <t>사노아병시선</t>
  </si>
  <si>
    <t>기보박지엽</t>
  </si>
  <si>
    <t>어영군강계망</t>
  </si>
  <si>
    <t>무학속오별대문세침</t>
  </si>
  <si>
    <t>부안부충찬위정명준</t>
  </si>
  <si>
    <t>수보속오별대강계립</t>
  </si>
  <si>
    <t>금위보박계선</t>
  </si>
  <si>
    <t>박기발</t>
  </si>
  <si>
    <t>보병주진박수영</t>
  </si>
  <si>
    <t>경보보최명생</t>
  </si>
  <si>
    <t>사노아병산이</t>
  </si>
  <si>
    <t>사노본부장관청하전인발</t>
  </si>
  <si>
    <t>과사비춘매솔자아병선룡</t>
  </si>
  <si>
    <t>사노금룡</t>
  </si>
  <si>
    <t>사노아병옥룡</t>
  </si>
  <si>
    <t>사노아병원선</t>
  </si>
  <si>
    <t>사노순영수철장계원</t>
  </si>
  <si>
    <t>사노귀일</t>
  </si>
  <si>
    <t>옹장막금</t>
  </si>
  <si>
    <t>옹장서막생</t>
  </si>
  <si>
    <t>충훈부사패노애일</t>
  </si>
  <si>
    <t>수군아병정룡</t>
  </si>
  <si>
    <t>영장건보사노정득</t>
  </si>
  <si>
    <t>사노아병석립</t>
  </si>
  <si>
    <t>사노속오영립</t>
  </si>
  <si>
    <t>사노아병기룡</t>
  </si>
  <si>
    <t>수철보안명립</t>
  </si>
  <si>
    <t>여정신치성</t>
  </si>
  <si>
    <t>수보순영아병변신준</t>
  </si>
  <si>
    <t>사노아병풍상</t>
  </si>
  <si>
    <t>금위보박신상</t>
  </si>
  <si>
    <t>금위보박동안</t>
  </si>
  <si>
    <t>사노속오일만</t>
  </si>
  <si>
    <t>아병박추경</t>
  </si>
  <si>
    <t>사노돌동</t>
  </si>
  <si>
    <t>충찬위예기선</t>
  </si>
  <si>
    <t>어보아병장귀상</t>
  </si>
  <si>
    <t>사노영립</t>
  </si>
  <si>
    <t>사노말선</t>
  </si>
  <si>
    <t>사노말생</t>
  </si>
  <si>
    <t>청도역보박말룡</t>
  </si>
  <si>
    <t>어보예이적</t>
  </si>
  <si>
    <t>거사빈자신</t>
  </si>
  <si>
    <t>거사손기만</t>
  </si>
  <si>
    <t>거사조정민</t>
  </si>
  <si>
    <t>신호</t>
  </si>
  <si>
    <t>신호자수</t>
  </si>
  <si>
    <t>대호</t>
  </si>
  <si>
    <t>고송여강처</t>
  </si>
  <si>
    <t>출신조홍정처</t>
  </si>
  <si>
    <t>고사재감참봉조홍효처</t>
  </si>
  <si>
    <t>고사고참봉조흥룡처</t>
  </si>
  <si>
    <t>고천언생처</t>
  </si>
  <si>
    <t>유학정인경고대자</t>
  </si>
  <si>
    <t>사노성남고솔자</t>
  </si>
  <si>
    <t>과사비순화솔자</t>
  </si>
  <si>
    <t>고사노애룡처</t>
  </si>
  <si>
    <t>고최의룡처</t>
  </si>
  <si>
    <t>고계손처</t>
  </si>
  <si>
    <t>호내위상</t>
  </si>
  <si>
    <t>처</t>
  </si>
  <si>
    <t>솔부</t>
  </si>
  <si>
    <t>솔모</t>
  </si>
  <si>
    <t>솔녀</t>
  </si>
  <si>
    <t>솔자</t>
  </si>
  <si>
    <t>솔제</t>
  </si>
  <si>
    <t>자</t>
  </si>
  <si>
    <t>후처</t>
  </si>
  <si>
    <t>솔숙</t>
  </si>
  <si>
    <t>솔숙처</t>
  </si>
  <si>
    <t>솔매</t>
  </si>
  <si>
    <t>솔손녀</t>
  </si>
  <si>
    <t>솔조부</t>
  </si>
  <si>
    <t>솔고공</t>
  </si>
  <si>
    <t>솔처모</t>
  </si>
  <si>
    <t>솔형</t>
  </si>
  <si>
    <t>솔제처</t>
  </si>
  <si>
    <t>솔양부</t>
  </si>
  <si>
    <t>솔손자</t>
  </si>
  <si>
    <t>솔노처</t>
  </si>
  <si>
    <t>솔비부</t>
  </si>
  <si>
    <t>솔질</t>
  </si>
  <si>
    <t>솔처질</t>
  </si>
  <si>
    <t>솔조</t>
  </si>
  <si>
    <t>솔처제</t>
  </si>
  <si>
    <t>솔숙모</t>
  </si>
  <si>
    <t>제처</t>
  </si>
  <si>
    <t>부</t>
  </si>
  <si>
    <t>솔서</t>
  </si>
  <si>
    <t>솔수</t>
  </si>
  <si>
    <t>솔계모</t>
  </si>
  <si>
    <t>솔매부</t>
  </si>
  <si>
    <t>전처</t>
  </si>
  <si>
    <t>솔조모</t>
  </si>
  <si>
    <t>녀</t>
  </si>
  <si>
    <t>솔제부</t>
  </si>
  <si>
    <t>솔형처</t>
  </si>
  <si>
    <t>솔시양자</t>
  </si>
  <si>
    <t>솔사촌부</t>
  </si>
  <si>
    <t>솔사촌제</t>
  </si>
  <si>
    <t>솔외조</t>
  </si>
  <si>
    <t>솔손</t>
  </si>
  <si>
    <t>차녀</t>
  </si>
  <si>
    <t>솔첩</t>
  </si>
  <si>
    <t>솔서모</t>
  </si>
  <si>
    <t>솔양모</t>
  </si>
  <si>
    <t>노처</t>
  </si>
  <si>
    <t>차자</t>
  </si>
  <si>
    <t>솔처남</t>
  </si>
  <si>
    <t>솔질자</t>
  </si>
  <si>
    <t>솔처부</t>
  </si>
  <si>
    <t>솔의자</t>
  </si>
  <si>
    <t>시모</t>
  </si>
  <si>
    <t>솔서제</t>
  </si>
  <si>
    <t>솔자기비첩</t>
  </si>
  <si>
    <t>솔첩녀</t>
  </si>
  <si>
    <t>고공</t>
  </si>
  <si>
    <t>솔가부매</t>
  </si>
  <si>
    <t>솔의녀</t>
  </si>
  <si>
    <t>솔양자</t>
  </si>
  <si>
    <t>솔후처</t>
  </si>
  <si>
    <t>솔고공처</t>
  </si>
  <si>
    <t>손자</t>
  </si>
  <si>
    <t>동노처</t>
  </si>
  <si>
    <t>솔처</t>
  </si>
  <si>
    <t>솔일녀</t>
  </si>
  <si>
    <t>솔이녀</t>
  </si>
  <si>
    <t>솔질녀</t>
  </si>
  <si>
    <t>솔과수</t>
  </si>
  <si>
    <t>솔과매</t>
  </si>
  <si>
    <t>솔전처자</t>
  </si>
  <si>
    <t>솔과모</t>
  </si>
  <si>
    <t>솔매녀</t>
  </si>
  <si>
    <t>직역</t>
  </si>
  <si>
    <t>사노부안부속오군</t>
  </si>
  <si>
    <t>사비</t>
  </si>
  <si>
    <t>사노</t>
  </si>
  <si>
    <t>부안부금위군</t>
  </si>
  <si>
    <t>아병</t>
  </si>
  <si>
    <t>부안부전력부위겸사복금위군</t>
  </si>
  <si>
    <t>금위보</t>
  </si>
  <si>
    <t>부안부금위보</t>
  </si>
  <si>
    <t>부안부어보</t>
  </si>
  <si>
    <t>부안부금보</t>
  </si>
  <si>
    <t>순별대보</t>
  </si>
  <si>
    <t>속오사노</t>
  </si>
  <si>
    <t>순아병사노</t>
  </si>
  <si>
    <t>부안부경포보</t>
  </si>
  <si>
    <t>수아병</t>
  </si>
  <si>
    <t>밀양무학</t>
  </si>
  <si>
    <t>청도발군순영별대</t>
  </si>
  <si>
    <t>부안부수보속오군</t>
  </si>
  <si>
    <t>비</t>
  </si>
  <si>
    <t>노</t>
  </si>
  <si>
    <t>부안부어영군전력부위겸사복어모장군</t>
  </si>
  <si>
    <t>부안부무학순별대</t>
  </si>
  <si>
    <t>통정대부</t>
  </si>
  <si>
    <t>밀양안부발군</t>
  </si>
  <si>
    <t>부안부수군순영재가군관</t>
  </si>
  <si>
    <t>부안부어영군</t>
  </si>
  <si>
    <t>솔비</t>
  </si>
  <si>
    <t>출신</t>
  </si>
  <si>
    <t>솔노</t>
  </si>
  <si>
    <t>금보</t>
  </si>
  <si>
    <t>부안부금위군겸사복</t>
  </si>
  <si>
    <t>속량</t>
  </si>
  <si>
    <t>수아병사노</t>
  </si>
  <si>
    <t>납속통정</t>
  </si>
  <si>
    <t>수어아병사노</t>
  </si>
  <si>
    <t>부안부어영군전력부위겸사복</t>
  </si>
  <si>
    <t>부안부수보</t>
  </si>
  <si>
    <t>어보</t>
  </si>
  <si>
    <t>순영수철장인</t>
  </si>
  <si>
    <t>성현도안부쌍산역리</t>
  </si>
  <si>
    <t>역녀</t>
  </si>
  <si>
    <t>쌍산안부역리</t>
  </si>
  <si>
    <t>쌍산역안부역보</t>
  </si>
  <si>
    <t>경천안부역노</t>
  </si>
  <si>
    <t>사노순아병</t>
  </si>
  <si>
    <t>납속통정대부</t>
  </si>
  <si>
    <t>부안부기병순영별대</t>
  </si>
  <si>
    <t>밀양발군</t>
  </si>
  <si>
    <t>부안부기보</t>
  </si>
  <si>
    <t>사노오인</t>
  </si>
  <si>
    <t>사노아병</t>
  </si>
  <si>
    <t>사노밀양안부군기하전</t>
  </si>
  <si>
    <t>청도안부기보속오별대</t>
  </si>
  <si>
    <t>청도안부기보</t>
  </si>
  <si>
    <t>부안부금위군보</t>
  </si>
  <si>
    <t>병인</t>
  </si>
  <si>
    <t>부안부사노속오</t>
  </si>
  <si>
    <t>어영군</t>
  </si>
  <si>
    <t>수어아병</t>
  </si>
  <si>
    <t>승의부위</t>
  </si>
  <si>
    <t>부안부보병속오별대</t>
  </si>
  <si>
    <t>수어청아병</t>
  </si>
  <si>
    <t>순영수철장</t>
  </si>
  <si>
    <t>부안부충찬위</t>
  </si>
  <si>
    <t>청도공조장인</t>
  </si>
  <si>
    <t>성현안부역보</t>
  </si>
  <si>
    <t>부안부기보속오</t>
  </si>
  <si>
    <t>솔매득비</t>
  </si>
  <si>
    <t>청도경포보</t>
  </si>
  <si>
    <t>청도안부어보</t>
  </si>
  <si>
    <t>부안부기보주진</t>
  </si>
  <si>
    <t>청도무학</t>
  </si>
  <si>
    <t>성현안부역리</t>
  </si>
  <si>
    <t>청도무학순별대</t>
  </si>
  <si>
    <t>청도금위보</t>
  </si>
  <si>
    <t>청도무학순영재가</t>
  </si>
  <si>
    <t>사노부안부속오</t>
  </si>
  <si>
    <t>순아병</t>
  </si>
  <si>
    <t>면천수어모군순아병</t>
  </si>
  <si>
    <t>성현역보</t>
  </si>
  <si>
    <t>납속참봉</t>
  </si>
  <si>
    <t>업무</t>
  </si>
  <si>
    <t>면천부안부금위보</t>
  </si>
  <si>
    <t>부안부금위군전력부위겸사복</t>
  </si>
  <si>
    <t>사노부안부금위군</t>
  </si>
  <si>
    <t>맹인</t>
  </si>
  <si>
    <t>청도안부금위군</t>
  </si>
  <si>
    <t>사노병인</t>
  </si>
  <si>
    <t>경산안부교노</t>
  </si>
  <si>
    <t>교비</t>
  </si>
  <si>
    <t>청도안부기병속오별대</t>
  </si>
  <si>
    <t>기보순대솔</t>
  </si>
  <si>
    <t>면천부안부금위군</t>
  </si>
  <si>
    <t>면천</t>
  </si>
  <si>
    <t>부안부기병주진</t>
  </si>
  <si>
    <t>거사</t>
  </si>
  <si>
    <t>사노수어청아병</t>
  </si>
  <si>
    <t>수철장</t>
  </si>
  <si>
    <t>면천수어청아병</t>
  </si>
  <si>
    <t>부안부경보병</t>
  </si>
  <si>
    <t>가선대부</t>
  </si>
  <si>
    <t>사노청도안부속오</t>
  </si>
  <si>
    <t>부안부경보보</t>
  </si>
  <si>
    <t>사노수어아병</t>
  </si>
  <si>
    <t>사노수솔</t>
  </si>
  <si>
    <t>솔매득노</t>
  </si>
  <si>
    <t>부안부기보순아병</t>
  </si>
  <si>
    <t>유학</t>
  </si>
  <si>
    <t>청도안부금위보</t>
  </si>
  <si>
    <t>청도안부보보</t>
  </si>
  <si>
    <t>청도래환부부안부경포보</t>
  </si>
  <si>
    <t>청도래부안부금위보</t>
  </si>
  <si>
    <t>상주래사노</t>
  </si>
  <si>
    <t>청도안부무학</t>
  </si>
  <si>
    <t>청도래사노거사</t>
  </si>
  <si>
    <t>청도래부안부충순위</t>
  </si>
  <si>
    <t>반비</t>
  </si>
  <si>
    <t>상주래과사비</t>
  </si>
  <si>
    <t>부안부어영군환부</t>
  </si>
  <si>
    <t>부안부속오별대보</t>
  </si>
  <si>
    <t>전력부위겸사복</t>
  </si>
  <si>
    <t>부안부기보순대솔</t>
  </si>
  <si>
    <t>출신전력부위권지훈련원봉사</t>
  </si>
  <si>
    <t>부안부충순위</t>
  </si>
  <si>
    <t>전력부위권지훈련원봉사</t>
  </si>
  <si>
    <t>과녀</t>
  </si>
  <si>
    <t>사노환부</t>
  </si>
  <si>
    <t>부안부기보영장재가</t>
  </si>
  <si>
    <t>부안부보보</t>
  </si>
  <si>
    <t>부안부수보순아병</t>
  </si>
  <si>
    <t>청도안부봉군</t>
  </si>
  <si>
    <t>부안부어영군겸사복</t>
  </si>
  <si>
    <t>부안부충장위</t>
  </si>
  <si>
    <t>수어모군</t>
  </si>
  <si>
    <t>부안부야장</t>
  </si>
  <si>
    <t>주진군</t>
  </si>
  <si>
    <t>부안부어영보</t>
  </si>
  <si>
    <t>경산안부주진군</t>
  </si>
  <si>
    <t>부안보어영군</t>
  </si>
  <si>
    <t>순수철장</t>
  </si>
  <si>
    <t>부안부어보인</t>
  </si>
  <si>
    <t>부안부수보순재가</t>
  </si>
  <si>
    <t>부안부기보순재가</t>
  </si>
  <si>
    <t>부안부기보개운포토병</t>
  </si>
  <si>
    <t>거사사노</t>
  </si>
  <si>
    <t>충순위</t>
  </si>
  <si>
    <t>충찬위</t>
  </si>
  <si>
    <t>아양포보</t>
  </si>
  <si>
    <t>사노피장</t>
  </si>
  <si>
    <t>피장</t>
  </si>
  <si>
    <t>역리</t>
  </si>
  <si>
    <t>부안부경포</t>
  </si>
  <si>
    <t>수어청모군</t>
  </si>
  <si>
    <t>수보순아병</t>
  </si>
  <si>
    <t>부안부어영군전력부위겸사복승의부병절교위어모장군</t>
  </si>
  <si>
    <t>경보병</t>
  </si>
  <si>
    <t>기보</t>
  </si>
  <si>
    <t>부안부</t>
  </si>
  <si>
    <t>부안부무학순영재가</t>
  </si>
  <si>
    <t>청도기보</t>
  </si>
  <si>
    <t>죽립장</t>
  </si>
  <si>
    <t>청도안부무학속오별대</t>
  </si>
  <si>
    <t>수보이롱병인</t>
  </si>
  <si>
    <t>순별대청도안부무학</t>
  </si>
  <si>
    <t>유산안부역보</t>
  </si>
  <si>
    <t>부안부어보거사</t>
  </si>
  <si>
    <t>경보보</t>
  </si>
  <si>
    <t>청도래업무</t>
  </si>
  <si>
    <t>청도안부무학부군관</t>
  </si>
  <si>
    <t>매득비</t>
  </si>
  <si>
    <t>청도안부래무학속오별대</t>
  </si>
  <si>
    <t>청도안부속오별대보</t>
  </si>
  <si>
    <t>흥인불당래부안부어보</t>
  </si>
  <si>
    <t>장인</t>
  </si>
  <si>
    <t>부안부수군속오</t>
  </si>
  <si>
    <t>부안부수보순별대</t>
  </si>
  <si>
    <t>성현안부역보아병</t>
  </si>
  <si>
    <t>범어안부역리</t>
  </si>
  <si>
    <t>순영별대보</t>
  </si>
  <si>
    <t>부안부의생</t>
  </si>
  <si>
    <t>솔비역비</t>
  </si>
  <si>
    <t>부안부수보순영별대</t>
  </si>
  <si>
    <t>가의대부</t>
  </si>
  <si>
    <t>부안부수군</t>
  </si>
  <si>
    <t>유천안부역리보순아병</t>
  </si>
  <si>
    <t>유산안부역보순아병</t>
  </si>
  <si>
    <t>부안부어영군전력부위겸사복선략장군</t>
  </si>
  <si>
    <t>부안부어보영장재가</t>
  </si>
  <si>
    <t>안부충찬위</t>
  </si>
  <si>
    <t>부안부어보순영별대</t>
  </si>
  <si>
    <t>부안부순영아병</t>
  </si>
  <si>
    <t>순영수철보</t>
  </si>
  <si>
    <t>청도안부어영군</t>
  </si>
  <si>
    <t>유산안부역리</t>
  </si>
  <si>
    <t>창녕안부기보속오</t>
  </si>
  <si>
    <t>창녕안부가덕보순아병</t>
  </si>
  <si>
    <t>현풍안부래수군순아병</t>
  </si>
  <si>
    <t>현풍안부</t>
  </si>
  <si>
    <t>부안부무학순재가</t>
  </si>
  <si>
    <t>기보주진</t>
  </si>
  <si>
    <t>청도안부무학영장재가</t>
  </si>
  <si>
    <t>부안부충익위</t>
  </si>
  <si>
    <t>부안부충찬위어모장군</t>
  </si>
  <si>
    <t>부안부충찬위부군관</t>
  </si>
  <si>
    <t>부안부보병순영별대</t>
  </si>
  <si>
    <t>사노순영아병</t>
  </si>
  <si>
    <t>창녕동몽</t>
  </si>
  <si>
    <t>사비과녀</t>
  </si>
  <si>
    <t>사노거사</t>
  </si>
  <si>
    <t>부안부수보순영아병</t>
  </si>
  <si>
    <t>과녀사비</t>
  </si>
  <si>
    <t>성현도유산안부역보청도안부속오</t>
  </si>
  <si>
    <t>부장관청하전</t>
  </si>
  <si>
    <t>사노면천부안부수보순영아병</t>
  </si>
  <si>
    <t>사비면천</t>
  </si>
  <si>
    <t>부안부수군순영아병환부</t>
  </si>
  <si>
    <t>부안부무학속오별대</t>
  </si>
  <si>
    <t>순영별대환부</t>
  </si>
  <si>
    <t>사노환속</t>
  </si>
  <si>
    <t>청도안부무학순영재가</t>
  </si>
  <si>
    <t>사노면천부안부기보순영아병</t>
  </si>
  <si>
    <t>성현도안부역노</t>
  </si>
  <si>
    <t>부안부수보속오별대</t>
  </si>
  <si>
    <t>부안부기보순영별대</t>
  </si>
  <si>
    <t>성현도유산안부역졸</t>
  </si>
  <si>
    <t>부안부보보거사</t>
  </si>
  <si>
    <t>순영별대보순영아병환속</t>
  </si>
  <si>
    <t>경산안부금위보</t>
  </si>
  <si>
    <t>청도안부기병주진</t>
  </si>
  <si>
    <t>부안부경기</t>
  </si>
  <si>
    <t>부안부사복제원</t>
  </si>
  <si>
    <t>부안부기보순별대</t>
  </si>
  <si>
    <t>부안부주진군</t>
  </si>
  <si>
    <t>부안부경기보</t>
  </si>
  <si>
    <t>구활비</t>
  </si>
  <si>
    <t>순수철보</t>
  </si>
  <si>
    <t>부안부무학부군관</t>
  </si>
  <si>
    <t>부안부포보</t>
  </si>
  <si>
    <t>부안부기보병인</t>
  </si>
  <si>
    <t>부안부기보속오별대</t>
  </si>
  <si>
    <t>하양안부경포보</t>
  </si>
  <si>
    <t>성현안부유산역보</t>
  </si>
  <si>
    <t>성현도안부유산역보</t>
  </si>
  <si>
    <t>성현안부역보순아병</t>
  </si>
  <si>
    <t>부안부금위보전력부위겸사복선략장군</t>
  </si>
  <si>
    <t>성현도유산역보</t>
  </si>
  <si>
    <t>성현도역보</t>
  </si>
  <si>
    <t>부안부어영군충찬위</t>
  </si>
  <si>
    <t>순별대</t>
  </si>
  <si>
    <t>부안부수보충찬위</t>
  </si>
  <si>
    <t>충찬위순별대</t>
  </si>
  <si>
    <t>어모장군권지훈련원봉사</t>
  </si>
  <si>
    <t>부안부경보병충찬위부군관</t>
  </si>
  <si>
    <t>성현역보병인</t>
  </si>
  <si>
    <t>조봉대부전연사참봉부안부금위군</t>
  </si>
  <si>
    <t>창녕안부군향보</t>
  </si>
  <si>
    <t>창녕안부어보</t>
  </si>
  <si>
    <t>밀양원노</t>
  </si>
  <si>
    <t>순수철보성현도유천역리</t>
  </si>
  <si>
    <t>유산역보</t>
  </si>
  <si>
    <t>부안금위</t>
  </si>
  <si>
    <t>순옹장</t>
  </si>
  <si>
    <t>옹장</t>
  </si>
  <si>
    <t>순옹장환부</t>
  </si>
  <si>
    <t>교생</t>
  </si>
  <si>
    <t>부안부피장</t>
  </si>
  <si>
    <t>구활노</t>
  </si>
  <si>
    <t>무학</t>
  </si>
  <si>
    <t>순별보</t>
  </si>
  <si>
    <t>과사비</t>
  </si>
  <si>
    <t>통덕랑</t>
  </si>
  <si>
    <t>솔노관인</t>
  </si>
  <si>
    <t>순별보인</t>
  </si>
  <si>
    <t>속오군</t>
  </si>
  <si>
    <t>부안부수군순별대</t>
  </si>
  <si>
    <t>정로위</t>
  </si>
  <si>
    <t>매득노</t>
  </si>
  <si>
    <t>부안부보보순별대</t>
  </si>
  <si>
    <t>부안부보병</t>
  </si>
  <si>
    <t>부안부기병주진충찬위</t>
  </si>
  <si>
    <t>수보</t>
  </si>
  <si>
    <t>부안부기병순별대</t>
  </si>
  <si>
    <t>성현역리</t>
  </si>
  <si>
    <t>어모장군전행미조항진관평산포만호</t>
  </si>
  <si>
    <t>부안부어보순별대</t>
  </si>
  <si>
    <t>납속가선대부</t>
  </si>
  <si>
    <t>노아병</t>
  </si>
  <si>
    <t>병인거사</t>
  </si>
  <si>
    <t>허속</t>
  </si>
  <si>
    <t>매득현납비</t>
  </si>
  <si>
    <t>승환속부안부기보환부병인</t>
  </si>
  <si>
    <t>부안부충찬위선략장군부군관</t>
  </si>
  <si>
    <t>청도충찬위</t>
  </si>
  <si>
    <t>부안부보병주진</t>
  </si>
  <si>
    <t>부안부기보아병</t>
  </si>
  <si>
    <t>본부장관청하전사노</t>
  </si>
  <si>
    <t>부안부금위보병인</t>
  </si>
  <si>
    <t>부안부무학</t>
  </si>
  <si>
    <t>본부장관청하전</t>
  </si>
  <si>
    <t>사노본부장관청하전</t>
  </si>
  <si>
    <t>충의위</t>
  </si>
  <si>
    <t>부안부목군</t>
  </si>
  <si>
    <t>부안부속오</t>
  </si>
  <si>
    <t>사노속량순수철보</t>
  </si>
  <si>
    <t>청도공조제원</t>
  </si>
  <si>
    <t>청도봉군</t>
  </si>
  <si>
    <t>사노환부순아병</t>
  </si>
  <si>
    <t>부안부보보주진순아병</t>
  </si>
  <si>
    <t>부안부보보주진군</t>
  </si>
  <si>
    <t>사노순영수철장</t>
  </si>
  <si>
    <t>유기아비</t>
  </si>
  <si>
    <t>충훈부사패노</t>
  </si>
  <si>
    <t>창녕안부어영군</t>
  </si>
  <si>
    <t>창녕기보순대솔</t>
  </si>
  <si>
    <t>창녕어보</t>
  </si>
  <si>
    <t>부안부순수군아병</t>
  </si>
  <si>
    <t>영장건보</t>
  </si>
  <si>
    <t>부안부수군병인</t>
  </si>
  <si>
    <t>부안부악공보</t>
  </si>
  <si>
    <t>영장도건보</t>
  </si>
  <si>
    <t>성현안부역노</t>
  </si>
  <si>
    <t>성현도유산역노</t>
  </si>
  <si>
    <t>창녕교비</t>
  </si>
  <si>
    <t>사노영장도건보</t>
  </si>
  <si>
    <t>부안부충찬위선략장군</t>
  </si>
  <si>
    <t>환부사노</t>
  </si>
  <si>
    <t>창녕안부기보</t>
  </si>
  <si>
    <t>초계안부어영군겸사복선략장군</t>
  </si>
  <si>
    <t>성현안부유산역보순마군</t>
  </si>
  <si>
    <t>양원군방사패비</t>
  </si>
  <si>
    <t>화병</t>
  </si>
  <si>
    <t>성현안부역리순아병</t>
  </si>
  <si>
    <t>성현역리순아병</t>
  </si>
  <si>
    <t>성현역리아병</t>
  </si>
  <si>
    <t>보인거사</t>
  </si>
  <si>
    <t>영장도건보환부</t>
  </si>
  <si>
    <t>사고참봉</t>
  </si>
  <si>
    <t>충의</t>
  </si>
  <si>
    <t>부안부수보가선대부</t>
  </si>
  <si>
    <t>부안부무학순대솔군관</t>
  </si>
  <si>
    <t>부안부보병순별대</t>
  </si>
  <si>
    <t>여정</t>
  </si>
  <si>
    <t>부안부수군속오별대</t>
  </si>
  <si>
    <t>속오별대보</t>
  </si>
  <si>
    <t>충장위</t>
  </si>
  <si>
    <t>정병</t>
  </si>
  <si>
    <t>밀양안부기병발번</t>
  </si>
  <si>
    <t>역보</t>
  </si>
  <si>
    <t>성현안부유산역리</t>
  </si>
  <si>
    <t>수철보병인</t>
  </si>
  <si>
    <t>부안금위보</t>
  </si>
  <si>
    <t>수군병인</t>
  </si>
  <si>
    <t>부안부어보부군관</t>
  </si>
  <si>
    <t>순수보</t>
  </si>
  <si>
    <t>부안부기보부군관</t>
  </si>
  <si>
    <t>성현도유산역리</t>
  </si>
  <si>
    <t>부안부어보승환속</t>
  </si>
  <si>
    <t>설화역보환부</t>
  </si>
  <si>
    <t>승환속순아병</t>
  </si>
  <si>
    <t>창녕안부무학</t>
  </si>
  <si>
    <t>사노현풍속오</t>
  </si>
  <si>
    <t>보병순별대</t>
  </si>
  <si>
    <t>납물</t>
  </si>
  <si>
    <t>부안부보보주진</t>
  </si>
  <si>
    <t>부안부악공보충찬위</t>
  </si>
  <si>
    <t>부안부보보충찬위</t>
  </si>
  <si>
    <t>사노영장도군관청화병</t>
  </si>
  <si>
    <t>납속별좌충장위</t>
  </si>
  <si>
    <t>부안부금위보충찬위</t>
  </si>
  <si>
    <t>경산안부어보아병</t>
  </si>
  <si>
    <t>반노</t>
  </si>
  <si>
    <t>승환속거사</t>
  </si>
  <si>
    <t>승환속역보</t>
  </si>
  <si>
    <t>청도발군</t>
  </si>
  <si>
    <t>속오</t>
  </si>
  <si>
    <t>금위보부군관</t>
  </si>
  <si>
    <t>순영마보</t>
  </si>
  <si>
    <t>부안부무학순대솔</t>
  </si>
  <si>
    <t>창녕안부기보순대솔</t>
  </si>
  <si>
    <t>순아병부안부충찬위</t>
  </si>
  <si>
    <t>청도역보</t>
  </si>
  <si>
    <t>현풍안부기보순재가</t>
  </si>
  <si>
    <t>순마대보</t>
  </si>
  <si>
    <t>거사환부</t>
  </si>
  <si>
    <t>거사순영수철보</t>
  </si>
  <si>
    <t>거사부안부기병</t>
  </si>
  <si>
    <t>거사선공감제원</t>
  </si>
  <si>
    <t>사노환부거사</t>
  </si>
  <si>
    <t>순야장사노병인거사</t>
  </si>
  <si>
    <t>성</t>
  </si>
  <si>
    <t>정</t>
  </si>
  <si>
    <t>금</t>
  </si>
  <si>
    <t>박</t>
  </si>
  <si>
    <t>강</t>
  </si>
  <si>
    <t>손</t>
  </si>
  <si>
    <t>최</t>
  </si>
  <si>
    <t>백</t>
  </si>
  <si>
    <t>윤</t>
  </si>
  <si>
    <t>송</t>
  </si>
  <si>
    <t>허</t>
  </si>
  <si>
    <t>장</t>
  </si>
  <si>
    <t>고</t>
  </si>
  <si>
    <t>주</t>
  </si>
  <si>
    <t>서</t>
  </si>
  <si>
    <t>유</t>
  </si>
  <si>
    <t>권</t>
  </si>
  <si>
    <t>량</t>
  </si>
  <si>
    <t>하</t>
  </si>
  <si>
    <t>조</t>
  </si>
  <si>
    <t>예</t>
  </si>
  <si>
    <t>신</t>
  </si>
  <si>
    <t>로</t>
  </si>
  <si>
    <t>황</t>
  </si>
  <si>
    <t>한</t>
  </si>
  <si>
    <t>진</t>
  </si>
  <si>
    <t>배</t>
  </si>
  <si>
    <t>도</t>
  </si>
  <si>
    <t>변</t>
  </si>
  <si>
    <t>차</t>
  </si>
  <si>
    <t>곽</t>
  </si>
  <si>
    <t>안</t>
  </si>
  <si>
    <t>천</t>
  </si>
  <si>
    <t>현</t>
  </si>
  <si>
    <t>홍</t>
  </si>
  <si>
    <t>남</t>
  </si>
  <si>
    <t>전</t>
  </si>
  <si>
    <t>문</t>
  </si>
  <si>
    <t>석</t>
  </si>
  <si>
    <t>소</t>
  </si>
  <si>
    <t>태</t>
  </si>
  <si>
    <t>방</t>
  </si>
  <si>
    <t>우</t>
  </si>
  <si>
    <t>오</t>
  </si>
  <si>
    <t>구</t>
  </si>
  <si>
    <t>채</t>
  </si>
  <si>
    <t>엄</t>
  </si>
  <si>
    <t>양</t>
  </si>
  <si>
    <t>반</t>
  </si>
  <si>
    <t>민</t>
  </si>
  <si>
    <t>공</t>
  </si>
  <si>
    <t>표</t>
  </si>
  <si>
    <t>분</t>
  </si>
  <si>
    <t>빈</t>
  </si>
  <si>
    <t>명</t>
  </si>
  <si>
    <t>분립</t>
  </si>
  <si>
    <t>정월</t>
  </si>
  <si>
    <t>상남</t>
  </si>
  <si>
    <t>배춘</t>
  </si>
  <si>
    <t>두민</t>
  </si>
  <si>
    <t>사례</t>
  </si>
  <si>
    <t>명분</t>
  </si>
  <si>
    <t>두만</t>
  </si>
  <si>
    <t>자운</t>
  </si>
  <si>
    <t>말례</t>
  </si>
  <si>
    <t>준걸</t>
  </si>
  <si>
    <t>벽낭</t>
  </si>
  <si>
    <t>신민</t>
  </si>
  <si>
    <t>수월</t>
  </si>
  <si>
    <t>영건</t>
  </si>
  <si>
    <t>돌분</t>
  </si>
  <si>
    <t>돌례</t>
  </si>
  <si>
    <t>명준</t>
  </si>
  <si>
    <t>소사</t>
  </si>
  <si>
    <t>기인</t>
  </si>
  <si>
    <t>유창</t>
  </si>
  <si>
    <t>말춘</t>
  </si>
  <si>
    <t>동한</t>
  </si>
  <si>
    <t>만</t>
  </si>
  <si>
    <t>시준</t>
  </si>
  <si>
    <t>수명</t>
  </si>
  <si>
    <t>유신</t>
  </si>
  <si>
    <t>유금</t>
  </si>
  <si>
    <t>봉선</t>
  </si>
  <si>
    <t>봉생</t>
  </si>
  <si>
    <t>근매</t>
  </si>
  <si>
    <t>만선</t>
  </si>
  <si>
    <t>금이문</t>
  </si>
  <si>
    <t>득춘</t>
  </si>
  <si>
    <t>영발</t>
  </si>
  <si>
    <t>순량</t>
  </si>
  <si>
    <t>순선</t>
  </si>
  <si>
    <t>순생</t>
  </si>
  <si>
    <t>승금</t>
  </si>
  <si>
    <t>득신</t>
  </si>
  <si>
    <t>사녀</t>
  </si>
  <si>
    <t>험금이</t>
  </si>
  <si>
    <t>유건</t>
  </si>
  <si>
    <t>승일</t>
  </si>
  <si>
    <t>차금</t>
  </si>
  <si>
    <t>충개</t>
  </si>
  <si>
    <t>승옥</t>
  </si>
  <si>
    <t>기발</t>
  </si>
  <si>
    <t>소분</t>
  </si>
  <si>
    <t>은금</t>
  </si>
  <si>
    <t>응룡</t>
  </si>
  <si>
    <t>무인</t>
  </si>
  <si>
    <t>유견</t>
  </si>
  <si>
    <t>영랑</t>
  </si>
  <si>
    <t>인상</t>
  </si>
  <si>
    <t>운적</t>
  </si>
  <si>
    <t>영민</t>
  </si>
  <si>
    <t>금례</t>
  </si>
  <si>
    <t>종춘</t>
  </si>
  <si>
    <t>준한</t>
  </si>
  <si>
    <t>맹금</t>
  </si>
  <si>
    <t>인발</t>
  </si>
  <si>
    <t>차석이</t>
  </si>
  <si>
    <t>유성</t>
  </si>
  <si>
    <t>명달</t>
  </si>
  <si>
    <t>무신</t>
  </si>
  <si>
    <t>씨</t>
  </si>
  <si>
    <t>석옥</t>
  </si>
  <si>
    <t>만석</t>
  </si>
  <si>
    <t>홍인</t>
  </si>
  <si>
    <t>인우</t>
  </si>
  <si>
    <t>영선</t>
  </si>
  <si>
    <t>영신</t>
  </si>
  <si>
    <t>애춘</t>
  </si>
  <si>
    <t>종녀</t>
  </si>
  <si>
    <t>해운</t>
  </si>
  <si>
    <t>솔금</t>
  </si>
  <si>
    <t>인철</t>
  </si>
  <si>
    <t>인봉</t>
  </si>
  <si>
    <t>순대</t>
  </si>
  <si>
    <t>충민</t>
  </si>
  <si>
    <t>미달</t>
  </si>
  <si>
    <t>윤성</t>
  </si>
  <si>
    <t>윤발</t>
  </si>
  <si>
    <t>이명</t>
  </si>
  <si>
    <t>유청</t>
  </si>
  <si>
    <t>복립</t>
  </si>
  <si>
    <t>보녀</t>
  </si>
  <si>
    <t>고음진</t>
  </si>
  <si>
    <t>유영</t>
  </si>
  <si>
    <t>명호</t>
  </si>
  <si>
    <t>승남</t>
  </si>
  <si>
    <t>팔금</t>
  </si>
  <si>
    <t>칠복</t>
  </si>
  <si>
    <t>의룡</t>
  </si>
  <si>
    <t>진옥</t>
  </si>
  <si>
    <t>계량</t>
  </si>
  <si>
    <t>두리금</t>
  </si>
  <si>
    <t>신룡</t>
  </si>
  <si>
    <t>소식</t>
  </si>
  <si>
    <t>똥개</t>
  </si>
  <si>
    <t>막례</t>
  </si>
  <si>
    <t>봉학</t>
  </si>
  <si>
    <t>옥단</t>
  </si>
  <si>
    <t>응생</t>
  </si>
  <si>
    <t>신량</t>
  </si>
  <si>
    <t>유내</t>
  </si>
  <si>
    <t>계악</t>
  </si>
  <si>
    <t>석달</t>
  </si>
  <si>
    <t>매양</t>
  </si>
  <si>
    <t>건리금</t>
  </si>
  <si>
    <t>인민</t>
  </si>
  <si>
    <t>필우</t>
  </si>
  <si>
    <t>응탁</t>
  </si>
  <si>
    <t>토옥</t>
  </si>
  <si>
    <t>자음진</t>
  </si>
  <si>
    <t>응분</t>
  </si>
  <si>
    <t>응진</t>
  </si>
  <si>
    <t>진생</t>
  </si>
  <si>
    <t>막금</t>
  </si>
  <si>
    <t>명업</t>
  </si>
  <si>
    <t>진석</t>
  </si>
  <si>
    <t>매생</t>
  </si>
  <si>
    <t>기운</t>
  </si>
  <si>
    <t>명선</t>
  </si>
  <si>
    <t>명녀</t>
  </si>
  <si>
    <t>소금</t>
  </si>
  <si>
    <t>득금</t>
  </si>
  <si>
    <t>윤상</t>
  </si>
  <si>
    <t>명일</t>
  </si>
  <si>
    <t>대춘</t>
  </si>
  <si>
    <t>애량</t>
  </si>
  <si>
    <t>진백</t>
  </si>
  <si>
    <t>숭립</t>
  </si>
  <si>
    <t>조시</t>
  </si>
  <si>
    <t>세량</t>
  </si>
  <si>
    <t>명생</t>
  </si>
  <si>
    <t>은룡</t>
  </si>
  <si>
    <t>차옥</t>
  </si>
  <si>
    <t>중길</t>
  </si>
  <si>
    <t>원춘</t>
  </si>
  <si>
    <t>자음분</t>
  </si>
  <si>
    <t>돌금</t>
  </si>
  <si>
    <t>선발</t>
  </si>
  <si>
    <t>응상</t>
  </si>
  <si>
    <t>돌매</t>
  </si>
  <si>
    <t>윤량</t>
  </si>
  <si>
    <t>귀산</t>
  </si>
  <si>
    <t>응례</t>
  </si>
  <si>
    <t>병신</t>
  </si>
  <si>
    <t>명금</t>
  </si>
  <si>
    <t>명례</t>
  </si>
  <si>
    <t>자창</t>
  </si>
  <si>
    <t>석벽</t>
  </si>
  <si>
    <t>석발</t>
  </si>
  <si>
    <t>모리개</t>
  </si>
  <si>
    <t>응녀</t>
  </si>
  <si>
    <t>자내</t>
  </si>
  <si>
    <t>의득</t>
  </si>
  <si>
    <t>세경</t>
  </si>
  <si>
    <t>중금</t>
  </si>
  <si>
    <t>중분</t>
  </si>
  <si>
    <t>홍민</t>
  </si>
  <si>
    <t>득민</t>
  </si>
  <si>
    <t>순업</t>
  </si>
  <si>
    <t>기림</t>
  </si>
  <si>
    <t>신옥</t>
  </si>
  <si>
    <t>기생</t>
  </si>
  <si>
    <t>일금</t>
  </si>
  <si>
    <t>기화</t>
  </si>
  <si>
    <t>인업</t>
  </si>
  <si>
    <t>계홍</t>
  </si>
  <si>
    <t>경득</t>
  </si>
  <si>
    <t>구월</t>
  </si>
  <si>
    <t>귀진</t>
  </si>
  <si>
    <t>계월</t>
  </si>
  <si>
    <t>계종</t>
  </si>
  <si>
    <t>선우</t>
  </si>
  <si>
    <t>일성</t>
  </si>
  <si>
    <t>정기</t>
  </si>
  <si>
    <t>유광</t>
  </si>
  <si>
    <t>사운</t>
  </si>
  <si>
    <t>시춘</t>
  </si>
  <si>
    <t>정안</t>
  </si>
  <si>
    <t>진량</t>
  </si>
  <si>
    <t>생립</t>
  </si>
  <si>
    <t>자립</t>
  </si>
  <si>
    <t>정진</t>
  </si>
  <si>
    <t>일선</t>
  </si>
  <si>
    <t>득명</t>
  </si>
  <si>
    <t>열금</t>
  </si>
  <si>
    <t>말룡</t>
  </si>
  <si>
    <t>서일</t>
  </si>
  <si>
    <t>초옥</t>
  </si>
  <si>
    <t>수양대</t>
  </si>
  <si>
    <t>수양금</t>
  </si>
  <si>
    <t>석녀</t>
  </si>
  <si>
    <t>기선</t>
  </si>
  <si>
    <t>평세</t>
  </si>
  <si>
    <t>기례</t>
  </si>
  <si>
    <t>기원</t>
  </si>
  <si>
    <t>대길</t>
  </si>
  <si>
    <t>애숙</t>
  </si>
  <si>
    <t>분금</t>
  </si>
  <si>
    <t>계영</t>
  </si>
  <si>
    <t>인강</t>
  </si>
  <si>
    <t>인일</t>
  </si>
  <si>
    <t>인녀</t>
  </si>
  <si>
    <t>인달</t>
  </si>
  <si>
    <t>분옥</t>
  </si>
  <si>
    <t>호영</t>
  </si>
  <si>
    <t>일신</t>
  </si>
  <si>
    <t>귀분</t>
  </si>
  <si>
    <t>생례</t>
  </si>
  <si>
    <t>계명</t>
  </si>
  <si>
    <t>신명</t>
  </si>
  <si>
    <t>인종</t>
  </si>
  <si>
    <t>옥랑</t>
  </si>
  <si>
    <t>옥생</t>
  </si>
  <si>
    <t>임문</t>
  </si>
  <si>
    <t>일여</t>
  </si>
  <si>
    <t>막남</t>
  </si>
  <si>
    <t>돌이</t>
  </si>
  <si>
    <t>춘례</t>
  </si>
  <si>
    <t>의발</t>
  </si>
  <si>
    <t>진우</t>
  </si>
  <si>
    <t>진건</t>
  </si>
  <si>
    <t>의종</t>
  </si>
  <si>
    <t>석례</t>
  </si>
  <si>
    <t>팔립</t>
  </si>
  <si>
    <t>석상</t>
  </si>
  <si>
    <t>석금</t>
  </si>
  <si>
    <t>석분</t>
  </si>
  <si>
    <t>석진</t>
  </si>
  <si>
    <t>옥상</t>
  </si>
  <si>
    <t>득창</t>
  </si>
  <si>
    <t>옥금</t>
  </si>
  <si>
    <t>개춘</t>
  </si>
  <si>
    <t>백상</t>
  </si>
  <si>
    <t>갯동</t>
  </si>
  <si>
    <t>방세</t>
  </si>
  <si>
    <t>철이</t>
  </si>
  <si>
    <t>철금</t>
  </si>
  <si>
    <t>문발</t>
  </si>
  <si>
    <t>경량</t>
  </si>
  <si>
    <t>내점</t>
  </si>
  <si>
    <t>분례</t>
  </si>
  <si>
    <t>수열</t>
  </si>
  <si>
    <t>종헌</t>
  </si>
  <si>
    <t>우인</t>
  </si>
  <si>
    <t>세명</t>
  </si>
  <si>
    <t>종선</t>
  </si>
  <si>
    <t>동석</t>
  </si>
  <si>
    <t>종길</t>
  </si>
  <si>
    <t>시명</t>
  </si>
  <si>
    <t>유선</t>
  </si>
  <si>
    <t>만화</t>
  </si>
  <si>
    <t>만년</t>
  </si>
  <si>
    <t>정춘</t>
  </si>
  <si>
    <t>순춘</t>
  </si>
  <si>
    <t>순백</t>
  </si>
  <si>
    <t>백손</t>
  </si>
  <si>
    <t>풍개</t>
  </si>
  <si>
    <t>의환</t>
  </si>
  <si>
    <t>만상</t>
  </si>
  <si>
    <t>금춘</t>
  </si>
  <si>
    <t>명석</t>
  </si>
  <si>
    <t>귀옥</t>
  </si>
  <si>
    <t>필한</t>
  </si>
  <si>
    <t>와달</t>
  </si>
  <si>
    <t>천상</t>
  </si>
  <si>
    <t>선옥</t>
  </si>
  <si>
    <t>대천</t>
  </si>
  <si>
    <t>득철</t>
  </si>
  <si>
    <t>기봉</t>
  </si>
  <si>
    <t>자금</t>
  </si>
  <si>
    <t>자화</t>
  </si>
  <si>
    <t>득남</t>
  </si>
  <si>
    <t>중개</t>
  </si>
  <si>
    <t>석지</t>
  </si>
  <si>
    <t>석랑</t>
  </si>
  <si>
    <t>석하</t>
  </si>
  <si>
    <t>귀발</t>
  </si>
  <si>
    <t>선종</t>
  </si>
  <si>
    <t>철명</t>
  </si>
  <si>
    <t>응대</t>
  </si>
  <si>
    <t>진해</t>
  </si>
  <si>
    <t>명진</t>
  </si>
  <si>
    <t>미강</t>
  </si>
  <si>
    <t>태금</t>
  </si>
  <si>
    <t>계화</t>
  </si>
  <si>
    <t>완이</t>
  </si>
  <si>
    <t>기성</t>
  </si>
  <si>
    <t>옥녀</t>
  </si>
  <si>
    <t>계선</t>
  </si>
  <si>
    <t>기옥</t>
  </si>
  <si>
    <t>진택</t>
  </si>
  <si>
    <t>성옥</t>
  </si>
  <si>
    <t>말개</t>
  </si>
  <si>
    <t>진홍</t>
  </si>
  <si>
    <t>진선</t>
  </si>
  <si>
    <t>옥진</t>
  </si>
  <si>
    <t>자발</t>
  </si>
  <si>
    <t>영금</t>
  </si>
  <si>
    <t>자원</t>
  </si>
  <si>
    <t>정복</t>
  </si>
  <si>
    <t>계백</t>
  </si>
  <si>
    <t>동덕</t>
  </si>
  <si>
    <t>계춘</t>
  </si>
  <si>
    <t>정일</t>
  </si>
  <si>
    <t>기진</t>
  </si>
  <si>
    <t>기영</t>
  </si>
  <si>
    <t>기민</t>
  </si>
  <si>
    <t>수양</t>
  </si>
  <si>
    <t>영로</t>
  </si>
  <si>
    <t>응금</t>
  </si>
  <si>
    <t>중기</t>
  </si>
  <si>
    <t>금옥</t>
  </si>
  <si>
    <t>옥례</t>
  </si>
  <si>
    <t>계창</t>
  </si>
  <si>
    <t>시금</t>
  </si>
  <si>
    <t>시내</t>
  </si>
  <si>
    <t>시분</t>
  </si>
  <si>
    <t>담춘</t>
  </si>
  <si>
    <t>명신</t>
  </si>
  <si>
    <t>공진</t>
  </si>
  <si>
    <t>공지</t>
  </si>
  <si>
    <t>귀선</t>
  </si>
  <si>
    <t>사월</t>
  </si>
  <si>
    <t>금녀</t>
  </si>
  <si>
    <t>명상</t>
  </si>
  <si>
    <t>건리덕</t>
  </si>
  <si>
    <t>금월</t>
  </si>
  <si>
    <t>귀생</t>
  </si>
  <si>
    <t>억상</t>
  </si>
  <si>
    <t>수복</t>
  </si>
  <si>
    <t>시월</t>
  </si>
  <si>
    <t>정신</t>
  </si>
  <si>
    <t>승춘</t>
  </si>
  <si>
    <t>세월</t>
  </si>
  <si>
    <t>막진</t>
  </si>
  <si>
    <t>일원</t>
  </si>
  <si>
    <t>애련</t>
  </si>
  <si>
    <t>일본</t>
  </si>
  <si>
    <t>건리개</t>
  </si>
  <si>
    <t>선남</t>
  </si>
  <si>
    <t>이난</t>
  </si>
  <si>
    <t>순룡</t>
  </si>
  <si>
    <t>분녀</t>
  </si>
  <si>
    <t>순옥</t>
  </si>
  <si>
    <t>강아지</t>
  </si>
  <si>
    <t>득광</t>
  </si>
  <si>
    <t>월금</t>
  </si>
  <si>
    <t>민홍</t>
  </si>
  <si>
    <t>사분</t>
  </si>
  <si>
    <t>담사리</t>
  </si>
  <si>
    <t>월춘</t>
  </si>
  <si>
    <t>종립</t>
  </si>
  <si>
    <t>종례</t>
  </si>
  <si>
    <t>의선</t>
  </si>
  <si>
    <t>승립</t>
  </si>
  <si>
    <t>막복</t>
  </si>
  <si>
    <t>정립</t>
  </si>
  <si>
    <t>춘대</t>
  </si>
  <si>
    <t>영백</t>
  </si>
  <si>
    <t>인선</t>
  </si>
  <si>
    <t>인백</t>
  </si>
  <si>
    <t>시적</t>
  </si>
  <si>
    <t>귀양</t>
  </si>
  <si>
    <t>을복</t>
  </si>
  <si>
    <t>계운</t>
  </si>
  <si>
    <t>춘일</t>
  </si>
  <si>
    <t>영분</t>
  </si>
  <si>
    <t>종민</t>
  </si>
  <si>
    <t>정금</t>
  </si>
  <si>
    <t>춘옥</t>
  </si>
  <si>
    <t>수금</t>
  </si>
  <si>
    <t>만복</t>
  </si>
  <si>
    <t>금준</t>
  </si>
  <si>
    <t>필재</t>
  </si>
  <si>
    <t>영한</t>
  </si>
  <si>
    <t>말남</t>
  </si>
  <si>
    <t>개진</t>
  </si>
  <si>
    <t>진호</t>
  </si>
  <si>
    <t>숙정</t>
  </si>
  <si>
    <t>애옥</t>
  </si>
  <si>
    <t>금남</t>
  </si>
  <si>
    <t>해생</t>
  </si>
  <si>
    <t>우정</t>
  </si>
  <si>
    <t>종흘</t>
  </si>
  <si>
    <t>하정</t>
  </si>
  <si>
    <t>구정</t>
  </si>
  <si>
    <t>희재</t>
  </si>
  <si>
    <t>희창</t>
  </si>
  <si>
    <t>원백</t>
  </si>
  <si>
    <t>원필</t>
  </si>
  <si>
    <t>철봉</t>
  </si>
  <si>
    <t>향봉</t>
  </si>
  <si>
    <t>보례</t>
  </si>
  <si>
    <t>애녀</t>
  </si>
  <si>
    <t>천석</t>
  </si>
  <si>
    <t>천양</t>
  </si>
  <si>
    <t>오월</t>
  </si>
  <si>
    <t>귀철</t>
  </si>
  <si>
    <t>매월</t>
  </si>
  <si>
    <t>월화</t>
  </si>
  <si>
    <t>의진</t>
  </si>
  <si>
    <t>석남</t>
  </si>
  <si>
    <t>하춘</t>
  </si>
  <si>
    <t>임선</t>
  </si>
  <si>
    <t>기철</t>
  </si>
  <si>
    <t>대립</t>
  </si>
  <si>
    <t>삼춘</t>
  </si>
  <si>
    <t>옥환</t>
  </si>
  <si>
    <t>담녀</t>
  </si>
  <si>
    <t>사룡</t>
  </si>
  <si>
    <t>선홍</t>
  </si>
  <si>
    <t>선한</t>
  </si>
  <si>
    <t>필운</t>
  </si>
  <si>
    <t>건평</t>
  </si>
  <si>
    <t>만련</t>
  </si>
  <si>
    <t>영만</t>
  </si>
  <si>
    <t>월명</t>
  </si>
  <si>
    <t>향랑</t>
  </si>
  <si>
    <t>언룡</t>
  </si>
  <si>
    <t>시남</t>
  </si>
  <si>
    <t>막봉</t>
  </si>
  <si>
    <t>수경</t>
  </si>
  <si>
    <t>현옥</t>
  </si>
  <si>
    <t>선악</t>
  </si>
  <si>
    <t>일산</t>
  </si>
  <si>
    <t>옥분</t>
  </si>
  <si>
    <t>여환</t>
  </si>
  <si>
    <t>추량</t>
  </si>
  <si>
    <t>옥립</t>
  </si>
  <si>
    <t>명춘</t>
  </si>
  <si>
    <t>일한</t>
  </si>
  <si>
    <t>분내</t>
  </si>
  <si>
    <t>말립</t>
  </si>
  <si>
    <t>선양</t>
  </si>
  <si>
    <t>두견</t>
  </si>
  <si>
    <t>치한</t>
  </si>
  <si>
    <t>옥정</t>
  </si>
  <si>
    <t>영도</t>
  </si>
  <si>
    <t>흥선</t>
  </si>
  <si>
    <t>치건</t>
  </si>
  <si>
    <t>종금</t>
  </si>
  <si>
    <t>유인</t>
  </si>
  <si>
    <t>덕상</t>
  </si>
  <si>
    <t>자분</t>
  </si>
  <si>
    <t>승달</t>
  </si>
  <si>
    <t>치적</t>
  </si>
  <si>
    <t>애단</t>
  </si>
  <si>
    <t>애금</t>
  </si>
  <si>
    <t>익한</t>
  </si>
  <si>
    <t>영헌</t>
  </si>
  <si>
    <t>익탕</t>
  </si>
  <si>
    <t>이창</t>
  </si>
  <si>
    <t>태휘</t>
  </si>
  <si>
    <t>칠년</t>
  </si>
  <si>
    <t>귀영</t>
  </si>
  <si>
    <t>영진</t>
  </si>
  <si>
    <t>시량</t>
  </si>
  <si>
    <t>춘덕</t>
  </si>
  <si>
    <t>귀인</t>
  </si>
  <si>
    <t>시운</t>
  </si>
  <si>
    <t>악진</t>
  </si>
  <si>
    <t>순녀</t>
  </si>
  <si>
    <t>월진</t>
  </si>
  <si>
    <t>월련</t>
  </si>
  <si>
    <t>월숙</t>
  </si>
  <si>
    <t>월색</t>
  </si>
  <si>
    <t>월남</t>
  </si>
  <si>
    <t>말금</t>
  </si>
  <si>
    <t>영달</t>
  </si>
  <si>
    <t>자단</t>
  </si>
  <si>
    <t>향발</t>
  </si>
  <si>
    <t>준</t>
  </si>
  <si>
    <t>헌이</t>
  </si>
  <si>
    <t>유달</t>
  </si>
  <si>
    <t>칠녀</t>
  </si>
  <si>
    <t>칠분</t>
  </si>
  <si>
    <t>순발</t>
  </si>
  <si>
    <t>진분</t>
  </si>
  <si>
    <t>세원</t>
  </si>
  <si>
    <t>계민</t>
  </si>
  <si>
    <t>두광</t>
  </si>
  <si>
    <t>명랑</t>
  </si>
  <si>
    <t>영록</t>
  </si>
  <si>
    <t>유한</t>
  </si>
  <si>
    <t>운</t>
  </si>
  <si>
    <t>진발</t>
  </si>
  <si>
    <t>봉진</t>
  </si>
  <si>
    <t>은개</t>
  </si>
  <si>
    <t>흥건</t>
  </si>
  <si>
    <t>봉한</t>
  </si>
  <si>
    <t>말난</t>
  </si>
  <si>
    <t>기홍</t>
  </si>
  <si>
    <t>정룡</t>
  </si>
  <si>
    <t>두홍</t>
  </si>
  <si>
    <t>기한</t>
  </si>
  <si>
    <t>언홍</t>
  </si>
  <si>
    <t>진월</t>
  </si>
  <si>
    <t>정한</t>
  </si>
  <si>
    <t>업덕</t>
  </si>
  <si>
    <t>장분</t>
  </si>
  <si>
    <t>민한</t>
  </si>
  <si>
    <t>춘금</t>
  </si>
  <si>
    <t>기분</t>
  </si>
  <si>
    <t>언민</t>
  </si>
  <si>
    <t>영대</t>
  </si>
  <si>
    <t>돌지</t>
  </si>
  <si>
    <t>근옥</t>
  </si>
  <si>
    <t>인량</t>
  </si>
  <si>
    <t>영기</t>
  </si>
  <si>
    <t>응수</t>
  </si>
  <si>
    <t>자자미</t>
  </si>
  <si>
    <t>일생</t>
  </si>
  <si>
    <t>순화</t>
  </si>
  <si>
    <t>승합</t>
  </si>
  <si>
    <t>립</t>
  </si>
  <si>
    <t>악량</t>
  </si>
  <si>
    <t>갑생</t>
  </si>
  <si>
    <t>갑춘</t>
  </si>
  <si>
    <t>영찬</t>
  </si>
  <si>
    <t>승길</t>
  </si>
  <si>
    <t>산수</t>
  </si>
  <si>
    <t>영적</t>
  </si>
  <si>
    <t>순례</t>
  </si>
  <si>
    <t>검적</t>
  </si>
  <si>
    <t>호정</t>
  </si>
  <si>
    <t>인립</t>
  </si>
  <si>
    <t>일립</t>
  </si>
  <si>
    <t>의상</t>
  </si>
  <si>
    <t>애인</t>
  </si>
  <si>
    <t>유행</t>
  </si>
  <si>
    <t>흥금</t>
  </si>
  <si>
    <t>주림</t>
  </si>
  <si>
    <t>선아</t>
  </si>
  <si>
    <t>익정</t>
  </si>
  <si>
    <t>덕금</t>
  </si>
  <si>
    <t>극신</t>
  </si>
  <si>
    <t>대생</t>
  </si>
  <si>
    <t>자관</t>
  </si>
  <si>
    <t>시인</t>
  </si>
  <si>
    <t>하진</t>
  </si>
  <si>
    <t>명련</t>
  </si>
  <si>
    <t>응천</t>
  </si>
  <si>
    <t>구립</t>
  </si>
  <si>
    <t>일덕</t>
  </si>
  <si>
    <t>후량</t>
  </si>
  <si>
    <t>명택</t>
  </si>
  <si>
    <t>명개</t>
  </si>
  <si>
    <t>막개</t>
  </si>
  <si>
    <t>계생</t>
  </si>
  <si>
    <t>충선</t>
  </si>
  <si>
    <t>시종</t>
  </si>
  <si>
    <t>애상</t>
  </si>
  <si>
    <t>일분</t>
  </si>
  <si>
    <t>택룡</t>
  </si>
  <si>
    <t>돌진</t>
  </si>
  <si>
    <t>응선</t>
  </si>
  <si>
    <t>청옥</t>
  </si>
  <si>
    <t>영택</t>
  </si>
  <si>
    <t>기택</t>
  </si>
  <si>
    <t>학룡</t>
  </si>
  <si>
    <t>자명</t>
  </si>
  <si>
    <t>학상</t>
  </si>
  <si>
    <t>흥발</t>
  </si>
  <si>
    <t>득호</t>
  </si>
  <si>
    <t>일룡</t>
  </si>
  <si>
    <t>영월</t>
  </si>
  <si>
    <t>발동</t>
  </si>
  <si>
    <t>필숭</t>
  </si>
  <si>
    <t>종발</t>
  </si>
  <si>
    <t>성지</t>
  </si>
  <si>
    <t>성분</t>
  </si>
  <si>
    <t>눌지</t>
  </si>
  <si>
    <t>득룡</t>
  </si>
  <si>
    <t>몽치</t>
  </si>
  <si>
    <t>영문</t>
  </si>
  <si>
    <t>행선</t>
  </si>
  <si>
    <t>진방</t>
  </si>
  <si>
    <t>진상</t>
  </si>
  <si>
    <t>금진</t>
  </si>
  <si>
    <t>춘신</t>
  </si>
  <si>
    <t>진명</t>
  </si>
  <si>
    <t>한진</t>
  </si>
  <si>
    <t>명운</t>
  </si>
  <si>
    <t>승직</t>
  </si>
  <si>
    <t>춘월</t>
  </si>
  <si>
    <t>승백</t>
  </si>
  <si>
    <t>암외</t>
  </si>
  <si>
    <t>한종</t>
  </si>
  <si>
    <t>한금</t>
  </si>
  <si>
    <t>득선</t>
  </si>
  <si>
    <t>원매</t>
  </si>
  <si>
    <t>풍산</t>
  </si>
  <si>
    <t>명원</t>
  </si>
  <si>
    <t>유원</t>
  </si>
  <si>
    <t>신춘</t>
  </si>
  <si>
    <t>신원</t>
  </si>
  <si>
    <t>승발</t>
  </si>
  <si>
    <t>성금</t>
  </si>
  <si>
    <t>기량</t>
  </si>
  <si>
    <t>신득</t>
  </si>
  <si>
    <t>청민</t>
  </si>
  <si>
    <t>자경</t>
  </si>
  <si>
    <t>금분</t>
  </si>
  <si>
    <t>선호</t>
  </si>
  <si>
    <t>진룡</t>
  </si>
  <si>
    <t>정백</t>
  </si>
  <si>
    <t>일백</t>
  </si>
  <si>
    <t>문선</t>
  </si>
  <si>
    <t>이필</t>
  </si>
  <si>
    <t>언량</t>
  </si>
  <si>
    <t>영례</t>
  </si>
  <si>
    <t>정남</t>
  </si>
  <si>
    <t>세진</t>
  </si>
  <si>
    <t>유련</t>
  </si>
  <si>
    <t>명단</t>
  </si>
  <si>
    <t>명월</t>
  </si>
  <si>
    <t>신적</t>
  </si>
  <si>
    <t>흥윤</t>
  </si>
  <si>
    <t>광현</t>
  </si>
  <si>
    <t>수생</t>
  </si>
  <si>
    <t>수례</t>
  </si>
  <si>
    <t>수향</t>
  </si>
  <si>
    <t>수봉</t>
  </si>
  <si>
    <t>경달</t>
  </si>
  <si>
    <t>시달</t>
  </si>
  <si>
    <t>애성</t>
  </si>
  <si>
    <t>감춘</t>
  </si>
  <si>
    <t>말가리</t>
  </si>
  <si>
    <t>춘</t>
  </si>
  <si>
    <t>말생</t>
  </si>
  <si>
    <t>정운</t>
  </si>
  <si>
    <t>승선</t>
  </si>
  <si>
    <t>자덕</t>
  </si>
  <si>
    <t>기립</t>
  </si>
  <si>
    <t>수일</t>
  </si>
  <si>
    <t>기금</t>
  </si>
  <si>
    <t>충길</t>
  </si>
  <si>
    <t>소소사</t>
  </si>
  <si>
    <t>무남</t>
  </si>
  <si>
    <t>득길</t>
  </si>
  <si>
    <t>천회</t>
  </si>
  <si>
    <t>오남</t>
  </si>
  <si>
    <t>오생</t>
  </si>
  <si>
    <t>금량</t>
  </si>
  <si>
    <t>효건</t>
  </si>
  <si>
    <t>기남</t>
  </si>
  <si>
    <t>순이</t>
  </si>
  <si>
    <t>지</t>
  </si>
  <si>
    <t>진례</t>
  </si>
  <si>
    <t>진화</t>
  </si>
  <si>
    <t>정국</t>
  </si>
  <si>
    <t>응립</t>
  </si>
  <si>
    <t>자장</t>
  </si>
  <si>
    <t>응발</t>
  </si>
  <si>
    <t>금상</t>
  </si>
  <si>
    <t>흥준</t>
  </si>
  <si>
    <t>진번</t>
  </si>
  <si>
    <t>한귀</t>
  </si>
  <si>
    <t>순창</t>
  </si>
  <si>
    <t>득상</t>
  </si>
  <si>
    <t>덕례</t>
  </si>
  <si>
    <t>응적</t>
  </si>
  <si>
    <t>득생</t>
  </si>
  <si>
    <t>은춘</t>
  </si>
  <si>
    <t>성개</t>
  </si>
  <si>
    <t>시백</t>
  </si>
  <si>
    <t>자사</t>
  </si>
  <si>
    <t>자월</t>
  </si>
  <si>
    <t>성란</t>
  </si>
  <si>
    <t>금수</t>
  </si>
  <si>
    <t>명길</t>
  </si>
  <si>
    <t>시필</t>
  </si>
  <si>
    <t>성발</t>
  </si>
  <si>
    <t>신천</t>
  </si>
  <si>
    <t>옥사</t>
  </si>
  <si>
    <t>귀남</t>
  </si>
  <si>
    <t>막룡</t>
  </si>
  <si>
    <t>원석</t>
  </si>
  <si>
    <t>칠생</t>
  </si>
  <si>
    <t>경분</t>
  </si>
  <si>
    <t>의생</t>
  </si>
  <si>
    <t>의녀</t>
  </si>
  <si>
    <t>귀복</t>
  </si>
  <si>
    <t>삼당</t>
  </si>
  <si>
    <t>승분</t>
  </si>
  <si>
    <t>득립</t>
  </si>
  <si>
    <t>일남</t>
  </si>
  <si>
    <t>세길</t>
  </si>
  <si>
    <t>천복</t>
  </si>
  <si>
    <t>정옥</t>
  </si>
  <si>
    <t>복남</t>
  </si>
  <si>
    <t>인한</t>
  </si>
  <si>
    <t>주광</t>
  </si>
  <si>
    <t>일천</t>
  </si>
  <si>
    <t>인회</t>
  </si>
  <si>
    <t>방춘</t>
  </si>
  <si>
    <t>하덕</t>
  </si>
  <si>
    <t>이급</t>
  </si>
  <si>
    <t>주벽</t>
  </si>
  <si>
    <t>개야지</t>
  </si>
  <si>
    <t>시매</t>
  </si>
  <si>
    <t>일상</t>
  </si>
  <si>
    <t>상립</t>
  </si>
  <si>
    <t>덕춘</t>
  </si>
  <si>
    <t>철석</t>
  </si>
  <si>
    <t>사춘</t>
  </si>
  <si>
    <t>홍걸</t>
  </si>
  <si>
    <t>학진</t>
  </si>
  <si>
    <t>시광</t>
  </si>
  <si>
    <t>귀창</t>
  </si>
  <si>
    <t>건리분</t>
  </si>
  <si>
    <t>승창</t>
  </si>
  <si>
    <t>하익</t>
  </si>
  <si>
    <t>윤악</t>
  </si>
  <si>
    <t>인학</t>
  </si>
  <si>
    <t>말복</t>
  </si>
  <si>
    <t>지심</t>
  </si>
  <si>
    <t>애심</t>
  </si>
  <si>
    <t>이한</t>
  </si>
  <si>
    <t>하석</t>
  </si>
  <si>
    <t>하윤</t>
  </si>
  <si>
    <t>모덕</t>
  </si>
  <si>
    <t>옥매</t>
  </si>
  <si>
    <t>분진</t>
  </si>
  <si>
    <t>옥남</t>
  </si>
  <si>
    <t>하백</t>
  </si>
  <si>
    <t>매환</t>
  </si>
  <si>
    <t>인걸</t>
  </si>
  <si>
    <t>하영</t>
  </si>
  <si>
    <t>시일</t>
  </si>
  <si>
    <t>영급</t>
  </si>
  <si>
    <t>대남</t>
  </si>
  <si>
    <t>사금</t>
  </si>
  <si>
    <t>시개</t>
  </si>
  <si>
    <t>하강</t>
  </si>
  <si>
    <t>주옥</t>
  </si>
  <si>
    <t>하천</t>
  </si>
  <si>
    <t>복지</t>
  </si>
  <si>
    <t>후양</t>
  </si>
  <si>
    <t>성한</t>
  </si>
  <si>
    <t>하창</t>
  </si>
  <si>
    <t>애진</t>
  </si>
  <si>
    <t>금산</t>
  </si>
  <si>
    <t>창명</t>
  </si>
  <si>
    <t>석대</t>
  </si>
  <si>
    <t>종원</t>
  </si>
  <si>
    <t>극선</t>
  </si>
  <si>
    <t>명한</t>
  </si>
  <si>
    <t>진금</t>
  </si>
  <si>
    <t>진걸</t>
  </si>
  <si>
    <t>응춘</t>
  </si>
  <si>
    <t>황립</t>
  </si>
  <si>
    <t>만덕</t>
  </si>
  <si>
    <t>애생</t>
  </si>
  <si>
    <t>원이</t>
  </si>
  <si>
    <t>일만</t>
  </si>
  <si>
    <t>덕룡</t>
  </si>
  <si>
    <t>세문</t>
  </si>
  <si>
    <t>애분</t>
  </si>
  <si>
    <t>향월</t>
  </si>
  <si>
    <t>순복</t>
  </si>
  <si>
    <t>석철</t>
  </si>
  <si>
    <t>악금</t>
  </si>
  <si>
    <t>옥개</t>
  </si>
  <si>
    <t>옥수</t>
  </si>
  <si>
    <t>만리</t>
  </si>
  <si>
    <t>말란</t>
  </si>
  <si>
    <t>성례</t>
  </si>
  <si>
    <t>성복</t>
  </si>
  <si>
    <t>정화</t>
  </si>
  <si>
    <t>승명</t>
  </si>
  <si>
    <t>귀상</t>
  </si>
  <si>
    <t>영매</t>
  </si>
  <si>
    <t>무춘</t>
  </si>
  <si>
    <t>무덕</t>
  </si>
  <si>
    <t>영화</t>
  </si>
  <si>
    <t>연달</t>
  </si>
  <si>
    <t>원선</t>
  </si>
  <si>
    <t>일진</t>
  </si>
  <si>
    <t>언아</t>
  </si>
  <si>
    <t>애월</t>
  </si>
  <si>
    <t>성진</t>
  </si>
  <si>
    <t>원금</t>
  </si>
  <si>
    <t>이봉</t>
  </si>
  <si>
    <t>원생</t>
  </si>
  <si>
    <t>일화</t>
  </si>
  <si>
    <t>축봉</t>
  </si>
  <si>
    <t>옥청</t>
  </si>
  <si>
    <t>옥춘</t>
  </si>
  <si>
    <t>순경</t>
  </si>
  <si>
    <t>순양</t>
  </si>
  <si>
    <t>광적</t>
  </si>
  <si>
    <t>춘선</t>
  </si>
  <si>
    <t>언남</t>
  </si>
  <si>
    <t>애선</t>
  </si>
  <si>
    <t>봉일</t>
  </si>
  <si>
    <t>만내</t>
  </si>
  <si>
    <t>계옥</t>
  </si>
  <si>
    <t>소옥</t>
  </si>
  <si>
    <t>응남</t>
  </si>
  <si>
    <t>만룡</t>
  </si>
  <si>
    <t>봉춘</t>
  </si>
  <si>
    <t>흑경</t>
  </si>
  <si>
    <t>소시</t>
  </si>
  <si>
    <t>개시</t>
  </si>
  <si>
    <t>자사리</t>
  </si>
  <si>
    <t>희영</t>
  </si>
  <si>
    <t>벽선</t>
  </si>
  <si>
    <t>이주</t>
  </si>
  <si>
    <t>여주</t>
  </si>
  <si>
    <t>성삼</t>
  </si>
  <si>
    <t>연상</t>
  </si>
  <si>
    <t>연개</t>
  </si>
  <si>
    <t>연이</t>
  </si>
  <si>
    <t>귀금</t>
  </si>
  <si>
    <t>정녀</t>
  </si>
  <si>
    <t>원주</t>
  </si>
  <si>
    <t>동주</t>
  </si>
  <si>
    <t>계만</t>
  </si>
  <si>
    <t>희생</t>
  </si>
  <si>
    <t>경술</t>
  </si>
  <si>
    <t>이금</t>
  </si>
  <si>
    <t>덕생</t>
  </si>
  <si>
    <t>선립</t>
  </si>
  <si>
    <t>감진</t>
  </si>
  <si>
    <t>명옥</t>
  </si>
  <si>
    <t>이발</t>
  </si>
  <si>
    <t>선매</t>
  </si>
  <si>
    <t>신립</t>
  </si>
  <si>
    <t>석립</t>
  </si>
  <si>
    <t>은해</t>
  </si>
  <si>
    <t>석필</t>
  </si>
  <si>
    <t>시창</t>
  </si>
  <si>
    <t>영호</t>
  </si>
  <si>
    <t>천이</t>
  </si>
  <si>
    <t>윤금</t>
  </si>
  <si>
    <t>하운</t>
  </si>
  <si>
    <t>애립</t>
  </si>
  <si>
    <t>일호</t>
  </si>
  <si>
    <t>익랑</t>
  </si>
  <si>
    <t>자음이</t>
  </si>
  <si>
    <t>두안</t>
  </si>
  <si>
    <t>계봉</t>
  </si>
  <si>
    <t>흥남</t>
  </si>
  <si>
    <t>계개</t>
  </si>
  <si>
    <t>계산</t>
  </si>
  <si>
    <t>계당</t>
  </si>
  <si>
    <t>애룡</t>
  </si>
  <si>
    <t>충발</t>
  </si>
  <si>
    <t>두종</t>
  </si>
  <si>
    <t>무종</t>
  </si>
  <si>
    <t>철운</t>
  </si>
  <si>
    <t>일옥</t>
  </si>
  <si>
    <t>종철</t>
  </si>
  <si>
    <t>종석</t>
  </si>
  <si>
    <t>경민</t>
  </si>
  <si>
    <t>여한</t>
  </si>
  <si>
    <t>진언</t>
  </si>
  <si>
    <t>운상</t>
  </si>
  <si>
    <t>진헌</t>
  </si>
  <si>
    <t>지헌</t>
  </si>
  <si>
    <t>애임</t>
  </si>
  <si>
    <t>대종</t>
  </si>
  <si>
    <t>운부</t>
  </si>
  <si>
    <t>효선</t>
  </si>
  <si>
    <t>이관</t>
  </si>
  <si>
    <t>대진</t>
  </si>
  <si>
    <t>만억</t>
  </si>
  <si>
    <t>애남</t>
  </si>
  <si>
    <t>자철</t>
  </si>
  <si>
    <t>봉철</t>
  </si>
  <si>
    <t>시강</t>
  </si>
  <si>
    <t>세정</t>
  </si>
  <si>
    <t>원량</t>
  </si>
  <si>
    <t>사길</t>
  </si>
  <si>
    <t>사양</t>
  </si>
  <si>
    <t>웅건</t>
  </si>
  <si>
    <t>만귀</t>
  </si>
  <si>
    <t>효한</t>
  </si>
  <si>
    <t>무길</t>
  </si>
  <si>
    <t>무영</t>
  </si>
  <si>
    <t>무옥</t>
  </si>
  <si>
    <t>종생</t>
  </si>
  <si>
    <t>석강</t>
  </si>
  <si>
    <t>초양</t>
  </si>
  <si>
    <t>명철</t>
  </si>
  <si>
    <t>후낭</t>
  </si>
  <si>
    <t>평</t>
  </si>
  <si>
    <t>명립</t>
  </si>
  <si>
    <t>자정</t>
  </si>
  <si>
    <t>계철</t>
  </si>
  <si>
    <t>자영</t>
  </si>
  <si>
    <t>계원</t>
  </si>
  <si>
    <t>올미</t>
  </si>
  <si>
    <t>명산</t>
  </si>
  <si>
    <t>청운</t>
  </si>
  <si>
    <t>순분</t>
  </si>
  <si>
    <t>금이동</t>
  </si>
  <si>
    <t>옥룡</t>
  </si>
  <si>
    <t>검석</t>
  </si>
  <si>
    <t>충걸</t>
  </si>
  <si>
    <t>애매</t>
  </si>
  <si>
    <t>진양</t>
  </si>
  <si>
    <t>봉상</t>
  </si>
  <si>
    <t>인월</t>
  </si>
  <si>
    <t>인덕</t>
  </si>
  <si>
    <t>태백</t>
  </si>
  <si>
    <t>말산</t>
  </si>
  <si>
    <t>흥방</t>
  </si>
  <si>
    <t>금생</t>
  </si>
  <si>
    <t>순학</t>
  </si>
  <si>
    <t>응정</t>
  </si>
  <si>
    <t>종랑</t>
  </si>
  <si>
    <t>몽룡</t>
  </si>
  <si>
    <t>신군</t>
  </si>
  <si>
    <t>점아</t>
  </si>
  <si>
    <t>애환</t>
  </si>
  <si>
    <t>병립</t>
  </si>
  <si>
    <t>인춘</t>
  </si>
  <si>
    <t>성민</t>
  </si>
  <si>
    <t>계금</t>
  </si>
  <si>
    <t>선탁</t>
  </si>
  <si>
    <t>백견</t>
  </si>
  <si>
    <t>일춘</t>
  </si>
  <si>
    <t>세달</t>
  </si>
  <si>
    <t>시남이</t>
  </si>
  <si>
    <t>응명</t>
  </si>
  <si>
    <t>극민</t>
  </si>
  <si>
    <t>우종</t>
  </si>
  <si>
    <t>기안</t>
  </si>
  <si>
    <t>성립</t>
  </si>
  <si>
    <t>건도</t>
  </si>
  <si>
    <t>의곤</t>
  </si>
  <si>
    <t>지도</t>
  </si>
  <si>
    <t>천기</t>
  </si>
  <si>
    <t>이성</t>
  </si>
  <si>
    <t>태선</t>
  </si>
  <si>
    <t>귀량</t>
  </si>
  <si>
    <t>세봉</t>
  </si>
  <si>
    <t>세창</t>
  </si>
  <si>
    <t>유덕</t>
  </si>
  <si>
    <t>막녀</t>
  </si>
  <si>
    <t>검동</t>
  </si>
  <si>
    <t>고금</t>
  </si>
  <si>
    <t>선도</t>
  </si>
  <si>
    <t>영필</t>
  </si>
  <si>
    <t>후배</t>
  </si>
  <si>
    <t>응세</t>
  </si>
  <si>
    <t>일손</t>
  </si>
  <si>
    <t>응부</t>
  </si>
  <si>
    <t>막춘</t>
  </si>
  <si>
    <t>산월</t>
  </si>
  <si>
    <t>윤산</t>
  </si>
  <si>
    <t>원기</t>
  </si>
  <si>
    <t>선기</t>
  </si>
  <si>
    <t>후읍시</t>
  </si>
  <si>
    <t>주진</t>
  </si>
  <si>
    <t>춘발</t>
  </si>
  <si>
    <t>승복</t>
  </si>
  <si>
    <t>상례</t>
  </si>
  <si>
    <t>감지</t>
  </si>
  <si>
    <t>후종</t>
  </si>
  <si>
    <t>천봉</t>
  </si>
  <si>
    <t>국생</t>
  </si>
  <si>
    <t>극해</t>
  </si>
  <si>
    <t>극눌</t>
  </si>
  <si>
    <t>태망</t>
  </si>
  <si>
    <t>태석</t>
  </si>
  <si>
    <t>의례</t>
  </si>
  <si>
    <t>개이지</t>
  </si>
  <si>
    <t>이운</t>
  </si>
  <si>
    <t>선장</t>
  </si>
  <si>
    <t>말진</t>
  </si>
  <si>
    <t>홍적</t>
  </si>
  <si>
    <t>암회</t>
  </si>
  <si>
    <t>계득</t>
  </si>
  <si>
    <t>계분</t>
  </si>
  <si>
    <t>이하</t>
  </si>
  <si>
    <t>몽서</t>
  </si>
  <si>
    <t>말선</t>
  </si>
  <si>
    <t>감미</t>
  </si>
  <si>
    <t>월선</t>
  </si>
  <si>
    <t>막석</t>
  </si>
  <si>
    <t>신발</t>
  </si>
  <si>
    <t>자춘</t>
  </si>
  <si>
    <t>칠상</t>
  </si>
  <si>
    <t>자근</t>
  </si>
  <si>
    <t>마당</t>
  </si>
  <si>
    <t>승례</t>
  </si>
  <si>
    <t>종분</t>
  </si>
  <si>
    <t>월례</t>
  </si>
  <si>
    <t>이호</t>
  </si>
  <si>
    <t>시봉</t>
  </si>
  <si>
    <t>일봉</t>
  </si>
  <si>
    <t>진인</t>
  </si>
  <si>
    <t>막산</t>
  </si>
  <si>
    <t>돌개</t>
  </si>
  <si>
    <t>장복</t>
  </si>
  <si>
    <t>장선</t>
  </si>
  <si>
    <t>준명</t>
  </si>
  <si>
    <t>준옥</t>
  </si>
  <si>
    <t>일매</t>
  </si>
  <si>
    <t>복세</t>
  </si>
  <si>
    <t>서례</t>
  </si>
  <si>
    <t>원지</t>
  </si>
  <si>
    <t>준달</t>
  </si>
  <si>
    <t>순</t>
  </si>
  <si>
    <t>시선</t>
  </si>
  <si>
    <t>매화</t>
  </si>
  <si>
    <t>명창</t>
  </si>
  <si>
    <t>유문</t>
  </si>
  <si>
    <t>국보</t>
  </si>
  <si>
    <t>유장</t>
  </si>
  <si>
    <t>계룡</t>
  </si>
  <si>
    <t>세녀</t>
  </si>
  <si>
    <t>칠만</t>
  </si>
  <si>
    <t>산춘</t>
  </si>
  <si>
    <t>언우</t>
  </si>
  <si>
    <t>천학</t>
  </si>
  <si>
    <t>점진</t>
  </si>
  <si>
    <t>점매</t>
  </si>
  <si>
    <t>점화</t>
  </si>
  <si>
    <t>유욱</t>
  </si>
  <si>
    <t>응민</t>
  </si>
  <si>
    <t>지엽</t>
  </si>
  <si>
    <t>홍경</t>
  </si>
  <si>
    <t>사우</t>
  </si>
  <si>
    <t>선경</t>
  </si>
  <si>
    <t>춘이</t>
  </si>
  <si>
    <t>영철</t>
  </si>
  <si>
    <t>인명</t>
  </si>
  <si>
    <t>향춘</t>
  </si>
  <si>
    <t>애정</t>
  </si>
  <si>
    <t>동진</t>
  </si>
  <si>
    <t>무창</t>
  </si>
  <si>
    <t>무경</t>
  </si>
  <si>
    <t>두경</t>
  </si>
  <si>
    <t>진세</t>
  </si>
  <si>
    <t>계망</t>
  </si>
  <si>
    <t>윤창</t>
  </si>
  <si>
    <t>인세</t>
  </si>
  <si>
    <t>순봉</t>
  </si>
  <si>
    <t>한규</t>
  </si>
  <si>
    <t>이석</t>
  </si>
  <si>
    <t>일동</t>
  </si>
  <si>
    <t>우음선</t>
  </si>
  <si>
    <t>이산</t>
  </si>
  <si>
    <t>이분</t>
  </si>
  <si>
    <t>산매</t>
  </si>
  <si>
    <t>영춘</t>
  </si>
  <si>
    <t>순금</t>
  </si>
  <si>
    <t>삼월</t>
  </si>
  <si>
    <t>이철</t>
  </si>
  <si>
    <t>봉금</t>
  </si>
  <si>
    <t>일례</t>
  </si>
  <si>
    <t>명헌</t>
  </si>
  <si>
    <t>세침</t>
  </si>
  <si>
    <t>홍선</t>
  </si>
  <si>
    <t>득인</t>
  </si>
  <si>
    <t>석도</t>
  </si>
  <si>
    <t>세적</t>
  </si>
  <si>
    <t>헌</t>
  </si>
  <si>
    <t>계헌</t>
  </si>
  <si>
    <t>인호</t>
  </si>
  <si>
    <t>종만</t>
  </si>
  <si>
    <t>순월</t>
  </si>
  <si>
    <t>계립</t>
  </si>
  <si>
    <t>승주</t>
  </si>
  <si>
    <t>시한</t>
  </si>
  <si>
    <t>천월</t>
  </si>
  <si>
    <t>기월</t>
  </si>
  <si>
    <t>월녀</t>
  </si>
  <si>
    <t>돌산</t>
  </si>
  <si>
    <t>강하지</t>
  </si>
  <si>
    <t>돌철</t>
  </si>
  <si>
    <t>철분</t>
  </si>
  <si>
    <t>철강</t>
  </si>
  <si>
    <t>대득</t>
  </si>
  <si>
    <t>대금</t>
  </si>
  <si>
    <t>춘생</t>
  </si>
  <si>
    <t>엇진</t>
  </si>
  <si>
    <t>무우</t>
  </si>
  <si>
    <t>치영</t>
  </si>
  <si>
    <t>구화</t>
  </si>
  <si>
    <t>애화</t>
  </si>
  <si>
    <t>상운</t>
  </si>
  <si>
    <t>석봉</t>
  </si>
  <si>
    <t>금봉</t>
  </si>
  <si>
    <t>축민</t>
  </si>
  <si>
    <t>기룡</t>
  </si>
  <si>
    <t>수량</t>
  </si>
  <si>
    <t>정상</t>
  </si>
  <si>
    <t>자량</t>
  </si>
  <si>
    <t>정업</t>
  </si>
  <si>
    <t>성업</t>
  </si>
  <si>
    <t>진억</t>
  </si>
  <si>
    <t>귀대</t>
  </si>
  <si>
    <t>연룡</t>
  </si>
  <si>
    <t>사옥</t>
  </si>
  <si>
    <t>중호</t>
  </si>
  <si>
    <t>중헌</t>
  </si>
  <si>
    <t>취한</t>
  </si>
  <si>
    <t>을춘</t>
  </si>
  <si>
    <t>춘매</t>
  </si>
  <si>
    <t>숙희</t>
  </si>
  <si>
    <t>증문</t>
  </si>
  <si>
    <t>금환</t>
  </si>
  <si>
    <t>막비</t>
  </si>
  <si>
    <t>매춘</t>
  </si>
  <si>
    <t>전진</t>
  </si>
  <si>
    <t>윤세</t>
  </si>
  <si>
    <t>말덕</t>
  </si>
  <si>
    <t>말비</t>
  </si>
  <si>
    <t>윤생</t>
  </si>
  <si>
    <t>향남</t>
  </si>
  <si>
    <t>엄명</t>
  </si>
  <si>
    <t>윤월</t>
  </si>
  <si>
    <t>어둔</t>
  </si>
  <si>
    <t>승매</t>
  </si>
  <si>
    <t>세민</t>
  </si>
  <si>
    <t>소녀</t>
  </si>
  <si>
    <t>진녀</t>
  </si>
  <si>
    <t>필성</t>
  </si>
  <si>
    <t>천성</t>
  </si>
  <si>
    <t>여중</t>
  </si>
  <si>
    <t>홍덕</t>
  </si>
  <si>
    <t>필호</t>
  </si>
  <si>
    <t>시호</t>
  </si>
  <si>
    <t>재성</t>
  </si>
  <si>
    <t>무응치</t>
  </si>
  <si>
    <t>계문</t>
  </si>
  <si>
    <t>득례</t>
  </si>
  <si>
    <t>기달</t>
  </si>
  <si>
    <t>기종</t>
  </si>
  <si>
    <t>덕남</t>
  </si>
  <si>
    <t>순문</t>
  </si>
  <si>
    <t>변룡</t>
  </si>
  <si>
    <t>시진</t>
  </si>
  <si>
    <t>변남</t>
  </si>
  <si>
    <t>상금</t>
  </si>
  <si>
    <t>수영</t>
  </si>
  <si>
    <t>시정</t>
  </si>
  <si>
    <t>순의</t>
  </si>
  <si>
    <t>애음</t>
  </si>
  <si>
    <t>엇녀</t>
  </si>
  <si>
    <t>엇금</t>
  </si>
  <si>
    <t>시웅</t>
  </si>
  <si>
    <t>해달</t>
  </si>
  <si>
    <t>마치</t>
  </si>
  <si>
    <t>신백</t>
  </si>
  <si>
    <t>옥지</t>
  </si>
  <si>
    <t>기명</t>
  </si>
  <si>
    <t>최신</t>
  </si>
  <si>
    <t>진충</t>
  </si>
  <si>
    <t>유옥</t>
  </si>
  <si>
    <t>정례</t>
  </si>
  <si>
    <t>시련</t>
  </si>
  <si>
    <t>인관</t>
  </si>
  <si>
    <t>관선</t>
  </si>
  <si>
    <t>공례</t>
  </si>
  <si>
    <t>명덕</t>
  </si>
  <si>
    <t>수녀</t>
  </si>
  <si>
    <t>추양</t>
  </si>
  <si>
    <t>둔걸</t>
  </si>
  <si>
    <t>산이</t>
  </si>
  <si>
    <t>대연</t>
  </si>
  <si>
    <t>신금</t>
  </si>
  <si>
    <t>윤춘</t>
  </si>
  <si>
    <t>윤년</t>
  </si>
  <si>
    <t>언금</t>
  </si>
  <si>
    <t>기산</t>
  </si>
  <si>
    <t>장생</t>
  </si>
  <si>
    <t>기덕</t>
  </si>
  <si>
    <t>신행</t>
  </si>
  <si>
    <t>한철</t>
  </si>
  <si>
    <t>한걸</t>
  </si>
  <si>
    <t>한달</t>
  </si>
  <si>
    <t>석이</t>
  </si>
  <si>
    <t>공랑</t>
  </si>
  <si>
    <t>신달</t>
  </si>
  <si>
    <t>개동</t>
  </si>
  <si>
    <t>막생</t>
  </si>
  <si>
    <t>주반</t>
  </si>
  <si>
    <t>몽립</t>
  </si>
  <si>
    <t>담원</t>
  </si>
  <si>
    <t>줏개</t>
  </si>
  <si>
    <t>식</t>
  </si>
  <si>
    <t>화음덕</t>
  </si>
  <si>
    <t>명이</t>
  </si>
  <si>
    <t>기춘</t>
  </si>
  <si>
    <t>구둔개</t>
  </si>
  <si>
    <t>어둔개</t>
  </si>
  <si>
    <t>선룡</t>
  </si>
  <si>
    <t>구둔</t>
  </si>
  <si>
    <t>대정</t>
  </si>
  <si>
    <t>진창</t>
  </si>
  <si>
    <t>창선</t>
  </si>
  <si>
    <t>모철</t>
  </si>
  <si>
    <t>금립</t>
  </si>
  <si>
    <t>상룡</t>
  </si>
  <si>
    <t>봉이</t>
  </si>
  <si>
    <t>엇춘</t>
  </si>
  <si>
    <t>금룡</t>
  </si>
  <si>
    <t>응개</t>
  </si>
  <si>
    <t>해분</t>
  </si>
  <si>
    <t>계발</t>
  </si>
  <si>
    <t>수난</t>
  </si>
  <si>
    <t>천우</t>
  </si>
  <si>
    <t>자수</t>
  </si>
  <si>
    <t>후선</t>
  </si>
  <si>
    <t>건리</t>
  </si>
  <si>
    <t>언이</t>
  </si>
  <si>
    <t>천백</t>
  </si>
  <si>
    <t>수만</t>
  </si>
  <si>
    <t>대영</t>
  </si>
  <si>
    <t>진기</t>
  </si>
  <si>
    <t>응직</t>
  </si>
  <si>
    <t>천발</t>
  </si>
  <si>
    <t>명순</t>
  </si>
  <si>
    <t>귀일</t>
  </si>
  <si>
    <t>교익</t>
  </si>
  <si>
    <t>시걸</t>
  </si>
  <si>
    <t>정생</t>
  </si>
  <si>
    <t>만진</t>
  </si>
  <si>
    <t>애철</t>
  </si>
  <si>
    <t>사화</t>
  </si>
  <si>
    <t>오십동</t>
  </si>
  <si>
    <t>명낭</t>
  </si>
  <si>
    <t>정승</t>
  </si>
  <si>
    <t>막분</t>
  </si>
  <si>
    <t>돌춘</t>
  </si>
  <si>
    <t>세대</t>
  </si>
  <si>
    <t>순덕</t>
  </si>
  <si>
    <t>감덕</t>
  </si>
  <si>
    <t>천관</t>
  </si>
  <si>
    <t>상원</t>
  </si>
  <si>
    <t>상옥</t>
  </si>
  <si>
    <t>순상</t>
  </si>
  <si>
    <t>백생</t>
  </si>
  <si>
    <t>인금</t>
  </si>
  <si>
    <t>덕운</t>
  </si>
  <si>
    <t>대상</t>
  </si>
  <si>
    <t>일량</t>
  </si>
  <si>
    <t>명발</t>
  </si>
  <si>
    <t>일개</t>
  </si>
  <si>
    <t>태산</t>
  </si>
  <si>
    <t>태종</t>
  </si>
  <si>
    <t>시식</t>
  </si>
  <si>
    <t>춘망</t>
  </si>
  <si>
    <t>예경</t>
  </si>
  <si>
    <t>무선</t>
  </si>
  <si>
    <t>억년</t>
  </si>
  <si>
    <t>의춘</t>
  </si>
  <si>
    <t>막립</t>
  </si>
  <si>
    <t>시재</t>
  </si>
  <si>
    <t>정필</t>
  </si>
  <si>
    <t>사작</t>
  </si>
  <si>
    <t>의수</t>
  </si>
  <si>
    <t>희발</t>
  </si>
  <si>
    <t>사랑개</t>
  </si>
  <si>
    <t>인건</t>
  </si>
  <si>
    <t>정분</t>
  </si>
  <si>
    <t>산복</t>
  </si>
  <si>
    <t>건리진</t>
  </si>
  <si>
    <t>명대</t>
  </si>
  <si>
    <t>오선</t>
  </si>
  <si>
    <t>오분</t>
  </si>
  <si>
    <t>사명</t>
  </si>
  <si>
    <t>무응충</t>
  </si>
  <si>
    <t>애일</t>
  </si>
  <si>
    <t>자선</t>
  </si>
  <si>
    <t>종남</t>
  </si>
  <si>
    <t>자소사</t>
  </si>
  <si>
    <t>승도</t>
  </si>
  <si>
    <t>가배</t>
  </si>
  <si>
    <t>산남</t>
  </si>
  <si>
    <t>창언</t>
  </si>
  <si>
    <t>준영</t>
  </si>
  <si>
    <t>말상</t>
  </si>
  <si>
    <t>분량</t>
  </si>
  <si>
    <t>춘복</t>
  </si>
  <si>
    <t>춘내</t>
  </si>
  <si>
    <t>진원</t>
  </si>
  <si>
    <t>룡</t>
  </si>
  <si>
    <t>채진</t>
  </si>
  <si>
    <t>종신</t>
  </si>
  <si>
    <t>유룡</t>
  </si>
  <si>
    <t>금이금</t>
  </si>
  <si>
    <t>정발</t>
  </si>
  <si>
    <t>귀춘</t>
  </si>
  <si>
    <t>채수</t>
  </si>
  <si>
    <t>세분</t>
  </si>
  <si>
    <t>대문</t>
  </si>
  <si>
    <t>봉례</t>
  </si>
  <si>
    <t>금민</t>
  </si>
  <si>
    <t>애운</t>
  </si>
  <si>
    <t>시립</t>
  </si>
  <si>
    <t>영걸</t>
  </si>
  <si>
    <t>후명</t>
  </si>
  <si>
    <t>기연</t>
  </si>
  <si>
    <t>계수</t>
  </si>
  <si>
    <t>계덕</t>
  </si>
  <si>
    <t>차돌이</t>
  </si>
  <si>
    <t>개금</t>
  </si>
  <si>
    <t>정득</t>
  </si>
  <si>
    <t>갑온</t>
  </si>
  <si>
    <t>수창</t>
  </si>
  <si>
    <t>세장</t>
  </si>
  <si>
    <t>세발</t>
  </si>
  <si>
    <t>동걸</t>
  </si>
  <si>
    <t>정선</t>
  </si>
  <si>
    <t>충남</t>
  </si>
  <si>
    <t>준금</t>
  </si>
  <si>
    <t>충상</t>
  </si>
  <si>
    <t>영축</t>
  </si>
  <si>
    <t>득한</t>
  </si>
  <si>
    <t>청준</t>
  </si>
  <si>
    <t>순개</t>
  </si>
  <si>
    <t>옥대</t>
  </si>
  <si>
    <t>굉준</t>
  </si>
  <si>
    <t>성창</t>
  </si>
  <si>
    <t>웅준</t>
  </si>
  <si>
    <t>제창</t>
  </si>
  <si>
    <t>봉랑</t>
  </si>
  <si>
    <t>말분</t>
  </si>
  <si>
    <t>광읍춘</t>
  </si>
  <si>
    <t>생춘</t>
  </si>
  <si>
    <t>광춘</t>
  </si>
  <si>
    <t>봉안</t>
  </si>
  <si>
    <t>유철</t>
  </si>
  <si>
    <t>상민</t>
  </si>
  <si>
    <t>악덕</t>
  </si>
  <si>
    <t>광읍덕</t>
  </si>
  <si>
    <t>일녀</t>
  </si>
  <si>
    <t>영내</t>
  </si>
  <si>
    <t>승란</t>
  </si>
  <si>
    <t>석호</t>
  </si>
  <si>
    <t>조명</t>
  </si>
  <si>
    <t>성귀</t>
  </si>
  <si>
    <t>자옥</t>
  </si>
  <si>
    <t>영립</t>
  </si>
  <si>
    <t>명룡</t>
  </si>
  <si>
    <t>갑선</t>
  </si>
  <si>
    <t>무성</t>
  </si>
  <si>
    <t>두량</t>
  </si>
  <si>
    <t>의운</t>
  </si>
  <si>
    <t>세기</t>
  </si>
  <si>
    <t>언진</t>
  </si>
  <si>
    <t>자례</t>
  </si>
  <si>
    <t>구례</t>
  </si>
  <si>
    <t>돌비</t>
  </si>
  <si>
    <t>돌대</t>
  </si>
  <si>
    <t>독금</t>
  </si>
  <si>
    <t>지매</t>
  </si>
  <si>
    <t>송련</t>
  </si>
  <si>
    <t>태인</t>
  </si>
  <si>
    <t>순달</t>
  </si>
  <si>
    <t>화두지</t>
  </si>
  <si>
    <t>귀례</t>
  </si>
  <si>
    <t>득봉</t>
  </si>
  <si>
    <t>수이</t>
  </si>
  <si>
    <t>언석</t>
  </si>
  <si>
    <t>분월</t>
  </si>
  <si>
    <t>춘학</t>
  </si>
  <si>
    <t>칠선</t>
  </si>
  <si>
    <t>선분</t>
  </si>
  <si>
    <t>칠금</t>
  </si>
  <si>
    <t>칠봉</t>
  </si>
  <si>
    <t>유심</t>
  </si>
  <si>
    <t>진매</t>
  </si>
  <si>
    <t>진덕</t>
  </si>
  <si>
    <t>말철</t>
  </si>
  <si>
    <t>칠매</t>
  </si>
  <si>
    <t>기양</t>
  </si>
  <si>
    <t>영우</t>
  </si>
  <si>
    <t>엇덕</t>
  </si>
  <si>
    <t>을매</t>
  </si>
  <si>
    <t>선덕</t>
  </si>
  <si>
    <t>득경</t>
  </si>
  <si>
    <t>귀녀</t>
  </si>
  <si>
    <t>창대</t>
  </si>
  <si>
    <t>후발</t>
  </si>
  <si>
    <t>성철</t>
  </si>
  <si>
    <t>윤대</t>
  </si>
  <si>
    <t>애수</t>
  </si>
  <si>
    <t>윤손</t>
  </si>
  <si>
    <t>보배</t>
  </si>
  <si>
    <t>운옥</t>
  </si>
  <si>
    <t>희립</t>
  </si>
  <si>
    <t>모내</t>
  </si>
  <si>
    <t>의철</t>
  </si>
  <si>
    <t>만금</t>
  </si>
  <si>
    <t>홍일</t>
  </si>
  <si>
    <t>신종</t>
  </si>
  <si>
    <t>필영</t>
  </si>
  <si>
    <t>흠영</t>
  </si>
  <si>
    <t>계인</t>
  </si>
  <si>
    <t>자년</t>
  </si>
  <si>
    <t>이선</t>
  </si>
  <si>
    <t>솔진</t>
  </si>
  <si>
    <t>분이</t>
  </si>
  <si>
    <t>선례</t>
  </si>
  <si>
    <t>인적</t>
  </si>
  <si>
    <t>후적</t>
  </si>
  <si>
    <t>돌남</t>
  </si>
  <si>
    <t>귀석</t>
  </si>
  <si>
    <t>신경</t>
  </si>
  <si>
    <t>자점</t>
  </si>
  <si>
    <t>치성</t>
  </si>
  <si>
    <t>택인</t>
  </si>
  <si>
    <t>종한</t>
  </si>
  <si>
    <t>승운</t>
  </si>
  <si>
    <t>사진</t>
  </si>
  <si>
    <t>광선</t>
  </si>
  <si>
    <t>오십산</t>
  </si>
  <si>
    <t>영길</t>
  </si>
  <si>
    <t>매옥</t>
  </si>
  <si>
    <t>자X례</t>
  </si>
  <si>
    <t>창립</t>
  </si>
  <si>
    <t>기추</t>
  </si>
  <si>
    <t>웅</t>
  </si>
  <si>
    <t>석매</t>
  </si>
  <si>
    <t>순강</t>
  </si>
  <si>
    <t>신준</t>
  </si>
  <si>
    <t>치우</t>
  </si>
  <si>
    <t>억춘</t>
  </si>
  <si>
    <t>분춘</t>
  </si>
  <si>
    <t>일철</t>
  </si>
  <si>
    <t>풍상</t>
  </si>
  <si>
    <t>매진</t>
  </si>
  <si>
    <t>풍매</t>
  </si>
  <si>
    <t>귀개</t>
  </si>
  <si>
    <t>주량</t>
  </si>
  <si>
    <t>유진</t>
  </si>
  <si>
    <t>차선</t>
  </si>
  <si>
    <t>창원</t>
  </si>
  <si>
    <t>복랑</t>
  </si>
  <si>
    <t>종매</t>
  </si>
  <si>
    <t>애개</t>
  </si>
  <si>
    <t>덕녀</t>
  </si>
  <si>
    <t>환익</t>
  </si>
  <si>
    <t>고립</t>
  </si>
  <si>
    <t>정철</t>
  </si>
  <si>
    <t>신언</t>
  </si>
  <si>
    <t>신주</t>
  </si>
  <si>
    <t>신상</t>
  </si>
  <si>
    <t>차단</t>
  </si>
  <si>
    <t>홍립</t>
  </si>
  <si>
    <t>운발</t>
  </si>
  <si>
    <t>정우</t>
  </si>
  <si>
    <t>진업</t>
  </si>
  <si>
    <t>안민</t>
  </si>
  <si>
    <t>안금</t>
  </si>
  <si>
    <t>안량</t>
  </si>
  <si>
    <t>의남</t>
  </si>
  <si>
    <t>신봉</t>
  </si>
  <si>
    <t>신녀</t>
  </si>
  <si>
    <t>군생</t>
  </si>
  <si>
    <t>종악</t>
  </si>
  <si>
    <t>매일</t>
  </si>
  <si>
    <t>말내</t>
  </si>
  <si>
    <t>동안</t>
  </si>
  <si>
    <t>홍녀</t>
  </si>
  <si>
    <t>철세</t>
  </si>
  <si>
    <t>이옥</t>
  </si>
  <si>
    <t>이상</t>
  </si>
  <si>
    <t>금화</t>
  </si>
  <si>
    <t>귀봉</t>
  </si>
  <si>
    <t>기정</t>
  </si>
  <si>
    <t>옥량</t>
  </si>
  <si>
    <t>흥심</t>
  </si>
  <si>
    <t>흥숙</t>
  </si>
  <si>
    <t>이숙</t>
  </si>
  <si>
    <t>삼걸</t>
  </si>
  <si>
    <t>금이</t>
  </si>
  <si>
    <t>봉</t>
  </si>
  <si>
    <t>구안</t>
  </si>
  <si>
    <t>유하</t>
  </si>
  <si>
    <t>우한</t>
  </si>
  <si>
    <t>백련</t>
  </si>
  <si>
    <t>만생</t>
  </si>
  <si>
    <t>기련</t>
  </si>
  <si>
    <t>황옥</t>
  </si>
  <si>
    <t>인옥</t>
  </si>
  <si>
    <t>유빈</t>
  </si>
  <si>
    <t>시양</t>
  </si>
  <si>
    <t>신진</t>
  </si>
  <si>
    <t>신양</t>
  </si>
  <si>
    <t>갓동</t>
  </si>
  <si>
    <t>순명</t>
  </si>
  <si>
    <t>돌동</t>
  </si>
  <si>
    <t>시철</t>
  </si>
  <si>
    <t>백립</t>
  </si>
  <si>
    <t>승대</t>
  </si>
  <si>
    <t>순안</t>
  </si>
  <si>
    <t>추경</t>
  </si>
  <si>
    <t>원핵</t>
  </si>
  <si>
    <t>원신</t>
  </si>
  <si>
    <t>검금</t>
  </si>
  <si>
    <t>태기</t>
  </si>
  <si>
    <t>여호</t>
  </si>
  <si>
    <t>벽춘</t>
  </si>
  <si>
    <t>귀동</t>
  </si>
  <si>
    <t>말지</t>
  </si>
  <si>
    <t>막지</t>
  </si>
  <si>
    <t>윤철</t>
  </si>
  <si>
    <t>응창</t>
  </si>
  <si>
    <t>월한</t>
  </si>
  <si>
    <t>굉한</t>
  </si>
  <si>
    <t>존발</t>
  </si>
  <si>
    <t>의민</t>
  </si>
  <si>
    <t>광신</t>
  </si>
  <si>
    <t>의</t>
  </si>
  <si>
    <t>칠룡</t>
  </si>
  <si>
    <t>여매</t>
  </si>
  <si>
    <t>동산</t>
  </si>
  <si>
    <t>여재</t>
  </si>
  <si>
    <t>영생</t>
  </si>
  <si>
    <t>준이금</t>
  </si>
  <si>
    <t>수선</t>
  </si>
  <si>
    <t>언매</t>
  </si>
  <si>
    <t>시복</t>
  </si>
  <si>
    <t>시헌</t>
  </si>
  <si>
    <t>사남</t>
  </si>
  <si>
    <t>세춘</t>
  </si>
  <si>
    <t>계관</t>
  </si>
  <si>
    <t>정매</t>
  </si>
  <si>
    <t>응원</t>
  </si>
  <si>
    <t>개</t>
  </si>
  <si>
    <t>시덕</t>
  </si>
  <si>
    <t>인남</t>
  </si>
  <si>
    <t>인생</t>
  </si>
  <si>
    <t>남수</t>
  </si>
  <si>
    <t>남봉</t>
  </si>
  <si>
    <t>의춘금</t>
  </si>
  <si>
    <t>진남</t>
  </si>
  <si>
    <t>필선</t>
  </si>
  <si>
    <t>응매</t>
  </si>
  <si>
    <t>향옥</t>
  </si>
  <si>
    <t>계필</t>
  </si>
  <si>
    <t>영후</t>
  </si>
  <si>
    <t>순매</t>
  </si>
  <si>
    <t>견량</t>
  </si>
  <si>
    <t>영준</t>
  </si>
  <si>
    <t>신흘</t>
  </si>
  <si>
    <t>순실</t>
  </si>
  <si>
    <t>만녀</t>
  </si>
  <si>
    <t>한립</t>
  </si>
  <si>
    <t>진웅</t>
  </si>
  <si>
    <t>시만</t>
  </si>
  <si>
    <t>자한</t>
  </si>
  <si>
    <t>순내</t>
  </si>
  <si>
    <t>대운</t>
  </si>
  <si>
    <t>세</t>
  </si>
  <si>
    <t>진활</t>
  </si>
  <si>
    <t>백운</t>
  </si>
  <si>
    <t>명적</t>
  </si>
  <si>
    <t>경남</t>
  </si>
  <si>
    <t>만춘</t>
  </si>
  <si>
    <t>인득</t>
  </si>
  <si>
    <t>자진</t>
  </si>
  <si>
    <t>영수</t>
  </si>
  <si>
    <t>후매</t>
  </si>
  <si>
    <t>막인</t>
  </si>
  <si>
    <t>미운</t>
  </si>
  <si>
    <t>세종</t>
  </si>
  <si>
    <t>이적</t>
  </si>
  <si>
    <t>청걸</t>
  </si>
  <si>
    <t>흥만</t>
  </si>
  <si>
    <t>득겸</t>
  </si>
  <si>
    <t>자신</t>
  </si>
  <si>
    <t>만이</t>
  </si>
  <si>
    <t>춘동</t>
  </si>
  <si>
    <t>덕</t>
  </si>
  <si>
    <t>말문</t>
  </si>
  <si>
    <t>기만</t>
  </si>
  <si>
    <t>막돌이</t>
  </si>
  <si>
    <t>태경</t>
  </si>
  <si>
    <t>가응이금</t>
  </si>
  <si>
    <t>삼남</t>
  </si>
  <si>
    <t>정민</t>
  </si>
  <si>
    <t>해정</t>
  </si>
  <si>
    <t>희녀</t>
  </si>
  <si>
    <t>희금</t>
  </si>
  <si>
    <t>수청</t>
  </si>
  <si>
    <t>정덕</t>
  </si>
  <si>
    <t>원악</t>
  </si>
  <si>
    <t>개명</t>
  </si>
  <si>
    <t>승녀</t>
  </si>
  <si>
    <t>필흠</t>
  </si>
  <si>
    <t>중회</t>
  </si>
  <si>
    <t>애세</t>
  </si>
  <si>
    <t>시안</t>
  </si>
  <si>
    <t>극삼</t>
  </si>
  <si>
    <t>익삼</t>
  </si>
  <si>
    <t>광진</t>
  </si>
  <si>
    <t>현진</t>
  </si>
  <si>
    <t>간지</t>
  </si>
  <si>
    <t>계사</t>
  </si>
  <si>
    <t>갑오</t>
  </si>
  <si>
    <t>무오</t>
  </si>
  <si>
    <t>갑자</t>
  </si>
  <si>
    <t>임진</t>
  </si>
  <si>
    <t>경인</t>
  </si>
  <si>
    <t>을축</t>
  </si>
  <si>
    <t>기묘</t>
  </si>
  <si>
    <t>정축</t>
  </si>
  <si>
    <t>계축</t>
  </si>
  <si>
    <t>신유</t>
  </si>
  <si>
    <t>신묘</t>
  </si>
  <si>
    <t>계해</t>
  </si>
  <si>
    <t>무술</t>
  </si>
  <si>
    <t>임인</t>
  </si>
  <si>
    <t>을해</t>
  </si>
  <si>
    <t>병진</t>
  </si>
  <si>
    <t>신축</t>
  </si>
  <si>
    <t>신사</t>
  </si>
  <si>
    <t>기유</t>
  </si>
  <si>
    <t>정사</t>
  </si>
  <si>
    <t>을사</t>
  </si>
  <si>
    <t>병인고</t>
  </si>
  <si>
    <t>정묘고</t>
  </si>
  <si>
    <t>갑신</t>
  </si>
  <si>
    <t>갑인</t>
  </si>
  <si>
    <t>정유</t>
  </si>
  <si>
    <t>병오</t>
  </si>
  <si>
    <t>갑술</t>
  </si>
  <si>
    <t>정해</t>
  </si>
  <si>
    <t>병술</t>
  </si>
  <si>
    <t>무진</t>
  </si>
  <si>
    <t>을묘</t>
  </si>
  <si>
    <t>무자</t>
  </si>
  <si>
    <t>임술</t>
  </si>
  <si>
    <t>경자</t>
  </si>
  <si>
    <t>기축</t>
  </si>
  <si>
    <t>임오</t>
  </si>
  <si>
    <t>을유</t>
  </si>
  <si>
    <t>계묘</t>
  </si>
  <si>
    <t>계미</t>
  </si>
  <si>
    <t>정미</t>
  </si>
  <si>
    <t>기해</t>
  </si>
  <si>
    <t>경진</t>
  </si>
  <si>
    <t>경신</t>
  </si>
  <si>
    <t>계유</t>
  </si>
  <si>
    <t>임신</t>
  </si>
  <si>
    <t>을미</t>
  </si>
  <si>
    <t>기미</t>
  </si>
  <si>
    <t>신해</t>
  </si>
  <si>
    <t>정묘</t>
  </si>
  <si>
    <t>병자</t>
  </si>
  <si>
    <t>갑진</t>
  </si>
  <si>
    <t>기사</t>
  </si>
  <si>
    <t>임자</t>
  </si>
  <si>
    <t>경오</t>
  </si>
  <si>
    <t>신미</t>
  </si>
  <si>
    <t>출입</t>
  </si>
  <si>
    <t>갑자고</t>
  </si>
  <si>
    <t>가현</t>
  </si>
  <si>
    <t>위승</t>
  </si>
  <si>
    <t>병가현</t>
  </si>
  <si>
    <t>출가거</t>
  </si>
  <si>
    <t>상전착거</t>
  </si>
  <si>
    <t>위상좌</t>
  </si>
  <si>
    <t>거</t>
  </si>
  <si>
    <t>을축고</t>
  </si>
  <si>
    <t>래가현</t>
  </si>
  <si>
    <t>출가</t>
  </si>
  <si>
    <t>시거</t>
  </si>
  <si>
    <t>정묘도망</t>
  </si>
  <si>
    <t>자수가현</t>
  </si>
  <si>
    <t>이거</t>
  </si>
  <si>
    <t>병이거</t>
  </si>
  <si>
    <t>도거</t>
  </si>
  <si>
    <t>구원도망</t>
  </si>
  <si>
    <t>래</t>
  </si>
  <si>
    <t>을축도망</t>
  </si>
  <si>
    <t>금년출가</t>
  </si>
  <si>
    <t>갑인도망</t>
  </si>
  <si>
    <t>매득착거</t>
  </si>
  <si>
    <t>계해도망</t>
  </si>
  <si>
    <t>계축도망</t>
  </si>
  <si>
    <t>신축도망</t>
  </si>
  <si>
    <t>위승거</t>
  </si>
  <si>
    <t>환현</t>
  </si>
  <si>
    <t>환현거</t>
  </si>
  <si>
    <t>무술도거</t>
  </si>
  <si>
    <t>가현래</t>
  </si>
  <si>
    <t>주착거환래가현</t>
  </si>
  <si>
    <t>무오년도망</t>
  </si>
  <si>
    <t>무오도망</t>
  </si>
  <si>
    <t>병인도망</t>
  </si>
  <si>
    <t>금도망</t>
  </si>
  <si>
    <t>경술도망</t>
  </si>
  <si>
    <t>등거</t>
  </si>
  <si>
    <t>금가현</t>
  </si>
  <si>
    <t>각가이거</t>
  </si>
  <si>
    <t>임인도망</t>
  </si>
  <si>
    <t>금고</t>
  </si>
  <si>
    <t>등도입</t>
  </si>
  <si>
    <t>신유도거</t>
  </si>
  <si>
    <t>등각거호</t>
  </si>
  <si>
    <t>가현등</t>
  </si>
  <si>
    <t>병오도망</t>
  </si>
  <si>
    <t>무진도망</t>
  </si>
  <si>
    <t>을묘도망</t>
  </si>
  <si>
    <t>도망</t>
  </si>
  <si>
    <t>등도망</t>
  </si>
  <si>
    <t>등시거</t>
  </si>
  <si>
    <t>망</t>
  </si>
  <si>
    <t>출거</t>
  </si>
  <si>
    <t>우노비등시거</t>
  </si>
  <si>
    <t>등구원도망</t>
  </si>
  <si>
    <t>신묘도망</t>
  </si>
  <si>
    <t>등가현</t>
  </si>
  <si>
    <t>우노비등거</t>
  </si>
  <si>
    <t>병거</t>
  </si>
  <si>
    <t>등상전착거</t>
  </si>
  <si>
    <t>임술도망</t>
  </si>
  <si>
    <t>정사도망</t>
  </si>
  <si>
    <t>신해도망</t>
  </si>
  <si>
    <t>장소</t>
  </si>
  <si>
    <t>용천사</t>
  </si>
  <si>
    <t>동면거망리무남호</t>
  </si>
  <si>
    <t>대산사</t>
  </si>
  <si>
    <t>박해운호</t>
  </si>
  <si>
    <t>수남면우근리</t>
  </si>
  <si>
    <t>자본면신당리</t>
  </si>
  <si>
    <t>동면대산리도승선호</t>
  </si>
  <si>
    <t>청도성현리</t>
  </si>
  <si>
    <t>동리서일호</t>
  </si>
  <si>
    <t>동리</t>
  </si>
  <si>
    <t>영천</t>
  </si>
  <si>
    <t>밀양</t>
  </si>
  <si>
    <t>삼가</t>
  </si>
  <si>
    <t>청도</t>
  </si>
  <si>
    <t>울산</t>
  </si>
  <si>
    <t>경주</t>
  </si>
  <si>
    <t>현풍</t>
  </si>
  <si>
    <t>울진</t>
  </si>
  <si>
    <t>고성</t>
  </si>
  <si>
    <t>송영헌호</t>
  </si>
  <si>
    <t>송영도호</t>
  </si>
  <si>
    <t>송진백호</t>
  </si>
  <si>
    <t>사노선이구만리</t>
  </si>
  <si>
    <t>발구만리</t>
  </si>
  <si>
    <t>흥인암</t>
  </si>
  <si>
    <t>흑석</t>
  </si>
  <si>
    <t>기남하진발호</t>
  </si>
  <si>
    <t>청송</t>
  </si>
  <si>
    <t>웅천제포</t>
  </si>
  <si>
    <t>연일</t>
  </si>
  <si>
    <t>부동면</t>
  </si>
  <si>
    <t>창녕</t>
  </si>
  <si>
    <t>제광한호</t>
  </si>
  <si>
    <t>거제</t>
  </si>
  <si>
    <t>초계</t>
  </si>
  <si>
    <t>동래</t>
  </si>
  <si>
    <t>자극선호</t>
  </si>
  <si>
    <t>각북천인호호</t>
  </si>
  <si>
    <t>사천</t>
  </si>
  <si>
    <t>석벽호</t>
  </si>
  <si>
    <t>각북기부가</t>
  </si>
  <si>
    <t>각북한업신호</t>
  </si>
  <si>
    <t>기부하언량호</t>
  </si>
  <si>
    <t>경산</t>
  </si>
  <si>
    <t>진주</t>
  </si>
  <si>
    <t>운봉</t>
  </si>
  <si>
    <t>함안</t>
  </si>
  <si>
    <t>동리정현진호</t>
  </si>
  <si>
    <t>산음</t>
  </si>
  <si>
    <t>제이석개명개진호</t>
  </si>
  <si>
    <t>본면송동리허속</t>
  </si>
  <si>
    <t>성주</t>
  </si>
  <si>
    <t>운봉고예촌</t>
  </si>
  <si>
    <t>동부중동</t>
  </si>
  <si>
    <t>함양</t>
  </si>
  <si>
    <t>계명호</t>
  </si>
  <si>
    <t>대구</t>
  </si>
  <si>
    <t>각북</t>
  </si>
  <si>
    <t>각북유산리</t>
  </si>
  <si>
    <t>고령</t>
  </si>
  <si>
    <t>남원</t>
  </si>
  <si>
    <t>본면거망리박유창호</t>
  </si>
  <si>
    <t>고양</t>
  </si>
  <si>
    <t>합천</t>
  </si>
  <si>
    <t>춘천</t>
  </si>
  <si>
    <t>해주</t>
  </si>
  <si>
    <t>각북저대리황응선가</t>
  </si>
  <si>
    <t>동면무태리</t>
  </si>
  <si>
    <t>동리박말룡호</t>
  </si>
  <si>
    <t>서원</t>
  </si>
  <si>
    <t>본</t>
  </si>
  <si>
    <t>적</t>
  </si>
  <si>
    <t>본관</t>
  </si>
  <si>
    <t>선산</t>
  </si>
  <si>
    <t>문화</t>
  </si>
  <si>
    <t>의흥</t>
  </si>
  <si>
    <t>충주</t>
  </si>
  <si>
    <t>인동</t>
  </si>
  <si>
    <t>제주</t>
  </si>
  <si>
    <t>웅주</t>
  </si>
  <si>
    <t>웅천</t>
  </si>
  <si>
    <t>안동</t>
  </si>
  <si>
    <t>하양</t>
  </si>
  <si>
    <t>온양</t>
  </si>
  <si>
    <t>광양</t>
  </si>
  <si>
    <t>상주</t>
  </si>
  <si>
    <t>광주</t>
  </si>
  <si>
    <t>옥천</t>
  </si>
  <si>
    <t>의성</t>
  </si>
  <si>
    <t>청주</t>
  </si>
  <si>
    <t>순흥</t>
  </si>
  <si>
    <t>아산</t>
  </si>
  <si>
    <t>청산</t>
  </si>
  <si>
    <t>태안</t>
  </si>
  <si>
    <t>장수</t>
  </si>
  <si>
    <t>순천</t>
  </si>
  <si>
    <t>전주</t>
  </si>
  <si>
    <t>장흥</t>
  </si>
  <si>
    <t>홍주</t>
  </si>
  <si>
    <t>파평</t>
  </si>
  <si>
    <t>웅호</t>
  </si>
  <si>
    <t>풍기</t>
  </si>
  <si>
    <t>칠곡</t>
  </si>
  <si>
    <t>곤양</t>
  </si>
  <si>
    <t>완산</t>
  </si>
  <si>
    <t>보성</t>
  </si>
  <si>
    <t>남평</t>
  </si>
  <si>
    <t>화산</t>
  </si>
  <si>
    <t>월성</t>
  </si>
  <si>
    <t>양주</t>
  </si>
  <si>
    <t>풍천</t>
  </si>
  <si>
    <t>안산</t>
  </si>
  <si>
    <t>안주</t>
  </si>
  <si>
    <t>청풍</t>
  </si>
  <si>
    <t>연풍</t>
  </si>
  <si>
    <t>안성</t>
  </si>
  <si>
    <t>경성</t>
  </si>
  <si>
    <t>흥해</t>
  </si>
  <si>
    <t>단양</t>
  </si>
  <si>
    <t>자인</t>
  </si>
  <si>
    <t>함창</t>
  </si>
  <si>
    <t>안음</t>
  </si>
  <si>
    <t>남양</t>
  </si>
  <si>
    <t>양성</t>
  </si>
  <si>
    <t>서흥</t>
  </si>
  <si>
    <t>연양</t>
  </si>
  <si>
    <t>장평</t>
  </si>
  <si>
    <t>주거</t>
  </si>
  <si>
    <t>동부</t>
  </si>
  <si>
    <t>비안</t>
  </si>
  <si>
    <t>고산</t>
  </si>
  <si>
    <t>경</t>
  </si>
  <si>
    <t>동군</t>
  </si>
  <si>
    <t>고부</t>
  </si>
  <si>
    <t>황산</t>
  </si>
  <si>
    <t>한산</t>
  </si>
  <si>
    <t>흥양</t>
  </si>
  <si>
    <t>동현</t>
  </si>
  <si>
    <t>목천</t>
  </si>
  <si>
    <t>예안</t>
  </si>
  <si>
    <t>봉화</t>
  </si>
  <si>
    <t>곡부</t>
  </si>
  <si>
    <t>언양</t>
  </si>
  <si>
    <t>본부</t>
  </si>
  <si>
    <t>장성</t>
  </si>
  <si>
    <t>진천</t>
  </si>
  <si>
    <t>양지</t>
  </si>
  <si>
    <t>만경</t>
  </si>
  <si>
    <t>보은</t>
  </si>
  <si>
    <t>문의</t>
  </si>
  <si>
    <t>죽산</t>
  </si>
  <si>
    <t>주직역</t>
  </si>
  <si>
    <t>첨지</t>
  </si>
  <si>
    <t>참판</t>
  </si>
  <si>
    <t>용천사승</t>
  </si>
  <si>
    <t>판관</t>
  </si>
  <si>
    <t>기병</t>
  </si>
  <si>
    <t>참봉</t>
  </si>
  <si>
    <t>전첨사</t>
  </si>
  <si>
    <t>보인</t>
  </si>
  <si>
    <t>종사랑</t>
  </si>
  <si>
    <t>보병</t>
  </si>
  <si>
    <t>어모장군</t>
  </si>
  <si>
    <t>대제학</t>
  </si>
  <si>
    <t>납속판관</t>
  </si>
  <si>
    <t>전영장</t>
  </si>
  <si>
    <t>전군수</t>
  </si>
  <si>
    <t>전사과</t>
  </si>
  <si>
    <t>전현감</t>
  </si>
  <si>
    <t>연일만호</t>
  </si>
  <si>
    <t>생원</t>
  </si>
  <si>
    <t>영리</t>
  </si>
  <si>
    <t>금위군</t>
  </si>
  <si>
    <t>세선궁</t>
  </si>
  <si>
    <t>승</t>
  </si>
  <si>
    <t>참의</t>
  </si>
  <si>
    <t>진사</t>
  </si>
  <si>
    <t>승인</t>
  </si>
  <si>
    <t>주성명</t>
  </si>
  <si>
    <t>권수경</t>
  </si>
  <si>
    <t>성창세</t>
  </si>
  <si>
    <t>최진영</t>
  </si>
  <si>
    <t>권순경</t>
  </si>
  <si>
    <t>황식</t>
  </si>
  <si>
    <t>박시헌</t>
  </si>
  <si>
    <t>조정창</t>
  </si>
  <si>
    <t>박계영</t>
  </si>
  <si>
    <t>남이성</t>
  </si>
  <si>
    <t>정태정</t>
  </si>
  <si>
    <t>성일</t>
  </si>
  <si>
    <t>문상</t>
  </si>
  <si>
    <t>윤봉</t>
  </si>
  <si>
    <t>한인적</t>
  </si>
  <si>
    <t>박시철</t>
  </si>
  <si>
    <t>윤환</t>
  </si>
  <si>
    <t>박언봉</t>
  </si>
  <si>
    <t>박성준</t>
  </si>
  <si>
    <t>박성우</t>
  </si>
  <si>
    <t>박희정</t>
  </si>
  <si>
    <t>윤한성</t>
  </si>
  <si>
    <t>정일안</t>
  </si>
  <si>
    <t>신만석</t>
  </si>
  <si>
    <t>안건</t>
  </si>
  <si>
    <t>안풍</t>
  </si>
  <si>
    <t>신백길</t>
  </si>
  <si>
    <t>정계인</t>
  </si>
  <si>
    <t>오이달</t>
  </si>
  <si>
    <t>최익남</t>
  </si>
  <si>
    <t>정계수</t>
  </si>
  <si>
    <t>홍의</t>
  </si>
  <si>
    <t>최경장</t>
  </si>
  <si>
    <t>박유신</t>
  </si>
  <si>
    <t>곽세</t>
  </si>
  <si>
    <t>최시익</t>
  </si>
  <si>
    <t>강주</t>
  </si>
  <si>
    <t>남두산</t>
  </si>
  <si>
    <t>박영주</t>
  </si>
  <si>
    <t>권구진</t>
  </si>
  <si>
    <t>허신</t>
  </si>
  <si>
    <t>권수정</t>
  </si>
  <si>
    <t>송계민</t>
  </si>
  <si>
    <t>서암회</t>
  </si>
  <si>
    <t>서후남</t>
  </si>
  <si>
    <t>권일승</t>
  </si>
  <si>
    <t>성이성</t>
  </si>
  <si>
    <t>박의남</t>
  </si>
  <si>
    <t>박희적</t>
  </si>
  <si>
    <t>홍만령</t>
  </si>
  <si>
    <t>조하일</t>
  </si>
  <si>
    <t>조정발</t>
  </si>
  <si>
    <t>박명한</t>
  </si>
  <si>
    <t>박세영</t>
  </si>
  <si>
    <t>박세훈</t>
  </si>
  <si>
    <t>열생</t>
  </si>
  <si>
    <t>손만</t>
  </si>
  <si>
    <t>창동</t>
  </si>
  <si>
    <t>반윤백</t>
  </si>
  <si>
    <t>박진공</t>
  </si>
  <si>
    <t>정만여</t>
  </si>
  <si>
    <t>전필호</t>
  </si>
  <si>
    <t>최성도</t>
  </si>
  <si>
    <t>박종민</t>
  </si>
  <si>
    <t>안길</t>
  </si>
  <si>
    <t>박자신</t>
  </si>
  <si>
    <t>배홍민</t>
  </si>
  <si>
    <t>권장</t>
  </si>
  <si>
    <t>신면</t>
  </si>
  <si>
    <t>황천룡</t>
  </si>
  <si>
    <t>안충한</t>
  </si>
  <si>
    <t>황도일</t>
  </si>
  <si>
    <t>서진귀</t>
  </si>
  <si>
    <t>정시립</t>
  </si>
  <si>
    <t>윤진</t>
  </si>
  <si>
    <t>정이하</t>
  </si>
  <si>
    <t>정개진</t>
  </si>
  <si>
    <t>정현진</t>
  </si>
  <si>
    <t>박대인</t>
  </si>
  <si>
    <t>조복</t>
  </si>
  <si>
    <t>정이규</t>
  </si>
  <si>
    <t>박진인</t>
  </si>
  <si>
    <t>장명성</t>
  </si>
  <si>
    <t>전문</t>
  </si>
  <si>
    <t>배청민</t>
  </si>
  <si>
    <t>문희남</t>
  </si>
  <si>
    <t>남후기</t>
  </si>
  <si>
    <t>남천로</t>
  </si>
  <si>
    <t>임해수</t>
  </si>
  <si>
    <t>백신발</t>
  </si>
  <si>
    <t>채경석</t>
  </si>
  <si>
    <t>서신행</t>
  </si>
  <si>
    <t>박소원</t>
  </si>
  <si>
    <t>신유경</t>
  </si>
  <si>
    <t>최군복</t>
  </si>
  <si>
    <t>장극일</t>
  </si>
  <si>
    <t>권성록</t>
  </si>
  <si>
    <t>남만영</t>
  </si>
  <si>
    <t>박대영</t>
  </si>
  <si>
    <t>임필세</t>
  </si>
  <si>
    <t>송석주</t>
  </si>
  <si>
    <t>박춘봉</t>
  </si>
  <si>
    <t>박대연</t>
  </si>
  <si>
    <t>허훈</t>
  </si>
  <si>
    <t>한완</t>
  </si>
  <si>
    <t>장말룡</t>
  </si>
  <si>
    <t>황정립</t>
  </si>
  <si>
    <t>백자홍</t>
  </si>
  <si>
    <t>박의량</t>
  </si>
  <si>
    <t>최일남</t>
  </si>
  <si>
    <t>박수창</t>
  </si>
  <si>
    <t>윤학일</t>
  </si>
  <si>
    <t>성의형</t>
  </si>
  <si>
    <t>조진창</t>
  </si>
  <si>
    <t>권응발</t>
  </si>
  <si>
    <t>기손</t>
  </si>
  <si>
    <t>장몽희</t>
  </si>
  <si>
    <t>박성민</t>
  </si>
  <si>
    <t>유계일</t>
  </si>
  <si>
    <t>하응철</t>
  </si>
  <si>
    <t>처민</t>
  </si>
  <si>
    <t>안시현</t>
  </si>
  <si>
    <t>변정우</t>
  </si>
  <si>
    <t>최억종</t>
  </si>
  <si>
    <t>박일상</t>
  </si>
  <si>
    <t>손률</t>
  </si>
  <si>
    <t>설하윤</t>
  </si>
  <si>
    <t>조경창</t>
  </si>
  <si>
    <t>박귀동</t>
  </si>
  <si>
    <t>박성남</t>
  </si>
  <si>
    <t>변상우</t>
  </si>
  <si>
    <t>오상백</t>
  </si>
  <si>
    <t>윤삼</t>
  </si>
  <si>
    <t>적성군</t>
  </si>
  <si>
    <t>윤한경</t>
  </si>
  <si>
    <t>곽숭수</t>
  </si>
  <si>
    <t>박승남</t>
  </si>
  <si>
    <t>유희</t>
  </si>
  <si>
    <t>한민</t>
  </si>
  <si>
    <t>박승룡</t>
  </si>
  <si>
    <t>안운</t>
  </si>
  <si>
    <t>허필</t>
  </si>
  <si>
    <t>박명남</t>
  </si>
  <si>
    <t>권영우</t>
  </si>
  <si>
    <t>황준</t>
  </si>
  <si>
    <t>안각</t>
  </si>
  <si>
    <t>채영석</t>
  </si>
  <si>
    <t>채진석</t>
  </si>
  <si>
    <t>부직역</t>
  </si>
  <si>
    <t>판사</t>
  </si>
  <si>
    <t>수군</t>
  </si>
  <si>
    <t>속량정병</t>
  </si>
  <si>
    <t>겸사복</t>
  </si>
  <si>
    <t>납속통정부부</t>
  </si>
  <si>
    <t>학생</t>
  </si>
  <si>
    <t>절충장군</t>
  </si>
  <si>
    <t>역노</t>
  </si>
  <si>
    <t>겸사복수문장</t>
  </si>
  <si>
    <t>근력부위</t>
  </si>
  <si>
    <t>어모장군행호분위상호군</t>
  </si>
  <si>
    <t>동노</t>
  </si>
  <si>
    <t>효력부위겸사복수문장</t>
  </si>
  <si>
    <t>수문장</t>
  </si>
  <si>
    <t>포보</t>
  </si>
  <si>
    <t>성균진사</t>
  </si>
  <si>
    <t>사포서별제</t>
  </si>
  <si>
    <t>선략장군충무위부사정</t>
  </si>
  <si>
    <t>어모장군수문장</t>
  </si>
  <si>
    <t>솔동노</t>
  </si>
  <si>
    <t>절충장군첨지중추부사상호군</t>
  </si>
  <si>
    <t>절충장군첨지중추부사상호</t>
  </si>
  <si>
    <t>전망</t>
  </si>
  <si>
    <t>통정대부절충장군첨지중추부사상호군</t>
  </si>
  <si>
    <t>혜민서참봉</t>
  </si>
  <si>
    <t>기노</t>
  </si>
  <si>
    <t>절충장군행호분위상호군</t>
  </si>
  <si>
    <t>전력부위</t>
  </si>
  <si>
    <t>공조장인</t>
  </si>
  <si>
    <t>사복제</t>
  </si>
  <si>
    <t>절충장군행호분위상획군</t>
  </si>
  <si>
    <t>가선대부중추부사</t>
  </si>
  <si>
    <t>어영군겸유겸사복</t>
  </si>
  <si>
    <t>어영장군</t>
  </si>
  <si>
    <t>전력부위겸사복어모장군</t>
  </si>
  <si>
    <t>직장</t>
  </si>
  <si>
    <t>병절교위훈련원판관</t>
  </si>
  <si>
    <t>장사랑사재감참봉</t>
  </si>
  <si>
    <t>선무랑수군자감판관</t>
  </si>
  <si>
    <t>어모장군전력부위겸사과</t>
  </si>
  <si>
    <t>가의대부겸동지중추부사</t>
  </si>
  <si>
    <t>사과</t>
  </si>
  <si>
    <t>교노</t>
  </si>
  <si>
    <t>납속보공장군훈련원부정</t>
  </si>
  <si>
    <t>관상감참봉</t>
  </si>
  <si>
    <t>군공봉사</t>
  </si>
  <si>
    <t>납속통정대부가선대부</t>
  </si>
  <si>
    <t>납속참봉충장위</t>
  </si>
  <si>
    <t>가선대부동지중추부사</t>
  </si>
  <si>
    <t>통정대부첨지중추부사</t>
  </si>
  <si>
    <t>중추부록사</t>
  </si>
  <si>
    <t>충찬위선략장군</t>
  </si>
  <si>
    <t>조봉대부전연사참봉</t>
  </si>
  <si>
    <t>군향보</t>
  </si>
  <si>
    <t>덕랑</t>
  </si>
  <si>
    <t>훈련원봉사</t>
  </si>
  <si>
    <t>무공</t>
  </si>
  <si>
    <t>어모장군행훈련원판관</t>
  </si>
  <si>
    <t>고노</t>
  </si>
  <si>
    <t>어모장군행서평권관</t>
  </si>
  <si>
    <t>좌명공신충위의</t>
  </si>
  <si>
    <t>승의랑군자감판관</t>
  </si>
  <si>
    <t>좌명공신충의위</t>
  </si>
  <si>
    <t>충장위전력부위</t>
  </si>
  <si>
    <t>선략장군행충무위부사과</t>
  </si>
  <si>
    <t>수철보</t>
  </si>
  <si>
    <t>관노</t>
  </si>
  <si>
    <t>역졸</t>
  </si>
  <si>
    <t>보보</t>
  </si>
  <si>
    <t>어모장군행충좌위부사과</t>
  </si>
  <si>
    <t>충익위</t>
  </si>
  <si>
    <t>기관</t>
  </si>
  <si>
    <t>악공보</t>
  </si>
  <si>
    <t>제원</t>
  </si>
  <si>
    <t>전력부위수문장</t>
  </si>
  <si>
    <t>통사랑</t>
  </si>
  <si>
    <t>어군</t>
  </si>
  <si>
    <t>별시위</t>
  </si>
  <si>
    <t>성균생원</t>
  </si>
  <si>
    <t>병절교위부사과</t>
  </si>
  <si>
    <t>부명</t>
  </si>
  <si>
    <t>설해</t>
  </si>
  <si>
    <t>철생</t>
  </si>
  <si>
    <t>개똥</t>
  </si>
  <si>
    <t>태룡</t>
  </si>
  <si>
    <t>일학</t>
  </si>
  <si>
    <t>후생</t>
  </si>
  <si>
    <t>건리산</t>
  </si>
  <si>
    <t>대일</t>
  </si>
  <si>
    <t>성선이</t>
  </si>
  <si>
    <t>분동</t>
  </si>
  <si>
    <t>남이</t>
  </si>
  <si>
    <t>박응창</t>
  </si>
  <si>
    <t>춘세</t>
  </si>
  <si>
    <t>상경</t>
  </si>
  <si>
    <t>안생</t>
  </si>
  <si>
    <t>송익</t>
  </si>
  <si>
    <t>흥립</t>
  </si>
  <si>
    <t>옥련</t>
  </si>
  <si>
    <t>군적</t>
  </si>
  <si>
    <t>백종</t>
  </si>
  <si>
    <t>일손모</t>
  </si>
  <si>
    <t>달문</t>
  </si>
  <si>
    <t>계복</t>
  </si>
  <si>
    <t>주익</t>
  </si>
  <si>
    <t>학</t>
  </si>
  <si>
    <t>의이</t>
  </si>
  <si>
    <t>경흘</t>
  </si>
  <si>
    <t>진복</t>
  </si>
  <si>
    <t>막동</t>
  </si>
  <si>
    <t>허기리</t>
  </si>
  <si>
    <t>박인상</t>
  </si>
  <si>
    <t>후남</t>
  </si>
  <si>
    <t>득수</t>
  </si>
  <si>
    <t>금수봉</t>
  </si>
  <si>
    <t>윤복</t>
  </si>
  <si>
    <t>개불</t>
  </si>
  <si>
    <t>영귀</t>
  </si>
  <si>
    <t>인방</t>
  </si>
  <si>
    <t>정인수</t>
  </si>
  <si>
    <t>충립</t>
  </si>
  <si>
    <t>민신</t>
  </si>
  <si>
    <t>전석</t>
  </si>
  <si>
    <t>호민</t>
  </si>
  <si>
    <t>막부</t>
  </si>
  <si>
    <t>산룡</t>
  </si>
  <si>
    <t>명남</t>
  </si>
  <si>
    <t>계성</t>
  </si>
  <si>
    <t>천일</t>
  </si>
  <si>
    <t>준립</t>
  </si>
  <si>
    <t>생</t>
  </si>
  <si>
    <t>문산</t>
  </si>
  <si>
    <t>달마</t>
  </si>
  <si>
    <t>칠손</t>
  </si>
  <si>
    <t>최막경</t>
  </si>
  <si>
    <t>응견</t>
  </si>
  <si>
    <t>솔룡</t>
  </si>
  <si>
    <t>수남</t>
  </si>
  <si>
    <t>계일</t>
  </si>
  <si>
    <t>계흡</t>
  </si>
  <si>
    <t>계협</t>
  </si>
  <si>
    <t>환생</t>
  </si>
  <si>
    <t>융룡</t>
  </si>
  <si>
    <t>호생</t>
  </si>
  <si>
    <t>우선</t>
  </si>
  <si>
    <t>돌천</t>
  </si>
  <si>
    <t>일이</t>
  </si>
  <si>
    <t>우상</t>
  </si>
  <si>
    <t>일기</t>
  </si>
  <si>
    <t>담</t>
  </si>
  <si>
    <t>신생</t>
  </si>
  <si>
    <t>덕매</t>
  </si>
  <si>
    <t>경록</t>
  </si>
  <si>
    <t>달</t>
  </si>
  <si>
    <t>천남</t>
  </si>
  <si>
    <t>춘립</t>
  </si>
  <si>
    <t>감봉</t>
  </si>
  <si>
    <t>선억</t>
  </si>
  <si>
    <t>후락</t>
  </si>
  <si>
    <t>감이</t>
  </si>
  <si>
    <t>말동</t>
  </si>
  <si>
    <t>말세</t>
  </si>
  <si>
    <t>원상</t>
  </si>
  <si>
    <t>망생</t>
  </si>
  <si>
    <t>언세</t>
  </si>
  <si>
    <t>운학</t>
  </si>
  <si>
    <t>응복</t>
  </si>
  <si>
    <t>석화</t>
  </si>
  <si>
    <t>성길</t>
  </si>
  <si>
    <t>득지</t>
  </si>
  <si>
    <t>승룡</t>
  </si>
  <si>
    <t>상윤</t>
  </si>
  <si>
    <t>안정남</t>
  </si>
  <si>
    <t>태평</t>
  </si>
  <si>
    <t>애복</t>
  </si>
  <si>
    <t>무치</t>
  </si>
  <si>
    <t>방한</t>
  </si>
  <si>
    <t>창의</t>
  </si>
  <si>
    <t>개생</t>
  </si>
  <si>
    <t>람</t>
  </si>
  <si>
    <t>의중</t>
  </si>
  <si>
    <t>모로금</t>
  </si>
  <si>
    <t>학복</t>
  </si>
  <si>
    <t>이경</t>
  </si>
  <si>
    <t>산립</t>
  </si>
  <si>
    <t>성휘</t>
  </si>
  <si>
    <t>순일</t>
  </si>
  <si>
    <t>군순</t>
  </si>
  <si>
    <t>운생</t>
  </si>
  <si>
    <t>이정</t>
  </si>
  <si>
    <t>산후</t>
  </si>
  <si>
    <t>정익</t>
  </si>
  <si>
    <t>사성</t>
  </si>
  <si>
    <t>막내</t>
  </si>
  <si>
    <t>자음동</t>
  </si>
  <si>
    <t>계남</t>
  </si>
  <si>
    <t>문세</t>
  </si>
  <si>
    <t>희산</t>
  </si>
  <si>
    <t>인복</t>
  </si>
  <si>
    <t>번산</t>
  </si>
  <si>
    <t>천호</t>
  </si>
  <si>
    <t>민헌</t>
  </si>
  <si>
    <t>담룡</t>
  </si>
  <si>
    <t>수광</t>
  </si>
  <si>
    <t>사봉</t>
  </si>
  <si>
    <t>도리</t>
  </si>
  <si>
    <t>복룡</t>
  </si>
  <si>
    <t>계상</t>
  </si>
  <si>
    <t>화음동</t>
  </si>
  <si>
    <t>선이</t>
  </si>
  <si>
    <t>계신</t>
  </si>
  <si>
    <t>유난</t>
  </si>
  <si>
    <t>덕인</t>
  </si>
  <si>
    <t>원</t>
  </si>
  <si>
    <t>이종</t>
  </si>
  <si>
    <t>응무</t>
  </si>
  <si>
    <t>한한남</t>
  </si>
  <si>
    <t>구철</t>
  </si>
  <si>
    <t>몽의</t>
  </si>
  <si>
    <t>준평</t>
  </si>
  <si>
    <t>진영</t>
  </si>
  <si>
    <t>학립</t>
  </si>
  <si>
    <t>호신</t>
  </si>
  <si>
    <t>덕숭</t>
  </si>
  <si>
    <t>구성</t>
  </si>
  <si>
    <t>복상</t>
  </si>
  <si>
    <t>소작</t>
  </si>
  <si>
    <t>해립</t>
  </si>
  <si>
    <t>신복</t>
  </si>
  <si>
    <t>풍립</t>
  </si>
  <si>
    <t>맹룡</t>
  </si>
  <si>
    <t>극상</t>
  </si>
  <si>
    <t>광숙</t>
  </si>
  <si>
    <t>우룡</t>
  </si>
  <si>
    <t>유적</t>
  </si>
  <si>
    <t>지남</t>
  </si>
  <si>
    <t>수란</t>
  </si>
  <si>
    <t>세립</t>
  </si>
  <si>
    <t>세인</t>
  </si>
  <si>
    <t>지업</t>
  </si>
  <si>
    <t>귀세</t>
  </si>
  <si>
    <t>억</t>
  </si>
  <si>
    <t>명해</t>
  </si>
  <si>
    <t>몽생</t>
  </si>
  <si>
    <t>인원</t>
  </si>
  <si>
    <t>순립</t>
  </si>
  <si>
    <t>원원</t>
  </si>
  <si>
    <t>계방</t>
  </si>
  <si>
    <t>을생</t>
  </si>
  <si>
    <t>상복</t>
  </si>
  <si>
    <t>계택</t>
  </si>
  <si>
    <t>수인</t>
  </si>
  <si>
    <t>말추</t>
  </si>
  <si>
    <t>선문</t>
  </si>
  <si>
    <t>단이</t>
  </si>
  <si>
    <t>무언</t>
  </si>
  <si>
    <t>지운</t>
  </si>
  <si>
    <t>문산이</t>
  </si>
  <si>
    <t>홍로</t>
  </si>
  <si>
    <t>시원</t>
  </si>
  <si>
    <t>달립</t>
  </si>
  <si>
    <t>흥국</t>
  </si>
  <si>
    <t>영룡</t>
  </si>
  <si>
    <t>애란</t>
  </si>
  <si>
    <t>춘석</t>
  </si>
  <si>
    <t>승한</t>
  </si>
  <si>
    <t>석세</t>
  </si>
  <si>
    <t>눌이</t>
  </si>
  <si>
    <t>승희</t>
  </si>
  <si>
    <t>명학</t>
  </si>
  <si>
    <t>말명</t>
  </si>
  <si>
    <t>은생</t>
  </si>
  <si>
    <t>정손</t>
  </si>
  <si>
    <t>완</t>
  </si>
  <si>
    <t>득찬</t>
  </si>
  <si>
    <t>최학룡</t>
  </si>
  <si>
    <t>박선종</t>
  </si>
  <si>
    <t>흥룡</t>
  </si>
  <si>
    <t>진승</t>
  </si>
  <si>
    <t>동초</t>
  </si>
  <si>
    <t>홍직</t>
  </si>
  <si>
    <t>솔인</t>
  </si>
  <si>
    <t>경룡</t>
  </si>
  <si>
    <t>경립</t>
  </si>
  <si>
    <t>천금</t>
  </si>
  <si>
    <t>한준</t>
  </si>
  <si>
    <t>정호</t>
  </si>
  <si>
    <t>홍효</t>
  </si>
  <si>
    <t>천룡</t>
  </si>
  <si>
    <t>성협</t>
  </si>
  <si>
    <t>수제</t>
  </si>
  <si>
    <t>언걸</t>
  </si>
  <si>
    <t>대선</t>
  </si>
  <si>
    <t>여우</t>
  </si>
  <si>
    <t>석생</t>
  </si>
  <si>
    <t>대</t>
  </si>
  <si>
    <t>천개</t>
  </si>
  <si>
    <t>조남</t>
  </si>
  <si>
    <t>유복</t>
  </si>
  <si>
    <t>효민</t>
  </si>
  <si>
    <t>호성</t>
  </si>
  <si>
    <t>산세</t>
  </si>
  <si>
    <t>백말수</t>
  </si>
  <si>
    <t>정길</t>
  </si>
  <si>
    <t>봉룡</t>
  </si>
  <si>
    <t>사호</t>
  </si>
  <si>
    <t>대원</t>
  </si>
  <si>
    <t>찬중</t>
  </si>
  <si>
    <t>현봉일</t>
  </si>
  <si>
    <t>시산</t>
  </si>
  <si>
    <t>잠복</t>
  </si>
  <si>
    <t>동남</t>
  </si>
  <si>
    <t>충량</t>
  </si>
  <si>
    <t>득란</t>
  </si>
  <si>
    <t>선성</t>
  </si>
  <si>
    <t>박자한</t>
  </si>
  <si>
    <t>정돌이</t>
  </si>
  <si>
    <t>생민</t>
  </si>
  <si>
    <t>사경</t>
  </si>
  <si>
    <t>존기</t>
  </si>
  <si>
    <t>장철</t>
  </si>
  <si>
    <t>부남</t>
  </si>
  <si>
    <t>계록</t>
  </si>
  <si>
    <t>마동</t>
  </si>
  <si>
    <t>봉립</t>
  </si>
  <si>
    <t>응록</t>
  </si>
  <si>
    <t>인수</t>
  </si>
  <si>
    <t>조말립</t>
  </si>
  <si>
    <t>희수</t>
  </si>
  <si>
    <t>언상</t>
  </si>
  <si>
    <t>일세</t>
  </si>
  <si>
    <t>문립</t>
  </si>
  <si>
    <t>복</t>
  </si>
  <si>
    <t>유세</t>
  </si>
  <si>
    <t>후성</t>
  </si>
  <si>
    <t>무내</t>
  </si>
  <si>
    <t>원룡</t>
  </si>
  <si>
    <t>준희</t>
  </si>
  <si>
    <t>문기</t>
  </si>
  <si>
    <t>부내</t>
  </si>
  <si>
    <t>계조</t>
  </si>
  <si>
    <t>풍남</t>
  </si>
  <si>
    <t>월생</t>
  </si>
  <si>
    <t>성우</t>
  </si>
  <si>
    <t>흥민</t>
  </si>
  <si>
    <t>운삭</t>
  </si>
  <si>
    <t>열이</t>
  </si>
  <si>
    <t>은대</t>
  </si>
  <si>
    <t>언립</t>
  </si>
  <si>
    <t>억수</t>
  </si>
  <si>
    <t>여파</t>
  </si>
  <si>
    <t>박정민</t>
  </si>
  <si>
    <t>응량</t>
  </si>
  <si>
    <t>이량</t>
  </si>
  <si>
    <t>한복</t>
  </si>
  <si>
    <t>엇복</t>
  </si>
  <si>
    <t>성동</t>
  </si>
  <si>
    <t>환이</t>
  </si>
  <si>
    <t>추일</t>
  </si>
  <si>
    <t>덕립</t>
  </si>
  <si>
    <t>응도</t>
  </si>
  <si>
    <t>세형</t>
  </si>
  <si>
    <t>계손</t>
  </si>
  <si>
    <t>오십이</t>
  </si>
  <si>
    <t>우음동</t>
  </si>
  <si>
    <t>갓단</t>
  </si>
  <si>
    <t>곤</t>
  </si>
  <si>
    <t>선빈</t>
  </si>
  <si>
    <t>생이</t>
  </si>
  <si>
    <t>인경</t>
  </si>
  <si>
    <t>유인신</t>
  </si>
  <si>
    <t>자홍</t>
  </si>
  <si>
    <t>성천</t>
  </si>
  <si>
    <t>추인</t>
  </si>
  <si>
    <t>응지</t>
  </si>
  <si>
    <t>종수</t>
  </si>
  <si>
    <t>창후</t>
  </si>
  <si>
    <t>장귀련</t>
  </si>
  <si>
    <t>동달</t>
  </si>
  <si>
    <t>자군</t>
  </si>
  <si>
    <t>지해</t>
  </si>
  <si>
    <t>삼준</t>
  </si>
  <si>
    <t>박달마</t>
  </si>
  <si>
    <t>장남</t>
  </si>
  <si>
    <t>춘련</t>
  </si>
  <si>
    <t>군동</t>
  </si>
  <si>
    <t>박천</t>
  </si>
  <si>
    <t>유례</t>
  </si>
  <si>
    <t>몽남</t>
  </si>
  <si>
    <t>서룡</t>
  </si>
  <si>
    <t>몽상</t>
  </si>
  <si>
    <t>희봉</t>
  </si>
  <si>
    <t>여자</t>
  </si>
  <si>
    <t>계순</t>
  </si>
  <si>
    <t>풍선</t>
  </si>
  <si>
    <t>업</t>
  </si>
  <si>
    <t>준경</t>
  </si>
  <si>
    <t>고생</t>
  </si>
  <si>
    <t>시동</t>
  </si>
  <si>
    <t>시건</t>
  </si>
  <si>
    <t>춘산</t>
  </si>
  <si>
    <t>변생</t>
  </si>
  <si>
    <t>몽인</t>
  </si>
  <si>
    <t>승조</t>
  </si>
  <si>
    <t>우대문</t>
  </si>
  <si>
    <t>천로</t>
  </si>
  <si>
    <t>마남</t>
  </si>
  <si>
    <t>희남</t>
  </si>
  <si>
    <t>운서</t>
  </si>
  <si>
    <t>조산</t>
  </si>
  <si>
    <t>철</t>
  </si>
  <si>
    <t>처선</t>
  </si>
  <si>
    <t>득련</t>
  </si>
  <si>
    <t>모손</t>
  </si>
  <si>
    <t>은정</t>
  </si>
  <si>
    <t>정산</t>
  </si>
  <si>
    <t>황이삼</t>
  </si>
  <si>
    <t>인홍</t>
  </si>
  <si>
    <t>기상</t>
  </si>
  <si>
    <t>일복</t>
  </si>
  <si>
    <t>성남</t>
  </si>
  <si>
    <t>다질복</t>
  </si>
  <si>
    <t>호립</t>
  </si>
  <si>
    <t>수의</t>
  </si>
  <si>
    <t>욱</t>
  </si>
  <si>
    <t>오변</t>
  </si>
  <si>
    <t>구학</t>
  </si>
  <si>
    <t>윤석</t>
  </si>
  <si>
    <t>황수청</t>
  </si>
  <si>
    <t>달망</t>
  </si>
  <si>
    <t>산석</t>
  </si>
  <si>
    <t>의원</t>
  </si>
  <si>
    <t>장문</t>
  </si>
  <si>
    <t>오작</t>
  </si>
  <si>
    <t>북이남</t>
  </si>
  <si>
    <t>응호</t>
  </si>
  <si>
    <t>필</t>
  </si>
  <si>
    <t>복이</t>
  </si>
  <si>
    <t>숙지</t>
  </si>
  <si>
    <t>손윤금</t>
  </si>
  <si>
    <t>수산</t>
  </si>
  <si>
    <t>후산</t>
  </si>
  <si>
    <t>별룡</t>
  </si>
  <si>
    <t>극성</t>
  </si>
  <si>
    <t>준일</t>
  </si>
  <si>
    <t>한상지</t>
  </si>
  <si>
    <t>세홍</t>
  </si>
  <si>
    <t>현문</t>
  </si>
  <si>
    <t>한기</t>
  </si>
  <si>
    <t>정람</t>
  </si>
  <si>
    <t>만천</t>
  </si>
  <si>
    <t>정돌금</t>
  </si>
  <si>
    <t>매질금</t>
  </si>
  <si>
    <t>수립</t>
  </si>
  <si>
    <t>길남</t>
  </si>
  <si>
    <t>감금</t>
  </si>
  <si>
    <t>일수</t>
  </si>
  <si>
    <t>언복</t>
  </si>
  <si>
    <t>부동</t>
  </si>
  <si>
    <t>고금생</t>
  </si>
  <si>
    <t>이남</t>
  </si>
  <si>
    <t>오세</t>
  </si>
  <si>
    <t>말치</t>
  </si>
  <si>
    <t>득성</t>
  </si>
  <si>
    <t>준이</t>
  </si>
  <si>
    <t>득</t>
  </si>
  <si>
    <t>의일</t>
  </si>
  <si>
    <t>극룡</t>
  </si>
  <si>
    <t>만수</t>
  </si>
  <si>
    <t>득운</t>
  </si>
  <si>
    <t>세청</t>
  </si>
  <si>
    <t>응신</t>
  </si>
  <si>
    <t>사립</t>
  </si>
  <si>
    <t>인각</t>
  </si>
  <si>
    <t>만손</t>
  </si>
  <si>
    <t>막세</t>
  </si>
  <si>
    <t>행남</t>
  </si>
  <si>
    <t>덕복</t>
  </si>
  <si>
    <t>술이</t>
  </si>
  <si>
    <t>금동</t>
  </si>
  <si>
    <t>금올미</t>
  </si>
  <si>
    <t>추립</t>
  </si>
  <si>
    <t>돌복</t>
  </si>
  <si>
    <t>정오세</t>
  </si>
  <si>
    <t>산동</t>
  </si>
  <si>
    <t>미이</t>
  </si>
  <si>
    <t>익성</t>
  </si>
  <si>
    <t>갑금</t>
  </si>
  <si>
    <t>박이남</t>
  </si>
  <si>
    <t>응희</t>
  </si>
  <si>
    <t>오정</t>
  </si>
  <si>
    <t>경운</t>
  </si>
  <si>
    <t>분남</t>
  </si>
  <si>
    <t>귀만</t>
  </si>
  <si>
    <t>석량</t>
  </si>
  <si>
    <t>광읍산</t>
  </si>
  <si>
    <t>변득민</t>
  </si>
  <si>
    <t>자미</t>
  </si>
  <si>
    <t>후달</t>
  </si>
  <si>
    <t>남석</t>
  </si>
  <si>
    <t>흉폭</t>
  </si>
  <si>
    <t>불명</t>
  </si>
  <si>
    <t>자음미</t>
  </si>
  <si>
    <t>정귀</t>
  </si>
  <si>
    <t>경상</t>
  </si>
  <si>
    <t>경웅</t>
  </si>
  <si>
    <t>박인복</t>
  </si>
  <si>
    <t>을립</t>
  </si>
  <si>
    <t>승철</t>
  </si>
  <si>
    <t>상우</t>
  </si>
  <si>
    <t>순걸</t>
  </si>
  <si>
    <t>덕명</t>
  </si>
  <si>
    <t>천산</t>
  </si>
  <si>
    <t>영무</t>
  </si>
  <si>
    <t>생남</t>
  </si>
  <si>
    <t>충래</t>
  </si>
  <si>
    <t>득공</t>
  </si>
  <si>
    <t>귀련</t>
  </si>
  <si>
    <t>극우</t>
  </si>
  <si>
    <t>득우</t>
  </si>
  <si>
    <t>송백</t>
  </si>
  <si>
    <t>인손</t>
  </si>
  <si>
    <t>박선남</t>
  </si>
  <si>
    <t>계우</t>
  </si>
  <si>
    <t>선생</t>
  </si>
  <si>
    <t>운립</t>
  </si>
  <si>
    <t>박추원</t>
  </si>
  <si>
    <t>몽성</t>
  </si>
  <si>
    <t>대룡</t>
  </si>
  <si>
    <t>송학</t>
  </si>
  <si>
    <t>박복지</t>
  </si>
  <si>
    <t>홍린</t>
  </si>
  <si>
    <t>맹원</t>
  </si>
  <si>
    <t>풍생</t>
  </si>
  <si>
    <t>경호</t>
  </si>
  <si>
    <t>모리금</t>
  </si>
  <si>
    <t>출남</t>
  </si>
  <si>
    <t>성만일</t>
  </si>
  <si>
    <t>도자룡</t>
  </si>
  <si>
    <t>경조</t>
  </si>
  <si>
    <t>점복</t>
  </si>
  <si>
    <t>경적</t>
  </si>
  <si>
    <t>이문</t>
  </si>
  <si>
    <t>박돌금</t>
  </si>
  <si>
    <t>배흥걸</t>
  </si>
  <si>
    <t>두남</t>
  </si>
  <si>
    <t>진파</t>
  </si>
  <si>
    <t>기동</t>
  </si>
  <si>
    <t>안실</t>
  </si>
  <si>
    <t>백수</t>
  </si>
  <si>
    <t>최산동</t>
  </si>
  <si>
    <t>홍윤</t>
  </si>
  <si>
    <t>무립</t>
  </si>
  <si>
    <t>시태</t>
  </si>
  <si>
    <t>구룡</t>
  </si>
  <si>
    <t>후립</t>
  </si>
  <si>
    <t>일</t>
  </si>
  <si>
    <t>금개</t>
  </si>
  <si>
    <t>수</t>
  </si>
  <si>
    <t>은이</t>
  </si>
  <si>
    <t>시영</t>
  </si>
  <si>
    <t>대성</t>
  </si>
  <si>
    <t>한의인</t>
  </si>
  <si>
    <t>무흥</t>
  </si>
  <si>
    <t>언생</t>
  </si>
  <si>
    <t>악란</t>
  </si>
  <si>
    <t>대교</t>
  </si>
  <si>
    <t>정이</t>
  </si>
  <si>
    <t>봉수</t>
  </si>
  <si>
    <t>한룡</t>
  </si>
  <si>
    <t>화음상</t>
  </si>
  <si>
    <t>영남</t>
  </si>
  <si>
    <t>사연</t>
  </si>
  <si>
    <t>금석이</t>
  </si>
  <si>
    <t>대수</t>
  </si>
  <si>
    <t>일영</t>
  </si>
  <si>
    <t>정홍</t>
  </si>
  <si>
    <t>근장</t>
  </si>
  <si>
    <t>감산</t>
  </si>
  <si>
    <t>말련</t>
  </si>
  <si>
    <t>동백</t>
  </si>
  <si>
    <t>득발</t>
  </si>
  <si>
    <t>응인</t>
  </si>
  <si>
    <t>강선룡</t>
  </si>
  <si>
    <t>세란</t>
  </si>
  <si>
    <t>사국</t>
  </si>
  <si>
    <t>춘문</t>
  </si>
  <si>
    <t>생부직역</t>
  </si>
  <si>
    <t>생부명</t>
  </si>
  <si>
    <t>모직역</t>
  </si>
  <si>
    <t>동비</t>
  </si>
  <si>
    <t>역비</t>
  </si>
  <si>
    <t>솔동비</t>
  </si>
  <si>
    <t>모명</t>
  </si>
  <si>
    <t>우음춘</t>
  </si>
  <si>
    <t>말녀</t>
  </si>
  <si>
    <t>춘진</t>
  </si>
  <si>
    <t>축매</t>
  </si>
  <si>
    <t>정개</t>
  </si>
  <si>
    <t>후녀</t>
  </si>
  <si>
    <t>설량</t>
  </si>
  <si>
    <t>일향</t>
  </si>
  <si>
    <t>옥이</t>
  </si>
  <si>
    <t>엄춘금</t>
  </si>
  <si>
    <t>권동월</t>
  </si>
  <si>
    <t>우음개</t>
  </si>
  <si>
    <t>봉옥</t>
  </si>
  <si>
    <t>수덕</t>
  </si>
  <si>
    <t>수개</t>
  </si>
  <si>
    <t>애례</t>
  </si>
  <si>
    <t>승화</t>
  </si>
  <si>
    <t>효금</t>
  </si>
  <si>
    <t>업양</t>
  </si>
  <si>
    <t>춘화</t>
  </si>
  <si>
    <t>금이춘</t>
  </si>
  <si>
    <t>춘양</t>
  </si>
  <si>
    <t>자음개</t>
  </si>
  <si>
    <t>악진개</t>
  </si>
  <si>
    <t>향개</t>
  </si>
  <si>
    <t>우음지</t>
  </si>
  <si>
    <t>검덕</t>
  </si>
  <si>
    <t>인개</t>
  </si>
  <si>
    <t>강덕</t>
  </si>
  <si>
    <t>도리개</t>
  </si>
  <si>
    <t>임의</t>
  </si>
  <si>
    <t>진이</t>
  </si>
  <si>
    <t>억금</t>
  </si>
  <si>
    <t>감례</t>
  </si>
  <si>
    <t>천분</t>
  </si>
  <si>
    <t>생량</t>
  </si>
  <si>
    <t>박오월</t>
  </si>
  <si>
    <t>향덕</t>
  </si>
  <si>
    <t>동금</t>
  </si>
  <si>
    <t>응옥</t>
  </si>
  <si>
    <t>거비</t>
  </si>
  <si>
    <t>해월</t>
  </si>
  <si>
    <t>화시</t>
  </si>
  <si>
    <t>만대</t>
  </si>
  <si>
    <t>여량</t>
  </si>
  <si>
    <t>문춘</t>
  </si>
  <si>
    <t>월향</t>
  </si>
  <si>
    <t>권대</t>
  </si>
  <si>
    <t>최택례</t>
  </si>
  <si>
    <t>금아</t>
  </si>
  <si>
    <t>택례</t>
  </si>
  <si>
    <t>오기옥</t>
  </si>
  <si>
    <t>말매</t>
  </si>
  <si>
    <t>생금</t>
  </si>
  <si>
    <t>대개</t>
  </si>
  <si>
    <t>감개</t>
  </si>
  <si>
    <t>영개</t>
  </si>
  <si>
    <t>산화</t>
  </si>
  <si>
    <t>팔월</t>
  </si>
  <si>
    <t>세례</t>
  </si>
  <si>
    <t>애당</t>
  </si>
  <si>
    <t>천내</t>
  </si>
  <si>
    <t>덕개</t>
  </si>
  <si>
    <t>사대</t>
  </si>
  <si>
    <t>조옥</t>
  </si>
  <si>
    <t>옥</t>
  </si>
  <si>
    <t>은</t>
  </si>
  <si>
    <t>백질금</t>
  </si>
  <si>
    <t>향대</t>
  </si>
  <si>
    <t>업개</t>
  </si>
  <si>
    <t>금덕</t>
  </si>
  <si>
    <t>권춘</t>
  </si>
  <si>
    <t>차악금</t>
  </si>
  <si>
    <t>수춘</t>
  </si>
  <si>
    <t>신분</t>
  </si>
  <si>
    <t>춘분</t>
  </si>
  <si>
    <t>언춘</t>
  </si>
  <si>
    <t>성대</t>
  </si>
  <si>
    <t>산대</t>
  </si>
  <si>
    <t>상화</t>
  </si>
  <si>
    <t>명속</t>
  </si>
  <si>
    <t>배옥지</t>
  </si>
  <si>
    <t>둔덕</t>
  </si>
  <si>
    <t>충금</t>
  </si>
  <si>
    <t>옥춘이</t>
  </si>
  <si>
    <t>단금</t>
  </si>
  <si>
    <t>금작</t>
  </si>
  <si>
    <t>광읍개</t>
  </si>
  <si>
    <t>명매</t>
  </si>
  <si>
    <t>복대</t>
  </si>
  <si>
    <t>기당</t>
  </si>
  <si>
    <t>매지</t>
  </si>
  <si>
    <t>잣개</t>
  </si>
  <si>
    <t>막공</t>
  </si>
  <si>
    <t>담개</t>
  </si>
  <si>
    <t>풍덕</t>
  </si>
  <si>
    <t>대명</t>
  </si>
  <si>
    <t>말공</t>
  </si>
  <si>
    <t>춘봉</t>
  </si>
  <si>
    <t>모을안</t>
  </si>
  <si>
    <t>애덕</t>
  </si>
  <si>
    <t>은옥</t>
  </si>
  <si>
    <t>우례</t>
  </si>
  <si>
    <t>강풍월</t>
  </si>
  <si>
    <t>강금</t>
  </si>
  <si>
    <t>박명옥</t>
  </si>
  <si>
    <t>개이</t>
  </si>
  <si>
    <t>의량</t>
  </si>
  <si>
    <t>돌량</t>
  </si>
  <si>
    <t>계매</t>
  </si>
  <si>
    <t>이월</t>
  </si>
  <si>
    <t>풍월</t>
  </si>
  <si>
    <t>자근개</t>
  </si>
  <si>
    <t>은덕</t>
  </si>
  <si>
    <t>한춘</t>
  </si>
  <si>
    <t>우춘</t>
  </si>
  <si>
    <t>말대</t>
  </si>
  <si>
    <t>문덕</t>
  </si>
  <si>
    <t>동월</t>
  </si>
  <si>
    <t>구금</t>
  </si>
  <si>
    <t>황만덕</t>
  </si>
  <si>
    <t>언개</t>
  </si>
  <si>
    <t>오진</t>
  </si>
  <si>
    <t>단춘</t>
  </si>
  <si>
    <t>권옥대</t>
  </si>
  <si>
    <t>구명금</t>
  </si>
  <si>
    <t>성량</t>
  </si>
  <si>
    <t>애경</t>
  </si>
  <si>
    <t>인분</t>
  </si>
  <si>
    <t>개덕</t>
  </si>
  <si>
    <t>우음비</t>
  </si>
  <si>
    <t>솔례</t>
  </si>
  <si>
    <t>사량</t>
  </si>
  <si>
    <t>업성개</t>
  </si>
  <si>
    <t>고은</t>
  </si>
  <si>
    <t>사랑</t>
  </si>
  <si>
    <t>윤개</t>
  </si>
  <si>
    <t>개옥</t>
  </si>
  <si>
    <t>조직역</t>
  </si>
  <si>
    <t>절충장군중추부사</t>
  </si>
  <si>
    <t>군공</t>
  </si>
  <si>
    <t>군공판사</t>
  </si>
  <si>
    <t>선무원종공신훈련원첨정</t>
  </si>
  <si>
    <t>군공판관</t>
  </si>
  <si>
    <t>절충장군호분위상호군</t>
  </si>
  <si>
    <t>전력부위겸사복수문장</t>
  </si>
  <si>
    <t>통훈대부안기도찰방</t>
  </si>
  <si>
    <t>권지훈련원봉사</t>
  </si>
  <si>
    <t>봉직랑유곡찰방</t>
  </si>
  <si>
    <t>통훈대부행주부</t>
  </si>
  <si>
    <t>통대부</t>
  </si>
  <si>
    <t>절충장군첨지중추부사행상호군</t>
  </si>
  <si>
    <t>선무원종공신우림위</t>
  </si>
  <si>
    <t>자헌대부중추부사동지</t>
  </si>
  <si>
    <t>진정대부</t>
  </si>
  <si>
    <t>자헌대부동지중추부사</t>
  </si>
  <si>
    <t>속통정대부</t>
  </si>
  <si>
    <t>향리</t>
  </si>
  <si>
    <t>선무원종공신판관</t>
  </si>
  <si>
    <t>절충장군첨지중추부사</t>
  </si>
  <si>
    <t>원종공신판관</t>
  </si>
  <si>
    <t>훈련봉사</t>
  </si>
  <si>
    <t>안일호장</t>
  </si>
  <si>
    <t>겸사복선무원종공신</t>
  </si>
  <si>
    <t>선무원종공신</t>
  </si>
  <si>
    <t>원종공신겸사복</t>
  </si>
  <si>
    <t>선무원종공신전력부위겸사복</t>
  </si>
  <si>
    <t>정헌대부동지중추부사</t>
  </si>
  <si>
    <t>통정대부행음죽현감</t>
  </si>
  <si>
    <t>병절교위충무위부장</t>
  </si>
  <si>
    <t>증통정대부호조참의</t>
  </si>
  <si>
    <t>훈련주부군공판관</t>
  </si>
  <si>
    <t>정로위통정대부</t>
  </si>
  <si>
    <t>통정대부훈련주부</t>
  </si>
  <si>
    <t>봉사</t>
  </si>
  <si>
    <t>선무원종공신절충장군첨지중추부사</t>
  </si>
  <si>
    <t>선무원종공신어모장군행훈련원주부</t>
  </si>
  <si>
    <t>장사랑훈도</t>
  </si>
  <si>
    <t>장사랑기자전참봉</t>
  </si>
  <si>
    <t>행통훈대부주부</t>
  </si>
  <si>
    <t>어모장군훈련원봉사</t>
  </si>
  <si>
    <t>가대부</t>
  </si>
  <si>
    <t>승사랑참봉</t>
  </si>
  <si>
    <t>부장선무원종공신병절교위훈련원주부</t>
  </si>
  <si>
    <t>첨정</t>
  </si>
  <si>
    <t>통훈대부행사헌부감찰</t>
  </si>
  <si>
    <t>어모장군충좌위부사과</t>
  </si>
  <si>
    <t>군공주부</t>
  </si>
  <si>
    <t>봉직랑사재감첨정</t>
  </si>
  <si>
    <t>선무원종공신제역</t>
  </si>
  <si>
    <t>통정대부행안동부사</t>
  </si>
  <si>
    <t>광이</t>
  </si>
  <si>
    <t>다기</t>
  </si>
  <si>
    <t>풍세</t>
  </si>
  <si>
    <t>덕부</t>
  </si>
  <si>
    <t>홍손</t>
  </si>
  <si>
    <t>수억</t>
  </si>
  <si>
    <t>명부</t>
  </si>
  <si>
    <t>범산</t>
  </si>
  <si>
    <t>분련</t>
  </si>
  <si>
    <t>남손</t>
  </si>
  <si>
    <t>봉세</t>
  </si>
  <si>
    <t>문흘</t>
  </si>
  <si>
    <t>경생</t>
  </si>
  <si>
    <t>신우</t>
  </si>
  <si>
    <t>은석</t>
  </si>
  <si>
    <t>개원</t>
  </si>
  <si>
    <t>여헌</t>
  </si>
  <si>
    <t>일석</t>
  </si>
  <si>
    <t>언동</t>
  </si>
  <si>
    <t>은수</t>
  </si>
  <si>
    <t>학금</t>
  </si>
  <si>
    <t>여무</t>
  </si>
  <si>
    <t>정섭</t>
  </si>
  <si>
    <t>북금</t>
  </si>
  <si>
    <t>흥종</t>
  </si>
  <si>
    <t>금야</t>
  </si>
  <si>
    <t>말손</t>
  </si>
  <si>
    <t>춘성</t>
  </si>
  <si>
    <t>진문</t>
  </si>
  <si>
    <t>광한</t>
  </si>
  <si>
    <t>줏진</t>
  </si>
  <si>
    <t>윤원</t>
  </si>
  <si>
    <t>천진</t>
  </si>
  <si>
    <t>해복</t>
  </si>
  <si>
    <t>눌사</t>
  </si>
  <si>
    <t>봉로</t>
  </si>
  <si>
    <t>령</t>
  </si>
  <si>
    <t>대충</t>
  </si>
  <si>
    <t>세건</t>
  </si>
  <si>
    <t>동명</t>
  </si>
  <si>
    <t>희</t>
  </si>
  <si>
    <t>관</t>
  </si>
  <si>
    <t>사련</t>
  </si>
  <si>
    <t>필매</t>
  </si>
  <si>
    <t>록</t>
  </si>
  <si>
    <t>구일</t>
  </si>
  <si>
    <t>이손</t>
  </si>
  <si>
    <t>윤인</t>
  </si>
  <si>
    <t>봉남</t>
  </si>
  <si>
    <t>원구</t>
  </si>
  <si>
    <t>락</t>
  </si>
  <si>
    <t>성록</t>
  </si>
  <si>
    <t>계충</t>
  </si>
  <si>
    <t>돌원</t>
  </si>
  <si>
    <t>광식</t>
  </si>
  <si>
    <t>군업</t>
  </si>
  <si>
    <t>선식</t>
  </si>
  <si>
    <t>은기</t>
  </si>
  <si>
    <t>시로</t>
  </si>
  <si>
    <t>석로</t>
  </si>
  <si>
    <t>필이</t>
  </si>
  <si>
    <t>전이</t>
  </si>
  <si>
    <t>윤학</t>
  </si>
  <si>
    <t>풍성</t>
  </si>
  <si>
    <t>말종</t>
  </si>
  <si>
    <t>구지</t>
  </si>
  <si>
    <t>태수</t>
  </si>
  <si>
    <t>말천</t>
  </si>
  <si>
    <t>애년</t>
  </si>
  <si>
    <t>한우</t>
  </si>
  <si>
    <t>문길</t>
  </si>
  <si>
    <t>석민</t>
  </si>
  <si>
    <t>문희</t>
  </si>
  <si>
    <t>우민</t>
  </si>
  <si>
    <t>선석</t>
  </si>
  <si>
    <t>시찬</t>
  </si>
  <si>
    <t>석음미</t>
  </si>
  <si>
    <t>충신</t>
  </si>
  <si>
    <t>사효</t>
  </si>
  <si>
    <t>수호</t>
  </si>
  <si>
    <t>련</t>
  </si>
  <si>
    <t>막상</t>
  </si>
  <si>
    <t>사순</t>
  </si>
  <si>
    <t>인산</t>
  </si>
  <si>
    <t>옥철</t>
  </si>
  <si>
    <t>난우</t>
  </si>
  <si>
    <t>만일</t>
  </si>
  <si>
    <t>운룡</t>
  </si>
  <si>
    <t>수홍</t>
  </si>
  <si>
    <t>순택</t>
  </si>
  <si>
    <t>만성</t>
  </si>
  <si>
    <t>청원</t>
  </si>
  <si>
    <t>준년</t>
  </si>
  <si>
    <t>부상</t>
  </si>
  <si>
    <t>억부</t>
  </si>
  <si>
    <t>중학</t>
  </si>
  <si>
    <t>준생</t>
  </si>
  <si>
    <t>만근</t>
  </si>
  <si>
    <t>득부</t>
  </si>
  <si>
    <t>수련</t>
  </si>
  <si>
    <t>흥수</t>
  </si>
  <si>
    <t>언산</t>
  </si>
  <si>
    <t>도산</t>
  </si>
  <si>
    <t>밀</t>
  </si>
  <si>
    <t>한석</t>
  </si>
  <si>
    <t>설주</t>
  </si>
  <si>
    <t>광복</t>
  </si>
  <si>
    <t>원연</t>
  </si>
  <si>
    <t>응안</t>
  </si>
  <si>
    <t>문양</t>
  </si>
  <si>
    <t>막한</t>
  </si>
  <si>
    <t>동성</t>
  </si>
  <si>
    <t>학부</t>
  </si>
  <si>
    <t>동</t>
  </si>
  <si>
    <t>필서</t>
  </si>
  <si>
    <t>난</t>
  </si>
  <si>
    <t>귀홍</t>
  </si>
  <si>
    <t>존성</t>
  </si>
  <si>
    <t>몽덕</t>
  </si>
  <si>
    <t>걸</t>
  </si>
  <si>
    <t>진풍</t>
  </si>
  <si>
    <t>신택</t>
  </si>
  <si>
    <t>억복</t>
  </si>
  <si>
    <t>무생</t>
  </si>
  <si>
    <t>칠원</t>
  </si>
  <si>
    <t>홍이</t>
  </si>
  <si>
    <t>앵보</t>
  </si>
  <si>
    <t>언수</t>
  </si>
  <si>
    <t>광련</t>
  </si>
  <si>
    <t>춘계</t>
  </si>
  <si>
    <t>춘부</t>
  </si>
  <si>
    <t>순남</t>
  </si>
  <si>
    <t>몽련</t>
  </si>
  <si>
    <t>옥은</t>
  </si>
  <si>
    <t>길</t>
  </si>
  <si>
    <t>국지</t>
  </si>
  <si>
    <t>문이</t>
  </si>
  <si>
    <t>수철</t>
  </si>
  <si>
    <t>기</t>
  </si>
  <si>
    <t>희경</t>
  </si>
  <si>
    <t>옥달</t>
  </si>
  <si>
    <t>훈동</t>
  </si>
  <si>
    <t>개산</t>
  </si>
  <si>
    <t>지걸</t>
  </si>
  <si>
    <t>총</t>
  </si>
  <si>
    <t>성계</t>
  </si>
  <si>
    <t>중산</t>
  </si>
  <si>
    <t>귀천</t>
  </si>
  <si>
    <t>간</t>
  </si>
  <si>
    <t>의동</t>
  </si>
  <si>
    <t>기천</t>
  </si>
  <si>
    <t>계익</t>
  </si>
  <si>
    <t>대봉</t>
  </si>
  <si>
    <t>언부</t>
  </si>
  <si>
    <t>의한</t>
  </si>
  <si>
    <t>돌명</t>
  </si>
  <si>
    <t>귀식</t>
  </si>
  <si>
    <t>학모</t>
  </si>
  <si>
    <t>정석</t>
  </si>
  <si>
    <t>보상</t>
  </si>
  <si>
    <t>보음석</t>
  </si>
  <si>
    <t>건손</t>
  </si>
  <si>
    <t>은복</t>
  </si>
  <si>
    <t>금이남</t>
  </si>
  <si>
    <t>명경</t>
  </si>
  <si>
    <t>인국</t>
  </si>
  <si>
    <t>세국</t>
  </si>
  <si>
    <t>사재</t>
  </si>
  <si>
    <t>여경</t>
  </si>
  <si>
    <t>수연</t>
  </si>
  <si>
    <t>덕수</t>
  </si>
  <si>
    <t>윤숙</t>
  </si>
  <si>
    <t>영지</t>
  </si>
  <si>
    <t>광휘</t>
  </si>
  <si>
    <t>천의</t>
  </si>
  <si>
    <t>천옥</t>
  </si>
  <si>
    <t>명복</t>
  </si>
  <si>
    <t>개손</t>
  </si>
  <si>
    <t>줏산</t>
  </si>
  <si>
    <t>은부</t>
  </si>
  <si>
    <t>금복</t>
  </si>
  <si>
    <t>개인</t>
  </si>
  <si>
    <t>광백</t>
  </si>
  <si>
    <t>여부</t>
  </si>
  <si>
    <t>언의</t>
  </si>
  <si>
    <t>홍남</t>
  </si>
  <si>
    <t>문하</t>
  </si>
  <si>
    <t>번대</t>
  </si>
  <si>
    <t>억남</t>
  </si>
  <si>
    <t>조손</t>
  </si>
  <si>
    <t>천생</t>
  </si>
  <si>
    <t>석복</t>
  </si>
  <si>
    <t>천부</t>
  </si>
  <si>
    <t>무작</t>
  </si>
  <si>
    <t>득천</t>
  </si>
  <si>
    <t>번</t>
  </si>
  <si>
    <t>익룡</t>
  </si>
  <si>
    <t>기업</t>
  </si>
  <si>
    <t>억손</t>
  </si>
  <si>
    <t>기윤</t>
  </si>
  <si>
    <t>심영</t>
  </si>
  <si>
    <t>기후</t>
  </si>
  <si>
    <t>여상</t>
  </si>
  <si>
    <t>덕손</t>
  </si>
  <si>
    <t>극희</t>
  </si>
  <si>
    <t>월출</t>
  </si>
  <si>
    <t>시중</t>
  </si>
  <si>
    <t>춘희</t>
  </si>
  <si>
    <t>흔</t>
  </si>
  <si>
    <t>겸</t>
  </si>
  <si>
    <t>오거</t>
  </si>
  <si>
    <t>방동</t>
  </si>
  <si>
    <t>개수</t>
  </si>
  <si>
    <t>화리</t>
  </si>
  <si>
    <t>막련</t>
  </si>
  <si>
    <t>개남</t>
  </si>
  <si>
    <t>위청</t>
  </si>
  <si>
    <t>무리송</t>
  </si>
  <si>
    <t>신겸</t>
  </si>
  <si>
    <t>종이</t>
  </si>
  <si>
    <t>돌세</t>
  </si>
  <si>
    <t>복수</t>
  </si>
  <si>
    <t>정련</t>
  </si>
  <si>
    <t>광성</t>
  </si>
  <si>
    <t>준성</t>
  </si>
  <si>
    <t>린</t>
  </si>
  <si>
    <t>악지</t>
  </si>
  <si>
    <t>충복</t>
  </si>
  <si>
    <t>양춘</t>
  </si>
  <si>
    <t>산두</t>
  </si>
  <si>
    <t>세동</t>
  </si>
  <si>
    <t>찬옥</t>
  </si>
  <si>
    <t>대용</t>
  </si>
  <si>
    <t>희겸</t>
  </si>
  <si>
    <t>란</t>
  </si>
  <si>
    <t>학정</t>
  </si>
  <si>
    <t>문생</t>
  </si>
  <si>
    <t>위</t>
  </si>
  <si>
    <t>여준</t>
  </si>
  <si>
    <t>급</t>
  </si>
  <si>
    <t>응곤</t>
  </si>
  <si>
    <t>사정</t>
  </si>
  <si>
    <t>인룡</t>
  </si>
  <si>
    <t>이서</t>
  </si>
  <si>
    <t>종아</t>
  </si>
  <si>
    <t>흥적</t>
  </si>
  <si>
    <t>곽평</t>
  </si>
  <si>
    <t>오민</t>
  </si>
  <si>
    <t>말부</t>
  </si>
  <si>
    <t>상</t>
  </si>
  <si>
    <t>자지</t>
  </si>
  <si>
    <t>국</t>
  </si>
  <si>
    <t>국해</t>
  </si>
  <si>
    <t>의손</t>
  </si>
  <si>
    <t>신남</t>
  </si>
  <si>
    <t>윤룡</t>
  </si>
  <si>
    <t>수환</t>
  </si>
  <si>
    <t>국남</t>
  </si>
  <si>
    <t>해수</t>
  </si>
  <si>
    <t>홍정</t>
  </si>
  <si>
    <t>오석</t>
  </si>
  <si>
    <t>추석</t>
  </si>
  <si>
    <t>춘량</t>
  </si>
  <si>
    <t>몽득</t>
  </si>
  <si>
    <t>만의</t>
  </si>
  <si>
    <t>해룡</t>
  </si>
  <si>
    <t>사공</t>
  </si>
  <si>
    <t>붕</t>
  </si>
  <si>
    <t>막난</t>
  </si>
  <si>
    <t>막란</t>
  </si>
  <si>
    <t>만준</t>
  </si>
  <si>
    <t>사복</t>
  </si>
  <si>
    <t>상언</t>
  </si>
  <si>
    <t>금석지</t>
  </si>
  <si>
    <t>선풍</t>
  </si>
  <si>
    <t>사인</t>
  </si>
  <si>
    <t>박한세</t>
  </si>
  <si>
    <t>종룡</t>
  </si>
  <si>
    <t>본생</t>
  </si>
  <si>
    <t>무정</t>
  </si>
  <si>
    <t>찬</t>
  </si>
  <si>
    <t>덕련</t>
  </si>
  <si>
    <t>달선</t>
  </si>
  <si>
    <t>여운</t>
  </si>
  <si>
    <t>영이</t>
  </si>
  <si>
    <t>언련</t>
  </si>
  <si>
    <t>부휘</t>
  </si>
  <si>
    <t>출생</t>
  </si>
  <si>
    <t>천수</t>
  </si>
  <si>
    <t>이내</t>
  </si>
  <si>
    <t>희성</t>
  </si>
  <si>
    <t>덕흥</t>
  </si>
  <si>
    <t>석천</t>
  </si>
  <si>
    <t>응주</t>
  </si>
  <si>
    <t>무원</t>
  </si>
  <si>
    <t>태광</t>
  </si>
  <si>
    <t>작지</t>
  </si>
  <si>
    <t>성백</t>
  </si>
  <si>
    <t>백학</t>
  </si>
  <si>
    <t>천희</t>
  </si>
  <si>
    <t>극남</t>
  </si>
  <si>
    <t>득종</t>
  </si>
  <si>
    <t>준운</t>
  </si>
  <si>
    <t>애봉</t>
  </si>
  <si>
    <t>덕산</t>
  </si>
  <si>
    <t>송매</t>
  </si>
  <si>
    <t>언경</t>
  </si>
  <si>
    <t>화국</t>
  </si>
  <si>
    <t>철원</t>
  </si>
  <si>
    <t>춘령</t>
  </si>
  <si>
    <t>황련</t>
  </si>
  <si>
    <t>의귀</t>
  </si>
  <si>
    <t>경춘</t>
  </si>
  <si>
    <t>대복</t>
  </si>
  <si>
    <t>응추</t>
  </si>
  <si>
    <t>태우</t>
  </si>
  <si>
    <t>덕기</t>
  </si>
  <si>
    <t>경기</t>
  </si>
  <si>
    <t>극수</t>
  </si>
  <si>
    <t>석광</t>
  </si>
  <si>
    <t>우음석</t>
  </si>
  <si>
    <t>산부</t>
  </si>
  <si>
    <t>근천</t>
  </si>
  <si>
    <t>계시</t>
  </si>
  <si>
    <t>귀학</t>
  </si>
  <si>
    <t>귀룡</t>
  </si>
  <si>
    <t>수안</t>
  </si>
  <si>
    <t>개만</t>
  </si>
  <si>
    <t>귀조</t>
  </si>
  <si>
    <t>호인</t>
  </si>
  <si>
    <t>후득</t>
  </si>
  <si>
    <t>응경</t>
  </si>
  <si>
    <t>공산</t>
  </si>
  <si>
    <t>정충</t>
  </si>
  <si>
    <t>박문</t>
  </si>
  <si>
    <t>석정</t>
  </si>
  <si>
    <t>석경</t>
  </si>
  <si>
    <t>수원</t>
  </si>
  <si>
    <t>순애</t>
  </si>
  <si>
    <t>응연</t>
  </si>
  <si>
    <t>수룡</t>
  </si>
  <si>
    <t>담금</t>
  </si>
  <si>
    <t>섬</t>
  </si>
  <si>
    <t>희천</t>
  </si>
  <si>
    <t>정덕복</t>
  </si>
  <si>
    <t>징</t>
  </si>
  <si>
    <t>은손</t>
  </si>
  <si>
    <t>춘상</t>
  </si>
  <si>
    <t>수익</t>
  </si>
  <si>
    <t>기복</t>
  </si>
  <si>
    <t>진경</t>
  </si>
  <si>
    <t>단우</t>
  </si>
  <si>
    <t>세관</t>
  </si>
  <si>
    <t>희복</t>
  </si>
  <si>
    <t>회평</t>
  </si>
  <si>
    <t>진임</t>
  </si>
  <si>
    <t>운귀</t>
  </si>
  <si>
    <t>세실</t>
  </si>
  <si>
    <t>악이</t>
  </si>
  <si>
    <t>운정</t>
  </si>
  <si>
    <t>연호</t>
  </si>
  <si>
    <t>진동</t>
  </si>
  <si>
    <t>원산</t>
  </si>
  <si>
    <t>덕신</t>
  </si>
  <si>
    <t>만걸</t>
  </si>
  <si>
    <t>보</t>
  </si>
  <si>
    <t>한명</t>
  </si>
  <si>
    <t>순기</t>
  </si>
  <si>
    <t>온</t>
  </si>
  <si>
    <t>의승</t>
  </si>
  <si>
    <t>점석</t>
  </si>
  <si>
    <t>산</t>
  </si>
  <si>
    <t>사문</t>
  </si>
  <si>
    <t>수동</t>
  </si>
  <si>
    <t>원련</t>
  </si>
  <si>
    <t>덕엇지</t>
  </si>
  <si>
    <t>응기</t>
  </si>
  <si>
    <t>금의</t>
  </si>
  <si>
    <t>증조직역</t>
  </si>
  <si>
    <t>훈련원첨정</t>
  </si>
  <si>
    <t>원종공신</t>
  </si>
  <si>
    <t>고산현감</t>
  </si>
  <si>
    <t>충찬</t>
  </si>
  <si>
    <t>호장</t>
  </si>
  <si>
    <t>무겸선전관</t>
  </si>
  <si>
    <t>천문습독</t>
  </si>
  <si>
    <t>주부</t>
  </si>
  <si>
    <t>훈도</t>
  </si>
  <si>
    <t>충의교위충무위부사과</t>
  </si>
  <si>
    <t>동지</t>
  </si>
  <si>
    <t>자헌대부행동지중추부사</t>
  </si>
  <si>
    <t>통훈대부행고산현감</t>
  </si>
  <si>
    <t>수군자감첨정</t>
  </si>
  <si>
    <t>선략장군</t>
  </si>
  <si>
    <t>어모장군가선대부</t>
  </si>
  <si>
    <t>자헌대부</t>
  </si>
  <si>
    <t>선무랑</t>
  </si>
  <si>
    <t>선무원종공신수문장</t>
  </si>
  <si>
    <t>종사랑행현풍훈도</t>
  </si>
  <si>
    <t>선무원종공신주부</t>
  </si>
  <si>
    <t>선무원종공신어모장군행훈련원판관</t>
  </si>
  <si>
    <t>전병조정랑</t>
  </si>
  <si>
    <t>전병사</t>
  </si>
  <si>
    <t>가선대부행경상좌병마절도사</t>
  </si>
  <si>
    <t>기자전참봉</t>
  </si>
  <si>
    <t>선략장군행수문장</t>
  </si>
  <si>
    <t>갑사</t>
  </si>
  <si>
    <t>승사랑</t>
  </si>
  <si>
    <t>절충장군행호분위상호</t>
  </si>
  <si>
    <t>부장선무원종공신병절교위훈련주부</t>
  </si>
  <si>
    <t>통훈대부행군자감주부</t>
  </si>
  <si>
    <t>정로</t>
  </si>
  <si>
    <t>통정대부행강진현감</t>
  </si>
  <si>
    <t>장사랑</t>
  </si>
  <si>
    <t>통훈대부</t>
  </si>
  <si>
    <t>조산대부행강진현감</t>
  </si>
  <si>
    <t>증통정대부공조참의</t>
  </si>
  <si>
    <t>어모장군훈련원판관</t>
  </si>
  <si>
    <t>통정대부행군자감주부</t>
  </si>
  <si>
    <t>선무원종공신훈련원판관</t>
  </si>
  <si>
    <t>어모장군훈련원판관부장</t>
  </si>
  <si>
    <t>통훈대부훈련주부</t>
  </si>
  <si>
    <t>조산대부행충청도사</t>
  </si>
  <si>
    <t>선무원종공신병절교위훈련원주부</t>
  </si>
  <si>
    <t>내금위</t>
  </si>
  <si>
    <t>행만호</t>
  </si>
  <si>
    <t>군자감참봉</t>
  </si>
  <si>
    <t>계공</t>
  </si>
  <si>
    <t>통정대부행사헌부감찰</t>
  </si>
  <si>
    <t>훈련정원종공신</t>
  </si>
  <si>
    <t>훈련원정원종공신</t>
  </si>
  <si>
    <t>증통훈대부</t>
  </si>
  <si>
    <t>통정대부공조참의</t>
  </si>
  <si>
    <t>원종공신경력</t>
  </si>
  <si>
    <t>군공경력</t>
  </si>
  <si>
    <t>훈련원주부</t>
  </si>
  <si>
    <t>원종공신훈련원판관</t>
  </si>
  <si>
    <t>증조명</t>
  </si>
  <si>
    <t>수업</t>
  </si>
  <si>
    <t>덕이</t>
  </si>
  <si>
    <t>삼우</t>
  </si>
  <si>
    <t>지일</t>
  </si>
  <si>
    <t>기문</t>
  </si>
  <si>
    <t>복장</t>
  </si>
  <si>
    <t>문량</t>
  </si>
  <si>
    <t>윤만</t>
  </si>
  <si>
    <t>문련</t>
  </si>
  <si>
    <t>신이</t>
  </si>
  <si>
    <t>고음산</t>
  </si>
  <si>
    <t>중걸</t>
  </si>
  <si>
    <t>중련</t>
  </si>
  <si>
    <t>인번</t>
  </si>
  <si>
    <t>태걸</t>
  </si>
  <si>
    <t>일견</t>
  </si>
  <si>
    <t>흥지</t>
  </si>
  <si>
    <t>억탄</t>
  </si>
  <si>
    <t>학봉</t>
  </si>
  <si>
    <t>여철</t>
  </si>
  <si>
    <t>검손</t>
  </si>
  <si>
    <t>북산</t>
  </si>
  <si>
    <t>은삼</t>
  </si>
  <si>
    <t>말만</t>
  </si>
  <si>
    <t>종의</t>
  </si>
  <si>
    <t>이치</t>
  </si>
  <si>
    <t>복년</t>
  </si>
  <si>
    <t>문언</t>
  </si>
  <si>
    <t>정범</t>
  </si>
  <si>
    <t>상천</t>
  </si>
  <si>
    <t>언필</t>
  </si>
  <si>
    <t>문동</t>
  </si>
  <si>
    <t>천문</t>
  </si>
  <si>
    <t>은진</t>
  </si>
  <si>
    <t>언실</t>
  </si>
  <si>
    <t>선량</t>
  </si>
  <si>
    <t>의경</t>
  </si>
  <si>
    <t>흥귀</t>
  </si>
  <si>
    <t>세복</t>
  </si>
  <si>
    <t>화석</t>
  </si>
  <si>
    <t>원만</t>
  </si>
  <si>
    <t>모로동</t>
  </si>
  <si>
    <t>한도</t>
  </si>
  <si>
    <t>팔이</t>
  </si>
  <si>
    <t>말성</t>
  </si>
  <si>
    <t>인광</t>
  </si>
  <si>
    <t>억문</t>
  </si>
  <si>
    <t>백록</t>
  </si>
  <si>
    <t>만재</t>
  </si>
  <si>
    <t>선</t>
  </si>
  <si>
    <t>부지</t>
  </si>
  <si>
    <t>언공</t>
  </si>
  <si>
    <t>세향</t>
  </si>
  <si>
    <t>검세</t>
  </si>
  <si>
    <t>시문</t>
  </si>
  <si>
    <t>철매</t>
  </si>
  <si>
    <t>충식</t>
  </si>
  <si>
    <t>준비</t>
  </si>
  <si>
    <t>백천</t>
  </si>
  <si>
    <t>풍금</t>
  </si>
  <si>
    <t>맹동</t>
  </si>
  <si>
    <t>한림</t>
  </si>
  <si>
    <t>억룡</t>
  </si>
  <si>
    <t>수두</t>
  </si>
  <si>
    <t>국량</t>
  </si>
  <si>
    <t>민생</t>
  </si>
  <si>
    <t>세광</t>
  </si>
  <si>
    <t>세남</t>
  </si>
  <si>
    <t>청구지</t>
  </si>
  <si>
    <t>연백</t>
  </si>
  <si>
    <t>영</t>
  </si>
  <si>
    <t>희문</t>
  </si>
  <si>
    <t>막수</t>
  </si>
  <si>
    <t>대신</t>
  </si>
  <si>
    <t>후경</t>
  </si>
  <si>
    <t>후인</t>
  </si>
  <si>
    <t>규</t>
  </si>
  <si>
    <t>선감</t>
  </si>
  <si>
    <t>명수</t>
  </si>
  <si>
    <t>상업</t>
  </si>
  <si>
    <t>풍손</t>
  </si>
  <si>
    <t>봉린</t>
  </si>
  <si>
    <t>언징</t>
  </si>
  <si>
    <t>익원</t>
  </si>
  <si>
    <t>근</t>
  </si>
  <si>
    <t>세린</t>
  </si>
  <si>
    <t>예동</t>
  </si>
  <si>
    <t>희세</t>
  </si>
  <si>
    <t>영손</t>
  </si>
  <si>
    <t>도산이</t>
  </si>
  <si>
    <t>태운</t>
  </si>
  <si>
    <t>금만이</t>
  </si>
  <si>
    <t>방손</t>
  </si>
  <si>
    <t>민존</t>
  </si>
  <si>
    <t>권이</t>
  </si>
  <si>
    <t>한손</t>
  </si>
  <si>
    <t>맹손</t>
  </si>
  <si>
    <t>여X</t>
  </si>
  <si>
    <t>언신</t>
  </si>
  <si>
    <t>평언</t>
  </si>
  <si>
    <t>익동</t>
  </si>
  <si>
    <t>문정</t>
  </si>
  <si>
    <t>한천</t>
  </si>
  <si>
    <t>종해</t>
  </si>
  <si>
    <t>하귀</t>
  </si>
  <si>
    <t>담석</t>
  </si>
  <si>
    <t>중성</t>
  </si>
  <si>
    <t>말수</t>
  </si>
  <si>
    <t>석린</t>
  </si>
  <si>
    <t>억천</t>
  </si>
  <si>
    <t>충진</t>
  </si>
  <si>
    <t>계호</t>
  </si>
  <si>
    <t>희원</t>
  </si>
  <si>
    <t>의인</t>
  </si>
  <si>
    <t>변보</t>
  </si>
  <si>
    <t>여해</t>
  </si>
  <si>
    <t>시연</t>
  </si>
  <si>
    <t>영근</t>
  </si>
  <si>
    <t>중천</t>
  </si>
  <si>
    <t>실련</t>
  </si>
  <si>
    <t>유명</t>
  </si>
  <si>
    <t>직</t>
  </si>
  <si>
    <t>선부</t>
  </si>
  <si>
    <t>덕경</t>
  </si>
  <si>
    <t>동설</t>
  </si>
  <si>
    <t>몽</t>
  </si>
  <si>
    <t>도치</t>
  </si>
  <si>
    <t>구련</t>
  </si>
  <si>
    <t>돌문치</t>
  </si>
  <si>
    <t>순부</t>
  </si>
  <si>
    <t>수성</t>
  </si>
  <si>
    <t>영하</t>
  </si>
  <si>
    <t>복신</t>
  </si>
  <si>
    <t>시성</t>
  </si>
  <si>
    <t>추종</t>
  </si>
  <si>
    <t>중</t>
  </si>
  <si>
    <t>한인</t>
  </si>
  <si>
    <t>세성</t>
  </si>
  <si>
    <t>근세</t>
  </si>
  <si>
    <t>건남</t>
  </si>
  <si>
    <t>의방</t>
  </si>
  <si>
    <t>필련</t>
  </si>
  <si>
    <t>산문</t>
  </si>
  <si>
    <t>원립</t>
  </si>
  <si>
    <t>언강</t>
  </si>
  <si>
    <t>은상</t>
  </si>
  <si>
    <t>연</t>
  </si>
  <si>
    <t>윤부</t>
  </si>
  <si>
    <t>변우</t>
  </si>
  <si>
    <t>진정</t>
  </si>
  <si>
    <t>원경</t>
  </si>
  <si>
    <t>사충</t>
  </si>
  <si>
    <t>막영</t>
  </si>
  <si>
    <t>운이</t>
  </si>
  <si>
    <t>옥로</t>
  </si>
  <si>
    <t>문걸</t>
  </si>
  <si>
    <t>문호</t>
  </si>
  <si>
    <t>범이</t>
  </si>
  <si>
    <t>만부</t>
  </si>
  <si>
    <t>영복</t>
  </si>
  <si>
    <t>줏동</t>
  </si>
  <si>
    <t>지석</t>
  </si>
  <si>
    <t>석만</t>
  </si>
  <si>
    <t>동이</t>
  </si>
  <si>
    <t>여춘</t>
  </si>
  <si>
    <t>존이</t>
  </si>
  <si>
    <t>금운치</t>
  </si>
  <si>
    <t>천세</t>
  </si>
  <si>
    <t>석홍</t>
  </si>
  <si>
    <t>사관</t>
  </si>
  <si>
    <t>석관</t>
  </si>
  <si>
    <t>무연</t>
  </si>
  <si>
    <t>상련</t>
  </si>
  <si>
    <t>손이</t>
  </si>
  <si>
    <t>철만</t>
  </si>
  <si>
    <t>심수</t>
  </si>
  <si>
    <t>운세</t>
  </si>
  <si>
    <t>세우</t>
  </si>
  <si>
    <t>번이</t>
  </si>
  <si>
    <t>심</t>
  </si>
  <si>
    <t>민발</t>
  </si>
  <si>
    <t>수천</t>
  </si>
  <si>
    <t>문수</t>
  </si>
  <si>
    <t>특성</t>
  </si>
  <si>
    <t>숙</t>
  </si>
  <si>
    <t>벽</t>
  </si>
  <si>
    <t>석산</t>
  </si>
  <si>
    <t>의영</t>
  </si>
  <si>
    <t>사동</t>
  </si>
  <si>
    <t>충</t>
  </si>
  <si>
    <t>몽원</t>
  </si>
  <si>
    <t>영제</t>
  </si>
  <si>
    <t>회천</t>
  </si>
  <si>
    <t>몽선</t>
  </si>
  <si>
    <t>이추</t>
  </si>
  <si>
    <t>상좌</t>
  </si>
  <si>
    <t>호담</t>
  </si>
  <si>
    <t>의적</t>
  </si>
  <si>
    <t>종호</t>
  </si>
  <si>
    <t>우음산</t>
  </si>
  <si>
    <t>석명</t>
  </si>
  <si>
    <t>번생</t>
  </si>
  <si>
    <t>태생</t>
  </si>
  <si>
    <t>막대</t>
  </si>
  <si>
    <t>필손</t>
  </si>
  <si>
    <t>감경</t>
  </si>
  <si>
    <t>발</t>
  </si>
  <si>
    <t>방립</t>
  </si>
  <si>
    <t>세걸</t>
  </si>
  <si>
    <t>귀지</t>
  </si>
  <si>
    <t>군익</t>
  </si>
  <si>
    <t>오학</t>
  </si>
  <si>
    <t>원복</t>
  </si>
  <si>
    <t>천도</t>
  </si>
  <si>
    <t>사회</t>
  </si>
  <si>
    <t>계건</t>
  </si>
  <si>
    <t>선강</t>
  </si>
  <si>
    <t>복선</t>
  </si>
  <si>
    <t>인익</t>
  </si>
  <si>
    <t>광</t>
  </si>
  <si>
    <t>복생</t>
  </si>
  <si>
    <t>영세</t>
  </si>
  <si>
    <t>우시</t>
  </si>
  <si>
    <t>항복</t>
  </si>
  <si>
    <t>응숙</t>
  </si>
  <si>
    <t>충양</t>
  </si>
  <si>
    <t>항</t>
  </si>
  <si>
    <t>후걸</t>
  </si>
  <si>
    <t>재열</t>
  </si>
  <si>
    <t>경연</t>
  </si>
  <si>
    <t>덕윤</t>
  </si>
  <si>
    <t>태원</t>
  </si>
  <si>
    <t>개성</t>
  </si>
  <si>
    <t>원적</t>
  </si>
  <si>
    <t>태성</t>
  </si>
  <si>
    <t>부장담</t>
  </si>
  <si>
    <t>무련</t>
  </si>
  <si>
    <t>오춘</t>
  </si>
  <si>
    <t>응련</t>
  </si>
  <si>
    <t>제</t>
  </si>
  <si>
    <t>희백</t>
  </si>
  <si>
    <t>남산</t>
  </si>
  <si>
    <t>유거</t>
  </si>
  <si>
    <t>인희</t>
  </si>
  <si>
    <t>돈</t>
  </si>
  <si>
    <t>담련</t>
  </si>
  <si>
    <t>갑룡</t>
  </si>
  <si>
    <t>평우</t>
  </si>
  <si>
    <t>돌상</t>
  </si>
  <si>
    <t>현국</t>
  </si>
  <si>
    <t>허운</t>
  </si>
  <si>
    <t>성선</t>
  </si>
  <si>
    <t>언주</t>
  </si>
  <si>
    <t>윤전</t>
  </si>
  <si>
    <t>춘남</t>
  </si>
  <si>
    <t>희번</t>
  </si>
  <si>
    <t>숙주</t>
  </si>
  <si>
    <t>언손</t>
  </si>
  <si>
    <t>기일</t>
  </si>
  <si>
    <t>자산</t>
  </si>
  <si>
    <t>순적</t>
  </si>
  <si>
    <t>억강</t>
  </si>
  <si>
    <t>성근</t>
  </si>
  <si>
    <t>군보</t>
  </si>
  <si>
    <t>덕순</t>
  </si>
  <si>
    <t>풍부</t>
  </si>
  <si>
    <t>인련</t>
  </si>
  <si>
    <t>안국</t>
  </si>
  <si>
    <t>학남</t>
  </si>
  <si>
    <t>한문</t>
  </si>
  <si>
    <t>원우</t>
  </si>
  <si>
    <t>애원</t>
  </si>
  <si>
    <t>달웅</t>
  </si>
  <si>
    <t>영동</t>
  </si>
  <si>
    <t>주원</t>
  </si>
  <si>
    <t>무상</t>
  </si>
  <si>
    <t>항수</t>
  </si>
  <si>
    <t>금련</t>
  </si>
  <si>
    <t>석손</t>
  </si>
  <si>
    <t>천좌</t>
  </si>
  <si>
    <t>봉인</t>
  </si>
  <si>
    <t>선복</t>
  </si>
  <si>
    <t>원길</t>
  </si>
  <si>
    <t>필봉</t>
  </si>
  <si>
    <t>삼동</t>
  </si>
  <si>
    <t>홍련</t>
  </si>
  <si>
    <t>청세</t>
  </si>
  <si>
    <t>원손</t>
  </si>
  <si>
    <t>백산</t>
  </si>
  <si>
    <t>순진</t>
  </si>
  <si>
    <t>유종</t>
  </si>
  <si>
    <t>승량</t>
  </si>
  <si>
    <t>우동</t>
  </si>
  <si>
    <t>희종</t>
  </si>
  <si>
    <t>응백</t>
  </si>
  <si>
    <t>만발</t>
  </si>
  <si>
    <t>탁손</t>
  </si>
  <si>
    <t>명세</t>
  </si>
  <si>
    <t>석숭</t>
  </si>
  <si>
    <t>언희</t>
  </si>
  <si>
    <t>사업</t>
  </si>
  <si>
    <t>홍도</t>
  </si>
  <si>
    <t>오철</t>
  </si>
  <si>
    <t>혼</t>
  </si>
  <si>
    <t>춘만</t>
  </si>
  <si>
    <t>억이</t>
  </si>
  <si>
    <t>둔련</t>
  </si>
  <si>
    <t>광산</t>
  </si>
  <si>
    <t>순산</t>
  </si>
  <si>
    <t>극유</t>
  </si>
  <si>
    <t>박시가</t>
  </si>
  <si>
    <t>시화</t>
  </si>
  <si>
    <t>세림</t>
  </si>
  <si>
    <t>감손</t>
  </si>
  <si>
    <t>국천</t>
  </si>
  <si>
    <t>삼석</t>
  </si>
  <si>
    <t>애준</t>
  </si>
  <si>
    <t>충세</t>
  </si>
  <si>
    <t>신세</t>
  </si>
  <si>
    <t>만극</t>
  </si>
  <si>
    <t>수언</t>
  </si>
  <si>
    <t>우음금</t>
  </si>
  <si>
    <t>응평</t>
  </si>
  <si>
    <t>한성</t>
  </si>
  <si>
    <t>수번</t>
  </si>
  <si>
    <t>만견</t>
  </si>
  <si>
    <t>귀손</t>
  </si>
  <si>
    <t>난보</t>
  </si>
  <si>
    <t>세준</t>
  </si>
  <si>
    <t>언근</t>
  </si>
  <si>
    <t>의담</t>
  </si>
  <si>
    <t>흥</t>
  </si>
  <si>
    <t>업강</t>
  </si>
  <si>
    <t>연수</t>
  </si>
  <si>
    <t>한국</t>
  </si>
  <si>
    <t>의광</t>
  </si>
  <si>
    <t>경국</t>
  </si>
  <si>
    <t>운희</t>
  </si>
  <si>
    <t>귀이</t>
  </si>
  <si>
    <t>유헌</t>
  </si>
  <si>
    <t>종안</t>
  </si>
  <si>
    <t>호</t>
  </si>
  <si>
    <t>복령</t>
  </si>
  <si>
    <t>걸이</t>
  </si>
  <si>
    <t>귀</t>
  </si>
  <si>
    <t>순원</t>
  </si>
  <si>
    <t>춘명</t>
  </si>
  <si>
    <t>수강</t>
  </si>
  <si>
    <t>경한</t>
  </si>
  <si>
    <t>선일</t>
  </si>
  <si>
    <t>희일</t>
  </si>
  <si>
    <t>금홍</t>
  </si>
  <si>
    <t>교해</t>
  </si>
  <si>
    <t>백남</t>
  </si>
  <si>
    <t>담생</t>
  </si>
  <si>
    <t>담천</t>
  </si>
  <si>
    <t>개국</t>
  </si>
  <si>
    <t>언원</t>
  </si>
  <si>
    <t>백량</t>
  </si>
  <si>
    <t>윤강</t>
  </si>
  <si>
    <t>영옥</t>
  </si>
  <si>
    <t>번실</t>
  </si>
  <si>
    <t>극동</t>
  </si>
  <si>
    <t>범</t>
  </si>
  <si>
    <t>검추</t>
  </si>
  <si>
    <t>일련</t>
  </si>
  <si>
    <t>천통</t>
  </si>
  <si>
    <t>탁</t>
  </si>
  <si>
    <t>덕송</t>
  </si>
  <si>
    <t>필수</t>
  </si>
  <si>
    <t>수주</t>
  </si>
  <si>
    <t>천영</t>
  </si>
  <si>
    <t>외조직역</t>
  </si>
  <si>
    <t>가의대부중추부사</t>
  </si>
  <si>
    <t>정헌대부행동지중추부사</t>
  </si>
  <si>
    <t>절충장군동지중추부사</t>
  </si>
  <si>
    <t>어모장군전행만호장</t>
  </si>
  <si>
    <t>어모장군행만호장</t>
  </si>
  <si>
    <t>철장</t>
  </si>
  <si>
    <t>군자감주부</t>
  </si>
  <si>
    <t>정과출신</t>
  </si>
  <si>
    <t>선전관</t>
  </si>
  <si>
    <t>훈련주부</t>
  </si>
  <si>
    <t>봉정대부군자감정</t>
  </si>
  <si>
    <t>권지훈련봉사</t>
  </si>
  <si>
    <t>통정대부중추부사</t>
  </si>
  <si>
    <t>군공참봉</t>
  </si>
  <si>
    <t>어모장군전행훈련원판관</t>
  </si>
  <si>
    <t>병절교위중부장</t>
  </si>
  <si>
    <t>어모장군행군산만호</t>
  </si>
  <si>
    <t>증통정대부</t>
  </si>
  <si>
    <t>성균관노</t>
  </si>
  <si>
    <t>어모장군훈련원정</t>
  </si>
  <si>
    <t>자헌대부동지중추부사겸오위도총부도총관</t>
  </si>
  <si>
    <t>외조명</t>
  </si>
  <si>
    <t>허충량</t>
  </si>
  <si>
    <t>박희복</t>
  </si>
  <si>
    <t>서언세</t>
  </si>
  <si>
    <t>눌복</t>
  </si>
  <si>
    <t>박일이</t>
  </si>
  <si>
    <t>서기룡</t>
  </si>
  <si>
    <t>노효향</t>
  </si>
  <si>
    <t>박덕부</t>
  </si>
  <si>
    <t>서복남</t>
  </si>
  <si>
    <t>최영헌</t>
  </si>
  <si>
    <t>화수</t>
  </si>
  <si>
    <t>진천일</t>
  </si>
  <si>
    <t>유애남</t>
  </si>
  <si>
    <t>박응성</t>
  </si>
  <si>
    <t>박걸</t>
  </si>
  <si>
    <t>최응립</t>
  </si>
  <si>
    <t>정한경</t>
  </si>
  <si>
    <t>곽산개</t>
  </si>
  <si>
    <t>하복상</t>
  </si>
  <si>
    <t>문경천</t>
  </si>
  <si>
    <t>정언부</t>
  </si>
  <si>
    <t>목백이</t>
  </si>
  <si>
    <t>황소작</t>
  </si>
  <si>
    <t>용이</t>
  </si>
  <si>
    <t>안복지</t>
  </si>
  <si>
    <t>천월이</t>
  </si>
  <si>
    <t>박원</t>
  </si>
  <si>
    <t>문청우</t>
  </si>
  <si>
    <t>최말동</t>
  </si>
  <si>
    <t>서도생</t>
  </si>
  <si>
    <t>안복룡</t>
  </si>
  <si>
    <t>조기경</t>
  </si>
  <si>
    <t>안복</t>
  </si>
  <si>
    <t>박계생</t>
  </si>
  <si>
    <t>한도치</t>
  </si>
  <si>
    <t>황건리동</t>
  </si>
  <si>
    <t>윤덕생</t>
  </si>
  <si>
    <t>분명</t>
  </si>
  <si>
    <t>개복</t>
  </si>
  <si>
    <t>분손</t>
  </si>
  <si>
    <t>최수</t>
  </si>
  <si>
    <t>황옥선</t>
  </si>
  <si>
    <t>한사선</t>
  </si>
  <si>
    <t>정일남</t>
  </si>
  <si>
    <t>매상</t>
  </si>
  <si>
    <t>배언상</t>
  </si>
  <si>
    <t>서후생</t>
  </si>
  <si>
    <t>조응주</t>
  </si>
  <si>
    <t>진천장</t>
  </si>
  <si>
    <t>정달마</t>
  </si>
  <si>
    <t>권복</t>
  </si>
  <si>
    <t>정금수</t>
  </si>
  <si>
    <t>추심</t>
  </si>
  <si>
    <t>신계룡</t>
  </si>
  <si>
    <t>장금이</t>
  </si>
  <si>
    <t>박보</t>
  </si>
  <si>
    <t>정은석</t>
  </si>
  <si>
    <t>정말남</t>
  </si>
  <si>
    <t>안만근</t>
  </si>
  <si>
    <t>서우생</t>
  </si>
  <si>
    <t>최만근</t>
  </si>
  <si>
    <t>장응복</t>
  </si>
  <si>
    <t>엄춘량</t>
  </si>
  <si>
    <t>박성효</t>
  </si>
  <si>
    <t>남숙</t>
  </si>
  <si>
    <t>야배</t>
  </si>
  <si>
    <t>박탄복</t>
  </si>
  <si>
    <t>정수인</t>
  </si>
  <si>
    <t>신군업</t>
  </si>
  <si>
    <t>남모로동</t>
  </si>
  <si>
    <t>한개이</t>
  </si>
  <si>
    <t>윤귀창</t>
  </si>
  <si>
    <t>박감봉</t>
  </si>
  <si>
    <t>신영해</t>
  </si>
  <si>
    <t>신동</t>
  </si>
  <si>
    <t>박동주</t>
  </si>
  <si>
    <t>강립</t>
  </si>
  <si>
    <t>박성진</t>
  </si>
  <si>
    <t>천동</t>
  </si>
  <si>
    <t>박희남</t>
  </si>
  <si>
    <t>조정신</t>
  </si>
  <si>
    <t>정수만</t>
  </si>
  <si>
    <t>강사인</t>
  </si>
  <si>
    <t>방은산</t>
  </si>
  <si>
    <t>곽인종</t>
  </si>
  <si>
    <t>정화석</t>
  </si>
  <si>
    <t>정덕룡</t>
  </si>
  <si>
    <t>신말문</t>
  </si>
  <si>
    <t>주막대</t>
  </si>
  <si>
    <t>최적</t>
  </si>
  <si>
    <t>박운백</t>
  </si>
  <si>
    <t>조귀상</t>
  </si>
  <si>
    <t>황문산</t>
  </si>
  <si>
    <t>조애선</t>
  </si>
  <si>
    <t>최언수</t>
  </si>
  <si>
    <t>손각</t>
  </si>
  <si>
    <t>조지한</t>
  </si>
  <si>
    <t>정정민</t>
  </si>
  <si>
    <t>박생</t>
  </si>
  <si>
    <t>서안손</t>
  </si>
  <si>
    <t>태복</t>
  </si>
  <si>
    <t>최경신</t>
  </si>
  <si>
    <t>정모로금</t>
  </si>
  <si>
    <t>정홍립</t>
  </si>
  <si>
    <t>변응수</t>
  </si>
  <si>
    <t>하흔부</t>
  </si>
  <si>
    <t>백흥립</t>
  </si>
  <si>
    <t>정시득</t>
  </si>
  <si>
    <t>박응수</t>
  </si>
  <si>
    <t>최승남</t>
  </si>
  <si>
    <t>장이헌</t>
  </si>
  <si>
    <t>정성</t>
  </si>
  <si>
    <t>박눌질복</t>
  </si>
  <si>
    <t>곽개</t>
  </si>
  <si>
    <t>안계호</t>
  </si>
  <si>
    <t>백영금</t>
  </si>
  <si>
    <t>윤기홍</t>
  </si>
  <si>
    <t>백말세</t>
  </si>
  <si>
    <t>정문석</t>
  </si>
  <si>
    <t>서한수</t>
  </si>
  <si>
    <t>정관</t>
  </si>
  <si>
    <t>박번산</t>
  </si>
  <si>
    <t>정인상</t>
  </si>
  <si>
    <t>정사봉</t>
  </si>
  <si>
    <t>조설주</t>
  </si>
  <si>
    <t>신극련</t>
  </si>
  <si>
    <t>장귀상</t>
  </si>
  <si>
    <t>박산립</t>
  </si>
  <si>
    <t>서돌문</t>
  </si>
  <si>
    <t>신인생</t>
  </si>
  <si>
    <t>박군복</t>
  </si>
  <si>
    <t>손몽인</t>
  </si>
  <si>
    <t>최태수</t>
  </si>
  <si>
    <t>상개</t>
  </si>
  <si>
    <t>구영손</t>
  </si>
  <si>
    <t>방촉손</t>
  </si>
  <si>
    <t>황애생</t>
  </si>
  <si>
    <t>정말룡</t>
  </si>
  <si>
    <t>박담승</t>
  </si>
  <si>
    <t>정경천</t>
  </si>
  <si>
    <t>정흥립</t>
  </si>
  <si>
    <t>박재흥</t>
  </si>
  <si>
    <t>박맹룡</t>
  </si>
  <si>
    <t>최백</t>
  </si>
  <si>
    <t>박언부</t>
  </si>
  <si>
    <t>명천</t>
  </si>
  <si>
    <t>정몽경</t>
  </si>
  <si>
    <t>최진생</t>
  </si>
  <si>
    <t>안경</t>
  </si>
  <si>
    <t>손복수</t>
  </si>
  <si>
    <t>전문기</t>
  </si>
  <si>
    <t>손인우</t>
  </si>
  <si>
    <t>정춘상</t>
  </si>
  <si>
    <t>송준평</t>
  </si>
  <si>
    <t>황복</t>
  </si>
  <si>
    <t>민로정</t>
  </si>
  <si>
    <t>하은부</t>
  </si>
  <si>
    <t>정점상</t>
  </si>
  <si>
    <t>한몽남</t>
  </si>
  <si>
    <t>정석주</t>
  </si>
  <si>
    <t>장구인</t>
  </si>
  <si>
    <t>차금천</t>
  </si>
  <si>
    <t>최윤원</t>
  </si>
  <si>
    <t>박수남</t>
  </si>
  <si>
    <t>문언상</t>
  </si>
  <si>
    <t>최금년</t>
  </si>
  <si>
    <t>최지생</t>
  </si>
  <si>
    <t>장복수</t>
  </si>
  <si>
    <t>엄련</t>
  </si>
  <si>
    <t>박시영</t>
  </si>
  <si>
    <t>개금이</t>
  </si>
  <si>
    <t>최윤언</t>
  </si>
  <si>
    <t>정말금</t>
  </si>
  <si>
    <t>박한걸</t>
  </si>
  <si>
    <t>박열</t>
  </si>
  <si>
    <t>서순생</t>
  </si>
  <si>
    <t>황인백</t>
  </si>
  <si>
    <t>최금석</t>
  </si>
  <si>
    <t>박올미</t>
  </si>
  <si>
    <t>윤후립</t>
  </si>
  <si>
    <t>황복지</t>
  </si>
  <si>
    <t>신구인</t>
  </si>
  <si>
    <t>황실</t>
  </si>
  <si>
    <t>석단</t>
  </si>
  <si>
    <t>정기운</t>
  </si>
  <si>
    <t>최덕훈</t>
  </si>
  <si>
    <t>박은정</t>
  </si>
  <si>
    <t>송갓산</t>
  </si>
  <si>
    <t>황건</t>
  </si>
  <si>
    <t>황룡</t>
  </si>
  <si>
    <t>손수</t>
  </si>
  <si>
    <t>안올미</t>
  </si>
  <si>
    <t>신윤기</t>
  </si>
  <si>
    <t>박언수</t>
  </si>
  <si>
    <t>최기남</t>
  </si>
  <si>
    <t>최태문</t>
  </si>
  <si>
    <t>전응부</t>
  </si>
  <si>
    <t>최갯동</t>
  </si>
  <si>
    <t>안부</t>
  </si>
  <si>
    <t>함진</t>
  </si>
  <si>
    <t>허남</t>
  </si>
  <si>
    <t>조세국</t>
  </si>
  <si>
    <t>황우</t>
  </si>
  <si>
    <t>황여신</t>
  </si>
  <si>
    <t>유애인</t>
  </si>
  <si>
    <t>조영립</t>
  </si>
  <si>
    <t>황사신</t>
  </si>
  <si>
    <t>강응신</t>
  </si>
  <si>
    <t>최경립</t>
  </si>
  <si>
    <t>정변추</t>
  </si>
  <si>
    <t>박득시</t>
  </si>
  <si>
    <t>황배곤</t>
  </si>
  <si>
    <t>최언희</t>
  </si>
  <si>
    <t>고달이</t>
  </si>
  <si>
    <t>문막내</t>
  </si>
  <si>
    <t>한기운</t>
  </si>
  <si>
    <t>한인생</t>
  </si>
  <si>
    <t>주립</t>
  </si>
  <si>
    <t>황오월</t>
  </si>
  <si>
    <t>요광</t>
  </si>
  <si>
    <t>정춘봉</t>
  </si>
  <si>
    <t>박영실</t>
  </si>
  <si>
    <t>박윤산</t>
  </si>
  <si>
    <t>최금</t>
  </si>
  <si>
    <t>장영남</t>
  </si>
  <si>
    <t>장인희</t>
  </si>
  <si>
    <t>언위</t>
  </si>
  <si>
    <t>정태원</t>
  </si>
  <si>
    <t>변난세</t>
  </si>
  <si>
    <t>박잠복</t>
  </si>
  <si>
    <t>황세복</t>
  </si>
  <si>
    <t>정복수</t>
  </si>
  <si>
    <t>최곤수</t>
  </si>
  <si>
    <t>고세만</t>
  </si>
  <si>
    <t>봉손</t>
  </si>
  <si>
    <t>손계홍</t>
  </si>
  <si>
    <t>손수영</t>
  </si>
  <si>
    <t>박순내</t>
  </si>
  <si>
    <t>방응백</t>
  </si>
  <si>
    <t>서춘로</t>
  </si>
  <si>
    <t>천태산</t>
  </si>
  <si>
    <t>박기룡</t>
  </si>
  <si>
    <t>박진욱</t>
  </si>
  <si>
    <t>송득룡</t>
  </si>
  <si>
    <t>우봉손</t>
  </si>
  <si>
    <t>정순남</t>
  </si>
  <si>
    <t>송춘매</t>
  </si>
  <si>
    <t>황석</t>
  </si>
  <si>
    <t>조만천</t>
  </si>
  <si>
    <t>오대춘</t>
  </si>
  <si>
    <t>신석</t>
  </si>
  <si>
    <t>장분상</t>
  </si>
  <si>
    <t>박봉</t>
  </si>
  <si>
    <t>최기윤</t>
  </si>
  <si>
    <t>정백이수</t>
  </si>
  <si>
    <t>손천학</t>
  </si>
  <si>
    <t>박여신</t>
  </si>
  <si>
    <t>최기운</t>
  </si>
  <si>
    <t>엄수</t>
  </si>
  <si>
    <t>천사동</t>
  </si>
  <si>
    <t>강천수</t>
  </si>
  <si>
    <t>오순명</t>
  </si>
  <si>
    <t>정언승</t>
  </si>
  <si>
    <t>박홍이</t>
  </si>
  <si>
    <t>정매인</t>
  </si>
  <si>
    <t>백언손</t>
  </si>
  <si>
    <t>정암외</t>
  </si>
  <si>
    <t>송올미</t>
  </si>
  <si>
    <t>장민</t>
  </si>
  <si>
    <t>석수견</t>
  </si>
  <si>
    <t>박천의</t>
  </si>
  <si>
    <t>안말룡</t>
  </si>
  <si>
    <t>윤일원</t>
  </si>
  <si>
    <t>최정방</t>
  </si>
  <si>
    <t>서준상</t>
  </si>
  <si>
    <t>강명호</t>
  </si>
  <si>
    <t>최만걸</t>
  </si>
  <si>
    <t>손홍세</t>
  </si>
  <si>
    <t>최반</t>
  </si>
  <si>
    <t>황덕춘</t>
  </si>
  <si>
    <t>배선우</t>
  </si>
  <si>
    <t>박응남</t>
  </si>
  <si>
    <t>윤명세</t>
  </si>
  <si>
    <t>황협</t>
  </si>
  <si>
    <t>차문</t>
  </si>
  <si>
    <t>박말립</t>
  </si>
  <si>
    <t>배선의</t>
  </si>
  <si>
    <t>박민</t>
  </si>
  <si>
    <t>권영민</t>
  </si>
  <si>
    <t>박은호</t>
  </si>
  <si>
    <t>조허기</t>
  </si>
  <si>
    <t>변달마</t>
  </si>
  <si>
    <t>구손</t>
  </si>
  <si>
    <t>강명립</t>
  </si>
  <si>
    <t>오상</t>
  </si>
  <si>
    <t>박일생</t>
  </si>
  <si>
    <t>강자금</t>
  </si>
  <si>
    <t>정한복</t>
  </si>
  <si>
    <t>박대천</t>
  </si>
  <si>
    <t>최오룡</t>
  </si>
  <si>
    <t>송전학</t>
  </si>
  <si>
    <t>박원진</t>
  </si>
  <si>
    <t>송룡</t>
  </si>
  <si>
    <t>권특</t>
  </si>
  <si>
    <t>정명원</t>
  </si>
  <si>
    <t>박원명</t>
  </si>
  <si>
    <t>최생이</t>
  </si>
  <si>
    <t>권특이</t>
  </si>
  <si>
    <t>유말금</t>
  </si>
  <si>
    <t>손찬</t>
  </si>
  <si>
    <t>장희한</t>
  </si>
  <si>
    <t>성시윤</t>
  </si>
  <si>
    <t>정대천</t>
  </si>
  <si>
    <t>환지</t>
  </si>
  <si>
    <t>선방</t>
  </si>
  <si>
    <t>하운서</t>
  </si>
  <si>
    <t>최기업</t>
  </si>
  <si>
    <t>박눌질금</t>
  </si>
  <si>
    <t>정사춘</t>
  </si>
  <si>
    <t>하흔보</t>
  </si>
  <si>
    <t>최몽례</t>
  </si>
  <si>
    <t>정막란</t>
  </si>
  <si>
    <t>강풍</t>
  </si>
  <si>
    <t>조축생</t>
  </si>
  <si>
    <t>현의정</t>
  </si>
  <si>
    <t>박수산</t>
  </si>
  <si>
    <t>송덕룡</t>
  </si>
  <si>
    <t>손극상</t>
  </si>
  <si>
    <t>최천수</t>
  </si>
  <si>
    <t>장돌립</t>
  </si>
  <si>
    <t>강치</t>
  </si>
  <si>
    <t>안득립</t>
  </si>
  <si>
    <t>최만철</t>
  </si>
  <si>
    <t>최득손</t>
  </si>
  <si>
    <t>갓산</t>
  </si>
  <si>
    <t>조말동</t>
  </si>
  <si>
    <t>오충명</t>
  </si>
  <si>
    <t>박계운</t>
  </si>
  <si>
    <t>정근남</t>
  </si>
  <si>
    <t>유영복</t>
  </si>
  <si>
    <t>최정신</t>
  </si>
  <si>
    <t>선손</t>
  </si>
  <si>
    <t>박말금</t>
  </si>
  <si>
    <t>도금룡</t>
  </si>
  <si>
    <t>곽내언</t>
  </si>
  <si>
    <t>성만생</t>
  </si>
  <si>
    <t>하진성</t>
  </si>
  <si>
    <t>민석봉</t>
  </si>
  <si>
    <t>신한</t>
  </si>
  <si>
    <t>조올미</t>
  </si>
  <si>
    <t>박만</t>
  </si>
  <si>
    <t>송난복</t>
  </si>
  <si>
    <t>표성남</t>
  </si>
  <si>
    <t>황귀봉</t>
  </si>
  <si>
    <t>전윤룡</t>
  </si>
  <si>
    <t>공영득</t>
  </si>
  <si>
    <t>차인세</t>
  </si>
  <si>
    <t>황기상</t>
  </si>
  <si>
    <t>변덕룡</t>
  </si>
  <si>
    <t>매남</t>
  </si>
  <si>
    <t>윤희인</t>
  </si>
  <si>
    <t>박학남</t>
  </si>
  <si>
    <t>추언부</t>
  </si>
  <si>
    <t>우무금</t>
  </si>
  <si>
    <t>박기연</t>
  </si>
  <si>
    <t>엄추양</t>
  </si>
  <si>
    <t>차풍보</t>
  </si>
  <si>
    <t>정감련</t>
  </si>
  <si>
    <t>손인의</t>
  </si>
  <si>
    <t>배호</t>
  </si>
  <si>
    <t>배유순</t>
  </si>
  <si>
    <t>문남생</t>
  </si>
  <si>
    <t>임금이</t>
  </si>
  <si>
    <t>박무적</t>
  </si>
  <si>
    <t>강극례</t>
  </si>
  <si>
    <t>일번</t>
  </si>
  <si>
    <t>장덕룡</t>
  </si>
  <si>
    <t>천옥량</t>
  </si>
  <si>
    <t>박후생</t>
  </si>
  <si>
    <t>윤희</t>
  </si>
  <si>
    <t>황감이</t>
  </si>
  <si>
    <t>맹학립</t>
  </si>
  <si>
    <t>박대수</t>
  </si>
  <si>
    <t>윤득성</t>
  </si>
  <si>
    <t>하위청</t>
  </si>
  <si>
    <t>장명복</t>
  </si>
  <si>
    <t>장이선</t>
  </si>
  <si>
    <t>최만금</t>
  </si>
  <si>
    <t>박윤생</t>
  </si>
  <si>
    <t>서사룡</t>
  </si>
  <si>
    <t>하석록</t>
  </si>
  <si>
    <t>윤대흥</t>
  </si>
  <si>
    <t>주풍년</t>
  </si>
  <si>
    <t>태순</t>
  </si>
  <si>
    <t>서문</t>
  </si>
  <si>
    <t>추언</t>
  </si>
  <si>
    <t>범동</t>
  </si>
  <si>
    <t>최석</t>
  </si>
  <si>
    <t>조산수</t>
  </si>
  <si>
    <t>만봉</t>
  </si>
  <si>
    <t>조춘복</t>
  </si>
  <si>
    <t>장귀부</t>
  </si>
  <si>
    <t>윤희경</t>
  </si>
  <si>
    <t>정옥설</t>
  </si>
  <si>
    <t>오덕</t>
  </si>
  <si>
    <t>황내</t>
  </si>
  <si>
    <t>권태경</t>
  </si>
  <si>
    <t>문기립</t>
  </si>
  <si>
    <t>윤막남</t>
  </si>
  <si>
    <t>서산금</t>
  </si>
  <si>
    <t>전조영</t>
  </si>
  <si>
    <t>상기</t>
  </si>
  <si>
    <t>최덕복</t>
  </si>
  <si>
    <t>박사립</t>
  </si>
  <si>
    <t>문홍건</t>
  </si>
  <si>
    <t>강순생</t>
  </si>
  <si>
    <t>권경길</t>
  </si>
  <si>
    <t>윤언상</t>
  </si>
  <si>
    <t>서천남</t>
  </si>
  <si>
    <t>배석손</t>
  </si>
  <si>
    <t>신수남</t>
  </si>
  <si>
    <t>박의인</t>
  </si>
  <si>
    <t>강춘일</t>
  </si>
  <si>
    <t>화음산</t>
  </si>
  <si>
    <t>신언량</t>
  </si>
  <si>
    <t>박귀복</t>
  </si>
  <si>
    <t>변덕인</t>
  </si>
  <si>
    <t>서경립</t>
  </si>
  <si>
    <t>윤언성</t>
  </si>
  <si>
    <t>윤흥남</t>
  </si>
  <si>
    <t>조인룡</t>
  </si>
  <si>
    <t>최막생</t>
  </si>
  <si>
    <t>정인홍</t>
  </si>
  <si>
    <t>구서</t>
  </si>
  <si>
    <t>박금상</t>
  </si>
  <si>
    <t>설춘금</t>
  </si>
  <si>
    <t>귀수</t>
  </si>
  <si>
    <t>지말천</t>
  </si>
  <si>
    <t>박득지</t>
  </si>
  <si>
    <t>황덕룡</t>
  </si>
  <si>
    <t>박수우</t>
  </si>
  <si>
    <t>정말립</t>
  </si>
  <si>
    <t>박득생</t>
  </si>
  <si>
    <t>표정</t>
  </si>
  <si>
    <t>담이</t>
  </si>
  <si>
    <t>최의일</t>
  </si>
  <si>
    <t>만득</t>
  </si>
  <si>
    <t>정춘내</t>
  </si>
  <si>
    <t>장여남</t>
  </si>
  <si>
    <t>강계일</t>
  </si>
  <si>
    <t>윤은탁</t>
  </si>
  <si>
    <t>박양</t>
  </si>
  <si>
    <t>우풍립</t>
  </si>
  <si>
    <t>박윤봉</t>
  </si>
  <si>
    <t>송기복</t>
  </si>
  <si>
    <t>전사룡</t>
  </si>
  <si>
    <t>박두남</t>
  </si>
  <si>
    <t>정복룡</t>
  </si>
  <si>
    <t>현의원</t>
  </si>
  <si>
    <t>전은손</t>
  </si>
  <si>
    <t>박말동</t>
  </si>
  <si>
    <t>장귀선</t>
  </si>
  <si>
    <t>정응진</t>
  </si>
  <si>
    <t>하흥부</t>
  </si>
  <si>
    <t>최건리적</t>
  </si>
  <si>
    <t>황간</t>
  </si>
  <si>
    <t>주의남</t>
  </si>
  <si>
    <t>황필</t>
  </si>
  <si>
    <t>장순복</t>
  </si>
  <si>
    <t>영창</t>
  </si>
  <si>
    <t>최올미</t>
  </si>
  <si>
    <t>정명</t>
  </si>
  <si>
    <t>억지</t>
  </si>
  <si>
    <t>정시산</t>
  </si>
  <si>
    <t>최돌산</t>
  </si>
  <si>
    <t>황석근</t>
  </si>
  <si>
    <t>문응해</t>
  </si>
  <si>
    <t>허실몽</t>
  </si>
  <si>
    <t>송득일</t>
  </si>
  <si>
    <t>예구룡</t>
  </si>
  <si>
    <t>권경축</t>
  </si>
  <si>
    <t>박복남</t>
  </si>
  <si>
    <t>차승전</t>
  </si>
  <si>
    <t>건리적</t>
  </si>
  <si>
    <t>건리동</t>
  </si>
  <si>
    <t>언흘</t>
  </si>
  <si>
    <t>정공주</t>
  </si>
  <si>
    <t>박홍일</t>
  </si>
  <si>
    <t>조춘학</t>
  </si>
  <si>
    <t>한순룡</t>
  </si>
  <si>
    <t>박연만</t>
  </si>
  <si>
    <t>박감</t>
  </si>
  <si>
    <t>정천한</t>
  </si>
  <si>
    <t>귀희</t>
  </si>
  <si>
    <t>무금</t>
  </si>
  <si>
    <t>억만</t>
  </si>
  <si>
    <t>차인복</t>
  </si>
  <si>
    <t>박사증</t>
  </si>
  <si>
    <t>윤돌리</t>
  </si>
  <si>
    <t>정만진</t>
  </si>
  <si>
    <t>외본</t>
  </si>
  <si>
    <t>신녕</t>
  </si>
  <si>
    <t>달성</t>
  </si>
  <si>
    <t>기장</t>
  </si>
  <si>
    <t>곡성</t>
  </si>
  <si>
    <t>청하</t>
  </si>
  <si>
    <t>삼척</t>
  </si>
  <si>
    <t>영원</t>
  </si>
  <si>
    <t>한성부</t>
  </si>
  <si>
    <t>봉산</t>
  </si>
  <si>
    <t>영일</t>
  </si>
  <si>
    <t>영덕</t>
  </si>
  <si>
    <t>팔거</t>
  </si>
  <si>
    <t>하동</t>
  </si>
  <si>
    <t>장기</t>
  </si>
  <si>
    <t>황주</t>
  </si>
  <si>
    <t>철성</t>
  </si>
  <si>
    <t>상동</t>
  </si>
  <si>
    <t>결성</t>
  </si>
  <si>
    <t>가수</t>
  </si>
  <si>
    <t>강진</t>
  </si>
  <si>
    <t>회덕</t>
  </si>
  <si>
    <t>해평</t>
  </si>
  <si>
    <t>진보</t>
  </si>
  <si>
    <t>양근</t>
  </si>
  <si>
    <t>안악</t>
  </si>
  <si>
    <t>강양</t>
  </si>
  <si>
    <t>강릉</t>
  </si>
  <si>
    <t>年度</t>
    <phoneticPr fontId="1" type="noConversion"/>
  </si>
  <si>
    <t>面名</t>
    <phoneticPr fontId="1" type="noConversion"/>
  </si>
  <si>
    <t>면명</t>
    <phoneticPr fontId="1" type="noConversion"/>
  </si>
  <si>
    <t>順番</t>
    <phoneticPr fontId="1" type="noConversion"/>
  </si>
  <si>
    <t>主戶</t>
    <phoneticPr fontId="1" type="noConversion"/>
  </si>
  <si>
    <t>주호</t>
    <phoneticPr fontId="1" type="noConversion"/>
  </si>
  <si>
    <t>內山</t>
  </si>
  <si>
    <t>自龍</t>
  </si>
  <si>
    <t>X知</t>
  </si>
  <si>
    <t>X지</t>
  </si>
  <si>
    <t>X배</t>
  </si>
  <si>
    <t>豊角南面</t>
  </si>
  <si>
    <t>풍각남면</t>
  </si>
  <si>
    <t>녹갈리</t>
  </si>
  <si>
    <t>녹갈리</t>
    <phoneticPr fontId="1" type="noConversion"/>
  </si>
  <si>
    <t>私奴束伍日萬</t>
    <phoneticPr fontId="1" type="noConversion"/>
  </si>
  <si>
    <t>居士賓自信</t>
    <phoneticPr fontId="1" type="noConversion"/>
  </si>
  <si>
    <t>寡私婢春梅率子牙兵先龍</t>
    <phoneticPr fontId="1" type="noConversion"/>
  </si>
  <si>
    <t>금위군이득남</t>
    <phoneticPr fontId="1" type="noConversion"/>
  </si>
  <si>
    <t>금위군이명택</t>
    <phoneticPr fontId="1" type="noConversion"/>
  </si>
  <si>
    <t>금위보김귀창</t>
    <phoneticPr fontId="1" type="noConversion"/>
  </si>
  <si>
    <t>금위보김우정</t>
    <phoneticPr fontId="1" type="noConversion"/>
  </si>
  <si>
    <t>금위보이막남</t>
  </si>
  <si>
    <t>금위보이순복</t>
  </si>
  <si>
    <t>금위보이홍인</t>
  </si>
  <si>
    <t>금위보임두견</t>
    <phoneticPr fontId="1" type="noConversion"/>
  </si>
  <si>
    <t>기병이대운</t>
    <phoneticPr fontId="1" type="noConversion"/>
  </si>
  <si>
    <t>기보아병김응적</t>
    <phoneticPr fontId="1" type="noConversion"/>
  </si>
  <si>
    <t>김해안부주진군최애인</t>
    <phoneticPr fontId="1" type="noConversion"/>
  </si>
  <si>
    <t>영산봉군신문발</t>
    <phoneticPr fontId="1" type="noConversion"/>
  </si>
  <si>
    <t>부안부수보이만룡</t>
    <phoneticPr fontId="1" type="noConversion"/>
  </si>
  <si>
    <t>사노노적</t>
    <phoneticPr fontId="1" type="noConversion"/>
  </si>
  <si>
    <t>사노육생</t>
    <phoneticPr fontId="1" type="noConversion"/>
  </si>
  <si>
    <t>사노아병예룡</t>
  </si>
  <si>
    <t>사노아병예발</t>
  </si>
  <si>
    <t>사노아병노제천복</t>
    <phoneticPr fontId="1" type="noConversion"/>
  </si>
  <si>
    <t>사노아병용립</t>
    <phoneticPr fontId="1" type="noConversion"/>
  </si>
  <si>
    <t>수군유영로</t>
    <phoneticPr fontId="1" type="noConversion"/>
  </si>
  <si>
    <t>수보순영별대김순창</t>
    <phoneticPr fontId="1" type="noConversion"/>
  </si>
  <si>
    <t>수보아병김무남</t>
    <phoneticPr fontId="1" type="noConversion"/>
  </si>
  <si>
    <t>수철장심용선</t>
    <phoneticPr fontId="1" type="noConversion"/>
  </si>
  <si>
    <t>순유황모군장유심</t>
  </si>
  <si>
    <t>순유황모군김일만</t>
    <phoneticPr fontId="1" type="noConversion"/>
  </si>
  <si>
    <t>순영유황모군김일호</t>
    <phoneticPr fontId="1" type="noConversion"/>
  </si>
  <si>
    <t>순영수철보이성란</t>
    <phoneticPr fontId="1" type="noConversion"/>
  </si>
  <si>
    <t>순영수철장인유신룡</t>
    <phoneticPr fontId="1" type="noConversion"/>
  </si>
  <si>
    <t>아병김계민</t>
    <phoneticPr fontId="1" type="noConversion"/>
  </si>
  <si>
    <t>아병임진명</t>
    <phoneticPr fontId="1" type="noConversion"/>
  </si>
  <si>
    <t>악공보이성립</t>
    <phoneticPr fontId="1" type="noConversion"/>
  </si>
  <si>
    <t>어보김진원</t>
    <phoneticPr fontId="1" type="noConversion"/>
  </si>
  <si>
    <t>어영군겸사복김득신</t>
    <phoneticPr fontId="1" type="noConversion"/>
  </si>
  <si>
    <t>어영군노제도승선</t>
    <phoneticPr fontId="1" type="noConversion"/>
  </si>
  <si>
    <t>역보김응명</t>
    <phoneticPr fontId="1" type="noConversion"/>
  </si>
  <si>
    <t>옹장이응세</t>
    <phoneticPr fontId="1" type="noConversion"/>
  </si>
  <si>
    <t>유산역보아병김자장</t>
    <phoneticPr fontId="1" type="noConversion"/>
  </si>
  <si>
    <t>주진양홍일</t>
    <phoneticPr fontId="1" type="noConversion"/>
  </si>
  <si>
    <t>포보이천</t>
    <phoneticPr fontId="1" type="noConversion"/>
  </si>
  <si>
    <t>주호</t>
    <phoneticPr fontId="1" type="noConversion"/>
  </si>
  <si>
    <t>주호</t>
    <phoneticPr fontId="1" type="noConversion"/>
  </si>
  <si>
    <t>立戶</t>
    <phoneticPr fontId="1" type="noConversion"/>
  </si>
  <si>
    <t>입호</t>
  </si>
  <si>
    <t>고임순걸자</t>
    <phoneticPr fontId="1" type="noConversion"/>
  </si>
  <si>
    <t>고어군이인방자</t>
    <phoneticPr fontId="1" type="noConversion"/>
  </si>
  <si>
    <t>고최연생처</t>
    <phoneticPr fontId="1" type="noConversion"/>
  </si>
  <si>
    <t>과양녀박소사고대</t>
    <phoneticPr fontId="1" type="noConversion"/>
  </si>
  <si>
    <t>과양녀정향월솔자</t>
    <phoneticPr fontId="1" type="noConversion"/>
  </si>
  <si>
    <t>무흘역보유시원정묘고처</t>
    <phoneticPr fontId="1" type="noConversion"/>
  </si>
  <si>
    <t>역보김예남고대처</t>
    <phoneticPr fontId="1" type="noConversion"/>
  </si>
  <si>
    <t>幼學鄭仁卿故代子</t>
    <phoneticPr fontId="1" type="noConversion"/>
  </si>
  <si>
    <t>정</t>
    <phoneticPr fontId="1" type="noConversion"/>
  </si>
  <si>
    <t>노양처</t>
    <phoneticPr fontId="1" type="noConversion"/>
  </si>
  <si>
    <t>奴良妻</t>
    <phoneticPr fontId="1" type="noConversion"/>
  </si>
  <si>
    <t>率父</t>
    <phoneticPr fontId="1" type="noConversion"/>
  </si>
  <si>
    <t>솔父</t>
    <phoneticPr fontId="1" type="noConversion"/>
  </si>
  <si>
    <t>率雇工</t>
    <phoneticPr fontId="1" type="noConversion"/>
  </si>
  <si>
    <t>솔고공</t>
    <phoneticPr fontId="1" type="noConversion"/>
  </si>
  <si>
    <t>寺婢</t>
    <phoneticPr fontId="1" type="noConversion"/>
  </si>
  <si>
    <t>처</t>
    <phoneticPr fontId="1" type="noConversion"/>
  </si>
  <si>
    <t>노비</t>
    <phoneticPr fontId="1" type="noConversion"/>
  </si>
  <si>
    <t>龍駕驛保</t>
    <phoneticPr fontId="1" type="noConversion"/>
  </si>
  <si>
    <t>과양녀</t>
  </si>
  <si>
    <t>금위보노제</t>
  </si>
  <si>
    <t>금위순영유황보</t>
    <phoneticPr fontId="1" type="noConversion"/>
  </si>
  <si>
    <t>기병노</t>
    <phoneticPr fontId="1" type="noConversion"/>
  </si>
  <si>
    <t>기병노제</t>
  </si>
  <si>
    <t>기보노제</t>
  </si>
  <si>
    <t>양녀</t>
  </si>
  <si>
    <t>양동역리</t>
  </si>
  <si>
    <t>양인</t>
  </si>
  <si>
    <t>양인시정</t>
  </si>
  <si>
    <t>양정</t>
  </si>
  <si>
    <t>양정거사</t>
  </si>
  <si>
    <t>양정병인</t>
  </si>
  <si>
    <t>양정오인</t>
  </si>
  <si>
    <t>영산봉군</t>
  </si>
  <si>
    <t>영산안부충찬위</t>
  </si>
  <si>
    <t>노기보</t>
  </si>
  <si>
    <t>노인</t>
  </si>
  <si>
    <t>노제</t>
  </si>
  <si>
    <t>노제부안부충찬위</t>
  </si>
  <si>
    <t>노제어보</t>
  </si>
  <si>
    <t>노직가선대부</t>
  </si>
  <si>
    <t>노직통정대부</t>
  </si>
  <si>
    <t>노양정환부</t>
    <phoneticPr fontId="1" type="noConversion"/>
  </si>
  <si>
    <t>용가역보</t>
  </si>
  <si>
    <t>용가역보환부</t>
  </si>
  <si>
    <t>유황군</t>
  </si>
  <si>
    <t>유황모군</t>
  </si>
  <si>
    <t>무학노제</t>
  </si>
  <si>
    <t>부안부어보노제</t>
    <phoneticPr fontId="1" type="noConversion"/>
  </si>
  <si>
    <t>사노순영유황모군</t>
  </si>
  <si>
    <t>성주래순영유기장</t>
  </si>
  <si>
    <t>수보노제</t>
  </si>
  <si>
    <t>순유황모군</t>
  </si>
  <si>
    <t>순유황모군아병환부</t>
  </si>
  <si>
    <t>순유황모군옹장</t>
  </si>
  <si>
    <t>순유황모군환부</t>
  </si>
  <si>
    <t>순유황옹장</t>
  </si>
  <si>
    <t>순영유황모군</t>
  </si>
  <si>
    <t>순영석유황막군</t>
  </si>
  <si>
    <t>순영석유황모군</t>
  </si>
  <si>
    <t>巡營石硫黃幕軍</t>
    <phoneticPr fontId="1" type="noConversion"/>
  </si>
  <si>
    <t>어모장군행용양위부사과</t>
    <phoneticPr fontId="1" type="noConversion"/>
  </si>
  <si>
    <t>어보노제</t>
  </si>
  <si>
    <t>의령안부공조장</t>
    <phoneticPr fontId="1" type="noConversion"/>
  </si>
  <si>
    <t>창녕안부봉군</t>
    <phoneticPr fontId="1" type="noConversion"/>
  </si>
  <si>
    <t>환속순영유황장보</t>
    <phoneticPr fontId="1" type="noConversion"/>
  </si>
  <si>
    <t>公</t>
    <phoneticPr fontId="1" type="noConversion"/>
  </si>
  <si>
    <t>김</t>
  </si>
  <si>
    <t>이</t>
  </si>
  <si>
    <t>임</t>
  </si>
  <si>
    <t>粉</t>
    <phoneticPr fontId="1" type="noConversion"/>
  </si>
  <si>
    <t>召史</t>
    <phoneticPr fontId="1" type="noConversion"/>
  </si>
  <si>
    <t>난금</t>
  </si>
  <si>
    <t>난대</t>
  </si>
  <si>
    <t>난례</t>
  </si>
  <si>
    <t>난복</t>
  </si>
  <si>
    <t>난분</t>
  </si>
  <si>
    <t>난생</t>
  </si>
  <si>
    <t>난양</t>
  </si>
  <si>
    <t>양금</t>
  </si>
  <si>
    <t>양산</t>
  </si>
  <si>
    <t>연금</t>
  </si>
  <si>
    <t>연내</t>
  </si>
  <si>
    <t>연당</t>
  </si>
  <si>
    <t>연대</t>
  </si>
  <si>
    <t>연량</t>
  </si>
  <si>
    <t>연발</t>
  </si>
  <si>
    <t>연복</t>
  </si>
  <si>
    <t>연분</t>
  </si>
  <si>
    <t>연생</t>
  </si>
  <si>
    <t>연선</t>
  </si>
  <si>
    <t>연옥</t>
  </si>
  <si>
    <t>연진</t>
  </si>
  <si>
    <t>연춘</t>
  </si>
  <si>
    <t>연홍</t>
  </si>
  <si>
    <t>연화</t>
  </si>
  <si>
    <t>연매</t>
    <phoneticPr fontId="1" type="noConversion"/>
  </si>
  <si>
    <t>열진</t>
  </si>
  <si>
    <t>열매</t>
    <phoneticPr fontId="1" type="noConversion"/>
  </si>
  <si>
    <t>예개</t>
  </si>
  <si>
    <t>예금</t>
  </si>
  <si>
    <t>예남</t>
  </si>
  <si>
    <t>예단</t>
  </si>
  <si>
    <t>예덕</t>
  </si>
  <si>
    <t>예량</t>
  </si>
  <si>
    <t>예룡</t>
  </si>
  <si>
    <t>예매</t>
  </si>
  <si>
    <t>예발</t>
  </si>
  <si>
    <t>예백</t>
  </si>
  <si>
    <t>예분</t>
  </si>
  <si>
    <t>예생</t>
  </si>
  <si>
    <t>예양</t>
  </si>
  <si>
    <t>예엽</t>
  </si>
  <si>
    <t>예옥</t>
  </si>
  <si>
    <t>예운</t>
  </si>
  <si>
    <t>예임</t>
  </si>
  <si>
    <t>예정</t>
  </si>
  <si>
    <t>예종</t>
  </si>
  <si>
    <t>예진</t>
  </si>
  <si>
    <t>예춘</t>
  </si>
  <si>
    <t>예홍</t>
  </si>
  <si>
    <t>예화</t>
  </si>
  <si>
    <t>노랑</t>
  </si>
  <si>
    <t>노적</t>
  </si>
  <si>
    <t>녹룡</t>
  </si>
  <si>
    <t>녹생</t>
  </si>
  <si>
    <t>례</t>
    <phoneticPr fontId="1" type="noConversion"/>
  </si>
  <si>
    <t>용금</t>
  </si>
  <si>
    <t>용대</t>
  </si>
  <si>
    <t>용덕</t>
  </si>
  <si>
    <t>용립</t>
  </si>
  <si>
    <t>용분</t>
  </si>
  <si>
    <t>용선</t>
  </si>
  <si>
    <t>용학</t>
  </si>
  <si>
    <t>용한</t>
  </si>
  <si>
    <t>육망</t>
  </si>
  <si>
    <t>육생</t>
  </si>
  <si>
    <t>율음진</t>
  </si>
  <si>
    <t>율춘</t>
  </si>
  <si>
    <t>이생</t>
  </si>
  <si>
    <t>입생</t>
  </si>
  <si>
    <t>巡牙兵</t>
    <phoneticPr fontId="1" type="noConversion"/>
  </si>
  <si>
    <t>응폐</t>
    <phoneticPr fontId="1" type="noConversion"/>
  </si>
  <si>
    <t>잇개</t>
  </si>
  <si>
    <t>잇개</t>
    <phoneticPr fontId="1" type="noConversion"/>
  </si>
  <si>
    <t>잇금</t>
  </si>
  <si>
    <t>잇남</t>
  </si>
  <si>
    <t>잇녀</t>
  </si>
  <si>
    <t>잇덕</t>
  </si>
  <si>
    <t>잇량</t>
  </si>
  <si>
    <t>잇례</t>
  </si>
  <si>
    <t>잇선</t>
  </si>
  <si>
    <t>잇춘</t>
  </si>
  <si>
    <t>잇매</t>
    <phoneticPr fontId="1" type="noConversion"/>
  </si>
  <si>
    <t>정한</t>
    <phoneticPr fontId="1" type="noConversion"/>
  </si>
  <si>
    <t>鄭汗</t>
    <phoneticPr fontId="1" type="noConversion"/>
  </si>
  <si>
    <t>承女</t>
    <phoneticPr fontId="1" type="noConversion"/>
  </si>
  <si>
    <t>신유</t>
    <phoneticPr fontId="1" type="noConversion"/>
  </si>
  <si>
    <t>辛酉</t>
    <phoneticPr fontId="1" type="noConversion"/>
  </si>
  <si>
    <t>率女</t>
    <phoneticPr fontId="1" type="noConversion"/>
  </si>
  <si>
    <t>솔녀</t>
    <phoneticPr fontId="1" type="noConversion"/>
  </si>
  <si>
    <t>동리김의득호</t>
    <phoneticPr fontId="1" type="noConversion"/>
  </si>
  <si>
    <t>等2口立戶</t>
    <phoneticPr fontId="1" type="noConversion"/>
  </si>
  <si>
    <t>등2구입호</t>
    <phoneticPr fontId="1" type="noConversion"/>
  </si>
  <si>
    <t>등2구거</t>
    <phoneticPr fontId="1" type="noConversion"/>
  </si>
  <si>
    <t>입호</t>
    <phoneticPr fontId="1" type="noConversion"/>
  </si>
  <si>
    <t>等2口加現</t>
    <phoneticPr fontId="1" type="noConversion"/>
  </si>
  <si>
    <t>등2구가현</t>
    <phoneticPr fontId="1" type="noConversion"/>
  </si>
  <si>
    <t>等2口立戶</t>
    <phoneticPr fontId="1" type="noConversion"/>
  </si>
  <si>
    <t>等2口去</t>
    <phoneticPr fontId="1" type="noConversion"/>
  </si>
  <si>
    <t>거</t>
    <phoneticPr fontId="1" type="noConversion"/>
  </si>
  <si>
    <t>加現</t>
    <phoneticPr fontId="1" type="noConversion"/>
  </si>
  <si>
    <t>右2口加現</t>
    <phoneticPr fontId="1" type="noConversion"/>
  </si>
  <si>
    <t>우2구가현</t>
    <phoneticPr fontId="1" type="noConversion"/>
  </si>
  <si>
    <t>녹갈리</t>
    <phoneticPr fontId="1" type="noConversion"/>
  </si>
  <si>
    <t>2口今故</t>
    <phoneticPr fontId="1" type="noConversion"/>
  </si>
  <si>
    <t>금고</t>
    <phoneticPr fontId="1" type="noConversion"/>
  </si>
  <si>
    <t>2구금고</t>
    <phoneticPr fontId="1" type="noConversion"/>
  </si>
  <si>
    <t>2口立戶</t>
    <phoneticPr fontId="1" type="noConversion"/>
  </si>
  <si>
    <t>2구입호</t>
    <phoneticPr fontId="1" type="noConversion"/>
  </si>
  <si>
    <t>김해</t>
  </si>
  <si>
    <t>김해</t>
    <phoneticPr fontId="1" type="noConversion"/>
  </si>
  <si>
    <t>의령</t>
  </si>
  <si>
    <t>의령</t>
    <phoneticPr fontId="1" type="noConversion"/>
  </si>
  <si>
    <t>등3구시거</t>
    <phoneticPr fontId="1" type="noConversion"/>
  </si>
  <si>
    <t>等3口時居</t>
    <phoneticPr fontId="1" type="noConversion"/>
  </si>
  <si>
    <t>시거</t>
    <phoneticPr fontId="1" type="noConversion"/>
  </si>
  <si>
    <t>등3구도거</t>
    <phoneticPr fontId="1" type="noConversion"/>
  </si>
  <si>
    <t>等3口逃居</t>
    <phoneticPr fontId="1" type="noConversion"/>
  </si>
  <si>
    <t>도거</t>
    <phoneticPr fontId="1" type="noConversion"/>
  </si>
  <si>
    <t>等2口逃居</t>
    <phoneticPr fontId="1" type="noConversion"/>
  </si>
  <si>
    <t>등2구도거</t>
    <phoneticPr fontId="1" type="noConversion"/>
  </si>
  <si>
    <t>等2口時居</t>
    <phoneticPr fontId="1" type="noConversion"/>
  </si>
  <si>
    <t>등2구시거</t>
    <phoneticPr fontId="1" type="noConversion"/>
  </si>
  <si>
    <t>병입호</t>
    <phoneticPr fontId="1" type="noConversion"/>
  </si>
  <si>
    <t>夫尹山老</t>
  </si>
  <si>
    <t>晉州</t>
    <phoneticPr fontId="1" type="noConversion"/>
  </si>
  <si>
    <t>並居</t>
    <phoneticPr fontId="1" type="noConversion"/>
  </si>
  <si>
    <t>黑石</t>
    <phoneticPr fontId="1" type="noConversion"/>
  </si>
  <si>
    <t>등6구시거</t>
    <phoneticPr fontId="1" type="noConversion"/>
  </si>
  <si>
    <t>等6口時居</t>
    <phoneticPr fontId="1" type="noConversion"/>
  </si>
  <si>
    <t>상전이흥준착거</t>
    <phoneticPr fontId="1" type="noConversion"/>
  </si>
  <si>
    <t>청도임갑남</t>
    <phoneticPr fontId="1" type="noConversion"/>
  </si>
  <si>
    <t>병5구거</t>
    <phoneticPr fontId="1" type="noConversion"/>
  </si>
  <si>
    <t>並5口居</t>
    <phoneticPr fontId="1" type="noConversion"/>
  </si>
  <si>
    <t>4口等丙午逃亡</t>
    <phoneticPr fontId="1" type="noConversion"/>
  </si>
  <si>
    <t>4구등병오도망</t>
    <phoneticPr fontId="1" type="noConversion"/>
  </si>
  <si>
    <t>병오도망</t>
    <phoneticPr fontId="1" type="noConversion"/>
  </si>
  <si>
    <t>등3구을축도망</t>
    <phoneticPr fontId="1" type="noConversion"/>
  </si>
  <si>
    <t>等3口乙丑逃亡</t>
    <phoneticPr fontId="1" type="noConversion"/>
  </si>
  <si>
    <t>도망</t>
    <phoneticPr fontId="1" type="noConversion"/>
  </si>
  <si>
    <t>을축도망</t>
    <phoneticPr fontId="1" type="noConversion"/>
  </si>
  <si>
    <t>等3口丙辰逃亡</t>
    <phoneticPr fontId="1" type="noConversion"/>
  </si>
  <si>
    <t>등3구병진도망</t>
    <phoneticPr fontId="1" type="noConversion"/>
  </si>
  <si>
    <t>병진도망</t>
    <phoneticPr fontId="1" type="noConversion"/>
  </si>
  <si>
    <t>병진도망</t>
    <phoneticPr fontId="1" type="noConversion"/>
  </si>
  <si>
    <t>2口加現</t>
    <phoneticPr fontId="1" type="noConversion"/>
  </si>
  <si>
    <t>2구가현</t>
    <phoneticPr fontId="1" type="noConversion"/>
  </si>
  <si>
    <t>등3구구원도망</t>
    <phoneticPr fontId="1" type="noConversion"/>
  </si>
  <si>
    <t>等3口久遠逃亡</t>
    <phoneticPr fontId="1" type="noConversion"/>
  </si>
  <si>
    <t>구원도망</t>
    <phoneticPr fontId="1" type="noConversion"/>
  </si>
  <si>
    <t>구원도망</t>
    <phoneticPr fontId="1" type="noConversion"/>
  </si>
  <si>
    <t>등8구이거</t>
    <phoneticPr fontId="1" type="noConversion"/>
  </si>
  <si>
    <t>等8口移去</t>
    <phoneticPr fontId="1" type="noConversion"/>
  </si>
  <si>
    <t>이거</t>
    <phoneticPr fontId="1" type="noConversion"/>
  </si>
  <si>
    <t>甲戌逃亡居</t>
    <phoneticPr fontId="1" type="noConversion"/>
  </si>
  <si>
    <t>晉州班城南大守家</t>
  </si>
  <si>
    <t>갑술도망거</t>
    <phoneticPr fontId="1" type="noConversion"/>
  </si>
  <si>
    <t>진주반성남대수가</t>
  </si>
  <si>
    <t>거웅천이광선처상송결득후미추</t>
    <phoneticPr fontId="1" type="noConversion"/>
  </si>
  <si>
    <t>보성군김신생가</t>
    <phoneticPr fontId="1" type="noConversion"/>
  </si>
  <si>
    <t>우노비등이광선처상송결득미추</t>
    <phoneticPr fontId="1" type="noConversion"/>
  </si>
  <si>
    <t>右奴婢等李光先處相訟決得未推</t>
    <phoneticPr fontId="1" type="noConversion"/>
  </si>
  <si>
    <t>故</t>
    <phoneticPr fontId="1" type="noConversion"/>
  </si>
  <si>
    <t>강동이해남가</t>
    <phoneticPr fontId="1" type="noConversion"/>
  </si>
  <si>
    <t>우노비등이광선처상송결득후미추</t>
    <phoneticPr fontId="1" type="noConversion"/>
  </si>
  <si>
    <t>우노비등이광선처상송결득</t>
    <phoneticPr fontId="1" type="noConversion"/>
  </si>
  <si>
    <t>등4구도망</t>
    <phoneticPr fontId="1" type="noConversion"/>
  </si>
  <si>
    <t>等4口逃亡</t>
    <phoneticPr fontId="1" type="noConversion"/>
  </si>
  <si>
    <t>각입호</t>
    <phoneticPr fontId="1" type="noConversion"/>
  </si>
  <si>
    <t>各立戶</t>
    <phoneticPr fontId="1" type="noConversion"/>
  </si>
  <si>
    <t>去</t>
    <phoneticPr fontId="1" type="noConversion"/>
  </si>
  <si>
    <t>戒良戶</t>
    <phoneticPr fontId="1" type="noConversion"/>
  </si>
  <si>
    <t>계량호</t>
    <phoneticPr fontId="1" type="noConversion"/>
  </si>
  <si>
    <t>2口等逃亡</t>
    <phoneticPr fontId="1" type="noConversion"/>
  </si>
  <si>
    <t>己男</t>
    <phoneticPr fontId="1" type="noConversion"/>
  </si>
  <si>
    <t>예천</t>
  </si>
  <si>
    <t>예천</t>
    <phoneticPr fontId="1" type="noConversion"/>
  </si>
  <si>
    <t>等久遠逃亡</t>
    <phoneticPr fontId="1" type="noConversion"/>
  </si>
  <si>
    <t>等居</t>
    <phoneticPr fontId="1" type="noConversion"/>
  </si>
  <si>
    <t>右奴婢等居</t>
    <phoneticPr fontId="1" type="noConversion"/>
  </si>
  <si>
    <t>等2口逃亡</t>
    <phoneticPr fontId="1" type="noConversion"/>
  </si>
  <si>
    <t>등2구도망</t>
    <phoneticPr fontId="1" type="noConversion"/>
  </si>
  <si>
    <t>等上典捉去</t>
    <phoneticPr fontId="1" type="noConversion"/>
  </si>
  <si>
    <t>상전착거</t>
    <phoneticPr fontId="1" type="noConversion"/>
  </si>
  <si>
    <t>등입호</t>
    <phoneticPr fontId="1" type="noConversion"/>
  </si>
  <si>
    <t>等立戶</t>
    <phoneticPr fontId="1" type="noConversion"/>
  </si>
  <si>
    <t>경기나홍좌</t>
    <phoneticPr fontId="1" type="noConversion"/>
  </si>
  <si>
    <t>입호이거</t>
    <phoneticPr fontId="1" type="noConversion"/>
  </si>
  <si>
    <t>영산</t>
  </si>
  <si>
    <t>영산</t>
    <phoneticPr fontId="1" type="noConversion"/>
  </si>
  <si>
    <t>등2구상송피탈</t>
    <phoneticPr fontId="1" type="noConversion"/>
  </si>
  <si>
    <t>等2口相訟被奪</t>
    <phoneticPr fontId="1" type="noConversion"/>
  </si>
  <si>
    <t>상송피탈</t>
    <phoneticPr fontId="1" type="noConversion"/>
  </si>
  <si>
    <t>이거입호</t>
    <phoneticPr fontId="1" type="noConversion"/>
  </si>
  <si>
    <t>본리임진명가</t>
    <phoneticPr fontId="1" type="noConversion"/>
  </si>
  <si>
    <t>等2口來加現</t>
    <phoneticPr fontId="1" type="noConversion"/>
  </si>
  <si>
    <t>래가현</t>
    <phoneticPr fontId="1" type="noConversion"/>
  </si>
  <si>
    <t>개령</t>
  </si>
  <si>
    <t>개령</t>
    <phoneticPr fontId="1" type="noConversion"/>
  </si>
  <si>
    <t>영월</t>
    <phoneticPr fontId="1" type="noConversion"/>
  </si>
  <si>
    <t>영해</t>
    <phoneticPr fontId="1" type="noConversion"/>
  </si>
  <si>
    <t>나주</t>
  </si>
  <si>
    <t>용궁</t>
  </si>
  <si>
    <t>이천</t>
  </si>
  <si>
    <t>임피</t>
  </si>
  <si>
    <t>재령</t>
    <phoneticPr fontId="1" type="noConversion"/>
  </si>
  <si>
    <t>용인</t>
  </si>
  <si>
    <t>김개금</t>
    <phoneticPr fontId="1" type="noConversion"/>
  </si>
  <si>
    <t>김경기</t>
  </si>
  <si>
    <t>김계상</t>
  </si>
  <si>
    <t>김계일</t>
  </si>
  <si>
    <t>김귀영</t>
  </si>
  <si>
    <t>김귀철</t>
  </si>
  <si>
    <t>김기남</t>
  </si>
  <si>
    <t>김금이</t>
    <phoneticPr fontId="1" type="noConversion"/>
  </si>
  <si>
    <t>김대식</t>
  </si>
  <si>
    <t>김도</t>
  </si>
  <si>
    <t>김득생</t>
  </si>
  <si>
    <t>김말금</t>
    <phoneticPr fontId="1" type="noConversion"/>
  </si>
  <si>
    <t>김망일</t>
  </si>
  <si>
    <t>김명생</t>
  </si>
  <si>
    <t>김명운</t>
  </si>
  <si>
    <t>김문운</t>
  </si>
  <si>
    <t>김벽</t>
  </si>
  <si>
    <t>김봉선</t>
  </si>
  <si>
    <t>김서일</t>
  </si>
  <si>
    <t>김석주</t>
  </si>
  <si>
    <t>김성률</t>
  </si>
  <si>
    <t>김성옥</t>
  </si>
  <si>
    <t>김성필</t>
  </si>
  <si>
    <t>김세도</t>
  </si>
  <si>
    <t>김숙</t>
  </si>
  <si>
    <t>김승천</t>
  </si>
  <si>
    <t>김영</t>
  </si>
  <si>
    <t>김영도</t>
  </si>
  <si>
    <t>김우인</t>
  </si>
  <si>
    <t>김응립</t>
  </si>
  <si>
    <t>김의신</t>
  </si>
  <si>
    <t>김인기</t>
  </si>
  <si>
    <t>김일립</t>
  </si>
  <si>
    <t>김정열</t>
  </si>
  <si>
    <t>김정중</t>
  </si>
  <si>
    <t>김정회</t>
  </si>
  <si>
    <t>김종길</t>
  </si>
  <si>
    <t>김한</t>
  </si>
  <si>
    <t>김성규</t>
    <phoneticPr fontId="1" type="noConversion"/>
  </si>
  <si>
    <t>연남</t>
    <phoneticPr fontId="1" type="noConversion"/>
  </si>
  <si>
    <t>여건</t>
  </si>
  <si>
    <t>여이징</t>
  </si>
  <si>
    <t>유경시</t>
  </si>
  <si>
    <t>유광철</t>
  </si>
  <si>
    <t>유부</t>
  </si>
  <si>
    <t>유시원</t>
  </si>
  <si>
    <t>유일</t>
  </si>
  <si>
    <t>유주하</t>
  </si>
  <si>
    <t>유홍경</t>
  </si>
  <si>
    <t>이경로</t>
  </si>
  <si>
    <t>이경하</t>
  </si>
  <si>
    <t>이계명</t>
  </si>
  <si>
    <t>이광신</t>
  </si>
  <si>
    <t>이광정</t>
  </si>
  <si>
    <t>이귀룡</t>
  </si>
  <si>
    <t>이기경</t>
  </si>
  <si>
    <t>이단준</t>
  </si>
  <si>
    <t>이담</t>
  </si>
  <si>
    <t>이도정</t>
  </si>
  <si>
    <t>이류</t>
  </si>
  <si>
    <t>이만석</t>
  </si>
  <si>
    <t>이만용</t>
  </si>
  <si>
    <t>이명립</t>
  </si>
  <si>
    <t>이상엽</t>
  </si>
  <si>
    <t>이성중</t>
  </si>
  <si>
    <t>이세</t>
  </si>
  <si>
    <t>이세명</t>
  </si>
  <si>
    <t>이수성</t>
  </si>
  <si>
    <t>이수전</t>
  </si>
  <si>
    <t>이안경</t>
  </si>
  <si>
    <t>이언봉</t>
  </si>
  <si>
    <t>이여담</t>
  </si>
  <si>
    <t>이옥선</t>
  </si>
  <si>
    <t>이운제</t>
  </si>
  <si>
    <t>이웅</t>
  </si>
  <si>
    <t>이원신</t>
  </si>
  <si>
    <t>이의</t>
  </si>
  <si>
    <t>이의삼</t>
  </si>
  <si>
    <t>이의필</t>
  </si>
  <si>
    <t>이인선</t>
  </si>
  <si>
    <t>이인해</t>
  </si>
  <si>
    <t>이전</t>
  </si>
  <si>
    <t>이정길</t>
  </si>
  <si>
    <t>이정립</t>
  </si>
  <si>
    <t>이줏부</t>
  </si>
  <si>
    <t>이진명</t>
  </si>
  <si>
    <t>이진한</t>
  </si>
  <si>
    <t>이찬</t>
  </si>
  <si>
    <t>이창홍</t>
  </si>
  <si>
    <t>이천관</t>
  </si>
  <si>
    <t>이청수</t>
  </si>
  <si>
    <t>이태립</t>
  </si>
  <si>
    <t>이필남</t>
  </si>
  <si>
    <t>이한직</t>
  </si>
  <si>
    <t>이홍천</t>
  </si>
  <si>
    <t>이후밀</t>
  </si>
  <si>
    <t>이흥준</t>
  </si>
  <si>
    <t>임대수</t>
  </si>
  <si>
    <t>임윤남</t>
  </si>
  <si>
    <t>임종립</t>
  </si>
  <si>
    <t>박연성</t>
  </si>
  <si>
    <t>박승흘</t>
    <phoneticPr fontId="1" type="noConversion"/>
  </si>
  <si>
    <t>송예생</t>
    <phoneticPr fontId="1" type="noConversion"/>
  </si>
  <si>
    <t>승</t>
    <phoneticPr fontId="1" type="noConversion"/>
  </si>
  <si>
    <t>인협</t>
    <phoneticPr fontId="1" type="noConversion"/>
  </si>
  <si>
    <t>趙石+國</t>
    <phoneticPr fontId="1" type="noConversion"/>
  </si>
  <si>
    <t>표논휘</t>
    <phoneticPr fontId="1" type="noConversion"/>
  </si>
  <si>
    <t>黃王+采</t>
    <phoneticPr fontId="1" type="noConversion"/>
  </si>
  <si>
    <t>德郞</t>
    <phoneticPr fontId="1" type="noConversion"/>
  </si>
  <si>
    <t>양인</t>
    <phoneticPr fontId="1" type="noConversion"/>
  </si>
  <si>
    <t>양정</t>
    <phoneticPr fontId="1" type="noConversion"/>
  </si>
  <si>
    <t>여절교위행훈련원판관</t>
    <phoneticPr fontId="1" type="noConversion"/>
  </si>
  <si>
    <t>육군</t>
    <phoneticPr fontId="1" type="noConversion"/>
  </si>
  <si>
    <t>용양위부사과율포권관</t>
    <phoneticPr fontId="1" type="noConversion"/>
  </si>
  <si>
    <t>어모장군행용양위부사과</t>
  </si>
  <si>
    <t>전력부위용양위부사과</t>
  </si>
  <si>
    <t>言+步吉</t>
    <phoneticPr fontId="1" type="noConversion"/>
  </si>
  <si>
    <t>난남</t>
  </si>
  <si>
    <t>난립</t>
  </si>
  <si>
    <t>난천</t>
  </si>
  <si>
    <t>낭려</t>
    <phoneticPr fontId="1" type="noConversion"/>
  </si>
  <si>
    <t>양백</t>
  </si>
  <si>
    <t>양옥</t>
  </si>
  <si>
    <t>연록</t>
  </si>
  <si>
    <t>연립</t>
  </si>
  <si>
    <t>연손</t>
  </si>
  <si>
    <t>연악</t>
  </si>
  <si>
    <t>예립</t>
  </si>
  <si>
    <t>예생이</t>
  </si>
  <si>
    <t>예업</t>
  </si>
  <si>
    <t>노생</t>
  </si>
  <si>
    <t>녹립</t>
  </si>
  <si>
    <t>용택</t>
  </si>
  <si>
    <t>유계원</t>
  </si>
  <si>
    <t>이개</t>
  </si>
  <si>
    <t>이극영</t>
  </si>
  <si>
    <t>이룡</t>
  </si>
  <si>
    <t>이립</t>
  </si>
  <si>
    <t>이명금</t>
  </si>
  <si>
    <t>이사립</t>
  </si>
  <si>
    <t>이영발</t>
  </si>
  <si>
    <t>이응남</t>
  </si>
  <si>
    <t>이일상</t>
  </si>
  <si>
    <t>이자영</t>
  </si>
  <si>
    <t>이필신</t>
  </si>
  <si>
    <t>이학립</t>
  </si>
  <si>
    <t>임득립</t>
  </si>
  <si>
    <t>임립</t>
  </si>
  <si>
    <t>임무인</t>
  </si>
  <si>
    <t>임천</t>
  </si>
  <si>
    <t>입이</t>
  </si>
  <si>
    <t>늦금</t>
  </si>
  <si>
    <t>늦금</t>
    <phoneticPr fontId="1" type="noConversion"/>
  </si>
  <si>
    <t>늦동</t>
  </si>
  <si>
    <t>늦봉</t>
  </si>
  <si>
    <t>늦세</t>
  </si>
  <si>
    <t>접</t>
    <phoneticPr fontId="1" type="noConversion"/>
  </si>
  <si>
    <t>조난복</t>
    <phoneticPr fontId="1" type="noConversion"/>
  </si>
  <si>
    <t>진</t>
    <phoneticPr fontId="1" type="noConversion"/>
  </si>
  <si>
    <t>어모장군행용양위부사과</t>
    <phoneticPr fontId="1" type="noConversion"/>
  </si>
  <si>
    <t>1所生</t>
    <phoneticPr fontId="1" type="noConversion"/>
  </si>
  <si>
    <t>2所生</t>
  </si>
  <si>
    <t>2所生</t>
    <phoneticPr fontId="1" type="noConversion"/>
  </si>
  <si>
    <t>난개</t>
    <phoneticPr fontId="1" type="noConversion"/>
  </si>
  <si>
    <t>유유내</t>
    <phoneticPr fontId="1" type="noConversion"/>
  </si>
  <si>
    <t xml:space="preserve"> </t>
    <phoneticPr fontId="1" type="noConversion"/>
  </si>
  <si>
    <t>양녀</t>
    <phoneticPr fontId="1" type="noConversion"/>
  </si>
  <si>
    <t>3所生</t>
  </si>
  <si>
    <t>3所生</t>
    <phoneticPr fontId="1" type="noConversion"/>
  </si>
  <si>
    <t>4所生</t>
  </si>
  <si>
    <t>4所生</t>
    <phoneticPr fontId="1" type="noConversion"/>
  </si>
  <si>
    <t>5所生</t>
  </si>
  <si>
    <t>5所生</t>
    <phoneticPr fontId="1" type="noConversion"/>
  </si>
  <si>
    <t>양처</t>
    <phoneticPr fontId="1" type="noConversion"/>
  </si>
  <si>
    <t>김금준</t>
    <phoneticPr fontId="1" type="noConversion"/>
  </si>
  <si>
    <t>예옥</t>
    <phoneticPr fontId="1" type="noConversion"/>
  </si>
  <si>
    <t>연춘</t>
    <phoneticPr fontId="1" type="noConversion"/>
  </si>
  <si>
    <t>예춘</t>
    <phoneticPr fontId="1" type="noConversion"/>
  </si>
  <si>
    <t>연금</t>
    <phoneticPr fontId="1" type="noConversion"/>
  </si>
  <si>
    <t>예중</t>
  </si>
  <si>
    <t>예중</t>
    <phoneticPr fontId="1" type="noConversion"/>
  </si>
  <si>
    <t>정늦금</t>
    <phoneticPr fontId="1" type="noConversion"/>
  </si>
  <si>
    <t>이정매</t>
    <phoneticPr fontId="1" type="noConversion"/>
  </si>
  <si>
    <t>김소사</t>
    <phoneticPr fontId="1" type="noConversion"/>
  </si>
  <si>
    <t>연매</t>
    <phoneticPr fontId="1" type="noConversion"/>
  </si>
  <si>
    <t>노녀</t>
    <phoneticPr fontId="1" type="noConversion"/>
  </si>
  <si>
    <t>늦매</t>
    <phoneticPr fontId="1" type="noConversion"/>
  </si>
  <si>
    <t>예개</t>
    <phoneticPr fontId="1" type="noConversion"/>
  </si>
  <si>
    <t>이옥춘</t>
    <phoneticPr fontId="1" type="noConversion"/>
  </si>
  <si>
    <t>부지</t>
    <phoneticPr fontId="1" type="noConversion"/>
  </si>
  <si>
    <t>연옥</t>
    <phoneticPr fontId="1" type="noConversion"/>
  </si>
  <si>
    <t>유월</t>
    <phoneticPr fontId="1" type="noConversion"/>
  </si>
  <si>
    <t>늦덕</t>
    <phoneticPr fontId="1" type="noConversion"/>
  </si>
  <si>
    <t>육매</t>
    <phoneticPr fontId="1" type="noConversion"/>
  </si>
  <si>
    <t>예대</t>
    <phoneticPr fontId="1" type="noConversion"/>
  </si>
  <si>
    <t>늦춘</t>
    <phoneticPr fontId="1" type="noConversion"/>
  </si>
  <si>
    <t>늦례</t>
    <phoneticPr fontId="1" type="noConversion"/>
  </si>
  <si>
    <t>예운</t>
    <phoneticPr fontId="1" type="noConversion"/>
  </si>
  <si>
    <t>용옥</t>
    <phoneticPr fontId="1" type="noConversion"/>
  </si>
  <si>
    <t>비</t>
    <phoneticPr fontId="1" type="noConversion"/>
  </si>
  <si>
    <t>열춘</t>
    <phoneticPr fontId="1" type="noConversion"/>
  </si>
  <si>
    <t>열진</t>
    <phoneticPr fontId="1" type="noConversion"/>
  </si>
  <si>
    <t>양구춘</t>
    <phoneticPr fontId="1" type="noConversion"/>
  </si>
  <si>
    <t>이명덕</t>
    <phoneticPr fontId="1" type="noConversion"/>
  </si>
  <si>
    <t>난대</t>
    <phoneticPr fontId="1" type="noConversion"/>
  </si>
  <si>
    <t>난월</t>
    <phoneticPr fontId="1" type="noConversion"/>
  </si>
  <si>
    <t>연대</t>
    <phoneticPr fontId="1" type="noConversion"/>
  </si>
  <si>
    <t>예분</t>
    <phoneticPr fontId="1" type="noConversion"/>
  </si>
  <si>
    <t>난춘</t>
    <phoneticPr fontId="1" type="noConversion"/>
  </si>
  <si>
    <t>자갯</t>
    <phoneticPr fontId="1" type="noConversion"/>
  </si>
  <si>
    <t>양처</t>
    <phoneticPr fontId="1" type="noConversion"/>
  </si>
  <si>
    <t>信眞</t>
    <phoneticPr fontId="1" type="noConversion"/>
  </si>
  <si>
    <t>양</t>
    <phoneticPr fontId="1" type="noConversion"/>
  </si>
  <si>
    <t>난개</t>
  </si>
  <si>
    <t>난량</t>
  </si>
  <si>
    <t>난향</t>
  </si>
  <si>
    <t>난이</t>
  </si>
  <si>
    <t>난세</t>
  </si>
  <si>
    <t>난수</t>
  </si>
  <si>
    <t>난손</t>
  </si>
  <si>
    <t>난종</t>
  </si>
  <si>
    <t>난부</t>
  </si>
  <si>
    <t>예대</t>
  </si>
  <si>
    <t>예신</t>
  </si>
  <si>
    <t>연매</t>
    <phoneticPr fontId="1" type="noConversion"/>
  </si>
  <si>
    <t>녹개</t>
  </si>
  <si>
    <t>용개</t>
  </si>
  <si>
    <t>이명덕</t>
  </si>
  <si>
    <t>6所生</t>
    <phoneticPr fontId="1" type="noConversion"/>
  </si>
  <si>
    <t>4所生</t>
    <phoneticPr fontId="1" type="noConversion"/>
  </si>
  <si>
    <t>3所生</t>
    <phoneticPr fontId="1" type="noConversion"/>
  </si>
  <si>
    <t>5所生</t>
    <phoneticPr fontId="1" type="noConversion"/>
  </si>
  <si>
    <t>2所生</t>
    <phoneticPr fontId="1" type="noConversion"/>
  </si>
  <si>
    <t>1所生</t>
  </si>
  <si>
    <t>1所生</t>
    <phoneticPr fontId="1" type="noConversion"/>
  </si>
  <si>
    <t>8所生</t>
    <phoneticPr fontId="1" type="noConversion"/>
  </si>
  <si>
    <t>병절교위용양위부사과</t>
  </si>
  <si>
    <t>병절교위행용양위부사과</t>
  </si>
  <si>
    <t>선략장군행훈련원주부</t>
    <phoneticPr fontId="1" type="noConversion"/>
  </si>
  <si>
    <t>안기도찰방</t>
    <phoneticPr fontId="1" type="noConversion"/>
  </si>
  <si>
    <t>절충장군용양위부호군</t>
  </si>
  <si>
    <t>절충장군행용양위부호군</t>
  </si>
  <si>
    <t>연풍</t>
    <phoneticPr fontId="1" type="noConversion"/>
  </si>
  <si>
    <t>양손</t>
  </si>
  <si>
    <t>연문</t>
  </si>
  <si>
    <t>연천</t>
  </si>
  <si>
    <t>예환</t>
  </si>
  <si>
    <t>노복</t>
  </si>
  <si>
    <t>노석</t>
  </si>
  <si>
    <t>노정</t>
  </si>
  <si>
    <t>논산</t>
  </si>
  <si>
    <t>농상</t>
  </si>
  <si>
    <t>용남</t>
  </si>
  <si>
    <t>용백</t>
  </si>
  <si>
    <t>이순</t>
  </si>
  <si>
    <t>이신</t>
  </si>
  <si>
    <t>이춘</t>
  </si>
  <si>
    <t>입이</t>
    <phoneticPr fontId="1" type="noConversion"/>
  </si>
  <si>
    <t>진</t>
    <phoneticPr fontId="1" type="noConversion"/>
  </si>
  <si>
    <t>양인</t>
    <phoneticPr fontId="1" type="noConversion"/>
  </si>
  <si>
    <t>양정</t>
    <phoneticPr fontId="1" type="noConversion"/>
  </si>
  <si>
    <t>여강부수증정의군</t>
    <phoneticPr fontId="1" type="noConversion"/>
  </si>
  <si>
    <t>용양위부사과훈련원</t>
    <phoneticPr fontId="1" type="noConversion"/>
  </si>
  <si>
    <t>병절교위용양위부사과</t>
    <phoneticPr fontId="1" type="noConversion"/>
  </si>
  <si>
    <t>선무원종공신용양위부사과</t>
  </si>
  <si>
    <t>현신교위용양위부사과</t>
  </si>
  <si>
    <t>연귀</t>
  </si>
  <si>
    <t>낙수</t>
    <phoneticPr fontId="1" type="noConversion"/>
  </si>
  <si>
    <t>양척</t>
  </si>
  <si>
    <t>낭척</t>
  </si>
  <si>
    <t>연우</t>
  </si>
  <si>
    <t>예선</t>
  </si>
  <si>
    <t>노백</t>
  </si>
  <si>
    <t>노세</t>
  </si>
  <si>
    <t>노송</t>
  </si>
  <si>
    <t>녹금</t>
  </si>
  <si>
    <t>논복</t>
  </si>
  <si>
    <t>용산</t>
  </si>
  <si>
    <t>용수</t>
  </si>
  <si>
    <t>유완</t>
  </si>
  <si>
    <t>율선</t>
  </si>
  <si>
    <t>임부</t>
  </si>
  <si>
    <t>이룡</t>
    <phoneticPr fontId="1" type="noConversion"/>
  </si>
  <si>
    <t>부지</t>
    <phoneticPr fontId="1" type="noConversion"/>
  </si>
  <si>
    <t>늦산</t>
  </si>
  <si>
    <t>늦석</t>
  </si>
  <si>
    <t>늦성</t>
  </si>
  <si>
    <t>늦손</t>
  </si>
  <si>
    <t>노위</t>
  </si>
  <si>
    <t>율생</t>
    <phoneticPr fontId="1" type="noConversion"/>
  </si>
  <si>
    <t>선략장군행용양위부사과</t>
  </si>
  <si>
    <t>어모장군용양위상호군훈련원부정</t>
  </si>
  <si>
    <t>강연호</t>
    <phoneticPr fontId="1" type="noConversion"/>
  </si>
  <si>
    <t>전력부위용양위부사과</t>
    <phoneticPr fontId="1" type="noConversion"/>
  </si>
  <si>
    <t>김가생</t>
  </si>
  <si>
    <t>김감룡</t>
  </si>
  <si>
    <t>김개생</t>
  </si>
  <si>
    <t>김개이</t>
  </si>
  <si>
    <t>김갯동</t>
  </si>
  <si>
    <t>김거필</t>
  </si>
  <si>
    <t>김건리금</t>
    <phoneticPr fontId="1" type="noConversion"/>
  </si>
  <si>
    <t>김건리동</t>
  </si>
  <si>
    <t>김걸이</t>
  </si>
  <si>
    <t>김계남</t>
  </si>
  <si>
    <t>김계달</t>
  </si>
  <si>
    <t>김계충</t>
  </si>
  <si>
    <t>김계학</t>
  </si>
  <si>
    <t>김공</t>
  </si>
  <si>
    <t>김광두</t>
  </si>
  <si>
    <t>김광록</t>
  </si>
  <si>
    <t>김광복</t>
  </si>
  <si>
    <t>김광천</t>
  </si>
  <si>
    <t>김광후</t>
  </si>
  <si>
    <t>김구성</t>
  </si>
  <si>
    <t>김국년</t>
  </si>
  <si>
    <t>김국련</t>
  </si>
  <si>
    <t>김귀남</t>
  </si>
  <si>
    <t>김귀천</t>
  </si>
  <si>
    <t>김극량</t>
  </si>
  <si>
    <t>김극용</t>
  </si>
  <si>
    <t>김근비</t>
  </si>
  <si>
    <t>김근석</t>
  </si>
  <si>
    <t>김금복</t>
    <phoneticPr fontId="1" type="noConversion"/>
  </si>
  <si>
    <t>김금수</t>
    <phoneticPr fontId="1" type="noConversion"/>
  </si>
  <si>
    <t>김금이</t>
    <phoneticPr fontId="1" type="noConversion"/>
  </si>
  <si>
    <t>김금이동</t>
    <phoneticPr fontId="1" type="noConversion"/>
  </si>
  <si>
    <t>김기복</t>
  </si>
  <si>
    <t>김기선</t>
  </si>
  <si>
    <t>김기운</t>
  </si>
  <si>
    <t>김기임</t>
  </si>
  <si>
    <t>김담</t>
  </si>
  <si>
    <t>김담동</t>
  </si>
  <si>
    <t>김담부</t>
  </si>
  <si>
    <t>김대경</t>
  </si>
  <si>
    <t>김대추</t>
  </si>
  <si>
    <t>김덕봉</t>
  </si>
  <si>
    <t>김덕부</t>
  </si>
  <si>
    <t>김덕세</t>
  </si>
  <si>
    <t>김덕수</t>
  </si>
  <si>
    <t>김동계</t>
  </si>
  <si>
    <t>김두</t>
  </si>
  <si>
    <t>김득량</t>
  </si>
  <si>
    <t>김득립</t>
  </si>
  <si>
    <t>김득수</t>
  </si>
  <si>
    <t>김련</t>
  </si>
  <si>
    <t>김룡</t>
  </si>
  <si>
    <t>김류</t>
  </si>
  <si>
    <t>김막내</t>
  </si>
  <si>
    <t>김막복</t>
  </si>
  <si>
    <t>김말개</t>
  </si>
  <si>
    <t>김말룡</t>
  </si>
  <si>
    <t>김말복</t>
  </si>
  <si>
    <t>김말생</t>
  </si>
  <si>
    <t>김명룡</t>
  </si>
  <si>
    <t>김명세</t>
  </si>
  <si>
    <t>김명우</t>
  </si>
  <si>
    <t>김명한</t>
  </si>
  <si>
    <t>김명호</t>
  </si>
  <si>
    <t>김모로금</t>
    <phoneticPr fontId="1" type="noConversion"/>
  </si>
  <si>
    <t>김무치</t>
  </si>
  <si>
    <t>김묵손</t>
  </si>
  <si>
    <t>김문</t>
  </si>
  <si>
    <t>김문걸</t>
  </si>
  <si>
    <t>김범립</t>
  </si>
  <si>
    <t>김복</t>
  </si>
  <si>
    <t>김복수</t>
  </si>
  <si>
    <t>김복지</t>
  </si>
  <si>
    <t>김봉희</t>
  </si>
  <si>
    <t>김사진</t>
  </si>
  <si>
    <t>김산동</t>
  </si>
  <si>
    <t>김산석</t>
  </si>
  <si>
    <t>김봉금</t>
    <phoneticPr fontId="1" type="noConversion"/>
  </si>
  <si>
    <t>김상우</t>
  </si>
  <si>
    <t>김생</t>
  </si>
  <si>
    <t>김생지</t>
  </si>
  <si>
    <t>김석</t>
  </si>
  <si>
    <t>김석철</t>
  </si>
  <si>
    <t>김선립</t>
  </si>
  <si>
    <t>김선우</t>
  </si>
  <si>
    <t>김성</t>
  </si>
  <si>
    <t>김성구</t>
  </si>
  <si>
    <t>김성복</t>
  </si>
  <si>
    <t>김성원</t>
  </si>
  <si>
    <t>김세</t>
  </si>
  <si>
    <t>김세번</t>
  </si>
  <si>
    <t>김세영</t>
  </si>
  <si>
    <t>김소</t>
  </si>
  <si>
    <t>김수남</t>
  </si>
  <si>
    <t>김수련</t>
  </si>
  <si>
    <t>김수복</t>
  </si>
  <si>
    <t>김수생</t>
  </si>
  <si>
    <t>김수운</t>
  </si>
  <si>
    <t>김순문</t>
  </si>
  <si>
    <t>김순복</t>
  </si>
  <si>
    <t>김순생</t>
  </si>
  <si>
    <t>김순원</t>
  </si>
  <si>
    <t>김순일</t>
  </si>
  <si>
    <t>김시동</t>
  </si>
  <si>
    <t>김시민</t>
  </si>
  <si>
    <t>김시익</t>
  </si>
  <si>
    <t>김신만</t>
  </si>
  <si>
    <t>김신복</t>
  </si>
  <si>
    <t>김신필</t>
  </si>
  <si>
    <t>김신헌</t>
  </si>
  <si>
    <t>김애생</t>
  </si>
  <si>
    <t>김어둔</t>
  </si>
  <si>
    <t>김언걸</t>
  </si>
  <si>
    <t>김언래</t>
  </si>
  <si>
    <t>김언박</t>
  </si>
  <si>
    <t>김언방</t>
  </si>
  <si>
    <t>김언복</t>
  </si>
  <si>
    <t>김언부</t>
  </si>
  <si>
    <t>김언상</t>
  </si>
  <si>
    <t>김언신</t>
  </si>
  <si>
    <t>김언우</t>
  </si>
  <si>
    <t>김언주</t>
  </si>
  <si>
    <t>김언천</t>
  </si>
  <si>
    <t>김언홍</t>
  </si>
  <si>
    <t>김여민</t>
  </si>
  <si>
    <t>김여신</t>
  </si>
  <si>
    <t>김여옥</t>
  </si>
  <si>
    <t>김여정</t>
  </si>
  <si>
    <t>김영복</t>
  </si>
  <si>
    <t>김영운</t>
  </si>
  <si>
    <t>김영협</t>
  </si>
  <si>
    <t>김영호</t>
  </si>
  <si>
    <t>김오십동</t>
  </si>
  <si>
    <t>김온년</t>
  </si>
  <si>
    <t>김올미</t>
  </si>
  <si>
    <t>김용</t>
  </si>
  <si>
    <t>김우</t>
  </si>
  <si>
    <t>김원부</t>
  </si>
  <si>
    <t>김원선</t>
  </si>
  <si>
    <t>김윤세</t>
  </si>
  <si>
    <t>김은석</t>
  </si>
  <si>
    <t>김은손</t>
  </si>
  <si>
    <t>김은수</t>
  </si>
  <si>
    <t>김은옥</t>
  </si>
  <si>
    <t>김은우</t>
  </si>
  <si>
    <t>김응남</t>
  </si>
  <si>
    <t>김응부</t>
  </si>
  <si>
    <t>김응생</t>
  </si>
  <si>
    <t>김응선</t>
  </si>
  <si>
    <t>김응성</t>
  </si>
  <si>
    <t>김응일</t>
  </si>
  <si>
    <t>김응천</t>
  </si>
  <si>
    <t>김의선</t>
  </si>
  <si>
    <t>김의원</t>
  </si>
  <si>
    <t>김이득</t>
  </si>
  <si>
    <t>김이일</t>
  </si>
  <si>
    <t>김인발</t>
  </si>
  <si>
    <t>김인이</t>
  </si>
  <si>
    <t>김일</t>
  </si>
  <si>
    <t>김일금</t>
    <phoneticPr fontId="1" type="noConversion"/>
  </si>
  <si>
    <t>김일남</t>
  </si>
  <si>
    <t>김일룡</t>
  </si>
  <si>
    <t>김일상</t>
  </si>
  <si>
    <t>김일춘</t>
  </si>
  <si>
    <t>김자개</t>
  </si>
  <si>
    <t>김자근</t>
  </si>
  <si>
    <t>김정례</t>
  </si>
  <si>
    <t>김정우</t>
  </si>
  <si>
    <t>김정인</t>
  </si>
  <si>
    <t>김종례</t>
  </si>
  <si>
    <t>김종학</t>
  </si>
  <si>
    <t>김준</t>
  </si>
  <si>
    <t>김준억</t>
  </si>
  <si>
    <t>김준의</t>
  </si>
  <si>
    <t>김준일</t>
  </si>
  <si>
    <t>김중세</t>
  </si>
  <si>
    <t>김중원</t>
  </si>
  <si>
    <t>김진명</t>
  </si>
  <si>
    <t>김진성</t>
  </si>
  <si>
    <t>김진우</t>
  </si>
  <si>
    <t>김진필</t>
  </si>
  <si>
    <t>김진협</t>
  </si>
  <si>
    <t>김징</t>
  </si>
  <si>
    <t>김천수</t>
  </si>
  <si>
    <t>김천일</t>
  </si>
  <si>
    <t>김청우</t>
  </si>
  <si>
    <t>김춘남</t>
  </si>
  <si>
    <t>김춘려</t>
  </si>
  <si>
    <t>김춘문</t>
  </si>
  <si>
    <t>김춘성</t>
  </si>
  <si>
    <t>김충선</t>
  </si>
  <si>
    <t>김충신</t>
  </si>
  <si>
    <t>김태성</t>
  </si>
  <si>
    <t>김태세</t>
  </si>
  <si>
    <t>김태원</t>
  </si>
  <si>
    <t>김태허</t>
  </si>
  <si>
    <t>김평생</t>
  </si>
  <si>
    <t>김학</t>
  </si>
  <si>
    <t>김한기</t>
  </si>
  <si>
    <t>김한세</t>
  </si>
  <si>
    <t>김행남</t>
  </si>
  <si>
    <t>김홍</t>
  </si>
  <si>
    <t>김환생</t>
  </si>
  <si>
    <t>김후정</t>
  </si>
  <si>
    <t>김흘</t>
  </si>
  <si>
    <t>김희철</t>
  </si>
  <si>
    <t>금지</t>
    <phoneticPr fontId="1" type="noConversion"/>
  </si>
  <si>
    <t>김난수</t>
  </si>
  <si>
    <t>김난희</t>
  </si>
  <si>
    <t>김연옥</t>
  </si>
  <si>
    <t>김예복</t>
  </si>
  <si>
    <t>김예운</t>
  </si>
  <si>
    <t>김노생</t>
  </si>
  <si>
    <t>김용남</t>
  </si>
  <si>
    <t>김용희</t>
  </si>
  <si>
    <t>김육립</t>
    <phoneticPr fontId="1" type="noConversion"/>
  </si>
  <si>
    <t>연이</t>
    <phoneticPr fontId="1" type="noConversion"/>
  </si>
  <si>
    <t>나복</t>
  </si>
  <si>
    <t>나언립</t>
  </si>
  <si>
    <t>나원호</t>
  </si>
  <si>
    <t>양금이</t>
  </si>
  <si>
    <t>양남</t>
  </si>
  <si>
    <t>양문동</t>
  </si>
  <si>
    <t>양사남</t>
  </si>
  <si>
    <t>양석부</t>
  </si>
  <si>
    <t>양오작</t>
  </si>
  <si>
    <t>양은손</t>
  </si>
  <si>
    <t>양이</t>
  </si>
  <si>
    <t>양일성</t>
  </si>
  <si>
    <t>양천생</t>
  </si>
  <si>
    <t>여문창</t>
    <phoneticPr fontId="1" type="noConversion"/>
  </si>
  <si>
    <t>예봉</t>
  </si>
  <si>
    <t>노계춘</t>
  </si>
  <si>
    <t>노극성</t>
  </si>
  <si>
    <t>노달</t>
  </si>
  <si>
    <t>노담</t>
  </si>
  <si>
    <t>노충</t>
  </si>
  <si>
    <t>유계남</t>
  </si>
  <si>
    <t>유몽</t>
  </si>
  <si>
    <t>유언생</t>
  </si>
  <si>
    <t>유원진</t>
  </si>
  <si>
    <t>유춘</t>
  </si>
  <si>
    <t>유춘성</t>
  </si>
  <si>
    <t>육남</t>
    <phoneticPr fontId="1" type="noConversion"/>
  </si>
  <si>
    <t>이X룡</t>
  </si>
  <si>
    <t>이건</t>
  </si>
  <si>
    <t>이계백</t>
  </si>
  <si>
    <t>이계생</t>
  </si>
  <si>
    <t>이광건</t>
  </si>
  <si>
    <t>이구지</t>
  </si>
  <si>
    <t>이귀남</t>
  </si>
  <si>
    <t>이금문</t>
  </si>
  <si>
    <t>이금이</t>
  </si>
  <si>
    <t>이대근</t>
  </si>
  <si>
    <t>이대복</t>
  </si>
  <si>
    <t>이대봉</t>
  </si>
  <si>
    <t>이대해</t>
  </si>
  <si>
    <t>이덕손</t>
  </si>
  <si>
    <t>이돌이</t>
  </si>
  <si>
    <t>이득립</t>
  </si>
  <si>
    <t>이득배</t>
  </si>
  <si>
    <t>이득생</t>
  </si>
  <si>
    <t>이련</t>
  </si>
  <si>
    <t>이막금</t>
  </si>
  <si>
    <t>이막동</t>
  </si>
  <si>
    <t>이막란</t>
  </si>
  <si>
    <t>이만</t>
  </si>
  <si>
    <t>이만천</t>
  </si>
  <si>
    <t>이말금</t>
  </si>
  <si>
    <t>이말남</t>
  </si>
  <si>
    <t>이말산</t>
  </si>
  <si>
    <t>이말석</t>
  </si>
  <si>
    <t>이명철</t>
  </si>
  <si>
    <t>이몽룡</t>
  </si>
  <si>
    <t>이문립</t>
  </si>
  <si>
    <t>이문상</t>
  </si>
  <si>
    <t>이범금</t>
  </si>
  <si>
    <t>이법호</t>
  </si>
  <si>
    <t>이복</t>
  </si>
  <si>
    <t>이산세</t>
  </si>
  <si>
    <t>이성남</t>
  </si>
  <si>
    <t>이성도</t>
  </si>
  <si>
    <t>이성립</t>
  </si>
  <si>
    <t>이성우</t>
  </si>
  <si>
    <t>이수남</t>
  </si>
  <si>
    <t>이순량</t>
  </si>
  <si>
    <t>이순복</t>
  </si>
  <si>
    <t>이시세</t>
  </si>
  <si>
    <t>이악수</t>
  </si>
  <si>
    <t>이양춘</t>
  </si>
  <si>
    <t>이언배</t>
  </si>
  <si>
    <t>이언상</t>
  </si>
  <si>
    <t>이언세</t>
  </si>
  <si>
    <t>이언호</t>
  </si>
  <si>
    <t>이여파</t>
  </si>
  <si>
    <t>이영만</t>
  </si>
  <si>
    <t>이영백</t>
  </si>
  <si>
    <t>이영신</t>
  </si>
  <si>
    <t>이영우</t>
  </si>
  <si>
    <t>이옥수</t>
  </si>
  <si>
    <t>이온동</t>
  </si>
  <si>
    <t>이원</t>
  </si>
  <si>
    <t>이원일</t>
  </si>
  <si>
    <t>이원정</t>
  </si>
  <si>
    <t>이원중</t>
  </si>
  <si>
    <t>이윤성</t>
  </si>
  <si>
    <t>이응립</t>
  </si>
  <si>
    <t>이응손</t>
  </si>
  <si>
    <t>이응신</t>
  </si>
  <si>
    <t>이이문</t>
  </si>
  <si>
    <t>이장복</t>
  </si>
  <si>
    <t>이장부</t>
  </si>
  <si>
    <t>이장수</t>
  </si>
  <si>
    <t>이정남</t>
  </si>
  <si>
    <t>이준남</t>
  </si>
  <si>
    <t>이진</t>
  </si>
  <si>
    <t>이진업</t>
  </si>
  <si>
    <t>이진적</t>
  </si>
  <si>
    <t>이천부</t>
  </si>
  <si>
    <t>이천상</t>
  </si>
  <si>
    <t>이춘내</t>
  </si>
  <si>
    <t>이춘립</t>
  </si>
  <si>
    <t>이춘문</t>
  </si>
  <si>
    <t>이춘발</t>
  </si>
  <si>
    <t>이춘복</t>
  </si>
  <si>
    <t>이춘봉</t>
  </si>
  <si>
    <t>이태명</t>
  </si>
  <si>
    <t>이택</t>
  </si>
  <si>
    <t>이풍</t>
  </si>
  <si>
    <t>이풍상</t>
  </si>
  <si>
    <t>이풍일</t>
  </si>
  <si>
    <t>이필세</t>
  </si>
  <si>
    <t>이하복</t>
  </si>
  <si>
    <t>이허농</t>
  </si>
  <si>
    <t>이홍년</t>
  </si>
  <si>
    <t>이홍성</t>
  </si>
  <si>
    <t>이홍세</t>
  </si>
  <si>
    <t>이후산</t>
  </si>
  <si>
    <t>이희영</t>
  </si>
  <si>
    <t>이건리동</t>
    <phoneticPr fontId="1" type="noConversion"/>
  </si>
  <si>
    <t>이난세</t>
  </si>
  <si>
    <t>이난춘</t>
  </si>
  <si>
    <t>이연수</t>
  </si>
  <si>
    <t>임경신</t>
  </si>
  <si>
    <t>임계번</t>
  </si>
  <si>
    <t>임귀세</t>
  </si>
  <si>
    <t>임막란</t>
  </si>
  <si>
    <t>임백</t>
  </si>
  <si>
    <t>임번</t>
  </si>
  <si>
    <t>임순복</t>
  </si>
  <si>
    <t>임우백</t>
  </si>
  <si>
    <t>임윤복</t>
  </si>
  <si>
    <t>임의숙</t>
  </si>
  <si>
    <t>임정호</t>
  </si>
  <si>
    <t>입이</t>
    <phoneticPr fontId="1" type="noConversion"/>
  </si>
  <si>
    <t>박난복</t>
  </si>
  <si>
    <t>박난우</t>
  </si>
  <si>
    <t>박양옥</t>
  </si>
  <si>
    <t>박연귀</t>
  </si>
  <si>
    <t>박녹년</t>
  </si>
  <si>
    <t>박용복</t>
  </si>
  <si>
    <t>백첨</t>
    <phoneticPr fontId="1" type="noConversion"/>
  </si>
  <si>
    <t>부지</t>
    <phoneticPr fontId="1" type="noConversion"/>
  </si>
  <si>
    <t>송연세</t>
    <phoneticPr fontId="1" type="noConversion"/>
  </si>
  <si>
    <t>늦석</t>
    <phoneticPr fontId="1" type="noConversion"/>
  </si>
  <si>
    <t>최연내</t>
  </si>
  <si>
    <t>최연내</t>
    <phoneticPr fontId="1" type="noConversion"/>
  </si>
  <si>
    <t>최연금</t>
  </si>
  <si>
    <t>최늦립</t>
    <phoneticPr fontId="1" type="noConversion"/>
  </si>
  <si>
    <t>개령</t>
    <phoneticPr fontId="1" type="noConversion"/>
  </si>
  <si>
    <t>영해</t>
    <phoneticPr fontId="1" type="noConversion"/>
  </si>
  <si>
    <t>의령</t>
    <phoneticPr fontId="1" type="noConversion"/>
  </si>
  <si>
    <t>재령</t>
    <phoneticPr fontId="1" type="noConversion"/>
  </si>
  <si>
    <t>開震</t>
    <phoneticPr fontId="1" type="noConversion"/>
  </si>
  <si>
    <t>鄭斗敏</t>
  </si>
  <si>
    <t>金自云</t>
  </si>
  <si>
    <t>李申民</t>
  </si>
  <si>
    <t>李明俊</t>
  </si>
  <si>
    <t>朴有昌</t>
  </si>
  <si>
    <t>金守命</t>
  </si>
  <si>
    <t>金永發</t>
  </si>
  <si>
    <t>李有建</t>
  </si>
  <si>
    <t>金承日</t>
  </si>
  <si>
    <t>金己發</t>
  </si>
  <si>
    <t>白武仁</t>
  </si>
  <si>
    <t>白有昌</t>
  </si>
  <si>
    <t>李永民</t>
  </si>
  <si>
    <t>李仁發</t>
  </si>
  <si>
    <t>朴有成</t>
  </si>
  <si>
    <t>白武臣</t>
  </si>
  <si>
    <t>李弘仁</t>
  </si>
  <si>
    <t>李仁右</t>
  </si>
  <si>
    <t>李永申</t>
  </si>
  <si>
    <t>朴海云</t>
  </si>
  <si>
    <t>李仁哲</t>
  </si>
  <si>
    <t>白允成</t>
  </si>
  <si>
    <t>金福立</t>
  </si>
  <si>
    <t>朴有英</t>
  </si>
  <si>
    <t>金儀龍</t>
  </si>
  <si>
    <t>劉信龍</t>
  </si>
  <si>
    <t>金奉鶴</t>
  </si>
  <si>
    <t>白有淸</t>
  </si>
  <si>
    <t>朴己云</t>
  </si>
  <si>
    <t>徐崇立</t>
  </si>
  <si>
    <t>林仁祥</t>
  </si>
  <si>
    <t>金丙申</t>
  </si>
  <si>
    <t>金自昌</t>
  </si>
  <si>
    <t>金儀得</t>
  </si>
  <si>
    <t>李弘民</t>
  </si>
  <si>
    <t>朴順業</t>
  </si>
  <si>
    <t>朴仁業</t>
  </si>
  <si>
    <t>朴戒弘</t>
  </si>
  <si>
    <t>朴戒宗</t>
  </si>
  <si>
    <t>趙廷起</t>
  </si>
  <si>
    <t>金士云</t>
  </si>
  <si>
    <t>朴正安</t>
  </si>
  <si>
    <t>朴生立</t>
  </si>
  <si>
    <t>曺日先</t>
  </si>
  <si>
    <t>曺得命</t>
  </si>
  <si>
    <t>鄭先發</t>
  </si>
  <si>
    <t>鄭大吉</t>
  </si>
  <si>
    <t>朴好英</t>
  </si>
  <si>
    <t>金日申</t>
  </si>
  <si>
    <t>朴仁宗</t>
  </si>
  <si>
    <t>李壬文</t>
  </si>
  <si>
    <t>朴儀發</t>
  </si>
  <si>
    <t>辛玉上</t>
  </si>
  <si>
    <t>崔得昌</t>
  </si>
  <si>
    <t>許白上</t>
  </si>
  <si>
    <t>鄭方世</t>
  </si>
  <si>
    <t>辛文發</t>
  </si>
  <si>
    <t>金守悅</t>
  </si>
  <si>
    <t>金宗憲</t>
  </si>
  <si>
    <t>金白孫</t>
  </si>
  <si>
    <t>許義還</t>
  </si>
  <si>
    <t>盧有身</t>
  </si>
  <si>
    <t>許千上</t>
  </si>
  <si>
    <t>金起奉</t>
  </si>
  <si>
    <t>李得男</t>
  </si>
  <si>
    <t>崔貴發</t>
  </si>
  <si>
    <t>崔鳴振</t>
  </si>
  <si>
    <t>金己聲</t>
  </si>
  <si>
    <t>朴宗吉</t>
  </si>
  <si>
    <t>朱永老</t>
  </si>
  <si>
    <t>崔命信</t>
  </si>
  <si>
    <t>金貴先</t>
  </si>
  <si>
    <t>姜日成</t>
  </si>
  <si>
    <t>李命上</t>
  </si>
  <si>
    <t>金貴生</t>
  </si>
  <si>
    <t>金得光</t>
  </si>
  <si>
    <t>李民弘</t>
  </si>
  <si>
    <t>鄭淡沙里</t>
  </si>
  <si>
    <t>許義先</t>
  </si>
  <si>
    <t>金承立</t>
  </si>
  <si>
    <t>朴仁先</t>
  </si>
  <si>
    <t>申己生</t>
  </si>
  <si>
    <t>裵戒云</t>
  </si>
  <si>
    <t>權日先</t>
  </si>
  <si>
    <t>朱永漢</t>
  </si>
  <si>
    <t>柳進湖</t>
  </si>
  <si>
    <t>金日先</t>
  </si>
  <si>
    <t>金友正</t>
  </si>
  <si>
    <t>蔣凞載</t>
  </si>
  <si>
    <t>金大立</t>
  </si>
  <si>
    <t>朴先弘</t>
  </si>
  <si>
    <t>朴建平</t>
  </si>
  <si>
    <t>林榮萬</t>
  </si>
  <si>
    <t>朴仁綱</t>
  </si>
  <si>
    <t>李莫男</t>
  </si>
  <si>
    <t>林守卿</t>
  </si>
  <si>
    <t>朴汝環</t>
  </si>
  <si>
    <t>李善宗</t>
  </si>
  <si>
    <t>林斗見</t>
  </si>
  <si>
    <t>宋致汗</t>
  </si>
  <si>
    <t>宋榮道</t>
  </si>
  <si>
    <t>卞有仁</t>
  </si>
  <si>
    <t>卞有身</t>
  </si>
  <si>
    <t>鄭勝達</t>
  </si>
  <si>
    <t>卞永漢</t>
  </si>
  <si>
    <t>宋致迪</t>
  </si>
  <si>
    <t>宋英信</t>
  </si>
  <si>
    <t>宋以昌</t>
  </si>
  <si>
    <t>宋永敏</t>
  </si>
  <si>
    <t>趙己先</t>
  </si>
  <si>
    <t>張英信</t>
  </si>
  <si>
    <t>卞起元</t>
  </si>
  <si>
    <t>金起眞</t>
  </si>
  <si>
    <t>宋永達</t>
  </si>
  <si>
    <t>趙俊</t>
  </si>
  <si>
    <t>郭有達</t>
  </si>
  <si>
    <t>郭順發</t>
  </si>
  <si>
    <t>朱永彔</t>
  </si>
  <si>
    <t>卞有漢</t>
  </si>
  <si>
    <t>郭有先</t>
  </si>
  <si>
    <t>玄鳳汗</t>
  </si>
  <si>
    <t>郭正龍</t>
  </si>
  <si>
    <t>玄己汗</t>
  </si>
  <si>
    <t>權連生</t>
  </si>
  <si>
    <t>玄敏汗</t>
  </si>
  <si>
    <t>玄彦民</t>
  </si>
  <si>
    <t>卞仁良</t>
  </si>
  <si>
    <t>曺應守</t>
  </si>
  <si>
    <t>曺日生</t>
  </si>
  <si>
    <t>曺戒先</t>
  </si>
  <si>
    <t>宋榮贊</t>
  </si>
  <si>
    <t>曺永汗</t>
  </si>
  <si>
    <t>曺永迪</t>
  </si>
  <si>
    <t>曺禮男</t>
  </si>
  <si>
    <t>李仁立</t>
  </si>
  <si>
    <t>崔愛仁</t>
  </si>
  <si>
    <t>郭裕行</t>
  </si>
  <si>
    <t>張永民</t>
  </si>
  <si>
    <t>宋翊挺</t>
  </si>
  <si>
    <t>尹克信</t>
  </si>
  <si>
    <t>朱時仁</t>
  </si>
  <si>
    <t>宋晋伯</t>
  </si>
  <si>
    <t>全貴生</t>
  </si>
  <si>
    <t>宋致建</t>
  </si>
  <si>
    <t>宋得南</t>
  </si>
  <si>
    <t>李命擇</t>
  </si>
  <si>
    <t>金戒生</t>
  </si>
  <si>
    <t>李忠先</t>
  </si>
  <si>
    <t>李擇龍</t>
  </si>
  <si>
    <t>鄭應先</t>
  </si>
  <si>
    <t>李永擇</t>
  </si>
  <si>
    <t>李學龍</t>
  </si>
  <si>
    <t>金鶴上</t>
  </si>
  <si>
    <t>金興發</t>
  </si>
  <si>
    <t>河日龍</t>
  </si>
  <si>
    <t>李連善</t>
  </si>
  <si>
    <t>崔終發</t>
  </si>
  <si>
    <t>黃得龍</t>
  </si>
  <si>
    <t>朴永文</t>
  </si>
  <si>
    <t>河振上</t>
  </si>
  <si>
    <t>朴春信</t>
  </si>
  <si>
    <t>朴永汗</t>
  </si>
  <si>
    <t>都命運</t>
  </si>
  <si>
    <t>張漢宗</t>
  </si>
  <si>
    <t>李世元</t>
  </si>
  <si>
    <t>金得善</t>
  </si>
  <si>
    <t>車風山</t>
  </si>
  <si>
    <t>盧有元</t>
  </si>
  <si>
    <t>都承發</t>
  </si>
  <si>
    <t>都得先</t>
  </si>
  <si>
    <t>都信得</t>
  </si>
  <si>
    <t>李淸敏</t>
  </si>
  <si>
    <t>河震龍</t>
  </si>
  <si>
    <t>金丁白</t>
  </si>
  <si>
    <t>李以畢</t>
  </si>
  <si>
    <t>河彦良</t>
  </si>
  <si>
    <t>河振發</t>
  </si>
  <si>
    <t>朴世進</t>
  </si>
  <si>
    <t>虜有連</t>
  </si>
  <si>
    <t>都承吉</t>
  </si>
  <si>
    <t>金興胤</t>
  </si>
  <si>
    <t>崔敬達</t>
  </si>
  <si>
    <t>李禮男</t>
  </si>
  <si>
    <t>全愛成</t>
  </si>
  <si>
    <t>朴永金</t>
  </si>
  <si>
    <t>李唜生</t>
  </si>
  <si>
    <t>都承先</t>
  </si>
  <si>
    <t>黃己立</t>
  </si>
  <si>
    <t>辛唜立</t>
  </si>
  <si>
    <t>金忠吉</t>
  </si>
  <si>
    <t>金武男</t>
  </si>
  <si>
    <t>黃天懷</t>
  </si>
  <si>
    <t>李孝建</t>
  </si>
  <si>
    <t>金廷國</t>
  </si>
  <si>
    <t>金自長</t>
  </si>
  <si>
    <t>黃得信</t>
  </si>
  <si>
    <t>尹汗貴</t>
  </si>
  <si>
    <t>金順昌</t>
  </si>
  <si>
    <t>崔得相</t>
  </si>
  <si>
    <t>安應迪</t>
  </si>
  <si>
    <t>金唜立</t>
  </si>
  <si>
    <t>崔今守</t>
  </si>
  <si>
    <t>崔命吉</t>
  </si>
  <si>
    <t>林成發</t>
  </si>
  <si>
    <t>都信天</t>
  </si>
  <si>
    <t>金莫龍</t>
  </si>
  <si>
    <t>黃丁金</t>
  </si>
  <si>
    <t>崔得生</t>
  </si>
  <si>
    <t>朴義生</t>
  </si>
  <si>
    <t>卞貴福</t>
  </si>
  <si>
    <t>辛得立</t>
  </si>
  <si>
    <t>趙仁漢</t>
  </si>
  <si>
    <t>趙仁會</t>
  </si>
  <si>
    <t>趙氏</t>
  </si>
  <si>
    <t>崔以岌</t>
  </si>
  <si>
    <t>曺弘傑</t>
  </si>
  <si>
    <t>曺弘敏</t>
  </si>
  <si>
    <t>曺時光</t>
  </si>
  <si>
    <t>金貴昌</t>
  </si>
  <si>
    <t>崔氏</t>
  </si>
  <si>
    <t>李氏</t>
  </si>
  <si>
    <t>曺以漢</t>
  </si>
  <si>
    <t>曺夏伯</t>
  </si>
  <si>
    <t>趙仁傑</t>
  </si>
  <si>
    <t>曺夏榮</t>
  </si>
  <si>
    <t>崔榮岌</t>
  </si>
  <si>
    <t>曺井漢</t>
  </si>
  <si>
    <t>曺俊漢</t>
  </si>
  <si>
    <t>曺聲漢</t>
  </si>
  <si>
    <t>文昌命</t>
  </si>
  <si>
    <t>金宗遠</t>
  </si>
  <si>
    <t>金克先</t>
  </si>
  <si>
    <t>李英敏</t>
  </si>
  <si>
    <t>李振善</t>
  </si>
  <si>
    <t>黃德龍</t>
  </si>
  <si>
    <t>李順卜</t>
  </si>
  <si>
    <t>黃石哲</t>
  </si>
  <si>
    <t>高振明</t>
  </si>
  <si>
    <t>黃唜亂</t>
  </si>
  <si>
    <t>趙貴永</t>
  </si>
  <si>
    <t>趙永進</t>
  </si>
  <si>
    <t>權有善</t>
  </si>
  <si>
    <t>金逐鳳</t>
  </si>
  <si>
    <t>朴辟先</t>
  </si>
  <si>
    <t>尹成三</t>
  </si>
  <si>
    <t>尹石辟</t>
  </si>
  <si>
    <t>朴命達</t>
  </si>
  <si>
    <t>李命</t>
  </si>
  <si>
    <t>李希生</t>
  </si>
  <si>
    <t>李弘</t>
  </si>
  <si>
    <t>許石發</t>
  </si>
  <si>
    <t>許信立</t>
  </si>
  <si>
    <t>許永發</t>
  </si>
  <si>
    <t>許奉日</t>
  </si>
  <si>
    <t>許銀海</t>
  </si>
  <si>
    <t>朴是昌</t>
  </si>
  <si>
    <t>曺愛立</t>
  </si>
  <si>
    <t>金日好</t>
  </si>
  <si>
    <t>高永申</t>
  </si>
  <si>
    <t>李戒奉</t>
  </si>
  <si>
    <t>李銀介</t>
  </si>
  <si>
    <t>鄭從先</t>
  </si>
  <si>
    <t>朴忠發</t>
  </si>
  <si>
    <t>朴武宗</t>
  </si>
  <si>
    <t>李特年</t>
  </si>
  <si>
    <t>金敬民</t>
  </si>
  <si>
    <t>崔云上</t>
  </si>
  <si>
    <t>崔雲夫</t>
  </si>
  <si>
    <t>張愛生</t>
  </si>
  <si>
    <t>李世廷</t>
  </si>
  <si>
    <t>李天</t>
  </si>
  <si>
    <t>張從立</t>
  </si>
  <si>
    <t>朴雄健</t>
  </si>
  <si>
    <t>玄守命</t>
  </si>
  <si>
    <t>孫石江</t>
  </si>
  <si>
    <t>千命</t>
  </si>
  <si>
    <t>張承先</t>
  </si>
  <si>
    <t>鄭平</t>
  </si>
  <si>
    <t>張命立</t>
  </si>
  <si>
    <t>朴戒哲</t>
  </si>
  <si>
    <t>張淡沙里</t>
  </si>
  <si>
    <t>宋戒元</t>
  </si>
  <si>
    <t>朴靑雲</t>
  </si>
  <si>
    <t>宋金伊同</t>
  </si>
  <si>
    <t>張檢石</t>
  </si>
  <si>
    <t>崔順京</t>
  </si>
  <si>
    <t>金忠乞</t>
  </si>
  <si>
    <t>高奉上</t>
  </si>
  <si>
    <t>李太白</t>
  </si>
  <si>
    <t>李興芳</t>
  </si>
  <si>
    <t>金日萬</t>
  </si>
  <si>
    <t>金應貞</t>
  </si>
  <si>
    <t>朴己成</t>
  </si>
  <si>
    <t>金丙立</t>
  </si>
  <si>
    <t>金成民</t>
  </si>
  <si>
    <t>金先卓</t>
  </si>
  <si>
    <t>金應命</t>
  </si>
  <si>
    <t>金克敏</t>
  </si>
  <si>
    <t>金起安</t>
  </si>
  <si>
    <t>金成立</t>
  </si>
  <si>
    <t>朴義坤</t>
  </si>
  <si>
    <t>柳永老</t>
  </si>
  <si>
    <t>鄭以成</t>
  </si>
  <si>
    <t>劉貴良</t>
  </si>
  <si>
    <t>朴命立</t>
  </si>
  <si>
    <t>李愛男</t>
  </si>
  <si>
    <t>金先道</t>
  </si>
  <si>
    <t>黃自明</t>
  </si>
  <si>
    <t>柳世昌</t>
  </si>
  <si>
    <t>李應世</t>
  </si>
  <si>
    <t>林奉日</t>
  </si>
  <si>
    <t>嚴允山</t>
  </si>
  <si>
    <t>嚴立生</t>
  </si>
  <si>
    <t>金先己</t>
  </si>
  <si>
    <t>宋應發</t>
  </si>
  <si>
    <t>崔春發</t>
  </si>
  <si>
    <t>李承福</t>
  </si>
  <si>
    <t>金㗡男</t>
  </si>
  <si>
    <t>吳國生</t>
  </si>
  <si>
    <t>全克諧</t>
  </si>
  <si>
    <t>曺永發</t>
  </si>
  <si>
    <t>郭元之</t>
  </si>
  <si>
    <t>曺武英</t>
  </si>
  <si>
    <t>曺順</t>
  </si>
  <si>
    <t>沈有郁</t>
  </si>
  <si>
    <t>鄭應敏</t>
  </si>
  <si>
    <t>朴之曄</t>
  </si>
  <si>
    <t>鄭弘敏</t>
  </si>
  <si>
    <t>尹弘京</t>
  </si>
  <si>
    <t>鄭士右</t>
  </si>
  <si>
    <t>鄭永哲</t>
  </si>
  <si>
    <t>李信民</t>
  </si>
  <si>
    <t>朴東進</t>
  </si>
  <si>
    <t>鄭進發</t>
  </si>
  <si>
    <t>尹武京</t>
  </si>
  <si>
    <t>金振世</t>
  </si>
  <si>
    <t>姜戒望</t>
  </si>
  <si>
    <t>金仁世</t>
  </si>
  <si>
    <t>李貴哲</t>
  </si>
  <si>
    <t>鄭忠發</t>
  </si>
  <si>
    <t>文世琛</t>
  </si>
  <si>
    <t>文世昌</t>
  </si>
  <si>
    <t>文得仁</t>
  </si>
  <si>
    <t>文世迪</t>
  </si>
  <si>
    <t>鄭命俊</t>
  </si>
  <si>
    <t>鄭有昌</t>
  </si>
  <si>
    <t>鄭得昌</t>
  </si>
  <si>
    <t>曺從萬</t>
  </si>
  <si>
    <t>姜戒立</t>
  </si>
  <si>
    <t>朴戒先</t>
  </si>
  <si>
    <t>夏霧雨</t>
  </si>
  <si>
    <t>朴丑敏</t>
  </si>
  <si>
    <t>鄭仁發</t>
  </si>
  <si>
    <t>金戒民</t>
  </si>
  <si>
    <t>潘重浩</t>
  </si>
  <si>
    <t>鄭世敏</t>
  </si>
  <si>
    <t>朴天成</t>
  </si>
  <si>
    <t>朴順文</t>
  </si>
  <si>
    <t>金卞龍</t>
  </si>
  <si>
    <t>朴守榮</t>
  </si>
  <si>
    <t>卞時雄</t>
  </si>
  <si>
    <t>崔命生</t>
  </si>
  <si>
    <t>金埴</t>
  </si>
  <si>
    <t>韓愛上</t>
  </si>
  <si>
    <t>李戒發</t>
  </si>
  <si>
    <t>李守難</t>
  </si>
  <si>
    <t>孫永文</t>
  </si>
  <si>
    <t>李廷生</t>
  </si>
  <si>
    <t>文召史</t>
  </si>
  <si>
    <t>朴天寬</t>
  </si>
  <si>
    <t>朴大祥</t>
  </si>
  <si>
    <t>黃德云</t>
  </si>
  <si>
    <t>李時埴</t>
  </si>
  <si>
    <t>林譽京</t>
  </si>
  <si>
    <t>鄭武先</t>
  </si>
  <si>
    <t>金億年</t>
  </si>
  <si>
    <t>李時栽</t>
  </si>
  <si>
    <t>崔仁建</t>
  </si>
  <si>
    <t>朴山卜</t>
  </si>
  <si>
    <t>李日先</t>
  </si>
  <si>
    <t>鄭五先</t>
  </si>
  <si>
    <t>徐莫生</t>
  </si>
  <si>
    <t>鄭士命</t>
  </si>
  <si>
    <t>徐莫男</t>
  </si>
  <si>
    <t>徐種男</t>
  </si>
  <si>
    <t>禹昌彦</t>
  </si>
  <si>
    <t>黃俊永</t>
  </si>
  <si>
    <t>黃春卜</t>
  </si>
  <si>
    <t>卞正發</t>
  </si>
  <si>
    <t>朴明俊</t>
  </si>
  <si>
    <t>禹榮軸</t>
  </si>
  <si>
    <t>金得信</t>
  </si>
  <si>
    <t>朴宏俊</t>
  </si>
  <si>
    <t>朴雄俊</t>
  </si>
  <si>
    <t>吳戒云</t>
  </si>
  <si>
    <t>丁彦眞</t>
  </si>
  <si>
    <t>文順京</t>
  </si>
  <si>
    <t>鄭泗龍</t>
  </si>
  <si>
    <t>安命立</t>
  </si>
  <si>
    <t>趙七金</t>
  </si>
  <si>
    <t>趙進金</t>
  </si>
  <si>
    <t>李唜哲</t>
  </si>
  <si>
    <t>張有心</t>
  </si>
  <si>
    <t>禹得京</t>
  </si>
  <si>
    <t>丁時豪</t>
  </si>
  <si>
    <t>李成哲</t>
  </si>
  <si>
    <t>李儀哲</t>
  </si>
  <si>
    <t>梁弘日</t>
  </si>
  <si>
    <t>卞振翔</t>
  </si>
  <si>
    <t>金振元</t>
  </si>
  <si>
    <t>卞愼京</t>
  </si>
  <si>
    <t>卞振發</t>
  </si>
  <si>
    <t>辛致成</t>
  </si>
  <si>
    <t>卞擇仁</t>
  </si>
  <si>
    <t>金從汗</t>
  </si>
  <si>
    <t>崔英敏</t>
  </si>
  <si>
    <t>朴昌立</t>
  </si>
  <si>
    <t>朴春發</t>
  </si>
  <si>
    <t>鄭召史</t>
  </si>
  <si>
    <t>卞信俊</t>
  </si>
  <si>
    <t>卞廷汗</t>
  </si>
  <si>
    <t>卞信敏</t>
  </si>
  <si>
    <t>卞日哲</t>
  </si>
  <si>
    <t>許召史</t>
  </si>
  <si>
    <t>林戒立</t>
  </si>
  <si>
    <t>朴還益</t>
  </si>
  <si>
    <t>林戒弘</t>
  </si>
  <si>
    <t>權正哲</t>
  </si>
  <si>
    <t>朴信上</t>
  </si>
  <si>
    <t>朴振善</t>
  </si>
  <si>
    <t>梁弘立</t>
  </si>
  <si>
    <t>全仁豪</t>
  </si>
  <si>
    <t>林義男</t>
  </si>
  <si>
    <t>卞信奉</t>
  </si>
  <si>
    <t>朴東安</t>
  </si>
  <si>
    <t>趙哲世</t>
  </si>
  <si>
    <t>崔順年</t>
  </si>
  <si>
    <t>李時振</t>
  </si>
  <si>
    <t>崔奉</t>
  </si>
  <si>
    <t>林振明</t>
  </si>
  <si>
    <t>朴有夏</t>
  </si>
  <si>
    <t>李時廷</t>
  </si>
  <si>
    <t>朴有彬</t>
  </si>
  <si>
    <t>朴順命</t>
  </si>
  <si>
    <t>李元核</t>
  </si>
  <si>
    <t>金斗滿</t>
  </si>
  <si>
    <t>卞英佑</t>
  </si>
  <si>
    <t>全允哲</t>
  </si>
  <si>
    <t>全應迪</t>
  </si>
  <si>
    <t>芮廷雲</t>
  </si>
  <si>
    <t>卞存發</t>
  </si>
  <si>
    <t>卞尙民</t>
  </si>
  <si>
    <t>卞義敏</t>
  </si>
  <si>
    <t>李義</t>
  </si>
  <si>
    <t>朴東碩</t>
  </si>
  <si>
    <t>全永生</t>
  </si>
  <si>
    <t>芮己善</t>
  </si>
  <si>
    <t>朴愛龍</t>
  </si>
  <si>
    <t>朴永今</t>
  </si>
  <si>
    <t>蔣貴上</t>
  </si>
  <si>
    <t>李必先</t>
  </si>
  <si>
    <t>沈龍先</t>
  </si>
  <si>
    <t>金起哲</t>
  </si>
  <si>
    <t>姜戒必</t>
  </si>
  <si>
    <t>姜永俊</t>
  </si>
  <si>
    <t>姜信迄</t>
  </si>
  <si>
    <t>朴振雄</t>
  </si>
  <si>
    <t>李成汗</t>
  </si>
  <si>
    <t>卞自漢</t>
  </si>
  <si>
    <t>李大云</t>
  </si>
  <si>
    <t>李命昌</t>
  </si>
  <si>
    <t>李命迪</t>
  </si>
  <si>
    <t>李命云</t>
  </si>
  <si>
    <t>朴唜龍</t>
  </si>
  <si>
    <t>全永守</t>
  </si>
  <si>
    <t>金世宗</t>
  </si>
  <si>
    <t>芮以迪</t>
  </si>
  <si>
    <t>卞時漢</t>
  </si>
  <si>
    <t>金得兼</t>
  </si>
  <si>
    <t>卞得敏</t>
  </si>
  <si>
    <t>賓自信</t>
  </si>
  <si>
    <t>禹萬伊</t>
  </si>
  <si>
    <t>金春同</t>
  </si>
  <si>
    <t>黃唜文</t>
  </si>
  <si>
    <t>孫己萬</t>
  </si>
  <si>
    <t>朴太京</t>
  </si>
  <si>
    <t>鄭三男</t>
  </si>
  <si>
    <t>全忠男</t>
  </si>
  <si>
    <t>趙廷民</t>
  </si>
  <si>
    <t>金海丁</t>
  </si>
  <si>
    <t>정두민</t>
  </si>
  <si>
    <t>김자운</t>
  </si>
  <si>
    <t>이신민</t>
  </si>
  <si>
    <t>이명준</t>
  </si>
  <si>
    <t>박유창</t>
  </si>
  <si>
    <t>김수명</t>
  </si>
  <si>
    <t>김영발</t>
  </si>
  <si>
    <t>이유건</t>
  </si>
  <si>
    <t>김승일</t>
  </si>
  <si>
    <t>김기발</t>
  </si>
  <si>
    <t>백무인</t>
  </si>
  <si>
    <t>백유창</t>
  </si>
  <si>
    <t>이영민</t>
  </si>
  <si>
    <t>이인발</t>
  </si>
  <si>
    <t>박유성</t>
  </si>
  <si>
    <t>백무신</t>
  </si>
  <si>
    <t>이홍인</t>
  </si>
  <si>
    <t>이인우</t>
  </si>
  <si>
    <t>박해운</t>
  </si>
  <si>
    <t>이인철</t>
  </si>
  <si>
    <t>백윤성</t>
  </si>
  <si>
    <t>김복립</t>
  </si>
  <si>
    <t>박유영</t>
  </si>
  <si>
    <t>김의룡</t>
  </si>
  <si>
    <t>유신룡</t>
  </si>
  <si>
    <t>김봉학</t>
  </si>
  <si>
    <t>김응폐</t>
  </si>
  <si>
    <t>백유청</t>
  </si>
  <si>
    <t>박기운</t>
  </si>
  <si>
    <t>서숭립</t>
  </si>
  <si>
    <t>임인상</t>
  </si>
  <si>
    <t>김병신</t>
  </si>
  <si>
    <t>김자창</t>
  </si>
  <si>
    <t>김의득</t>
  </si>
  <si>
    <t>이홍민</t>
  </si>
  <si>
    <t>박순업</t>
  </si>
  <si>
    <t>박인업</t>
  </si>
  <si>
    <t>박계홍</t>
  </si>
  <si>
    <t>박계종</t>
  </si>
  <si>
    <t>조정기</t>
  </si>
  <si>
    <t>김사운</t>
  </si>
  <si>
    <t>박정안</t>
  </si>
  <si>
    <t>박생립</t>
  </si>
  <si>
    <t>조일선</t>
  </si>
  <si>
    <t>조득명</t>
  </si>
  <si>
    <t>정선발</t>
  </si>
  <si>
    <t>정대길</t>
  </si>
  <si>
    <t>박호영</t>
  </si>
  <si>
    <t>김일신</t>
  </si>
  <si>
    <t>박인종</t>
  </si>
  <si>
    <t>이임문</t>
  </si>
  <si>
    <t>박의발</t>
  </si>
  <si>
    <t>신옥상</t>
  </si>
  <si>
    <t>최득창</t>
  </si>
  <si>
    <t>허백상</t>
  </si>
  <si>
    <t>정방세</t>
  </si>
  <si>
    <t>신문발</t>
  </si>
  <si>
    <t>김수열</t>
  </si>
  <si>
    <t>김종헌</t>
  </si>
  <si>
    <t>김백손</t>
  </si>
  <si>
    <t>허의환</t>
  </si>
  <si>
    <t>노유신</t>
  </si>
  <si>
    <t>허천상</t>
  </si>
  <si>
    <t>김기봉</t>
  </si>
  <si>
    <t>이득남</t>
  </si>
  <si>
    <t>최귀발</t>
  </si>
  <si>
    <t>최명진</t>
  </si>
  <si>
    <t>김기성</t>
  </si>
  <si>
    <t>박종길</t>
  </si>
  <si>
    <t>주영로</t>
  </si>
  <si>
    <t>최명신</t>
  </si>
  <si>
    <t>김귀선</t>
  </si>
  <si>
    <t>강일성</t>
  </si>
  <si>
    <t>이명상</t>
  </si>
  <si>
    <t>김귀생</t>
  </si>
  <si>
    <t>김득광</t>
  </si>
  <si>
    <t>이민홍</t>
  </si>
  <si>
    <t>정담사리</t>
  </si>
  <si>
    <t>허의선</t>
  </si>
  <si>
    <t>김승립</t>
  </si>
  <si>
    <t>박인선</t>
  </si>
  <si>
    <t>신기생</t>
  </si>
  <si>
    <t>배계운</t>
  </si>
  <si>
    <t>권일선</t>
  </si>
  <si>
    <t>주영한</t>
  </si>
  <si>
    <t>유진호</t>
  </si>
  <si>
    <t>김일선</t>
  </si>
  <si>
    <t>김우정</t>
  </si>
  <si>
    <t>장희재</t>
  </si>
  <si>
    <t>김대립</t>
  </si>
  <si>
    <t>박선홍</t>
  </si>
  <si>
    <t>박건평</t>
  </si>
  <si>
    <t>임영만</t>
  </si>
  <si>
    <t>박인강</t>
  </si>
  <si>
    <t>이막남</t>
  </si>
  <si>
    <t>임수경</t>
  </si>
  <si>
    <t>박여환</t>
  </si>
  <si>
    <t>이선종</t>
  </si>
  <si>
    <t>임두견</t>
  </si>
  <si>
    <t>송치한</t>
  </si>
  <si>
    <t>송영도</t>
  </si>
  <si>
    <t>변유인</t>
  </si>
  <si>
    <t>변유신</t>
  </si>
  <si>
    <t>정승달</t>
  </si>
  <si>
    <t>변영한</t>
  </si>
  <si>
    <t>송치적</t>
  </si>
  <si>
    <t>송영신</t>
  </si>
  <si>
    <t>송영헌</t>
  </si>
  <si>
    <t>송이창</t>
  </si>
  <si>
    <t>송영민</t>
  </si>
  <si>
    <t>조기선</t>
  </si>
  <si>
    <t>김소사</t>
  </si>
  <si>
    <t>장영신</t>
  </si>
  <si>
    <t>변기원</t>
  </si>
  <si>
    <t>김기진</t>
  </si>
  <si>
    <t>송영달</t>
  </si>
  <si>
    <t>조준</t>
  </si>
  <si>
    <t>곽유달</t>
  </si>
  <si>
    <t>곽순발</t>
  </si>
  <si>
    <t>주영헌</t>
  </si>
  <si>
    <t>주영록</t>
  </si>
  <si>
    <t>변유한</t>
  </si>
  <si>
    <t>곽유선</t>
  </si>
  <si>
    <t>현봉한</t>
  </si>
  <si>
    <t>곽정룡</t>
  </si>
  <si>
    <t>현기한</t>
  </si>
  <si>
    <t>권연생</t>
  </si>
  <si>
    <t>현민한</t>
  </si>
  <si>
    <t>현언민</t>
  </si>
  <si>
    <t>변인량</t>
  </si>
  <si>
    <t>조응수</t>
  </si>
  <si>
    <t>조일생</t>
  </si>
  <si>
    <t>조계선</t>
  </si>
  <si>
    <t>송영찬</t>
  </si>
  <si>
    <t>조영한</t>
  </si>
  <si>
    <t>조영적</t>
  </si>
  <si>
    <t>조예남</t>
  </si>
  <si>
    <t>이인립</t>
  </si>
  <si>
    <t>최애인</t>
  </si>
  <si>
    <t>곽유행</t>
  </si>
  <si>
    <t>장영민</t>
  </si>
  <si>
    <t>송익정</t>
  </si>
  <si>
    <t>윤극신</t>
  </si>
  <si>
    <t>주시인</t>
  </si>
  <si>
    <t>송진백</t>
  </si>
  <si>
    <t>전귀생</t>
  </si>
  <si>
    <t>송치건</t>
  </si>
  <si>
    <t>송득남</t>
  </si>
  <si>
    <t>이명택</t>
  </si>
  <si>
    <t>김계생</t>
  </si>
  <si>
    <t>이충선</t>
  </si>
  <si>
    <t>이택룡</t>
  </si>
  <si>
    <t>정응선</t>
  </si>
  <si>
    <t>이영택</t>
  </si>
  <si>
    <t>이학룡</t>
  </si>
  <si>
    <t>김학상</t>
  </si>
  <si>
    <t>김흥발</t>
  </si>
  <si>
    <t>하일룡</t>
  </si>
  <si>
    <t>이연선</t>
  </si>
  <si>
    <t>최종발</t>
  </si>
  <si>
    <t>황득룡</t>
  </si>
  <si>
    <t>박영문</t>
  </si>
  <si>
    <t>하진상</t>
  </si>
  <si>
    <t>박춘신</t>
  </si>
  <si>
    <t>박영한</t>
  </si>
  <si>
    <t>도명운</t>
  </si>
  <si>
    <t>장한종</t>
  </si>
  <si>
    <t>이세원</t>
  </si>
  <si>
    <t>김득선</t>
  </si>
  <si>
    <t>차풍산</t>
  </si>
  <si>
    <t>노유원</t>
  </si>
  <si>
    <t>도승발</t>
  </si>
  <si>
    <t>도득선</t>
  </si>
  <si>
    <t>도신득</t>
  </si>
  <si>
    <t>이청민</t>
  </si>
  <si>
    <t>김예동</t>
  </si>
  <si>
    <t>하진룡</t>
  </si>
  <si>
    <t>김정백</t>
  </si>
  <si>
    <t>이이필</t>
  </si>
  <si>
    <t>하언량</t>
  </si>
  <si>
    <t>하진발</t>
  </si>
  <si>
    <t>박세진</t>
  </si>
  <si>
    <t>노유련</t>
  </si>
  <si>
    <t>도승길</t>
  </si>
  <si>
    <t>김흥윤</t>
  </si>
  <si>
    <t>최경달</t>
  </si>
  <si>
    <t>이예남</t>
  </si>
  <si>
    <t>전애성</t>
  </si>
  <si>
    <t>박영금</t>
  </si>
  <si>
    <t>이말생</t>
  </si>
  <si>
    <t>도승선</t>
  </si>
  <si>
    <t>황기립</t>
  </si>
  <si>
    <t>신말립</t>
  </si>
  <si>
    <t>김충길</t>
  </si>
  <si>
    <t>김무남</t>
  </si>
  <si>
    <t>황천회</t>
  </si>
  <si>
    <t>이효건</t>
  </si>
  <si>
    <t>김정국</t>
  </si>
  <si>
    <t>김자장</t>
  </si>
  <si>
    <t>황득신</t>
  </si>
  <si>
    <t>윤한귀</t>
  </si>
  <si>
    <t>김순창</t>
  </si>
  <si>
    <t>최득상</t>
  </si>
  <si>
    <t>안응적</t>
  </si>
  <si>
    <t>김말립</t>
  </si>
  <si>
    <t>이성란</t>
  </si>
  <si>
    <t>최금수</t>
  </si>
  <si>
    <t>최명길</t>
  </si>
  <si>
    <t>임성발</t>
  </si>
  <si>
    <t>도신천</t>
  </si>
  <si>
    <t>김막룡</t>
  </si>
  <si>
    <t>황정금</t>
  </si>
  <si>
    <t>최득생</t>
  </si>
  <si>
    <t>박의생</t>
  </si>
  <si>
    <t>변귀복</t>
  </si>
  <si>
    <t>신득립</t>
  </si>
  <si>
    <t>조인한</t>
  </si>
  <si>
    <t>조인회</t>
  </si>
  <si>
    <t>조씨</t>
  </si>
  <si>
    <t>최이급</t>
  </si>
  <si>
    <t>조철석</t>
  </si>
  <si>
    <t>조홍걸</t>
  </si>
  <si>
    <t>조홍민</t>
  </si>
  <si>
    <t>조시광</t>
  </si>
  <si>
    <t>김귀창</t>
  </si>
  <si>
    <t>최씨</t>
  </si>
  <si>
    <t>이씨</t>
  </si>
  <si>
    <t>조이한</t>
  </si>
  <si>
    <t>조하백</t>
  </si>
  <si>
    <t>조인걸</t>
  </si>
  <si>
    <t>조하영</t>
  </si>
  <si>
    <t>최영급</t>
  </si>
  <si>
    <t>조정한</t>
  </si>
  <si>
    <t>조준한</t>
  </si>
  <si>
    <t>조성한</t>
  </si>
  <si>
    <t>문창명</t>
  </si>
  <si>
    <t>김종원</t>
  </si>
  <si>
    <t>김극선</t>
  </si>
  <si>
    <t>이진선</t>
  </si>
  <si>
    <t>황석철</t>
  </si>
  <si>
    <t>고진명</t>
  </si>
  <si>
    <t>황말란</t>
  </si>
  <si>
    <t>조귀영</t>
  </si>
  <si>
    <t>조영진</t>
  </si>
  <si>
    <t>권유선</t>
  </si>
  <si>
    <t>김축봉</t>
  </si>
  <si>
    <t>이만룡</t>
  </si>
  <si>
    <t>박벽선</t>
  </si>
  <si>
    <t>윤성삼</t>
  </si>
  <si>
    <t>윤석벽</t>
  </si>
  <si>
    <t>박명달</t>
  </si>
  <si>
    <t>이희생</t>
  </si>
  <si>
    <t>이홍</t>
  </si>
  <si>
    <t>허석발</t>
  </si>
  <si>
    <t>허신립</t>
  </si>
  <si>
    <t>허영발</t>
  </si>
  <si>
    <t>허봉일</t>
  </si>
  <si>
    <t>허은해</t>
  </si>
  <si>
    <t>박시창</t>
  </si>
  <si>
    <t>조애립</t>
  </si>
  <si>
    <t>김일호</t>
  </si>
  <si>
    <t>고영신</t>
  </si>
  <si>
    <t>이계봉</t>
  </si>
  <si>
    <t>이은개</t>
  </si>
  <si>
    <t>도애룡</t>
  </si>
  <si>
    <t>정종선</t>
  </si>
  <si>
    <t>박충발</t>
  </si>
  <si>
    <t>박무종</t>
  </si>
  <si>
    <t>이특년</t>
  </si>
  <si>
    <t>김경민</t>
  </si>
  <si>
    <t>최운상</t>
  </si>
  <si>
    <t>최진헌</t>
  </si>
  <si>
    <t>이난생</t>
  </si>
  <si>
    <t>최운부</t>
  </si>
  <si>
    <t>장애생</t>
  </si>
  <si>
    <t>이세정</t>
  </si>
  <si>
    <t>장종립</t>
  </si>
  <si>
    <t>박웅건</t>
  </si>
  <si>
    <t>현수명</t>
  </si>
  <si>
    <t>손석강</t>
  </si>
  <si>
    <t>천명</t>
  </si>
  <si>
    <t>장승선</t>
  </si>
  <si>
    <t>정평</t>
  </si>
  <si>
    <t>장명립</t>
  </si>
  <si>
    <t>박계철</t>
  </si>
  <si>
    <t>장담사리</t>
  </si>
  <si>
    <t>송계원</t>
  </si>
  <si>
    <t>박청운</t>
  </si>
  <si>
    <t>송금이동</t>
  </si>
  <si>
    <t>김옥룡</t>
  </si>
  <si>
    <t>장검석</t>
  </si>
  <si>
    <t>최순경</t>
  </si>
  <si>
    <t>김충걸</t>
  </si>
  <si>
    <t>고봉상</t>
  </si>
  <si>
    <t>이태백</t>
  </si>
  <si>
    <t>김말산</t>
  </si>
  <si>
    <t>이흥방</t>
  </si>
  <si>
    <t>김일만</t>
  </si>
  <si>
    <t>김응정</t>
  </si>
  <si>
    <t>박기성</t>
  </si>
  <si>
    <t>김병립</t>
  </si>
  <si>
    <t>김성민</t>
  </si>
  <si>
    <t>김선탁</t>
  </si>
  <si>
    <t>김응명</t>
  </si>
  <si>
    <t>김극민</t>
  </si>
  <si>
    <t>김기안</t>
  </si>
  <si>
    <t>김성립</t>
  </si>
  <si>
    <t>박의곤</t>
  </si>
  <si>
    <t>유영로</t>
  </si>
  <si>
    <t>정이성</t>
  </si>
  <si>
    <t>유귀량</t>
  </si>
  <si>
    <t>박명립</t>
  </si>
  <si>
    <t>이애남</t>
  </si>
  <si>
    <t>김선도</t>
  </si>
  <si>
    <t>황자명</t>
  </si>
  <si>
    <t>유세창</t>
  </si>
  <si>
    <t>이응세</t>
  </si>
  <si>
    <t>임봉일</t>
  </si>
  <si>
    <t>엄윤산</t>
  </si>
  <si>
    <t>엄입생</t>
  </si>
  <si>
    <t>김선기</t>
  </si>
  <si>
    <t>송응발</t>
  </si>
  <si>
    <t>최춘발</t>
  </si>
  <si>
    <t>이승복</t>
  </si>
  <si>
    <t>김잇남</t>
  </si>
  <si>
    <t>오국생</t>
  </si>
  <si>
    <t>전극해</t>
  </si>
  <si>
    <t>조영발</t>
  </si>
  <si>
    <t>곽원지</t>
  </si>
  <si>
    <t>조무영</t>
  </si>
  <si>
    <t>조순</t>
  </si>
  <si>
    <t>심유문</t>
  </si>
  <si>
    <t>심유욱</t>
  </si>
  <si>
    <t>정응민</t>
  </si>
  <si>
    <t>박지엽</t>
  </si>
  <si>
    <t>정홍민</t>
  </si>
  <si>
    <t>윤홍경</t>
  </si>
  <si>
    <t>정사우</t>
  </si>
  <si>
    <t>정영철</t>
  </si>
  <si>
    <t>박동진</t>
  </si>
  <si>
    <t>정진발</t>
  </si>
  <si>
    <t>윤무경</t>
  </si>
  <si>
    <t>김진세</t>
  </si>
  <si>
    <t>강계망</t>
  </si>
  <si>
    <t>김인세</t>
  </si>
  <si>
    <t>이귀철</t>
  </si>
  <si>
    <t>정충발</t>
  </si>
  <si>
    <t>문세침</t>
  </si>
  <si>
    <t>문세창</t>
  </si>
  <si>
    <t>문득인</t>
  </si>
  <si>
    <t>문세적</t>
  </si>
  <si>
    <t>정명준</t>
  </si>
  <si>
    <t>정유창</t>
  </si>
  <si>
    <t>정득창</t>
  </si>
  <si>
    <t>조종만</t>
  </si>
  <si>
    <t>강계립</t>
  </si>
  <si>
    <t>박계선</t>
  </si>
  <si>
    <t>하무우</t>
  </si>
  <si>
    <t>박축민</t>
  </si>
  <si>
    <t>정인발</t>
  </si>
  <si>
    <t>김계민</t>
  </si>
  <si>
    <t>반중호</t>
  </si>
  <si>
    <t>정세민</t>
  </si>
  <si>
    <t>박천성</t>
  </si>
  <si>
    <t>박순문</t>
  </si>
  <si>
    <t>김변룡</t>
  </si>
  <si>
    <t>박수영</t>
  </si>
  <si>
    <t>변시웅</t>
  </si>
  <si>
    <t>최명생</t>
  </si>
  <si>
    <t>김식</t>
  </si>
  <si>
    <t>한애상</t>
  </si>
  <si>
    <t>김옥상</t>
  </si>
  <si>
    <t>이계발</t>
  </si>
  <si>
    <t>이수난</t>
  </si>
  <si>
    <t>손영문</t>
  </si>
  <si>
    <t>이정룡</t>
  </si>
  <si>
    <t>이정생</t>
  </si>
  <si>
    <t>김애남</t>
  </si>
  <si>
    <t>문소사</t>
  </si>
  <si>
    <t>박천관</t>
  </si>
  <si>
    <t>박대상</t>
  </si>
  <si>
    <t>황덕운</t>
  </si>
  <si>
    <t>이시식</t>
  </si>
  <si>
    <t>임예경</t>
  </si>
  <si>
    <t>정무선</t>
  </si>
  <si>
    <t>김억년</t>
  </si>
  <si>
    <t>이시재</t>
  </si>
  <si>
    <t>최인건</t>
  </si>
  <si>
    <t>박산복</t>
  </si>
  <si>
    <t>이일선</t>
  </si>
  <si>
    <t>정오선</t>
  </si>
  <si>
    <t>서막생</t>
  </si>
  <si>
    <t>정사명</t>
  </si>
  <si>
    <t>서막남</t>
  </si>
  <si>
    <t>서종남</t>
  </si>
  <si>
    <t>우창언</t>
  </si>
  <si>
    <t>황준영</t>
  </si>
  <si>
    <t>황춘복</t>
  </si>
  <si>
    <t>정사룡</t>
  </si>
  <si>
    <t>정유룡</t>
  </si>
  <si>
    <t>변정발</t>
  </si>
  <si>
    <t>박명준</t>
  </si>
  <si>
    <t>우영축</t>
  </si>
  <si>
    <t>김득신</t>
  </si>
  <si>
    <t>박굉준</t>
  </si>
  <si>
    <t>박웅준</t>
  </si>
  <si>
    <t>오계운</t>
  </si>
  <si>
    <t>정언진</t>
  </si>
  <si>
    <t>문순경</t>
  </si>
  <si>
    <t>안명립</t>
  </si>
  <si>
    <t>조칠금</t>
  </si>
  <si>
    <t>조진금</t>
  </si>
  <si>
    <t>이말철</t>
  </si>
  <si>
    <t>장유심</t>
  </si>
  <si>
    <t>우득경</t>
  </si>
  <si>
    <t>정시호</t>
  </si>
  <si>
    <t>이성철</t>
  </si>
  <si>
    <t>이의철</t>
  </si>
  <si>
    <t>양홍일</t>
  </si>
  <si>
    <t>변진상</t>
  </si>
  <si>
    <t>김진원</t>
  </si>
  <si>
    <t>변신경</t>
  </si>
  <si>
    <t>변진발</t>
  </si>
  <si>
    <t>신치성</t>
  </si>
  <si>
    <t>변택인</t>
  </si>
  <si>
    <t>김종한</t>
  </si>
  <si>
    <t>최영민</t>
  </si>
  <si>
    <t>박창립</t>
  </si>
  <si>
    <t>박춘발</t>
  </si>
  <si>
    <t>정소사</t>
  </si>
  <si>
    <t>변신준</t>
  </si>
  <si>
    <t>변정한</t>
  </si>
  <si>
    <t>변득례</t>
  </si>
  <si>
    <t>변신민</t>
  </si>
  <si>
    <t>변일철</t>
  </si>
  <si>
    <t>허소사</t>
  </si>
  <si>
    <t>임계립</t>
  </si>
  <si>
    <t>박환익</t>
  </si>
  <si>
    <t>임계홍</t>
  </si>
  <si>
    <t>권정철</t>
  </si>
  <si>
    <t>박신상</t>
  </si>
  <si>
    <t>박진선</t>
  </si>
  <si>
    <t>양홍립</t>
  </si>
  <si>
    <t>전인호</t>
  </si>
  <si>
    <t>임의남</t>
  </si>
  <si>
    <t>변신봉</t>
  </si>
  <si>
    <t>박예엽</t>
  </si>
  <si>
    <t>박동안</t>
  </si>
  <si>
    <t>조철세</t>
  </si>
  <si>
    <t>최순년</t>
  </si>
  <si>
    <t>이시진</t>
  </si>
  <si>
    <t>최봉</t>
  </si>
  <si>
    <t>임진명</t>
  </si>
  <si>
    <t>박유하</t>
  </si>
  <si>
    <t>이시정</t>
  </si>
  <si>
    <t>박예생</t>
  </si>
  <si>
    <t>박유빈</t>
  </si>
  <si>
    <t>박순명</t>
  </si>
  <si>
    <t>이원핵</t>
  </si>
  <si>
    <t>김두만</t>
  </si>
  <si>
    <t>변영우</t>
  </si>
  <si>
    <t>전윤철</t>
  </si>
  <si>
    <t>전응적</t>
  </si>
  <si>
    <t>예정운</t>
  </si>
  <si>
    <t>변존발</t>
  </si>
  <si>
    <t>변상민</t>
  </si>
  <si>
    <t>변의민</t>
  </si>
  <si>
    <t>박동석</t>
  </si>
  <si>
    <t>전영생</t>
  </si>
  <si>
    <t>예기선</t>
  </si>
  <si>
    <t>박애룡</t>
  </si>
  <si>
    <t>임계관</t>
  </si>
  <si>
    <t>이필선</t>
  </si>
  <si>
    <t>심용선</t>
  </si>
  <si>
    <t>김기철</t>
  </si>
  <si>
    <t>강계필</t>
  </si>
  <si>
    <t>강영준</t>
  </si>
  <si>
    <t>강신흘</t>
  </si>
  <si>
    <t>박진웅</t>
  </si>
  <si>
    <t>이성한</t>
  </si>
  <si>
    <t>변자한</t>
  </si>
  <si>
    <t>이대운</t>
  </si>
  <si>
    <t>이명창</t>
  </si>
  <si>
    <t>이명적</t>
  </si>
  <si>
    <t>이명운</t>
  </si>
  <si>
    <t>박말룡</t>
  </si>
  <si>
    <t>전영수</t>
  </si>
  <si>
    <t>김세종</t>
  </si>
  <si>
    <t>예이적</t>
  </si>
  <si>
    <t>변시한</t>
  </si>
  <si>
    <t>김득겸</t>
  </si>
  <si>
    <t>빈자신</t>
  </si>
  <si>
    <t>우만이</t>
  </si>
  <si>
    <t>김춘동</t>
  </si>
  <si>
    <t>황말문</t>
  </si>
  <si>
    <t>손기만</t>
  </si>
  <si>
    <t>박태경</t>
  </si>
  <si>
    <t>정삼남</t>
  </si>
  <si>
    <t>전충남</t>
  </si>
  <si>
    <t>조정민</t>
  </si>
  <si>
    <t>김해정</t>
  </si>
  <si>
    <t>鄭開震</t>
    <phoneticPr fontId="1" type="noConversion"/>
  </si>
  <si>
    <t>정개진</t>
    <phoneticPr fontId="1" type="noConversion"/>
  </si>
  <si>
    <t>光震</t>
    <phoneticPr fontId="1" type="noConversion"/>
  </si>
  <si>
    <t>鄭光震</t>
    <phoneticPr fontId="1" type="noConversion"/>
  </si>
  <si>
    <t>以錫</t>
    <phoneticPr fontId="1" type="noConversion"/>
  </si>
  <si>
    <t>克三</t>
    <phoneticPr fontId="1" type="noConversion"/>
  </si>
  <si>
    <t>정광진</t>
    <phoneticPr fontId="1" type="noConversion"/>
  </si>
  <si>
    <t>鄭克三</t>
    <phoneticPr fontId="1" type="noConversion"/>
  </si>
  <si>
    <t>정극삼</t>
    <phoneticPr fontId="1" type="noConversion"/>
  </si>
  <si>
    <t>翊三</t>
    <phoneticPr fontId="1" type="noConversion"/>
  </si>
  <si>
    <t>鄭翊三</t>
    <phoneticPr fontId="1" type="noConversion"/>
  </si>
  <si>
    <t>정익삼</t>
    <phoneticPr fontId="1" type="noConversion"/>
  </si>
  <si>
    <t>弼欽</t>
    <phoneticPr fontId="1" type="noConversion"/>
  </si>
  <si>
    <t>盧弼欽</t>
    <phoneticPr fontId="1" type="noConversion"/>
  </si>
  <si>
    <t>노필흠</t>
    <phoneticPr fontId="1" type="noConversion"/>
  </si>
  <si>
    <t>顯震</t>
    <phoneticPr fontId="1" type="noConversion"/>
  </si>
  <si>
    <t>鄭顯震</t>
    <phoneticPr fontId="1" type="noConversion"/>
  </si>
  <si>
    <t>정현진</t>
    <phoneticPr fontId="1" type="noConversion"/>
  </si>
  <si>
    <t>심어둔</t>
    <phoneticPr fontId="1" type="noConversion"/>
  </si>
  <si>
    <t>심수광</t>
    <phoneticPr fontId="1" type="noConversion"/>
  </si>
  <si>
    <t>심약명</t>
    <phoneticPr fontId="1" type="noConversion"/>
  </si>
  <si>
    <t>심유문</t>
    <phoneticPr fontId="1" type="noConversion"/>
  </si>
  <si>
    <t>심돌이</t>
    <phoneticPr fontId="1" type="noConversion"/>
  </si>
  <si>
    <t>시월</t>
    <phoneticPr fontId="1" type="noConversion"/>
  </si>
  <si>
    <t>시월</t>
    <phoneticPr fontId="1" type="noConversion"/>
  </si>
  <si>
    <t>유월</t>
    <phoneticPr fontId="1" type="noConversion"/>
  </si>
  <si>
    <t>인복</t>
    <phoneticPr fontId="1" type="noConversion"/>
  </si>
  <si>
    <t>김광복</t>
    <phoneticPr fontId="1" type="noConversion"/>
  </si>
  <si>
    <t>사열</t>
    <phoneticPr fontId="1" type="noConversion"/>
  </si>
  <si>
    <t>명열</t>
    <phoneticPr fontId="1" type="noConversion"/>
  </si>
  <si>
    <t>權說</t>
    <phoneticPr fontId="1" type="noConversion"/>
  </si>
  <si>
    <t>判決事</t>
    <phoneticPr fontId="1" type="noConversion"/>
  </si>
  <si>
    <t>판결사</t>
    <phoneticPr fontId="1" type="noConversion"/>
  </si>
  <si>
    <t>권열</t>
    <phoneticPr fontId="1" type="noConversion"/>
  </si>
  <si>
    <t>김정열</t>
    <phoneticPr fontId="1" type="noConversion"/>
  </si>
  <si>
    <t>시노</t>
    <phoneticPr fontId="1" type="noConversion"/>
  </si>
  <si>
    <t>시비</t>
    <phoneticPr fontId="1" type="noConversion"/>
  </si>
  <si>
    <t>경주안부시노부안부속오</t>
    <phoneticPr fontId="1" type="noConversion"/>
  </si>
  <si>
    <t>경주안부사섬시비</t>
    <phoneticPr fontId="1" type="noConversion"/>
  </si>
  <si>
    <t>경주안부사섬시노순아병</t>
    <phoneticPr fontId="1" type="noConversion"/>
  </si>
  <si>
    <t>고령안부사섬시노병인</t>
    <phoneticPr fontId="1" type="noConversion"/>
  </si>
  <si>
    <t>과녀시비</t>
    <phoneticPr fontId="1" type="noConversion"/>
  </si>
  <si>
    <t>과녀제용감시비</t>
    <phoneticPr fontId="1" type="noConversion"/>
  </si>
  <si>
    <t>과녀창녕시비</t>
    <phoneticPr fontId="1" type="noConversion"/>
  </si>
  <si>
    <t>밀양안부사섬시비</t>
    <phoneticPr fontId="1" type="noConversion"/>
  </si>
  <si>
    <t>부안부사섬시노</t>
    <phoneticPr fontId="1" type="noConversion"/>
  </si>
  <si>
    <t>부안부사섬시노병인</t>
    <phoneticPr fontId="1" type="noConversion"/>
  </si>
  <si>
    <t>부안부사섬시노순아병</t>
    <phoneticPr fontId="1" type="noConversion"/>
  </si>
  <si>
    <t>부안부사섬시노아병</t>
    <phoneticPr fontId="1" type="noConversion"/>
  </si>
  <si>
    <t>부안부사섬시비</t>
    <phoneticPr fontId="1" type="noConversion"/>
  </si>
  <si>
    <t>부안부사재감시노</t>
    <phoneticPr fontId="1" type="noConversion"/>
  </si>
  <si>
    <t>부안부사재감시노속오</t>
    <phoneticPr fontId="1" type="noConversion"/>
  </si>
  <si>
    <t>부안부사재감시노순아병</t>
    <phoneticPr fontId="1" type="noConversion"/>
  </si>
  <si>
    <t>사섬시비</t>
    <phoneticPr fontId="1" type="noConversion"/>
  </si>
  <si>
    <t>사재감시비</t>
    <phoneticPr fontId="1" type="noConversion"/>
  </si>
  <si>
    <t>종친부시비</t>
    <phoneticPr fontId="1" type="noConversion"/>
  </si>
  <si>
    <t>창녕사직서시비</t>
    <phoneticPr fontId="1" type="noConversion"/>
  </si>
  <si>
    <t>창녕안부시노</t>
    <phoneticPr fontId="1" type="noConversion"/>
  </si>
  <si>
    <t>창녕안부사직서시노</t>
    <phoneticPr fontId="1" type="noConversion"/>
  </si>
  <si>
    <t>창녕안부사직서시노속오군</t>
    <phoneticPr fontId="1" type="noConversion"/>
  </si>
  <si>
    <t>청도안부시노속오</t>
    <phoneticPr fontId="1" type="noConversion"/>
  </si>
  <si>
    <t>청도안부시비</t>
    <phoneticPr fontId="1" type="noConversion"/>
  </si>
  <si>
    <t>청도안부사섬시노속오</t>
    <phoneticPr fontId="1" type="noConversion"/>
  </si>
  <si>
    <t>청도안부인순부시노속오</t>
    <phoneticPr fontId="1" type="noConversion"/>
  </si>
  <si>
    <t>청도안부장예원시노</t>
    <phoneticPr fontId="1" type="noConversion"/>
  </si>
  <si>
    <t>청도안부제용감시노</t>
    <phoneticPr fontId="1" type="noConversion"/>
  </si>
  <si>
    <t>청도제용감시비</t>
    <phoneticPr fontId="1" type="noConversion"/>
  </si>
  <si>
    <t>시노아병계명</t>
    <phoneticPr fontId="1" type="noConversion"/>
  </si>
  <si>
    <t>시노아병일생</t>
    <phoneticPr fontId="1" type="noConversion"/>
  </si>
  <si>
    <t>납속중의대부군기시부정</t>
    <phoneticPr fontId="1" type="noConversion"/>
  </si>
  <si>
    <t>예빈시참봉</t>
    <phoneticPr fontId="1" type="noConversion"/>
  </si>
  <si>
    <t>禮賓寺參奉</t>
    <phoneticPr fontId="1" type="noConversion"/>
  </si>
  <si>
    <t>선무랑예빈시주부</t>
    <phoneticPr fontId="1" type="noConversion"/>
  </si>
  <si>
    <t>조산대부군기시첨정</t>
    <phoneticPr fontId="1" type="noConversion"/>
  </si>
  <si>
    <t>시비</t>
    <phoneticPr fontId="1" type="noConversion"/>
  </si>
  <si>
    <t>봉직랑예빈시첨정</t>
    <phoneticPr fontId="1" type="noConversion"/>
  </si>
  <si>
    <t>봉직랑예빈시첨정판관</t>
    <phoneticPr fontId="1" type="noConversion"/>
  </si>
  <si>
    <t>승사랑예빈시참봉</t>
    <phoneticPr fontId="1" type="noConversion"/>
  </si>
  <si>
    <t>조산대부행종부시주부</t>
    <phoneticPr fontId="1" type="noConversion"/>
  </si>
  <si>
    <t>증통정대부공조참의행통훈대부예빈시주부</t>
    <phoneticPr fontId="1" type="noConversion"/>
  </si>
  <si>
    <t>통사랑예빈시참봉</t>
    <phoneticPr fontId="1" type="noConversion"/>
  </si>
  <si>
    <t>장사랑예빈시직장</t>
    <phoneticPr fontId="1" type="noConversion"/>
  </si>
  <si>
    <t>김용택</t>
    <phoneticPr fontId="1" type="noConversion"/>
  </si>
  <si>
    <t>안택로</t>
    <phoneticPr fontId="1" type="noConversion"/>
  </si>
  <si>
    <t>金戒立</t>
    <phoneticPr fontId="1" type="noConversion"/>
  </si>
  <si>
    <t>김계립</t>
    <phoneticPr fontId="1" type="noConversion"/>
  </si>
  <si>
    <t>삼</t>
    <phoneticPr fontId="1" type="noConversion"/>
  </si>
  <si>
    <t>허삼립</t>
    <phoneticPr fontId="1" type="noConversion"/>
  </si>
  <si>
    <t>여율</t>
    <phoneticPr fontId="1" type="noConversion"/>
  </si>
  <si>
    <t>차산리</t>
    <phoneticPr fontId="1" type="noConversion"/>
  </si>
  <si>
    <t>박몽</t>
    <phoneticPr fontId="1" type="noConversion"/>
  </si>
  <si>
    <t>보길</t>
    <phoneticPr fontId="1" type="noConversion"/>
  </si>
  <si>
    <t>몽득</t>
    <phoneticPr fontId="1" type="noConversion"/>
  </si>
  <si>
    <t>황채</t>
    <phoneticPr fontId="1" type="noConversion"/>
  </si>
  <si>
    <t>조국</t>
    <phoneticPr fontId="1" type="noConversion"/>
  </si>
  <si>
    <t>기천</t>
    <phoneticPr fontId="1" type="noConversion"/>
  </si>
  <si>
    <t>府案付禦保</t>
    <phoneticPr fontId="1" type="noConversion"/>
  </si>
  <si>
    <t>妻</t>
    <phoneticPr fontId="1" type="noConversion"/>
  </si>
  <si>
    <t>率母</t>
    <phoneticPr fontId="1" type="noConversion"/>
  </si>
  <si>
    <t>충청도율봉안부역리</t>
    <phoneticPr fontId="1" type="noConversion"/>
  </si>
  <si>
    <t>自召史</t>
  </si>
  <si>
    <t>自召史</t>
    <phoneticPr fontId="1" type="noConversion"/>
  </si>
  <si>
    <t>잔소사</t>
    <phoneticPr fontId="1" type="noConversion"/>
  </si>
  <si>
    <t>自女</t>
  </si>
  <si>
    <t>잔녀</t>
    <phoneticPr fontId="1" type="noConversion"/>
  </si>
  <si>
    <t>自女</t>
    <phoneticPr fontId="1" type="noConversion"/>
  </si>
  <si>
    <t>內山</t>
    <phoneticPr fontId="1" type="noConversion"/>
  </si>
  <si>
    <t>낸산</t>
    <phoneticPr fontId="1" type="noConversion"/>
  </si>
  <si>
    <t>自介</t>
  </si>
  <si>
    <t>自介</t>
    <phoneticPr fontId="1" type="noConversion"/>
  </si>
  <si>
    <t>잔개</t>
    <phoneticPr fontId="1" type="noConversion"/>
  </si>
  <si>
    <t>內上</t>
    <phoneticPr fontId="1" type="noConversion"/>
  </si>
  <si>
    <t>낸상</t>
    <phoneticPr fontId="1" type="noConversion"/>
  </si>
  <si>
    <t>注卜</t>
    <phoneticPr fontId="1" type="noConversion"/>
  </si>
  <si>
    <t>준복</t>
    <phoneticPr fontId="1" type="noConversion"/>
  </si>
  <si>
    <t>自進</t>
    <phoneticPr fontId="1" type="noConversion"/>
  </si>
  <si>
    <t>잔진</t>
    <phoneticPr fontId="1" type="noConversion"/>
  </si>
  <si>
    <t>自同</t>
    <phoneticPr fontId="1" type="noConversion"/>
  </si>
  <si>
    <t>잔동</t>
    <phoneticPr fontId="1" type="noConversion"/>
  </si>
  <si>
    <t>自玉</t>
  </si>
  <si>
    <t>自玉</t>
    <phoneticPr fontId="1" type="noConversion"/>
  </si>
  <si>
    <t>잔옥</t>
    <phoneticPr fontId="1" type="noConversion"/>
  </si>
  <si>
    <t>잔례</t>
    <phoneticPr fontId="1" type="noConversion"/>
  </si>
  <si>
    <t>內卜</t>
  </si>
  <si>
    <t>自傑</t>
  </si>
  <si>
    <t>自今</t>
  </si>
  <si>
    <t>自金</t>
  </si>
  <si>
    <t>自丹</t>
  </si>
  <si>
    <t>自德</t>
  </si>
  <si>
    <t>自乭伊</t>
  </si>
  <si>
    <t>自連</t>
  </si>
  <si>
    <t>自每</t>
  </si>
  <si>
    <t>自分</t>
  </si>
  <si>
    <t>自阿只</t>
  </si>
  <si>
    <t>自者未</t>
  </si>
  <si>
    <t>自者只</t>
  </si>
  <si>
    <t>自長</t>
  </si>
  <si>
    <t>自丁</t>
  </si>
  <si>
    <t>自眞</t>
  </si>
  <si>
    <t>自哲</t>
  </si>
  <si>
    <t>自春</t>
  </si>
  <si>
    <t>낸복</t>
    <phoneticPr fontId="1" type="noConversion"/>
  </si>
  <si>
    <t>잔걸</t>
  </si>
  <si>
    <t>잔걸</t>
    <phoneticPr fontId="1" type="noConversion"/>
  </si>
  <si>
    <t>잔금</t>
    <phoneticPr fontId="1" type="noConversion"/>
  </si>
  <si>
    <t>잔단</t>
    <phoneticPr fontId="1" type="noConversion"/>
  </si>
  <si>
    <t>잔덕</t>
    <phoneticPr fontId="1" type="noConversion"/>
  </si>
  <si>
    <t>잔돌이</t>
    <phoneticPr fontId="1" type="noConversion"/>
  </si>
  <si>
    <t>잔돌이</t>
    <phoneticPr fontId="1" type="noConversion"/>
  </si>
  <si>
    <t>잔련</t>
    <phoneticPr fontId="1" type="noConversion"/>
  </si>
  <si>
    <t>잔매</t>
    <phoneticPr fontId="1" type="noConversion"/>
  </si>
  <si>
    <t>잔분</t>
    <phoneticPr fontId="1" type="noConversion"/>
  </si>
  <si>
    <t>잔소사</t>
    <phoneticPr fontId="1" type="noConversion"/>
  </si>
  <si>
    <t>잔아지</t>
    <phoneticPr fontId="1" type="noConversion"/>
  </si>
  <si>
    <t>잔자미</t>
    <phoneticPr fontId="1" type="noConversion"/>
  </si>
  <si>
    <t>잔장</t>
    <phoneticPr fontId="1" type="noConversion"/>
  </si>
  <si>
    <t>잔정</t>
    <phoneticPr fontId="1" type="noConversion"/>
  </si>
  <si>
    <t>잔철</t>
    <phoneticPr fontId="1" type="noConversion"/>
  </si>
  <si>
    <t>잔춘</t>
    <phoneticPr fontId="1" type="noConversion"/>
  </si>
  <si>
    <t>朴自介</t>
  </si>
  <si>
    <t>朴自介</t>
    <phoneticPr fontId="1" type="noConversion"/>
  </si>
  <si>
    <t>박잔개</t>
  </si>
  <si>
    <t>박잔개</t>
    <phoneticPr fontId="1" type="noConversion"/>
  </si>
  <si>
    <t>잔걸</t>
    <phoneticPr fontId="1" type="noConversion"/>
  </si>
  <si>
    <t>自傑</t>
    <phoneticPr fontId="1" type="noConversion"/>
  </si>
  <si>
    <t>宋自今</t>
  </si>
  <si>
    <t>宋自今</t>
    <phoneticPr fontId="1" type="noConversion"/>
  </si>
  <si>
    <t>송잔금</t>
  </si>
  <si>
    <t>송잔금</t>
    <phoneticPr fontId="1" type="noConversion"/>
  </si>
  <si>
    <t>李自者未</t>
  </si>
  <si>
    <t>李自者未</t>
    <phoneticPr fontId="1" type="noConversion"/>
  </si>
  <si>
    <t>鄭自者未</t>
  </si>
  <si>
    <t>鄭自者未</t>
    <phoneticPr fontId="1" type="noConversion"/>
  </si>
  <si>
    <t>이잔자미</t>
  </si>
  <si>
    <t>이잔자미</t>
    <phoneticPr fontId="1" type="noConversion"/>
  </si>
  <si>
    <t>정잔자미</t>
  </si>
  <si>
    <t>정잔자미</t>
    <phoneticPr fontId="1" type="noConversion"/>
  </si>
  <si>
    <t>김인복</t>
    <phoneticPr fontId="1" type="noConversion"/>
  </si>
  <si>
    <t>內山</t>
    <phoneticPr fontId="1" type="noConversion"/>
  </si>
  <si>
    <t>自龍</t>
    <phoneticPr fontId="1" type="noConversion"/>
  </si>
  <si>
    <t>잔룡</t>
    <phoneticPr fontId="1" type="noConversion"/>
  </si>
  <si>
    <t>낸산</t>
    <phoneticPr fontId="1" type="noConversion"/>
  </si>
  <si>
    <t>內春</t>
  </si>
  <si>
    <t>者介</t>
  </si>
  <si>
    <t>者安</t>
  </si>
  <si>
    <t>早介</t>
  </si>
  <si>
    <t>早德</t>
  </si>
  <si>
    <t>낸춘</t>
    <phoneticPr fontId="1" type="noConversion"/>
  </si>
  <si>
    <t>잔안</t>
    <phoneticPr fontId="1" type="noConversion"/>
  </si>
  <si>
    <t>존개</t>
    <phoneticPr fontId="1" type="noConversion"/>
  </si>
  <si>
    <t>존덕</t>
    <phoneticPr fontId="1" type="noConversion"/>
  </si>
  <si>
    <t>內介</t>
  </si>
  <si>
    <t>內金</t>
  </si>
  <si>
    <t>內伊</t>
  </si>
  <si>
    <t>魯內金</t>
  </si>
  <si>
    <t>낸개</t>
    <phoneticPr fontId="1" type="noConversion"/>
  </si>
  <si>
    <t>낸금</t>
    <phoneticPr fontId="1" type="noConversion"/>
  </si>
  <si>
    <t>낸복</t>
    <phoneticPr fontId="1" type="noConversion"/>
  </si>
  <si>
    <t>낸이</t>
    <phoneticPr fontId="1" type="noConversion"/>
  </si>
  <si>
    <t>노낸금</t>
    <phoneticPr fontId="1" type="noConversion"/>
  </si>
  <si>
    <t>內乞</t>
  </si>
  <si>
    <t>自山</t>
  </si>
  <si>
    <t>者石</t>
  </si>
  <si>
    <t>낸걸</t>
    <phoneticPr fontId="1" type="noConversion"/>
  </si>
  <si>
    <t>잔산</t>
    <phoneticPr fontId="1" type="noConversion"/>
  </si>
  <si>
    <t>잔석</t>
    <phoneticPr fontId="1" type="noConversion"/>
  </si>
  <si>
    <t>朴內福</t>
  </si>
  <si>
    <t>池內卜</t>
  </si>
  <si>
    <t>崔內卜</t>
  </si>
  <si>
    <t>崔內石</t>
  </si>
  <si>
    <t>김낸금</t>
    <phoneticPr fontId="1" type="noConversion"/>
  </si>
  <si>
    <t>박낸복</t>
    <phoneticPr fontId="1" type="noConversion"/>
  </si>
  <si>
    <t>지낸복</t>
    <phoneticPr fontId="1" type="noConversion"/>
  </si>
  <si>
    <t>최낸복</t>
    <phoneticPr fontId="1" type="noConversion"/>
  </si>
  <si>
    <t>金內金</t>
    <phoneticPr fontId="1" type="noConversion"/>
  </si>
  <si>
    <t>禁衛保鄭自者未</t>
    <phoneticPr fontId="1" type="noConversion"/>
  </si>
  <si>
    <t>금위보정잔자미</t>
    <phoneticPr fontId="1" type="noConversion"/>
  </si>
  <si>
    <t>內梅</t>
    <phoneticPr fontId="1" type="noConversion"/>
  </si>
  <si>
    <t>낸매</t>
    <phoneticPr fontId="1" type="noConversion"/>
  </si>
  <si>
    <t>內春</t>
    <phoneticPr fontId="1" type="noConversion"/>
  </si>
  <si>
    <t>낸춘</t>
    <phoneticPr fontId="1" type="noConversion"/>
  </si>
  <si>
    <t>낸산</t>
    <phoneticPr fontId="1" type="noConversion"/>
  </si>
  <si>
    <t>早介</t>
    <phoneticPr fontId="1" type="noConversion"/>
  </si>
  <si>
    <t>존개</t>
    <phoneticPr fontId="1" type="noConversion"/>
  </si>
  <si>
    <t>於里者未</t>
    <phoneticPr fontId="1" type="noConversion"/>
  </si>
  <si>
    <t>어린자미</t>
    <phoneticPr fontId="1" type="noConversion"/>
  </si>
  <si>
    <t>內今</t>
    <phoneticPr fontId="1" type="noConversion"/>
  </si>
  <si>
    <t>낸금</t>
    <phoneticPr fontId="1" type="noConversion"/>
  </si>
  <si>
    <t>잔룡</t>
    <phoneticPr fontId="1" type="noConversion"/>
  </si>
  <si>
    <t>並加現</t>
    <phoneticPr fontId="1" type="noConversion"/>
  </si>
  <si>
    <t>가현</t>
    <phoneticPr fontId="1" type="noConversion"/>
  </si>
  <si>
    <t>密陽許石碧</t>
    <phoneticPr fontId="1" type="noConversion"/>
  </si>
  <si>
    <t>等2口居買得捉去</t>
    <phoneticPr fontId="1" type="noConversion"/>
  </si>
  <si>
    <t>밀양허석벽</t>
    <phoneticPr fontId="1" type="noConversion"/>
  </si>
  <si>
    <t>등2구거매득착거</t>
    <phoneticPr fontId="1" type="noConversion"/>
  </si>
  <si>
    <t>노비</t>
    <phoneticPr fontId="1" type="noConversion"/>
  </si>
  <si>
    <t>밀양허석벽</t>
    <phoneticPr fontId="1" type="noConversion"/>
  </si>
  <si>
    <t>부</t>
    <phoneticPr fontId="1" type="noConversion"/>
  </si>
  <si>
    <t>萬乃</t>
    <phoneticPr fontId="1" type="noConversion"/>
  </si>
  <si>
    <t>사비</t>
    <phoneticPr fontId="1" type="noConversion"/>
  </si>
  <si>
    <t>竝立戶</t>
    <phoneticPr fontId="1" type="noConversion"/>
  </si>
  <si>
    <t>입호</t>
    <phoneticPr fontId="1" type="noConversion"/>
  </si>
  <si>
    <t>妻</t>
    <phoneticPr fontId="1" type="noConversion"/>
  </si>
  <si>
    <t>右奴婢等時居</t>
    <phoneticPr fontId="1" type="noConversion"/>
  </si>
  <si>
    <t>시거</t>
    <phoneticPr fontId="1" type="noConversion"/>
  </si>
  <si>
    <t>召食</t>
    <phoneticPr fontId="1" type="noConversion"/>
  </si>
  <si>
    <t>致建</t>
    <phoneticPr fontId="1" type="noConversion"/>
  </si>
  <si>
    <t>자처</t>
    <phoneticPr fontId="1" type="noConversion"/>
  </si>
  <si>
    <t>도입</t>
    <phoneticPr fontId="1" type="noConversion"/>
  </si>
  <si>
    <t>居熊川李光先處相訟決得後未推</t>
    <phoneticPr fontId="1" type="noConversion"/>
  </si>
  <si>
    <t>각거호</t>
    <phoneticPr fontId="1" type="noConversion"/>
  </si>
  <si>
    <t>己達</t>
    <phoneticPr fontId="1" type="noConversion"/>
  </si>
  <si>
    <t>盧弼欽</t>
  </si>
  <si>
    <t>鄭克三</t>
  </si>
  <si>
    <t>鄭翊三</t>
  </si>
  <si>
    <t>鄭光震</t>
  </si>
  <si>
    <t>노필흠</t>
  </si>
  <si>
    <t>정극삼</t>
  </si>
  <si>
    <t>정익삼</t>
  </si>
  <si>
    <t>정광진</t>
  </si>
  <si>
    <t>유월</t>
  </si>
  <si>
    <t>김계인</t>
  </si>
  <si>
    <t>김대남</t>
  </si>
  <si>
    <t>김난복</t>
  </si>
  <si>
    <t>김노남</t>
  </si>
  <si>
    <t>김마남</t>
  </si>
  <si>
    <t>김사남</t>
  </si>
  <si>
    <t>김정민</t>
  </si>
  <si>
    <t>김종수</t>
  </si>
  <si>
    <t>김중길</t>
  </si>
  <si>
    <t>백은룡</t>
    <phoneticPr fontId="1" type="noConversion"/>
  </si>
  <si>
    <t>白龍</t>
    <phoneticPr fontId="1" type="noConversion"/>
  </si>
  <si>
    <t>從月</t>
    <phoneticPr fontId="1" type="noConversion"/>
  </si>
  <si>
    <t>종월</t>
    <phoneticPr fontId="1" type="noConversion"/>
  </si>
  <si>
    <t>萬年</t>
    <phoneticPr fontId="1" type="noConversion"/>
  </si>
  <si>
    <t>七年</t>
    <phoneticPr fontId="1" type="noConversion"/>
  </si>
  <si>
    <t>特</t>
    <phoneticPr fontId="1" type="noConversion"/>
  </si>
  <si>
    <t>특</t>
    <phoneticPr fontId="1" type="noConversion"/>
  </si>
  <si>
    <t>尹年</t>
    <phoneticPr fontId="1" type="noConversion"/>
  </si>
  <si>
    <t>億</t>
    <phoneticPr fontId="1" type="noConversion"/>
  </si>
  <si>
    <t>억</t>
    <phoneticPr fontId="1" type="noConversion"/>
  </si>
  <si>
    <t>鰥夫良丁</t>
    <phoneticPr fontId="1" type="noConversion"/>
  </si>
  <si>
    <t>환부양정</t>
    <phoneticPr fontId="1" type="noConversion"/>
  </si>
  <si>
    <t>自年</t>
    <phoneticPr fontId="1" type="noConversion"/>
  </si>
  <si>
    <t>順</t>
    <phoneticPr fontId="1" type="noConversion"/>
  </si>
  <si>
    <t>순</t>
    <phoneticPr fontId="1" type="noConversion"/>
  </si>
  <si>
    <t>鄕吏</t>
    <phoneticPr fontId="1" type="noConversion"/>
  </si>
  <si>
    <t>都自龍</t>
    <phoneticPr fontId="1" type="noConversion"/>
  </si>
  <si>
    <t>향리</t>
    <phoneticPr fontId="1" type="noConversion"/>
  </si>
  <si>
    <t>도자룡</t>
    <phoneticPr fontId="1" type="noConversion"/>
  </si>
  <si>
    <t>米谷瓮店里</t>
    <phoneticPr fontId="1" type="noConversion"/>
  </si>
  <si>
    <t>미곡옹점리</t>
    <phoneticPr fontId="1" type="noConversion"/>
  </si>
  <si>
    <t>興仁佛堂里</t>
    <phoneticPr fontId="1" type="noConversion"/>
  </si>
  <si>
    <t>흥인불당리</t>
    <phoneticPr fontId="1" type="noConversion"/>
  </si>
  <si>
    <t>普光佛堂里</t>
    <phoneticPr fontId="1" type="noConversion"/>
  </si>
  <si>
    <t>보광불당里</t>
    <phoneticPr fontId="1" type="noConversion"/>
  </si>
  <si>
    <t>보광불당리</t>
    <phoneticPr fontId="1" type="noConversion"/>
  </si>
  <si>
    <t>彔乫里</t>
    <phoneticPr fontId="1" type="noConversion"/>
  </si>
  <si>
    <t>속오별대이신민</t>
    <phoneticPr fontId="1" type="noConversion"/>
  </si>
  <si>
    <t>속오별대보김애남</t>
    <phoneticPr fontId="1" type="noConversion"/>
  </si>
  <si>
    <t>수보김막룡</t>
    <phoneticPr fontId="1" type="noConversion"/>
  </si>
  <si>
    <t>忠贊衛尹克信</t>
    <phoneticPr fontId="1" type="noConversion"/>
  </si>
  <si>
    <t>충찬위윤극신</t>
    <phoneticPr fontId="1" type="noConversion"/>
  </si>
  <si>
    <t>御營軍姜戒望</t>
    <phoneticPr fontId="1" type="noConversion"/>
  </si>
  <si>
    <t>雇工</t>
    <phoneticPr fontId="1" type="noConversion"/>
  </si>
  <si>
    <t>率</t>
    <phoneticPr fontId="1" type="noConversion"/>
  </si>
  <si>
    <t>솔자</t>
    <phoneticPr fontId="1" type="noConversion"/>
  </si>
  <si>
    <t>率嫂</t>
    <phoneticPr fontId="1" type="noConversion"/>
  </si>
  <si>
    <t>솔수</t>
    <phoneticPr fontId="1" type="noConversion"/>
  </si>
  <si>
    <t>양녀</t>
    <phoneticPr fontId="1" type="noConversion"/>
  </si>
  <si>
    <t>居士鰥夫</t>
    <phoneticPr fontId="1" type="noConversion"/>
  </si>
  <si>
    <t>居士淸道案付主鎭</t>
    <phoneticPr fontId="1" type="noConversion"/>
  </si>
  <si>
    <t>거사청도안부주진</t>
    <phoneticPr fontId="1" type="noConversion"/>
  </si>
  <si>
    <t>김해안부주진군</t>
    <phoneticPr fontId="1" type="noConversion"/>
  </si>
  <si>
    <t>부안부어보</t>
    <phoneticPr fontId="1" type="noConversion"/>
  </si>
  <si>
    <t>사노아병노제</t>
    <phoneticPr fontId="1" type="noConversion"/>
  </si>
  <si>
    <t>속양녀</t>
    <phoneticPr fontId="1" type="noConversion"/>
  </si>
  <si>
    <t>여단</t>
    <phoneticPr fontId="1" type="noConversion"/>
  </si>
  <si>
    <t>여덕</t>
    <phoneticPr fontId="1" type="noConversion"/>
  </si>
  <si>
    <t>십오작지</t>
    <phoneticPr fontId="1" type="noConversion"/>
  </si>
  <si>
    <t>十五作只</t>
    <phoneticPr fontId="1" type="noConversion"/>
  </si>
  <si>
    <t>2구등도망</t>
    <phoneticPr fontId="1" type="noConversion"/>
  </si>
  <si>
    <t>同里女壻鄭自者未戶</t>
    <phoneticPr fontId="1" type="noConversion"/>
  </si>
  <si>
    <t>동리여서정잔자미호</t>
    <phoneticPr fontId="1" type="noConversion"/>
  </si>
  <si>
    <t>弟以錫改名開震戶</t>
    <phoneticPr fontId="1" type="noConversion"/>
  </si>
  <si>
    <t>진주</t>
    <phoneticPr fontId="1" type="noConversion"/>
  </si>
  <si>
    <t>開寧</t>
    <phoneticPr fontId="1" type="noConversion"/>
  </si>
  <si>
    <t>金山</t>
    <phoneticPr fontId="1" type="noConversion"/>
  </si>
  <si>
    <t>臨皮</t>
    <phoneticPr fontId="1" type="noConversion"/>
  </si>
  <si>
    <t>延豊</t>
    <phoneticPr fontId="1" type="noConversion"/>
  </si>
  <si>
    <t>載寧</t>
    <phoneticPr fontId="1" type="noConversion"/>
  </si>
  <si>
    <t>令+其川</t>
    <phoneticPr fontId="1" type="noConversion"/>
  </si>
  <si>
    <t>延日萬戶</t>
    <phoneticPr fontId="1" type="noConversion"/>
  </si>
  <si>
    <t>시노</t>
    <phoneticPr fontId="1" type="noConversion"/>
  </si>
  <si>
    <t>世先宮</t>
    <phoneticPr fontId="1" type="noConversion"/>
  </si>
  <si>
    <t>노적</t>
    <phoneticPr fontId="1" type="noConversion"/>
  </si>
  <si>
    <t>이은</t>
    <phoneticPr fontId="1" type="noConversion"/>
  </si>
  <si>
    <t>정양언</t>
    <phoneticPr fontId="1" type="noConversion"/>
  </si>
  <si>
    <t>정녹창</t>
    <phoneticPr fontId="1" type="noConversion"/>
  </si>
  <si>
    <t>龍驤尉副司果栗浦權管</t>
    <phoneticPr fontId="1" type="noConversion"/>
  </si>
  <si>
    <t>奉直郞禮賓寺僉正判官</t>
    <phoneticPr fontId="1" type="noConversion"/>
  </si>
  <si>
    <t>김입이</t>
    <phoneticPr fontId="1" type="noConversion"/>
  </si>
  <si>
    <t>용립</t>
    <phoneticPr fontId="1" type="noConversion"/>
  </si>
  <si>
    <t>설늦개</t>
    <phoneticPr fontId="1" type="noConversion"/>
  </si>
  <si>
    <t>김말산</t>
    <phoneticPr fontId="1" type="noConversion"/>
  </si>
  <si>
    <t>김이산</t>
    <phoneticPr fontId="1" type="noConversion"/>
  </si>
  <si>
    <t>김한남</t>
    <phoneticPr fontId="1" type="noConversion"/>
  </si>
  <si>
    <t>연기</t>
    <phoneticPr fontId="1" type="noConversion"/>
  </si>
  <si>
    <t>連覬</t>
    <phoneticPr fontId="1" type="noConversion"/>
  </si>
  <si>
    <t>늦복</t>
  </si>
  <si>
    <t>선무랑훈련원첨정행나주판관</t>
    <phoneticPr fontId="1" type="noConversion"/>
  </si>
  <si>
    <t>宣武原從功臣</t>
    <phoneticPr fontId="1" type="noConversion"/>
  </si>
  <si>
    <t>伍擧</t>
    <phoneticPr fontId="1" type="noConversion"/>
  </si>
  <si>
    <t>선무원종공신</t>
    <phoneticPr fontId="1" type="noConversion"/>
  </si>
  <si>
    <t>오거</t>
    <phoneticPr fontId="1" type="noConversion"/>
  </si>
  <si>
    <t>天文習讀</t>
    <phoneticPr fontId="1" type="noConversion"/>
  </si>
  <si>
    <t>通訓大夫</t>
    <phoneticPr fontId="1" type="noConversion"/>
  </si>
  <si>
    <t>通政大夫</t>
    <phoneticPr fontId="1" type="noConversion"/>
  </si>
  <si>
    <t>통정대부</t>
    <phoneticPr fontId="1" type="noConversion"/>
  </si>
  <si>
    <t>通訓大夫行梁山郡守</t>
    <phoneticPr fontId="1" type="noConversion"/>
  </si>
  <si>
    <t>통훈대부행양산군수</t>
    <phoneticPr fontId="1" type="noConversion"/>
  </si>
  <si>
    <t>김이남</t>
    <phoneticPr fontId="1" type="noConversion"/>
  </si>
  <si>
    <t>김이석</t>
    <phoneticPr fontId="1" type="noConversion"/>
  </si>
  <si>
    <t>김이석</t>
    <phoneticPr fontId="1" type="noConversion"/>
  </si>
  <si>
    <t>武學</t>
    <phoneticPr fontId="1" type="noConversion"/>
  </si>
  <si>
    <t>郭山凱</t>
    <phoneticPr fontId="1" type="noConversion"/>
  </si>
  <si>
    <t>무학</t>
    <phoneticPr fontId="1" type="noConversion"/>
  </si>
  <si>
    <t>곽산개</t>
    <phoneticPr fontId="1" type="noConversion"/>
  </si>
  <si>
    <t>김기남</t>
    <phoneticPr fontId="1" type="noConversion"/>
  </si>
  <si>
    <t>금이동</t>
    <phoneticPr fontId="1" type="noConversion"/>
  </si>
  <si>
    <t>배예원</t>
    <phoneticPr fontId="1" type="noConversion"/>
  </si>
  <si>
    <t>오연복</t>
    <phoneticPr fontId="1" type="noConversion"/>
  </si>
  <si>
    <t>정복수</t>
    <phoneticPr fontId="1" type="noConversion"/>
  </si>
  <si>
    <t>嘉樹</t>
    <phoneticPr fontId="1" type="noConversion"/>
  </si>
  <si>
    <t>開寧</t>
    <phoneticPr fontId="1" type="noConversion"/>
  </si>
  <si>
    <t>結城</t>
    <phoneticPr fontId="1" type="noConversion"/>
  </si>
  <si>
    <t>新寧</t>
    <phoneticPr fontId="1" type="noConversion"/>
  </si>
  <si>
    <t>陽根</t>
    <phoneticPr fontId="1" type="noConversion"/>
  </si>
  <si>
    <t>黃澗</t>
    <phoneticPr fontId="1" type="noConversion"/>
  </si>
  <si>
    <t>昆陽</t>
    <phoneticPr fontId="1" type="noConversion"/>
  </si>
  <si>
    <t>곤양</t>
    <phoneticPr fontId="1" type="noConversion"/>
  </si>
  <si>
    <t>1-1</t>
    <phoneticPr fontId="1" type="noConversion"/>
  </si>
  <si>
    <t>救活雇工</t>
    <phoneticPr fontId="1" type="noConversion"/>
  </si>
  <si>
    <t>구활고공</t>
    <phoneticPr fontId="1" type="noConversion"/>
  </si>
  <si>
    <t>봉직랑예빈시첨정판관</t>
    <phoneticPr fontId="1" type="noConversion"/>
  </si>
  <si>
    <t>각북지곡리시노이일복호</t>
    <phoneticPr fontId="1" type="noConversion"/>
  </si>
  <si>
    <t>거손</t>
    <phoneticPr fontId="1" type="noConversion"/>
  </si>
  <si>
    <t>거손</t>
    <phoneticPr fontId="1" type="noConversion"/>
  </si>
  <si>
    <t>이거</t>
    <phoneticPr fontId="1" type="noConversion"/>
  </si>
  <si>
    <t>등2구도거</t>
    <phoneticPr fontId="1" type="noConversion"/>
  </si>
  <si>
    <t>거매득착거</t>
    <phoneticPr fontId="1" type="noConversion"/>
  </si>
  <si>
    <t>거</t>
    <phoneticPr fontId="1" type="noConversion"/>
  </si>
  <si>
    <t>입호</t>
    <phoneticPr fontId="1" type="noConversion"/>
  </si>
  <si>
    <t>등2구래가현</t>
    <phoneticPr fontId="1" type="noConversion"/>
  </si>
  <si>
    <t>조정춘</t>
    <phoneticPr fontId="1" type="noConversion"/>
  </si>
  <si>
    <t>애녀</t>
    <phoneticPr fontId="1" type="noConversion"/>
  </si>
  <si>
    <t>순춘</t>
    <phoneticPr fontId="1" type="noConversion"/>
  </si>
  <si>
    <t>매월</t>
    <phoneticPr fontId="1" type="noConversion"/>
  </si>
  <si>
    <t>애량</t>
    <phoneticPr fontId="1" type="noConversion"/>
  </si>
  <si>
    <t>잔개</t>
    <phoneticPr fontId="1" type="noConversion"/>
  </si>
  <si>
    <t>충개</t>
    <phoneticPr fontId="1" type="noConversion"/>
  </si>
  <si>
    <t>수금</t>
    <phoneticPr fontId="1" type="noConversion"/>
  </si>
  <si>
    <t>일매</t>
    <phoneticPr fontId="1" type="noConversion"/>
  </si>
  <si>
    <t>돌금</t>
    <phoneticPr fontId="1" type="noConversion"/>
  </si>
  <si>
    <t>자음분</t>
    <phoneticPr fontId="1" type="noConversion"/>
  </si>
  <si>
    <t>이옥</t>
    <phoneticPr fontId="1" type="noConversion"/>
  </si>
  <si>
    <t>잔금</t>
    <phoneticPr fontId="1" type="noConversion"/>
  </si>
  <si>
    <t>연금</t>
    <phoneticPr fontId="1" type="noConversion"/>
  </si>
  <si>
    <r>
      <t>士</t>
    </r>
    <r>
      <rPr>
        <sz val="10"/>
        <rFont val="한컴바탕"/>
        <family val="1"/>
        <charset val="129"/>
      </rPr>
      <t>礼</t>
    </r>
  </si>
  <si>
    <r>
      <t>唜</t>
    </r>
    <r>
      <rPr>
        <sz val="10"/>
        <rFont val="한컴바탕"/>
        <family val="1"/>
        <charset val="129"/>
      </rPr>
      <t>礼</t>
    </r>
  </si>
  <si>
    <r>
      <rPr>
        <sz val="10"/>
        <rFont val="한컴바탕"/>
        <family val="1"/>
        <charset val="129"/>
      </rPr>
      <t>礼</t>
    </r>
    <r>
      <rPr>
        <sz val="10"/>
        <rFont val="돋움"/>
        <family val="3"/>
        <charset val="129"/>
      </rPr>
      <t>男</t>
    </r>
  </si>
  <si>
    <r>
      <t>乭</t>
    </r>
    <r>
      <rPr>
        <sz val="10"/>
        <rFont val="한컴바탕"/>
        <family val="1"/>
        <charset val="129"/>
      </rPr>
      <t>礼</t>
    </r>
  </si>
  <si>
    <r>
      <t>尙</t>
    </r>
    <r>
      <rPr>
        <sz val="10"/>
        <rFont val="한컴바탕"/>
        <family val="1"/>
        <charset val="129"/>
      </rPr>
      <t>礼</t>
    </r>
  </si>
  <si>
    <r>
      <t>甘</t>
    </r>
    <r>
      <rPr>
        <sz val="10"/>
        <rFont val="한컴바탕"/>
        <family val="1"/>
        <charset val="129"/>
      </rPr>
      <t>礼</t>
    </r>
  </si>
  <si>
    <r>
      <t>太</t>
    </r>
    <r>
      <rPr>
        <sz val="10"/>
        <rFont val="한컴바탕"/>
        <family val="1"/>
        <charset val="129"/>
      </rPr>
      <t>竜</t>
    </r>
  </si>
  <si>
    <r>
      <rPr>
        <sz val="10"/>
        <rFont val="한컴바탕"/>
        <family val="1"/>
        <charset val="129"/>
      </rPr>
      <t>乱</t>
    </r>
    <r>
      <rPr>
        <sz val="10"/>
        <rFont val="돋움"/>
        <family val="3"/>
        <charset val="129"/>
      </rPr>
      <t>分</t>
    </r>
  </si>
  <si>
    <r>
      <rPr>
        <sz val="10"/>
        <rFont val="한컴바탕"/>
        <family val="1"/>
        <charset val="129"/>
      </rPr>
      <t>竜</t>
    </r>
  </si>
  <si>
    <r>
      <rPr>
        <sz val="10"/>
        <rFont val="한컴바탕"/>
        <family val="1"/>
        <charset val="129"/>
      </rPr>
      <t>礼</t>
    </r>
    <r>
      <rPr>
        <sz val="10"/>
        <rFont val="돋움"/>
        <family val="3"/>
        <charset val="129"/>
      </rPr>
      <t>春</t>
    </r>
  </si>
  <si>
    <r>
      <rPr>
        <sz val="10"/>
        <rFont val="한컴바탕"/>
        <family val="1"/>
        <charset val="129"/>
      </rPr>
      <t>礼</t>
    </r>
    <r>
      <rPr>
        <sz val="10"/>
        <rFont val="돋움"/>
        <family val="3"/>
        <charset val="129"/>
      </rPr>
      <t>今</t>
    </r>
  </si>
  <si>
    <r>
      <t>應</t>
    </r>
    <r>
      <rPr>
        <sz val="10"/>
        <rFont val="한컴바탕"/>
        <family val="1"/>
        <charset val="129"/>
      </rPr>
      <t>竜</t>
    </r>
  </si>
  <si>
    <r>
      <t>今</t>
    </r>
    <r>
      <rPr>
        <sz val="10"/>
        <rFont val="한컴바탕"/>
        <family val="1"/>
        <charset val="129"/>
      </rPr>
      <t>礼</t>
    </r>
  </si>
  <si>
    <r>
      <t>唜</t>
    </r>
    <r>
      <rPr>
        <sz val="10"/>
        <rFont val="한컴바탕"/>
        <family val="1"/>
        <charset val="129"/>
      </rPr>
      <t>竜</t>
    </r>
  </si>
  <si>
    <r>
      <rPr>
        <sz val="10"/>
        <rFont val="한컴바탕"/>
        <family val="1"/>
        <charset val="129"/>
      </rPr>
      <t>乺</t>
    </r>
    <r>
      <rPr>
        <sz val="10"/>
        <rFont val="돋움"/>
        <family val="3"/>
        <charset val="129"/>
      </rPr>
      <t>今</t>
    </r>
  </si>
  <si>
    <r>
      <rPr>
        <sz val="10"/>
        <rFont val="한컴바탕"/>
        <family val="1"/>
        <charset val="129"/>
      </rPr>
      <t>乱</t>
    </r>
    <r>
      <rPr>
        <sz val="10"/>
        <rFont val="돋움"/>
        <family val="3"/>
        <charset val="129"/>
      </rPr>
      <t>介</t>
    </r>
  </si>
  <si>
    <r>
      <t>安</t>
    </r>
    <r>
      <rPr>
        <sz val="10"/>
        <rFont val="한컴바탕"/>
        <family val="1"/>
        <charset val="129"/>
      </rPr>
      <t>竒</t>
    </r>
    <r>
      <rPr>
        <sz val="10"/>
        <rFont val="돋움"/>
        <family val="3"/>
        <charset val="129"/>
      </rPr>
      <t>道察訪</t>
    </r>
    <phoneticPr fontId="1" type="noConversion"/>
  </si>
  <si>
    <r>
      <t>金</t>
    </r>
    <r>
      <rPr>
        <sz val="10"/>
        <rFont val="한컴바탕"/>
        <family val="1"/>
        <charset val="129"/>
      </rPr>
      <t>継</t>
    </r>
    <r>
      <rPr>
        <sz val="10"/>
        <rFont val="돋움"/>
        <family val="3"/>
        <charset val="129"/>
      </rPr>
      <t>忠</t>
    </r>
  </si>
  <si>
    <r>
      <rPr>
        <sz val="10"/>
        <rFont val="한컴바탕"/>
        <family val="1"/>
        <charset val="129"/>
      </rPr>
      <t>宝</t>
    </r>
    <r>
      <rPr>
        <sz val="10"/>
        <rFont val="돋움"/>
        <family val="3"/>
        <charset val="129"/>
      </rPr>
      <t>女</t>
    </r>
  </si>
  <si>
    <r>
      <t>玉</t>
    </r>
    <r>
      <rPr>
        <sz val="10"/>
        <rFont val="한컴바탕"/>
        <family val="1"/>
        <charset val="129"/>
      </rPr>
      <t>礼</t>
    </r>
  </si>
  <si>
    <r>
      <rPr>
        <sz val="10"/>
        <rFont val="한컴바탕"/>
        <family val="1"/>
        <charset val="129"/>
      </rPr>
      <t>礼</t>
    </r>
    <r>
      <rPr>
        <sz val="10"/>
        <rFont val="돋움"/>
        <family val="3"/>
        <charset val="129"/>
      </rPr>
      <t>良</t>
    </r>
  </si>
  <si>
    <r>
      <t>莫</t>
    </r>
    <r>
      <rPr>
        <sz val="10"/>
        <rFont val="한컴바탕"/>
        <family val="1"/>
        <charset val="129"/>
      </rPr>
      <t>礼</t>
    </r>
  </si>
  <si>
    <r>
      <t>朴</t>
    </r>
    <r>
      <rPr>
        <sz val="10"/>
        <rFont val="한컴바탕"/>
        <family val="1"/>
        <charset val="129"/>
      </rPr>
      <t>継</t>
    </r>
    <r>
      <rPr>
        <sz val="10"/>
        <rFont val="돋움"/>
        <family val="3"/>
        <charset val="129"/>
      </rPr>
      <t>英</t>
    </r>
  </si>
  <si>
    <r>
      <t>金應</t>
    </r>
    <r>
      <rPr>
        <sz val="10"/>
        <rFont val="한컴바탕"/>
        <family val="1"/>
        <charset val="129"/>
      </rPr>
      <t>蕟</t>
    </r>
  </si>
  <si>
    <r>
      <t>應</t>
    </r>
    <r>
      <rPr>
        <sz val="10"/>
        <rFont val="한컴바탕"/>
        <family val="1"/>
        <charset val="129"/>
      </rPr>
      <t>蕟</t>
    </r>
  </si>
  <si>
    <r>
      <t>應</t>
    </r>
    <r>
      <rPr>
        <sz val="10"/>
        <rFont val="한컴바탕"/>
        <family val="1"/>
        <charset val="129"/>
      </rPr>
      <t>礼</t>
    </r>
  </si>
  <si>
    <r>
      <t>莫</t>
    </r>
    <r>
      <rPr>
        <sz val="10"/>
        <rFont val="한컴바탕"/>
        <family val="1"/>
        <charset val="129"/>
      </rPr>
      <t>乱</t>
    </r>
  </si>
  <si>
    <r>
      <t>私奴牙兵</t>
    </r>
    <r>
      <rPr>
        <sz val="10"/>
        <rFont val="한컴바탕"/>
        <family val="1"/>
        <charset val="129"/>
      </rPr>
      <t>礼</t>
    </r>
    <r>
      <rPr>
        <sz val="10"/>
        <rFont val="돋움"/>
        <family val="3"/>
        <charset val="129"/>
      </rPr>
      <t>龍</t>
    </r>
  </si>
  <si>
    <r>
      <rPr>
        <sz val="10"/>
        <rFont val="한컴바탕"/>
        <family val="1"/>
        <charset val="129"/>
      </rPr>
      <t>礼</t>
    </r>
    <r>
      <rPr>
        <sz val="10"/>
        <rFont val="돋움"/>
        <family val="3"/>
        <charset val="129"/>
      </rPr>
      <t>龍</t>
    </r>
  </si>
  <si>
    <r>
      <t>銀</t>
    </r>
    <r>
      <rPr>
        <sz val="10"/>
        <rFont val="한컴바탕"/>
        <family val="1"/>
        <charset val="129"/>
      </rPr>
      <t>竜</t>
    </r>
  </si>
  <si>
    <r>
      <t>私奴牙兵</t>
    </r>
    <r>
      <rPr>
        <sz val="10"/>
        <rFont val="한컴바탕"/>
        <family val="1"/>
        <charset val="129"/>
      </rPr>
      <t>礼</t>
    </r>
    <r>
      <rPr>
        <sz val="10"/>
        <rFont val="돋움"/>
        <family val="3"/>
        <charset val="129"/>
      </rPr>
      <t>發</t>
    </r>
  </si>
  <si>
    <r>
      <rPr>
        <sz val="10"/>
        <rFont val="한컴바탕"/>
        <family val="1"/>
        <charset val="129"/>
      </rPr>
      <t>礼</t>
    </r>
    <r>
      <rPr>
        <sz val="10"/>
        <rFont val="돋움"/>
        <family val="3"/>
        <charset val="129"/>
      </rPr>
      <t>發</t>
    </r>
  </si>
  <si>
    <r>
      <t>金甘</t>
    </r>
    <r>
      <rPr>
        <sz val="10"/>
        <rFont val="한컴바탕"/>
        <family val="1"/>
        <charset val="129"/>
      </rPr>
      <t>竜</t>
    </r>
  </si>
  <si>
    <r>
      <t>命</t>
    </r>
    <r>
      <rPr>
        <sz val="10"/>
        <rFont val="한컴바탕"/>
        <family val="1"/>
        <charset val="129"/>
      </rPr>
      <t>礼</t>
    </r>
  </si>
  <si>
    <r>
      <t>自</t>
    </r>
    <r>
      <rPr>
        <sz val="10"/>
        <rFont val="한컴바탕"/>
        <family val="1"/>
        <charset val="129"/>
      </rPr>
      <t>礼</t>
    </r>
    <phoneticPr fontId="1" type="noConversion"/>
  </si>
  <si>
    <r>
      <rPr>
        <sz val="10"/>
        <rFont val="한컴바탕"/>
        <family val="1"/>
        <charset val="129"/>
      </rPr>
      <t>礼</t>
    </r>
    <r>
      <rPr>
        <sz val="10"/>
        <rFont val="돋움"/>
        <family val="3"/>
        <charset val="129"/>
      </rPr>
      <t>立</t>
    </r>
  </si>
  <si>
    <r>
      <rPr>
        <sz val="10"/>
        <rFont val="한컴바탕"/>
        <family val="1"/>
        <charset val="129"/>
      </rPr>
      <t>乱</t>
    </r>
    <r>
      <rPr>
        <sz val="10"/>
        <rFont val="돋움"/>
        <family val="3"/>
        <charset val="129"/>
      </rPr>
      <t>世</t>
    </r>
  </si>
  <si>
    <r>
      <t>自</t>
    </r>
    <r>
      <rPr>
        <sz val="10"/>
        <rFont val="한컴바탕"/>
        <family val="1"/>
        <charset val="129"/>
      </rPr>
      <t>礼</t>
    </r>
  </si>
  <si>
    <r>
      <t>生</t>
    </r>
    <r>
      <rPr>
        <sz val="10"/>
        <rFont val="한컴바탕"/>
        <family val="1"/>
        <charset val="129"/>
      </rPr>
      <t>礼</t>
    </r>
  </si>
  <si>
    <r>
      <t>春</t>
    </r>
    <r>
      <rPr>
        <sz val="10"/>
        <rFont val="한컴바탕"/>
        <family val="1"/>
        <charset val="129"/>
      </rPr>
      <t>礼</t>
    </r>
  </si>
  <si>
    <r>
      <t>戒</t>
    </r>
    <r>
      <rPr>
        <sz val="10"/>
        <rFont val="한컴바탕"/>
        <family val="1"/>
        <charset val="129"/>
      </rPr>
      <t>冾</t>
    </r>
  </si>
  <si>
    <r>
      <rPr>
        <sz val="10"/>
        <rFont val="한컴바탕"/>
        <family val="1"/>
        <charset val="129"/>
      </rPr>
      <t>礼</t>
    </r>
    <r>
      <rPr>
        <sz val="10"/>
        <rFont val="돋움"/>
        <family val="3"/>
        <charset val="129"/>
      </rPr>
      <t>玉</t>
    </r>
  </si>
  <si>
    <r>
      <t>石</t>
    </r>
    <r>
      <rPr>
        <sz val="10"/>
        <rFont val="한컴바탕"/>
        <family val="1"/>
        <charset val="129"/>
      </rPr>
      <t>礼</t>
    </r>
  </si>
  <si>
    <r>
      <t>戎</t>
    </r>
    <r>
      <rPr>
        <sz val="10"/>
        <rFont val="한컴바탕"/>
        <family val="1"/>
        <charset val="129"/>
      </rPr>
      <t>竜</t>
    </r>
  </si>
  <si>
    <r>
      <t>戒</t>
    </r>
    <r>
      <rPr>
        <sz val="10"/>
        <rFont val="한컴바탕"/>
        <family val="1"/>
        <charset val="129"/>
      </rPr>
      <t>竜</t>
    </r>
  </si>
  <si>
    <r>
      <t>李</t>
    </r>
    <r>
      <rPr>
        <sz val="10"/>
        <rFont val="한컴바탕"/>
        <family val="1"/>
        <charset val="129"/>
      </rPr>
      <t>珎</t>
    </r>
  </si>
  <si>
    <r>
      <rPr>
        <sz val="10"/>
        <rFont val="한컴바탕"/>
        <family val="1"/>
        <charset val="129"/>
      </rPr>
      <t>硌</t>
    </r>
  </si>
  <si>
    <r>
      <t>分</t>
    </r>
    <r>
      <rPr>
        <sz val="10"/>
        <rFont val="한컴바탕"/>
        <family val="1"/>
        <charset val="129"/>
      </rPr>
      <t>礼</t>
    </r>
  </si>
  <si>
    <r>
      <rPr>
        <sz val="10"/>
        <rFont val="한컴바탕"/>
        <family val="1"/>
        <charset val="129"/>
      </rPr>
      <t>継</t>
    </r>
    <r>
      <rPr>
        <sz val="10"/>
        <rFont val="돋움"/>
        <family val="3"/>
        <charset val="129"/>
      </rPr>
      <t>忠</t>
    </r>
  </si>
  <si>
    <r>
      <rPr>
        <sz val="10"/>
        <rFont val="한컴바탕"/>
        <family val="1"/>
        <charset val="129"/>
      </rPr>
      <t>礼</t>
    </r>
    <r>
      <rPr>
        <sz val="10"/>
        <rFont val="돋움"/>
        <family val="3"/>
        <charset val="129"/>
      </rPr>
      <t>花</t>
    </r>
  </si>
  <si>
    <r>
      <t>得</t>
    </r>
    <r>
      <rPr>
        <sz val="10"/>
        <rFont val="한컴바탕"/>
        <family val="1"/>
        <charset val="129"/>
      </rPr>
      <t>竜</t>
    </r>
  </si>
  <si>
    <r>
      <t>金</t>
    </r>
    <r>
      <rPr>
        <sz val="10"/>
        <rFont val="한컴바탕"/>
        <family val="1"/>
        <charset val="129"/>
      </rPr>
      <t>国</t>
    </r>
    <r>
      <rPr>
        <sz val="10"/>
        <rFont val="돋움"/>
        <family val="3"/>
        <charset val="129"/>
      </rPr>
      <t>年</t>
    </r>
  </si>
  <si>
    <r>
      <t>金</t>
    </r>
    <r>
      <rPr>
        <sz val="10"/>
        <rFont val="한컴바탕"/>
        <family val="1"/>
        <charset val="129"/>
      </rPr>
      <t>国</t>
    </r>
    <r>
      <rPr>
        <sz val="10"/>
        <rFont val="돋움"/>
        <family val="3"/>
        <charset val="129"/>
      </rPr>
      <t>連</t>
    </r>
  </si>
  <si>
    <r>
      <t>命</t>
    </r>
    <r>
      <rPr>
        <sz val="10"/>
        <rFont val="한컴바탕"/>
        <family val="1"/>
        <charset val="129"/>
      </rPr>
      <t>竜</t>
    </r>
  </si>
  <si>
    <r>
      <rPr>
        <sz val="10"/>
        <rFont val="한컴바탕"/>
        <family val="1"/>
        <charset val="129"/>
      </rPr>
      <t>礼</t>
    </r>
    <r>
      <rPr>
        <sz val="10"/>
        <rFont val="돋움"/>
        <family val="3"/>
        <charset val="129"/>
      </rPr>
      <t>貞</t>
    </r>
  </si>
  <si>
    <r>
      <rPr>
        <sz val="10"/>
        <rFont val="한컴바탕"/>
        <family val="1"/>
        <charset val="129"/>
      </rPr>
      <t>礼</t>
    </r>
    <r>
      <rPr>
        <sz val="10"/>
        <rFont val="돋움"/>
        <family val="3"/>
        <charset val="129"/>
      </rPr>
      <t>宗</t>
    </r>
  </si>
  <si>
    <r>
      <rPr>
        <sz val="10"/>
        <rFont val="한컴바탕"/>
        <family val="1"/>
        <charset val="129"/>
      </rPr>
      <t>礼</t>
    </r>
    <r>
      <rPr>
        <sz val="10"/>
        <rFont val="돋움"/>
        <family val="3"/>
        <charset val="129"/>
      </rPr>
      <t>眞</t>
    </r>
  </si>
  <si>
    <r>
      <rPr>
        <sz val="10"/>
        <rFont val="한컴바탕"/>
        <family val="1"/>
        <charset val="129"/>
      </rPr>
      <t>礼</t>
    </r>
    <r>
      <rPr>
        <sz val="10"/>
        <rFont val="돋움"/>
        <family val="3"/>
        <charset val="129"/>
      </rPr>
      <t>任</t>
    </r>
  </si>
  <si>
    <r>
      <t>愛</t>
    </r>
    <r>
      <rPr>
        <sz val="10"/>
        <rFont val="한컴바탕"/>
        <family val="1"/>
        <charset val="129"/>
      </rPr>
      <t>礼</t>
    </r>
  </si>
  <si>
    <r>
      <t>伏</t>
    </r>
    <r>
      <rPr>
        <sz val="10"/>
        <rFont val="한컴바탕"/>
        <family val="1"/>
        <charset val="129"/>
      </rPr>
      <t>竜</t>
    </r>
  </si>
  <si>
    <r>
      <t>億</t>
    </r>
    <r>
      <rPr>
        <sz val="10"/>
        <rFont val="한컴바탕"/>
        <family val="1"/>
        <charset val="129"/>
      </rPr>
      <t>竜</t>
    </r>
  </si>
  <si>
    <r>
      <t>金永</t>
    </r>
    <r>
      <rPr>
        <sz val="10"/>
        <rFont val="한컴바탕"/>
        <family val="1"/>
        <charset val="129"/>
      </rPr>
      <t>冾</t>
    </r>
  </si>
  <si>
    <r>
      <t>韓順</t>
    </r>
    <r>
      <rPr>
        <sz val="10"/>
        <rFont val="한컴바탕"/>
        <family val="1"/>
        <charset val="129"/>
      </rPr>
      <t>竜</t>
    </r>
  </si>
  <si>
    <r>
      <t>順</t>
    </r>
    <r>
      <rPr>
        <sz val="10"/>
        <rFont val="한컴바탕"/>
        <family val="1"/>
        <charset val="129"/>
      </rPr>
      <t>竜</t>
    </r>
  </si>
  <si>
    <r>
      <rPr>
        <sz val="10"/>
        <rFont val="한컴바탕"/>
        <family val="1"/>
        <charset val="129"/>
      </rPr>
      <t>国</t>
    </r>
    <r>
      <rPr>
        <sz val="10"/>
        <rFont val="돋움"/>
        <family val="3"/>
        <charset val="129"/>
      </rPr>
      <t>良</t>
    </r>
  </si>
  <si>
    <r>
      <t>終</t>
    </r>
    <r>
      <rPr>
        <sz val="10"/>
        <rFont val="한컴바탕"/>
        <family val="1"/>
        <charset val="129"/>
      </rPr>
      <t>礼</t>
    </r>
  </si>
  <si>
    <r>
      <t>鄭德</t>
    </r>
    <r>
      <rPr>
        <sz val="10"/>
        <rFont val="한컴바탕"/>
        <family val="1"/>
        <charset val="129"/>
      </rPr>
      <t>竜</t>
    </r>
  </si>
  <si>
    <r>
      <rPr>
        <sz val="10"/>
        <rFont val="한컴바탕"/>
        <family val="1"/>
        <charset val="129"/>
      </rPr>
      <t>礼</t>
    </r>
    <r>
      <rPr>
        <sz val="10"/>
        <rFont val="돋움"/>
        <family val="3"/>
        <charset val="129"/>
      </rPr>
      <t>化</t>
    </r>
  </si>
  <si>
    <r>
      <t>勝</t>
    </r>
    <r>
      <rPr>
        <sz val="10"/>
        <rFont val="한컴바탕"/>
        <family val="1"/>
        <charset val="129"/>
      </rPr>
      <t>竜</t>
    </r>
  </si>
  <si>
    <r>
      <t>驛保金</t>
    </r>
    <r>
      <rPr>
        <sz val="10"/>
        <rFont val="한컴바탕"/>
        <family val="1"/>
        <charset val="129"/>
      </rPr>
      <t>礼</t>
    </r>
    <r>
      <rPr>
        <sz val="10"/>
        <rFont val="돋움"/>
        <family val="3"/>
        <charset val="129"/>
      </rPr>
      <t>男故代妻</t>
    </r>
  </si>
  <si>
    <r>
      <t>私奴</t>
    </r>
    <r>
      <rPr>
        <sz val="10"/>
        <rFont val="한컴바탕"/>
        <family val="1"/>
        <charset val="129"/>
      </rPr>
      <t>随</t>
    </r>
    <r>
      <rPr>
        <sz val="10"/>
        <rFont val="돋움"/>
        <family val="3"/>
        <charset val="129"/>
      </rPr>
      <t>率</t>
    </r>
  </si>
  <si>
    <r>
      <rPr>
        <sz val="10"/>
        <rFont val="한컴바탕"/>
        <family val="1"/>
        <charset val="129"/>
      </rPr>
      <t>継</t>
    </r>
    <r>
      <rPr>
        <sz val="10"/>
        <rFont val="돋움"/>
        <family val="3"/>
        <charset val="129"/>
      </rPr>
      <t>逸</t>
    </r>
  </si>
  <si>
    <r>
      <rPr>
        <sz val="10"/>
        <rFont val="한컴바탕"/>
        <family val="1"/>
        <charset val="129"/>
      </rPr>
      <t>慜</t>
    </r>
  </si>
  <si>
    <r>
      <rPr>
        <sz val="10"/>
        <rFont val="한컴바탕"/>
        <family val="1"/>
        <charset val="129"/>
      </rPr>
      <t>宝礼</t>
    </r>
  </si>
  <si>
    <r>
      <rPr>
        <sz val="10"/>
        <rFont val="한컴바탕"/>
        <family val="1"/>
        <charset val="129"/>
      </rPr>
      <t>礼</t>
    </r>
    <r>
      <rPr>
        <sz val="10"/>
        <rFont val="돋움"/>
        <family val="3"/>
        <charset val="129"/>
      </rPr>
      <t>分</t>
    </r>
  </si>
  <si>
    <r>
      <t>四</t>
    </r>
    <r>
      <rPr>
        <sz val="10"/>
        <rFont val="한컴바탕"/>
        <family val="1"/>
        <charset val="129"/>
      </rPr>
      <t>竜</t>
    </r>
  </si>
  <si>
    <r>
      <rPr>
        <sz val="10"/>
        <rFont val="한컴바탕"/>
        <family val="1"/>
        <charset val="129"/>
      </rPr>
      <t>継</t>
    </r>
    <r>
      <rPr>
        <sz val="10"/>
        <rFont val="돋움"/>
        <family val="3"/>
        <charset val="129"/>
      </rPr>
      <t>英</t>
    </r>
  </si>
  <si>
    <r>
      <t>權久</t>
    </r>
    <r>
      <rPr>
        <sz val="10"/>
        <rFont val="한컴바탕"/>
        <family val="1"/>
        <charset val="129"/>
      </rPr>
      <t>珎</t>
    </r>
  </si>
  <si>
    <r>
      <t>朴火+</t>
    </r>
    <r>
      <rPr>
        <sz val="10"/>
        <rFont val="한컴바탕"/>
        <family val="1"/>
        <charset val="129"/>
      </rPr>
      <t>梦</t>
    </r>
    <phoneticPr fontId="1" type="noConversion"/>
  </si>
  <si>
    <r>
      <t>宋英</t>
    </r>
    <r>
      <rPr>
        <sz val="10"/>
        <rFont val="한컴바탕"/>
        <family val="1"/>
        <charset val="129"/>
      </rPr>
      <t>献</t>
    </r>
    <r>
      <rPr>
        <sz val="10"/>
        <rFont val="돋움"/>
        <family val="3"/>
        <charset val="129"/>
      </rPr>
      <t>戶</t>
    </r>
  </si>
  <si>
    <r>
      <t>金信</t>
    </r>
    <r>
      <rPr>
        <sz val="10"/>
        <rFont val="한컴바탕"/>
        <family val="1"/>
        <charset val="129"/>
      </rPr>
      <t>献</t>
    </r>
  </si>
  <si>
    <r>
      <t>宋榮</t>
    </r>
    <r>
      <rPr>
        <sz val="10"/>
        <rFont val="한컴바탕"/>
        <family val="1"/>
        <charset val="129"/>
      </rPr>
      <t>献</t>
    </r>
  </si>
  <si>
    <r>
      <t>榮</t>
    </r>
    <r>
      <rPr>
        <sz val="10"/>
        <rFont val="한컴바탕"/>
        <family val="1"/>
        <charset val="129"/>
      </rPr>
      <t>献</t>
    </r>
  </si>
  <si>
    <r>
      <t>朴火+</t>
    </r>
    <r>
      <rPr>
        <sz val="10"/>
        <rFont val="한컴바탕"/>
        <family val="1"/>
        <charset val="129"/>
      </rPr>
      <t>梦</t>
    </r>
    <phoneticPr fontId="1" type="noConversion"/>
  </si>
  <si>
    <r>
      <t>盧</t>
    </r>
    <r>
      <rPr>
        <sz val="10"/>
        <rFont val="한컴바탕"/>
        <family val="1"/>
        <charset val="129"/>
      </rPr>
      <t>継</t>
    </r>
    <r>
      <rPr>
        <sz val="10"/>
        <rFont val="돋움"/>
        <family val="3"/>
        <charset val="129"/>
      </rPr>
      <t>春</t>
    </r>
  </si>
  <si>
    <r>
      <t>曺應</t>
    </r>
    <r>
      <rPr>
        <sz val="10"/>
        <rFont val="한컴바탕"/>
        <family val="1"/>
        <charset val="129"/>
      </rPr>
      <t>冑</t>
    </r>
  </si>
  <si>
    <r>
      <t>張以</t>
    </r>
    <r>
      <rPr>
        <sz val="10"/>
        <rFont val="한컴바탕"/>
        <family val="1"/>
        <charset val="129"/>
      </rPr>
      <t>献</t>
    </r>
  </si>
  <si>
    <r>
      <rPr>
        <sz val="10"/>
        <rFont val="한컴바탕"/>
        <family val="1"/>
        <charset val="129"/>
      </rPr>
      <t>礼</t>
    </r>
    <r>
      <rPr>
        <sz val="10"/>
        <rFont val="돋움"/>
        <family val="3"/>
        <charset val="129"/>
      </rPr>
      <t>生</t>
    </r>
  </si>
  <si>
    <r>
      <rPr>
        <sz val="10"/>
        <rFont val="한컴바탕"/>
        <family val="1"/>
        <charset val="129"/>
      </rPr>
      <t>献</t>
    </r>
    <r>
      <rPr>
        <sz val="10"/>
        <rFont val="돋움"/>
        <family val="3"/>
        <charset val="129"/>
      </rPr>
      <t>伊</t>
    </r>
  </si>
  <si>
    <r>
      <t>安</t>
    </r>
    <r>
      <rPr>
        <sz val="10"/>
        <rFont val="한컴바탕"/>
        <family val="1"/>
        <charset val="129"/>
      </rPr>
      <t>継</t>
    </r>
    <r>
      <rPr>
        <sz val="10"/>
        <rFont val="돋움"/>
        <family val="3"/>
        <charset val="129"/>
      </rPr>
      <t>好</t>
    </r>
  </si>
  <si>
    <r>
      <t>朱永</t>
    </r>
    <r>
      <rPr>
        <sz val="10"/>
        <rFont val="한컴바탕"/>
        <family val="1"/>
        <charset val="129"/>
      </rPr>
      <t>献</t>
    </r>
  </si>
  <si>
    <r>
      <t>永</t>
    </r>
    <r>
      <rPr>
        <sz val="10"/>
        <rFont val="한컴바탕"/>
        <family val="1"/>
        <charset val="129"/>
      </rPr>
      <t>献</t>
    </r>
  </si>
  <si>
    <r>
      <t>敏</t>
    </r>
    <r>
      <rPr>
        <sz val="10"/>
        <rFont val="한컴바탕"/>
        <family val="1"/>
        <charset val="129"/>
      </rPr>
      <t>献</t>
    </r>
  </si>
  <si>
    <r>
      <t>卜</t>
    </r>
    <r>
      <rPr>
        <sz val="10"/>
        <rFont val="한컴바탕"/>
        <family val="1"/>
        <charset val="129"/>
      </rPr>
      <t>竜</t>
    </r>
  </si>
  <si>
    <r>
      <t>宗</t>
    </r>
    <r>
      <rPr>
        <sz val="10"/>
        <rFont val="한컴바탕"/>
        <family val="1"/>
        <charset val="129"/>
      </rPr>
      <t>礼</t>
    </r>
  </si>
  <si>
    <r>
      <t>印</t>
    </r>
    <r>
      <rPr>
        <sz val="10"/>
        <rFont val="한컴바탕"/>
        <family val="1"/>
        <charset val="129"/>
      </rPr>
      <t>冾</t>
    </r>
    <phoneticPr fontId="1" type="noConversion"/>
  </si>
  <si>
    <r>
      <rPr>
        <sz val="10"/>
        <rFont val="한컴바탕"/>
        <family val="1"/>
        <charset val="129"/>
      </rPr>
      <t>鸎</t>
    </r>
    <r>
      <rPr>
        <sz val="10"/>
        <rFont val="돋움"/>
        <family val="3"/>
        <charset val="129"/>
      </rPr>
      <t>保</t>
    </r>
  </si>
  <si>
    <r>
      <rPr>
        <sz val="10"/>
        <rFont val="한컴바탕"/>
        <family val="1"/>
        <charset val="129"/>
      </rPr>
      <t>乱</t>
    </r>
    <r>
      <rPr>
        <sz val="10"/>
        <rFont val="돋움"/>
        <family val="3"/>
        <charset val="129"/>
      </rPr>
      <t>生</t>
    </r>
  </si>
  <si>
    <r>
      <rPr>
        <sz val="10"/>
        <rFont val="한컴바탕"/>
        <family val="1"/>
        <charset val="129"/>
      </rPr>
      <t>礼</t>
    </r>
    <r>
      <rPr>
        <sz val="10"/>
        <rFont val="돋움"/>
        <family val="3"/>
        <charset val="129"/>
      </rPr>
      <t>弘</t>
    </r>
  </si>
  <si>
    <r>
      <t>河</t>
    </r>
    <r>
      <rPr>
        <sz val="10"/>
        <rFont val="한컴바탕"/>
        <family val="1"/>
        <charset val="129"/>
      </rPr>
      <t>斦</t>
    </r>
    <r>
      <rPr>
        <sz val="10"/>
        <rFont val="돋움"/>
        <family val="3"/>
        <charset val="129"/>
      </rPr>
      <t>夫</t>
    </r>
  </si>
  <si>
    <r>
      <t>水</t>
    </r>
    <r>
      <rPr>
        <sz val="10"/>
        <rFont val="한컴바탕"/>
        <family val="1"/>
        <charset val="129"/>
      </rPr>
      <t>乱</t>
    </r>
  </si>
  <si>
    <r>
      <rPr>
        <sz val="10"/>
        <rFont val="한컴바탕"/>
        <family val="1"/>
        <charset val="129"/>
      </rPr>
      <t>穊</t>
    </r>
  </si>
  <si>
    <r>
      <t>金</t>
    </r>
    <r>
      <rPr>
        <sz val="10"/>
        <rFont val="한컴바탕"/>
        <family val="1"/>
        <charset val="129"/>
      </rPr>
      <t>礼</t>
    </r>
    <r>
      <rPr>
        <sz val="10"/>
        <rFont val="돋움"/>
        <family val="3"/>
        <charset val="129"/>
      </rPr>
      <t>同</t>
    </r>
  </si>
  <si>
    <r>
      <rPr>
        <sz val="10"/>
        <rFont val="한컴바탕"/>
        <family val="1"/>
        <charset val="129"/>
      </rPr>
      <t>礼</t>
    </r>
    <r>
      <rPr>
        <sz val="10"/>
        <rFont val="돋움"/>
        <family val="3"/>
        <charset val="129"/>
      </rPr>
      <t>同</t>
    </r>
  </si>
  <si>
    <r>
      <t>永</t>
    </r>
    <r>
      <rPr>
        <sz val="10"/>
        <rFont val="한컴바탕"/>
        <family val="1"/>
        <charset val="129"/>
      </rPr>
      <t>礼</t>
    </r>
  </si>
  <si>
    <r>
      <t>其</t>
    </r>
    <r>
      <rPr>
        <sz val="10"/>
        <rFont val="한컴바탕"/>
        <family val="1"/>
        <charset val="129"/>
      </rPr>
      <t>娚</t>
    </r>
    <r>
      <rPr>
        <sz val="10"/>
        <rFont val="돋움"/>
        <family val="3"/>
        <charset val="129"/>
      </rPr>
      <t>河振發戶</t>
    </r>
  </si>
  <si>
    <r>
      <t>守</t>
    </r>
    <r>
      <rPr>
        <sz val="10"/>
        <rFont val="한컴바탕"/>
        <family val="1"/>
        <charset val="129"/>
      </rPr>
      <t>礼</t>
    </r>
  </si>
  <si>
    <r>
      <rPr>
        <sz val="10"/>
        <rFont val="한컴바탕"/>
        <family val="1"/>
        <charset val="129"/>
      </rPr>
      <t>礼</t>
    </r>
  </si>
  <si>
    <r>
      <t>進</t>
    </r>
    <r>
      <rPr>
        <sz val="10"/>
        <rFont val="한컴바탕"/>
        <family val="1"/>
        <charset val="129"/>
      </rPr>
      <t>礼</t>
    </r>
  </si>
  <si>
    <r>
      <t>崔德</t>
    </r>
    <r>
      <rPr>
        <sz val="10"/>
        <rFont val="한컴바탕"/>
        <family val="1"/>
        <charset val="129"/>
      </rPr>
      <t>勲</t>
    </r>
  </si>
  <si>
    <r>
      <t>朴銀</t>
    </r>
    <r>
      <rPr>
        <sz val="10"/>
        <rFont val="한컴바탕"/>
        <family val="1"/>
        <charset val="129"/>
      </rPr>
      <t>净</t>
    </r>
  </si>
  <si>
    <r>
      <rPr>
        <sz val="10"/>
        <rFont val="한컴바탕"/>
        <family val="1"/>
        <charset val="129"/>
      </rPr>
      <t>継</t>
    </r>
    <r>
      <rPr>
        <sz val="10"/>
        <rFont val="돋움"/>
        <family val="3"/>
        <charset val="129"/>
      </rPr>
      <t>元</t>
    </r>
  </si>
  <si>
    <r>
      <rPr>
        <sz val="10"/>
        <rFont val="한컴바탕"/>
        <family val="1"/>
        <charset val="129"/>
      </rPr>
      <t>乱</t>
    </r>
    <r>
      <rPr>
        <sz val="10"/>
        <rFont val="돋움"/>
        <family val="3"/>
        <charset val="129"/>
      </rPr>
      <t>右</t>
    </r>
  </si>
  <si>
    <r>
      <t>愛</t>
    </r>
    <r>
      <rPr>
        <sz val="10"/>
        <rFont val="한컴바탕"/>
        <family val="1"/>
        <charset val="129"/>
      </rPr>
      <t>乱</t>
    </r>
  </si>
  <si>
    <r>
      <t>巡營水鐵保李成</t>
    </r>
    <r>
      <rPr>
        <sz val="10"/>
        <rFont val="한컴바탕"/>
        <family val="1"/>
        <charset val="129"/>
      </rPr>
      <t>乱</t>
    </r>
  </si>
  <si>
    <r>
      <t>李成</t>
    </r>
    <r>
      <rPr>
        <sz val="10"/>
        <rFont val="한컴바탕"/>
        <family val="1"/>
        <charset val="129"/>
      </rPr>
      <t>乱</t>
    </r>
  </si>
  <si>
    <r>
      <t>成</t>
    </r>
    <r>
      <rPr>
        <sz val="10"/>
        <rFont val="한컴바탕"/>
        <family val="1"/>
        <charset val="129"/>
      </rPr>
      <t>乱</t>
    </r>
  </si>
  <si>
    <r>
      <t>鶴</t>
    </r>
    <r>
      <rPr>
        <sz val="10"/>
        <rFont val="한컴바탕"/>
        <family val="1"/>
        <charset val="129"/>
      </rPr>
      <t>栂</t>
    </r>
  </si>
  <si>
    <r>
      <rPr>
        <sz val="10"/>
        <rFont val="한컴바탕"/>
        <family val="1"/>
        <charset val="129"/>
      </rPr>
      <t>宝</t>
    </r>
    <r>
      <rPr>
        <sz val="10"/>
        <rFont val="돋움"/>
        <family val="3"/>
        <charset val="129"/>
      </rPr>
      <t>音石</t>
    </r>
  </si>
  <si>
    <r>
      <t>金進</t>
    </r>
    <r>
      <rPr>
        <sz val="10"/>
        <rFont val="한컴바탕"/>
        <family val="1"/>
        <charset val="129"/>
      </rPr>
      <t>冾</t>
    </r>
  </si>
  <si>
    <r>
      <rPr>
        <sz val="10"/>
        <rFont val="한컴바탕"/>
        <family val="1"/>
        <charset val="129"/>
      </rPr>
      <t>乱</t>
    </r>
    <r>
      <rPr>
        <sz val="10"/>
        <rFont val="돋움"/>
        <family val="3"/>
        <charset val="129"/>
      </rPr>
      <t>守</t>
    </r>
  </si>
  <si>
    <r>
      <rPr>
        <sz val="10"/>
        <rFont val="한컴바탕"/>
        <family val="1"/>
        <charset val="129"/>
      </rPr>
      <t>継</t>
    </r>
    <r>
      <rPr>
        <sz val="10"/>
        <rFont val="돋움"/>
        <family val="3"/>
        <charset val="129"/>
      </rPr>
      <t>立</t>
    </r>
  </si>
  <si>
    <r>
      <rPr>
        <sz val="10"/>
        <rFont val="한컴바탕"/>
        <family val="1"/>
        <charset val="129"/>
      </rPr>
      <t>乱</t>
    </r>
    <r>
      <rPr>
        <sz val="10"/>
        <rFont val="돋움"/>
        <family val="3"/>
        <charset val="129"/>
      </rPr>
      <t>男</t>
    </r>
  </si>
  <si>
    <r>
      <rPr>
        <sz val="10"/>
        <rFont val="한컴바탕"/>
        <family val="1"/>
        <charset val="129"/>
      </rPr>
      <t>乱</t>
    </r>
    <r>
      <rPr>
        <sz val="10"/>
        <rFont val="돋움"/>
        <family val="3"/>
        <charset val="129"/>
      </rPr>
      <t>孫</t>
    </r>
  </si>
  <si>
    <r>
      <t>金宗</t>
    </r>
    <r>
      <rPr>
        <sz val="10"/>
        <rFont val="한컴바탕"/>
        <family val="1"/>
        <charset val="129"/>
      </rPr>
      <t>礼</t>
    </r>
  </si>
  <si>
    <r>
      <t>禁衛保曺</t>
    </r>
    <r>
      <rPr>
        <sz val="10"/>
        <rFont val="한컴바탕"/>
        <family val="1"/>
        <charset val="129"/>
      </rPr>
      <t>鉄</t>
    </r>
    <r>
      <rPr>
        <sz val="10"/>
        <rFont val="돋움"/>
        <family val="3"/>
        <charset val="129"/>
      </rPr>
      <t>碩</t>
    </r>
  </si>
  <si>
    <r>
      <t>曺</t>
    </r>
    <r>
      <rPr>
        <sz val="10"/>
        <rFont val="한컴바탕"/>
        <family val="1"/>
        <charset val="129"/>
      </rPr>
      <t>鉄</t>
    </r>
    <r>
      <rPr>
        <sz val="10"/>
        <rFont val="돋움"/>
        <family val="3"/>
        <charset val="129"/>
      </rPr>
      <t>碩</t>
    </r>
  </si>
  <si>
    <r>
      <rPr>
        <sz val="10"/>
        <rFont val="한컴바탕"/>
        <family val="1"/>
        <charset val="129"/>
      </rPr>
      <t>鉄</t>
    </r>
    <r>
      <rPr>
        <sz val="10"/>
        <rFont val="돋움"/>
        <family val="3"/>
        <charset val="129"/>
      </rPr>
      <t>碩</t>
    </r>
  </si>
  <si>
    <r>
      <rPr>
        <sz val="10"/>
        <rFont val="한컴바탕"/>
        <family val="1"/>
        <charset val="129"/>
      </rPr>
      <t>乺</t>
    </r>
    <r>
      <rPr>
        <sz val="10"/>
        <rFont val="돋움"/>
        <family val="3"/>
        <charset val="129"/>
      </rPr>
      <t>仁</t>
    </r>
  </si>
  <si>
    <r>
      <t>仁</t>
    </r>
    <r>
      <rPr>
        <sz val="10"/>
        <rFont val="한컴바탕"/>
        <family val="1"/>
        <charset val="129"/>
      </rPr>
      <t>国</t>
    </r>
  </si>
  <si>
    <r>
      <rPr>
        <sz val="10"/>
        <rFont val="한컴바탕"/>
        <family val="1"/>
        <charset val="129"/>
      </rPr>
      <t>礼</t>
    </r>
    <r>
      <rPr>
        <sz val="10"/>
        <rFont val="돋움"/>
        <family val="3"/>
        <charset val="129"/>
      </rPr>
      <t>中</t>
    </r>
  </si>
  <si>
    <r>
      <t>世</t>
    </r>
    <r>
      <rPr>
        <sz val="10"/>
        <rFont val="한컴바탕"/>
        <family val="1"/>
        <charset val="129"/>
      </rPr>
      <t>国</t>
    </r>
  </si>
  <si>
    <r>
      <t>䪪</t>
    </r>
    <r>
      <rPr>
        <sz val="10"/>
        <rFont val="한컴바탕"/>
        <family val="1"/>
        <charset val="129"/>
      </rPr>
      <t>礼</t>
    </r>
  </si>
  <si>
    <r>
      <t>日</t>
    </r>
    <r>
      <rPr>
        <sz val="10"/>
        <rFont val="한컴바탕"/>
        <family val="1"/>
        <charset val="129"/>
      </rPr>
      <t>竜</t>
    </r>
  </si>
  <si>
    <r>
      <rPr>
        <sz val="10"/>
        <rFont val="한컴바탕"/>
        <family val="1"/>
        <charset val="129"/>
      </rPr>
      <t>乱</t>
    </r>
    <r>
      <rPr>
        <sz val="10"/>
        <rFont val="돋움"/>
        <family val="3"/>
        <charset val="129"/>
      </rPr>
      <t>陽</t>
    </r>
  </si>
  <si>
    <r>
      <t>聲</t>
    </r>
    <r>
      <rPr>
        <sz val="10"/>
        <rFont val="한컴바탕"/>
        <family val="1"/>
        <charset val="129"/>
      </rPr>
      <t>冾</t>
    </r>
  </si>
  <si>
    <r>
      <t>奉</t>
    </r>
    <r>
      <rPr>
        <sz val="10"/>
        <rFont val="한컴바탕"/>
        <family val="1"/>
        <charset val="129"/>
      </rPr>
      <t>竜</t>
    </r>
  </si>
  <si>
    <r>
      <t>曺世</t>
    </r>
    <r>
      <rPr>
        <sz val="10"/>
        <rFont val="한컴바탕"/>
        <family val="1"/>
        <charset val="129"/>
      </rPr>
      <t>国</t>
    </r>
  </si>
  <si>
    <r>
      <t>朴世</t>
    </r>
    <r>
      <rPr>
        <sz val="10"/>
        <rFont val="한컴바탕"/>
        <family val="1"/>
        <charset val="129"/>
      </rPr>
      <t>勲</t>
    </r>
  </si>
  <si>
    <r>
      <t>景</t>
    </r>
    <r>
      <rPr>
        <sz val="10"/>
        <rFont val="한컴바탕"/>
        <family val="1"/>
        <charset val="129"/>
      </rPr>
      <t>竜</t>
    </r>
  </si>
  <si>
    <r>
      <t>成</t>
    </r>
    <r>
      <rPr>
        <sz val="10"/>
        <rFont val="한컴바탕"/>
        <family val="1"/>
        <charset val="129"/>
      </rPr>
      <t>礼</t>
    </r>
  </si>
  <si>
    <r>
      <rPr>
        <sz val="10"/>
        <rFont val="한컴바탕"/>
        <family val="1"/>
        <charset val="129"/>
      </rPr>
      <t>竜</t>
    </r>
    <r>
      <rPr>
        <sz val="10"/>
        <rFont val="돋움"/>
        <family val="3"/>
        <charset val="129"/>
      </rPr>
      <t>今</t>
    </r>
  </si>
  <si>
    <r>
      <t>唜</t>
    </r>
    <r>
      <rPr>
        <sz val="10"/>
        <rFont val="한컴바탕"/>
        <family val="1"/>
        <charset val="129"/>
      </rPr>
      <t>乱</t>
    </r>
  </si>
  <si>
    <r>
      <t>率妻</t>
    </r>
    <r>
      <rPr>
        <sz val="10"/>
        <rFont val="한컴바탕"/>
        <family val="1"/>
        <charset val="129"/>
      </rPr>
      <t>娚</t>
    </r>
  </si>
  <si>
    <r>
      <t>民</t>
    </r>
    <r>
      <rPr>
        <sz val="10"/>
        <rFont val="한컴바탕"/>
        <family val="1"/>
        <charset val="129"/>
      </rPr>
      <t>献</t>
    </r>
  </si>
  <si>
    <r>
      <t>李萬</t>
    </r>
    <r>
      <rPr>
        <sz val="10"/>
        <rFont val="한컴바탕"/>
        <family val="1"/>
        <charset val="129"/>
      </rPr>
      <t>竜</t>
    </r>
  </si>
  <si>
    <r>
      <t>萬</t>
    </r>
    <r>
      <rPr>
        <sz val="10"/>
        <rFont val="한컴바탕"/>
        <family val="1"/>
        <charset val="129"/>
      </rPr>
      <t>竜</t>
    </r>
  </si>
  <si>
    <r>
      <rPr>
        <sz val="10"/>
        <rFont val="한컴바탕"/>
        <family val="1"/>
        <charset val="129"/>
      </rPr>
      <t>乱</t>
    </r>
    <r>
      <rPr>
        <sz val="10"/>
        <rFont val="돋움"/>
        <family val="3"/>
        <charset val="129"/>
      </rPr>
      <t>伊</t>
    </r>
  </si>
  <si>
    <r>
      <t>得</t>
    </r>
    <r>
      <rPr>
        <sz val="10"/>
        <rFont val="한컴바탕"/>
        <family val="1"/>
        <charset val="129"/>
      </rPr>
      <t>乱</t>
    </r>
  </si>
  <si>
    <r>
      <t>朴振</t>
    </r>
    <r>
      <rPr>
        <sz val="10"/>
        <rFont val="한컴바탕"/>
        <family val="1"/>
        <charset val="129"/>
      </rPr>
      <t>羾</t>
    </r>
  </si>
  <si>
    <r>
      <t>金</t>
    </r>
    <r>
      <rPr>
        <sz val="10"/>
        <rFont val="한컴바탕"/>
        <family val="1"/>
        <charset val="129"/>
      </rPr>
      <t>乱</t>
    </r>
    <r>
      <rPr>
        <sz val="10"/>
        <rFont val="돋움"/>
        <family val="3"/>
        <charset val="129"/>
      </rPr>
      <t>卜</t>
    </r>
  </si>
  <si>
    <r>
      <rPr>
        <sz val="10"/>
        <rFont val="한컴바탕"/>
        <family val="1"/>
        <charset val="129"/>
      </rPr>
      <t>竜</t>
    </r>
    <r>
      <rPr>
        <sz val="10"/>
        <rFont val="돋움"/>
        <family val="3"/>
        <charset val="129"/>
      </rPr>
      <t>立</t>
    </r>
  </si>
  <si>
    <r>
      <t>愛</t>
    </r>
    <r>
      <rPr>
        <sz val="10"/>
        <rFont val="한컴바탕"/>
        <family val="1"/>
        <charset val="129"/>
      </rPr>
      <t>竜</t>
    </r>
  </si>
  <si>
    <r>
      <t>朴起</t>
    </r>
    <r>
      <rPr>
        <sz val="10"/>
        <rFont val="한컴바탕"/>
        <family val="1"/>
        <charset val="129"/>
      </rPr>
      <t>竜</t>
    </r>
  </si>
  <si>
    <r>
      <t>宋得</t>
    </r>
    <r>
      <rPr>
        <sz val="10"/>
        <rFont val="한컴바탕"/>
        <family val="1"/>
        <charset val="129"/>
      </rPr>
      <t>竜</t>
    </r>
  </si>
  <si>
    <r>
      <rPr>
        <sz val="10"/>
        <rFont val="한컴바탕"/>
        <family val="1"/>
        <charset val="129"/>
      </rPr>
      <t>竜</t>
    </r>
    <r>
      <rPr>
        <sz val="10"/>
        <rFont val="돋움"/>
        <family val="3"/>
        <charset val="129"/>
      </rPr>
      <t>代</t>
    </r>
  </si>
  <si>
    <r>
      <rPr>
        <sz val="10"/>
        <rFont val="한컴바탕"/>
        <family val="1"/>
        <charset val="129"/>
      </rPr>
      <t>礼</t>
    </r>
    <r>
      <rPr>
        <sz val="10"/>
        <rFont val="돋움"/>
        <family val="3"/>
        <charset val="129"/>
      </rPr>
      <t>介</t>
    </r>
  </si>
  <si>
    <r>
      <rPr>
        <sz val="10"/>
        <rFont val="한컴바탕"/>
        <family val="1"/>
        <charset val="129"/>
      </rPr>
      <t>礼</t>
    </r>
    <r>
      <rPr>
        <sz val="10"/>
        <rFont val="돋움"/>
        <family val="3"/>
        <charset val="129"/>
      </rPr>
      <t>每</t>
    </r>
  </si>
  <si>
    <r>
      <t>都愛</t>
    </r>
    <r>
      <rPr>
        <sz val="10"/>
        <rFont val="한컴바탕"/>
        <family val="1"/>
        <charset val="129"/>
      </rPr>
      <t>竜</t>
    </r>
  </si>
  <si>
    <r>
      <t>己</t>
    </r>
    <r>
      <rPr>
        <sz val="10"/>
        <rFont val="한컴바탕"/>
        <family val="1"/>
        <charset val="129"/>
      </rPr>
      <t>竜</t>
    </r>
  </si>
  <si>
    <r>
      <t>益</t>
    </r>
    <r>
      <rPr>
        <sz val="10"/>
        <rFont val="한컴바탕"/>
        <family val="1"/>
        <charset val="129"/>
      </rPr>
      <t>竜</t>
    </r>
  </si>
  <si>
    <r>
      <t>安伏</t>
    </r>
    <r>
      <rPr>
        <sz val="10"/>
        <rFont val="한컴바탕"/>
        <family val="1"/>
        <charset val="129"/>
      </rPr>
      <t>竜</t>
    </r>
  </si>
  <si>
    <r>
      <t>林莫</t>
    </r>
    <r>
      <rPr>
        <sz val="10"/>
        <rFont val="한컴바탕"/>
        <family val="1"/>
        <charset val="129"/>
      </rPr>
      <t>乱</t>
    </r>
  </si>
  <si>
    <r>
      <rPr>
        <sz val="10"/>
        <rFont val="한컴바탕"/>
        <family val="1"/>
        <charset val="129"/>
      </rPr>
      <t>礼</t>
    </r>
    <r>
      <rPr>
        <sz val="10"/>
        <rFont val="돋움"/>
        <family val="3"/>
        <charset val="129"/>
      </rPr>
      <t>伯</t>
    </r>
  </si>
  <si>
    <r>
      <t>晋</t>
    </r>
    <r>
      <rPr>
        <sz val="10"/>
        <rFont val="한컴바탕"/>
        <family val="1"/>
        <charset val="129"/>
      </rPr>
      <t>献</t>
    </r>
  </si>
  <si>
    <r>
      <t>之</t>
    </r>
    <r>
      <rPr>
        <sz val="10"/>
        <rFont val="한컴바탕"/>
        <family val="1"/>
        <charset val="129"/>
      </rPr>
      <t>献</t>
    </r>
  </si>
  <si>
    <r>
      <t>主鎭軍崔振</t>
    </r>
    <r>
      <rPr>
        <sz val="10"/>
        <rFont val="한컴바탕"/>
        <family val="1"/>
        <charset val="129"/>
      </rPr>
      <t>献</t>
    </r>
  </si>
  <si>
    <r>
      <t>崔振</t>
    </r>
    <r>
      <rPr>
        <sz val="10"/>
        <rFont val="한컴바탕"/>
        <family val="1"/>
        <charset val="129"/>
      </rPr>
      <t>献</t>
    </r>
  </si>
  <si>
    <r>
      <t>振</t>
    </r>
    <r>
      <rPr>
        <sz val="10"/>
        <rFont val="한컴바탕"/>
        <family val="1"/>
        <charset val="129"/>
      </rPr>
      <t>献</t>
    </r>
  </si>
  <si>
    <r>
      <t>李</t>
    </r>
    <r>
      <rPr>
        <sz val="10"/>
        <rFont val="한컴바탕"/>
        <family val="1"/>
        <charset val="129"/>
      </rPr>
      <t>乱</t>
    </r>
    <r>
      <rPr>
        <sz val="10"/>
        <rFont val="돋움"/>
        <family val="3"/>
        <charset val="129"/>
      </rPr>
      <t>生</t>
    </r>
  </si>
  <si>
    <r>
      <t>黃天</t>
    </r>
    <r>
      <rPr>
        <sz val="10"/>
        <rFont val="한컴바탕"/>
        <family val="1"/>
        <charset val="129"/>
      </rPr>
      <t>竜</t>
    </r>
  </si>
  <si>
    <r>
      <t>克</t>
    </r>
    <r>
      <rPr>
        <sz val="10"/>
        <rFont val="한컴바탕"/>
        <family val="1"/>
        <charset val="129"/>
      </rPr>
      <t>竜</t>
    </r>
  </si>
  <si>
    <r>
      <rPr>
        <sz val="10"/>
        <rFont val="한컴바탕"/>
        <family val="1"/>
        <charset val="129"/>
      </rPr>
      <t>聄</t>
    </r>
  </si>
  <si>
    <r>
      <t>元</t>
    </r>
    <r>
      <rPr>
        <sz val="10"/>
        <rFont val="한컴바탕"/>
        <family val="1"/>
        <charset val="129"/>
      </rPr>
      <t>竜</t>
    </r>
  </si>
  <si>
    <r>
      <rPr>
        <sz val="10"/>
        <rFont val="한컴바탕"/>
        <family val="1"/>
        <charset val="129"/>
      </rPr>
      <t>礼</t>
    </r>
    <r>
      <rPr>
        <sz val="10"/>
        <rFont val="돋움"/>
        <family val="3"/>
        <charset val="129"/>
      </rPr>
      <t>丹</t>
    </r>
  </si>
  <si>
    <r>
      <rPr>
        <sz val="10"/>
        <rFont val="한컴바탕"/>
        <family val="1"/>
        <charset val="129"/>
      </rPr>
      <t>乱</t>
    </r>
    <r>
      <rPr>
        <sz val="10"/>
        <rFont val="돋움"/>
        <family val="3"/>
        <charset val="129"/>
      </rPr>
      <t>天</t>
    </r>
  </si>
  <si>
    <r>
      <t>莫</t>
    </r>
    <r>
      <rPr>
        <sz val="10"/>
        <rFont val="한컴바탕"/>
        <family val="1"/>
        <charset val="129"/>
      </rPr>
      <t>竜</t>
    </r>
  </si>
  <si>
    <r>
      <t>安唜</t>
    </r>
    <r>
      <rPr>
        <sz val="10"/>
        <rFont val="한컴바탕"/>
        <family val="1"/>
        <charset val="129"/>
      </rPr>
      <t>竜</t>
    </r>
  </si>
  <si>
    <r>
      <t>金玉</t>
    </r>
    <r>
      <rPr>
        <sz val="10"/>
        <rFont val="한컴바탕"/>
        <family val="1"/>
        <charset val="129"/>
      </rPr>
      <t>竜</t>
    </r>
  </si>
  <si>
    <r>
      <t>玉</t>
    </r>
    <r>
      <rPr>
        <sz val="10"/>
        <rFont val="한컴바탕"/>
        <family val="1"/>
        <charset val="129"/>
      </rPr>
      <t>竜</t>
    </r>
  </si>
  <si>
    <r>
      <t>安福</t>
    </r>
    <r>
      <rPr>
        <sz val="10"/>
        <rFont val="한컴바탕"/>
        <family val="1"/>
        <charset val="129"/>
      </rPr>
      <t>竜</t>
    </r>
  </si>
  <si>
    <r>
      <t>士</t>
    </r>
    <r>
      <rPr>
        <sz val="10"/>
        <rFont val="한컴바탕"/>
        <family val="1"/>
        <charset val="129"/>
      </rPr>
      <t>国</t>
    </r>
  </si>
  <si>
    <r>
      <t>黃</t>
    </r>
    <r>
      <rPr>
        <sz val="10"/>
        <rFont val="한컴바탕"/>
        <family val="1"/>
        <charset val="129"/>
      </rPr>
      <t>冾</t>
    </r>
  </si>
  <si>
    <r>
      <rPr>
        <sz val="10"/>
        <rFont val="한컴바탕"/>
        <family val="1"/>
        <charset val="129"/>
      </rPr>
      <t>旕</t>
    </r>
    <r>
      <rPr>
        <sz val="10"/>
        <rFont val="돋움"/>
        <family val="3"/>
        <charset val="129"/>
      </rPr>
      <t>卜</t>
    </r>
  </si>
  <si>
    <r>
      <rPr>
        <sz val="10"/>
        <rFont val="한컴바탕"/>
        <family val="1"/>
        <charset val="129"/>
      </rPr>
      <t>竜</t>
    </r>
    <r>
      <rPr>
        <sz val="10"/>
        <rFont val="돋움"/>
        <family val="3"/>
        <charset val="129"/>
      </rPr>
      <t>鶴</t>
    </r>
  </si>
  <si>
    <r>
      <t>崔五</t>
    </r>
    <r>
      <rPr>
        <sz val="10"/>
        <rFont val="한컴바탕"/>
        <family val="1"/>
        <charset val="129"/>
      </rPr>
      <t>竜</t>
    </r>
  </si>
  <si>
    <r>
      <t>德</t>
    </r>
    <r>
      <rPr>
        <sz val="10"/>
        <rFont val="한컴바탕"/>
        <family val="1"/>
        <charset val="129"/>
      </rPr>
      <t>竜</t>
    </r>
  </si>
  <si>
    <r>
      <t>金</t>
    </r>
    <r>
      <rPr>
        <sz val="10"/>
        <rFont val="한컴바탕"/>
        <family val="1"/>
        <charset val="129"/>
      </rPr>
      <t>竜</t>
    </r>
  </si>
  <si>
    <r>
      <t>宋</t>
    </r>
    <r>
      <rPr>
        <sz val="10"/>
        <rFont val="한컴바탕"/>
        <family val="1"/>
        <charset val="129"/>
      </rPr>
      <t>竜</t>
    </r>
  </si>
  <si>
    <r>
      <rPr>
        <sz val="10"/>
        <rFont val="한컴바탕"/>
        <family val="1"/>
        <charset val="129"/>
      </rPr>
      <t>乱</t>
    </r>
    <r>
      <rPr>
        <sz val="10"/>
        <rFont val="돋움"/>
        <family val="3"/>
        <charset val="129"/>
      </rPr>
      <t>立</t>
    </r>
  </si>
  <si>
    <r>
      <t>儀</t>
    </r>
    <r>
      <rPr>
        <sz val="10"/>
        <rFont val="한컴바탕"/>
        <family val="1"/>
        <charset val="129"/>
      </rPr>
      <t>礼</t>
    </r>
  </si>
  <si>
    <r>
      <t>崔擇</t>
    </r>
    <r>
      <rPr>
        <sz val="10"/>
        <rFont val="한컴바탕"/>
        <family val="1"/>
        <charset val="129"/>
      </rPr>
      <t>礼</t>
    </r>
  </si>
  <si>
    <r>
      <rPr>
        <sz val="10"/>
        <rFont val="한컴바탕"/>
        <family val="1"/>
        <charset val="129"/>
      </rPr>
      <t>旕</t>
    </r>
    <r>
      <rPr>
        <sz val="10"/>
        <rFont val="돋움"/>
        <family val="3"/>
        <charset val="129"/>
      </rPr>
      <t>德</t>
    </r>
  </si>
  <si>
    <r>
      <t>擇</t>
    </r>
    <r>
      <rPr>
        <sz val="10"/>
        <rFont val="한컴바탕"/>
        <family val="1"/>
        <charset val="129"/>
      </rPr>
      <t>礼</t>
    </r>
  </si>
  <si>
    <r>
      <rPr>
        <sz val="10"/>
        <rFont val="한컴바탕"/>
        <family val="1"/>
        <charset val="129"/>
      </rPr>
      <t>礼</t>
    </r>
    <r>
      <rPr>
        <sz val="10"/>
        <rFont val="돋움"/>
        <family val="3"/>
        <charset val="129"/>
      </rPr>
      <t>代</t>
    </r>
  </si>
  <si>
    <r>
      <t>郞</t>
    </r>
    <r>
      <rPr>
        <sz val="10"/>
        <rFont val="한컴바탕"/>
        <family val="1"/>
        <charset val="129"/>
      </rPr>
      <t>瓈</t>
    </r>
  </si>
  <si>
    <r>
      <t>世</t>
    </r>
    <r>
      <rPr>
        <sz val="10"/>
        <rFont val="한컴바탕"/>
        <family val="1"/>
        <charset val="129"/>
      </rPr>
      <t>礼</t>
    </r>
  </si>
  <si>
    <r>
      <t>河欣</t>
    </r>
    <r>
      <rPr>
        <sz val="10"/>
        <rFont val="한컴바탕"/>
        <family val="1"/>
        <charset val="129"/>
      </rPr>
      <t>宝</t>
    </r>
  </si>
  <si>
    <r>
      <t>崔夢</t>
    </r>
    <r>
      <rPr>
        <sz val="10"/>
        <rFont val="한컴바탕"/>
        <family val="1"/>
        <charset val="129"/>
      </rPr>
      <t>礼</t>
    </r>
  </si>
  <si>
    <r>
      <rPr>
        <sz val="10"/>
        <rFont val="한컴바탕"/>
        <family val="1"/>
        <charset val="129"/>
      </rPr>
      <t>旕</t>
    </r>
    <r>
      <rPr>
        <sz val="10"/>
        <rFont val="돋움"/>
        <family val="3"/>
        <charset val="129"/>
      </rPr>
      <t>春</t>
    </r>
  </si>
  <si>
    <r>
      <t>㗡</t>
    </r>
    <r>
      <rPr>
        <sz val="10"/>
        <rFont val="한컴바탕"/>
        <family val="1"/>
        <charset val="129"/>
      </rPr>
      <t>礼</t>
    </r>
  </si>
  <si>
    <r>
      <rPr>
        <sz val="10"/>
        <rFont val="한컴바탕"/>
        <family val="1"/>
        <charset val="129"/>
      </rPr>
      <t>礼</t>
    </r>
    <r>
      <rPr>
        <sz val="10"/>
        <rFont val="돋움"/>
        <family val="3"/>
        <charset val="129"/>
      </rPr>
      <t>云</t>
    </r>
  </si>
  <si>
    <r>
      <t>日</t>
    </r>
    <r>
      <rPr>
        <sz val="10"/>
        <rFont val="한컴바탕"/>
        <family val="1"/>
        <charset val="129"/>
      </rPr>
      <t>礼</t>
    </r>
  </si>
  <si>
    <r>
      <rPr>
        <sz val="10"/>
        <rFont val="한컴바탕"/>
        <family val="1"/>
        <charset val="129"/>
      </rPr>
      <t>礼</t>
    </r>
    <r>
      <rPr>
        <sz val="10"/>
        <rFont val="돋움"/>
        <family val="3"/>
        <charset val="129"/>
      </rPr>
      <t>先</t>
    </r>
  </si>
  <si>
    <r>
      <t>德</t>
    </r>
    <r>
      <rPr>
        <sz val="10"/>
        <rFont val="한컴바탕"/>
        <family val="1"/>
        <charset val="129"/>
      </rPr>
      <t>礼</t>
    </r>
  </si>
  <si>
    <r>
      <rPr>
        <sz val="10"/>
        <rFont val="한컴바탕"/>
        <family val="1"/>
        <charset val="129"/>
      </rPr>
      <t>旕</t>
    </r>
    <r>
      <rPr>
        <sz val="10"/>
        <rFont val="돋움"/>
        <family val="3"/>
        <charset val="129"/>
      </rPr>
      <t>眞</t>
    </r>
  </si>
  <si>
    <r>
      <t>金</t>
    </r>
    <r>
      <rPr>
        <sz val="10"/>
        <rFont val="한컴바탕"/>
        <family val="1"/>
        <charset val="129"/>
      </rPr>
      <t>礼</t>
    </r>
    <r>
      <rPr>
        <sz val="10"/>
        <rFont val="돋움"/>
        <family val="3"/>
        <charset val="129"/>
      </rPr>
      <t>卜</t>
    </r>
  </si>
  <si>
    <r>
      <rPr>
        <sz val="10"/>
        <rFont val="한컴바탕"/>
        <family val="1"/>
        <charset val="129"/>
      </rPr>
      <t>竜</t>
    </r>
    <r>
      <rPr>
        <sz val="10"/>
        <rFont val="돋움"/>
        <family val="3"/>
        <charset val="129"/>
      </rPr>
      <t>玉</t>
    </r>
  </si>
  <si>
    <r>
      <t>今</t>
    </r>
    <r>
      <rPr>
        <sz val="10"/>
        <rFont val="한컴바탕"/>
        <family val="1"/>
        <charset val="129"/>
      </rPr>
      <t>竜</t>
    </r>
  </si>
  <si>
    <r>
      <t>私奴牙兵</t>
    </r>
    <r>
      <rPr>
        <sz val="10"/>
        <rFont val="한컴바탕"/>
        <family val="1"/>
        <charset val="129"/>
      </rPr>
      <t>竜</t>
    </r>
    <r>
      <rPr>
        <sz val="10"/>
        <rFont val="돋움"/>
        <family val="3"/>
        <charset val="129"/>
      </rPr>
      <t>立</t>
    </r>
  </si>
  <si>
    <r>
      <t>延</t>
    </r>
    <r>
      <rPr>
        <sz val="10"/>
        <rFont val="한컴바탕"/>
        <family val="1"/>
        <charset val="129"/>
      </rPr>
      <t>竜</t>
    </r>
  </si>
  <si>
    <r>
      <t>仲</t>
    </r>
    <r>
      <rPr>
        <sz val="10"/>
        <rFont val="한컴바탕"/>
        <family val="1"/>
        <charset val="129"/>
      </rPr>
      <t>佡</t>
    </r>
  </si>
  <si>
    <r>
      <rPr>
        <sz val="10"/>
        <rFont val="한컴바탕"/>
        <family val="1"/>
        <charset val="129"/>
      </rPr>
      <t>乱</t>
    </r>
    <r>
      <rPr>
        <sz val="10"/>
        <rFont val="돋움"/>
        <family val="3"/>
        <charset val="129"/>
      </rPr>
      <t>保</t>
    </r>
  </si>
  <si>
    <r>
      <rPr>
        <sz val="10"/>
        <rFont val="한컴바탕"/>
        <family val="1"/>
        <charset val="129"/>
      </rPr>
      <t>継</t>
    </r>
    <r>
      <rPr>
        <sz val="10"/>
        <rFont val="돋움"/>
        <family val="3"/>
        <charset val="129"/>
      </rPr>
      <t>祥</t>
    </r>
  </si>
  <si>
    <r>
      <t>得</t>
    </r>
    <r>
      <rPr>
        <sz val="10"/>
        <rFont val="한컴바탕"/>
        <family val="1"/>
        <charset val="129"/>
      </rPr>
      <t>礼</t>
    </r>
  </si>
  <si>
    <r>
      <t>福</t>
    </r>
    <r>
      <rPr>
        <sz val="10"/>
        <rFont val="한컴바탕"/>
        <family val="1"/>
        <charset val="129"/>
      </rPr>
      <t>竜</t>
    </r>
  </si>
  <si>
    <r>
      <rPr>
        <sz val="10"/>
        <rFont val="한컴바탕"/>
        <family val="1"/>
        <charset val="129"/>
      </rPr>
      <t>旕</t>
    </r>
    <r>
      <rPr>
        <sz val="10"/>
        <rFont val="돋움"/>
        <family val="3"/>
        <charset val="129"/>
      </rPr>
      <t>女</t>
    </r>
  </si>
  <si>
    <r>
      <rPr>
        <sz val="10"/>
        <rFont val="한컴바탕"/>
        <family val="1"/>
        <charset val="129"/>
      </rPr>
      <t>旕</t>
    </r>
    <r>
      <rPr>
        <sz val="10"/>
        <rFont val="돋움"/>
        <family val="3"/>
        <charset val="129"/>
      </rPr>
      <t>今</t>
    </r>
  </si>
  <si>
    <r>
      <t>從</t>
    </r>
    <r>
      <rPr>
        <sz val="10"/>
        <rFont val="한컴바탕"/>
        <family val="1"/>
        <charset val="129"/>
      </rPr>
      <t>礼</t>
    </r>
  </si>
  <si>
    <r>
      <rPr>
        <sz val="10"/>
        <rFont val="한컴바탕"/>
        <family val="1"/>
        <charset val="129"/>
      </rPr>
      <t>氵</t>
    </r>
    <r>
      <rPr>
        <sz val="10"/>
        <rFont val="돋움"/>
        <family val="3"/>
        <charset val="129"/>
      </rPr>
      <t>+夢得</t>
    </r>
    <phoneticPr fontId="1" type="noConversion"/>
  </si>
  <si>
    <r>
      <t>丁</t>
    </r>
    <r>
      <rPr>
        <sz val="10"/>
        <rFont val="한컴바탕"/>
        <family val="1"/>
        <charset val="129"/>
      </rPr>
      <t>礼</t>
    </r>
  </si>
  <si>
    <r>
      <t>公</t>
    </r>
    <r>
      <rPr>
        <sz val="10"/>
        <rFont val="한컴바탕"/>
        <family val="1"/>
        <charset val="129"/>
      </rPr>
      <t>礼</t>
    </r>
  </si>
  <si>
    <r>
      <t>柳</t>
    </r>
    <r>
      <rPr>
        <sz val="10"/>
        <rFont val="한컴바탕"/>
        <family val="1"/>
        <charset val="129"/>
      </rPr>
      <t>継</t>
    </r>
    <r>
      <rPr>
        <sz val="10"/>
        <rFont val="돋움"/>
        <family val="3"/>
        <charset val="129"/>
      </rPr>
      <t>遠</t>
    </r>
  </si>
  <si>
    <r>
      <rPr>
        <sz val="10"/>
        <rFont val="한컴바탕"/>
        <family val="1"/>
        <charset val="129"/>
      </rPr>
      <t>乱</t>
    </r>
    <r>
      <rPr>
        <sz val="10"/>
        <rFont val="돋움"/>
        <family val="3"/>
        <charset val="129"/>
      </rPr>
      <t>代</t>
    </r>
  </si>
  <si>
    <r>
      <t>尙</t>
    </r>
    <r>
      <rPr>
        <sz val="10"/>
        <rFont val="한컴바탕"/>
        <family val="1"/>
        <charset val="129"/>
      </rPr>
      <t>竜</t>
    </r>
  </si>
  <si>
    <r>
      <t>天</t>
    </r>
    <r>
      <rPr>
        <sz val="10"/>
        <rFont val="한컴바탕"/>
        <family val="1"/>
        <charset val="129"/>
      </rPr>
      <t>竜</t>
    </r>
  </si>
  <si>
    <r>
      <t>鄭莫</t>
    </r>
    <r>
      <rPr>
        <sz val="10"/>
        <rFont val="한컴바탕"/>
        <family val="1"/>
        <charset val="129"/>
      </rPr>
      <t>乱</t>
    </r>
  </si>
  <si>
    <r>
      <rPr>
        <sz val="10"/>
        <rFont val="한컴바탕"/>
        <family val="1"/>
        <charset val="129"/>
      </rPr>
      <t>乱</t>
    </r>
    <r>
      <rPr>
        <sz val="10"/>
        <rFont val="돋움"/>
        <family val="3"/>
        <charset val="129"/>
      </rPr>
      <t>月</t>
    </r>
  </si>
  <si>
    <r>
      <t>私奴牙兵玉</t>
    </r>
    <r>
      <rPr>
        <sz val="10"/>
        <rFont val="한컴바탕"/>
        <family val="1"/>
        <charset val="129"/>
      </rPr>
      <t>竜</t>
    </r>
  </si>
  <si>
    <r>
      <t>別</t>
    </r>
    <r>
      <rPr>
        <sz val="10"/>
        <rFont val="한컴바탕"/>
        <family val="1"/>
        <charset val="129"/>
      </rPr>
      <t>竜</t>
    </r>
  </si>
  <si>
    <r>
      <t>李正</t>
    </r>
    <r>
      <rPr>
        <sz val="10"/>
        <rFont val="한컴바탕"/>
        <family val="1"/>
        <charset val="129"/>
      </rPr>
      <t>竜</t>
    </r>
  </si>
  <si>
    <r>
      <t>正</t>
    </r>
    <r>
      <rPr>
        <sz val="10"/>
        <rFont val="한컴바탕"/>
        <family val="1"/>
        <charset val="129"/>
      </rPr>
      <t>竜</t>
    </r>
  </si>
  <si>
    <r>
      <rPr>
        <sz val="10"/>
        <rFont val="한컴바탕"/>
        <family val="1"/>
        <charset val="129"/>
      </rPr>
      <t>乱</t>
    </r>
    <r>
      <rPr>
        <sz val="10"/>
        <rFont val="돋움"/>
        <family val="3"/>
        <charset val="129"/>
      </rPr>
      <t>今</t>
    </r>
  </si>
  <si>
    <r>
      <t>從</t>
    </r>
    <r>
      <rPr>
        <sz val="10"/>
        <rFont val="한컴바탕"/>
        <family val="1"/>
        <charset val="129"/>
      </rPr>
      <t>竜</t>
    </r>
  </si>
  <si>
    <r>
      <t>姜克</t>
    </r>
    <r>
      <rPr>
        <sz val="10"/>
        <rFont val="한컴바탕"/>
        <family val="1"/>
        <charset val="129"/>
      </rPr>
      <t>礼</t>
    </r>
  </si>
  <si>
    <r>
      <t>李</t>
    </r>
    <r>
      <rPr>
        <sz val="10"/>
        <rFont val="한컴바탕"/>
        <family val="1"/>
        <charset val="129"/>
      </rPr>
      <t>乱</t>
    </r>
    <r>
      <rPr>
        <sz val="10"/>
        <rFont val="돋움"/>
        <family val="3"/>
        <charset val="129"/>
      </rPr>
      <t>世</t>
    </r>
  </si>
  <si>
    <r>
      <rPr>
        <sz val="10"/>
        <rFont val="한컴바탕"/>
        <family val="1"/>
        <charset val="129"/>
      </rPr>
      <t>乱</t>
    </r>
    <r>
      <rPr>
        <sz val="10"/>
        <rFont val="돋움"/>
        <family val="3"/>
        <charset val="129"/>
      </rPr>
      <t>春</t>
    </r>
  </si>
  <si>
    <r>
      <rPr>
        <sz val="10"/>
        <rFont val="한컴바탕"/>
        <family val="1"/>
        <charset val="129"/>
      </rPr>
      <t>礼</t>
    </r>
    <r>
      <rPr>
        <sz val="10"/>
        <rFont val="돋움"/>
        <family val="3"/>
        <charset val="129"/>
      </rPr>
      <t>還</t>
    </r>
  </si>
  <si>
    <r>
      <t>金</t>
    </r>
    <r>
      <rPr>
        <sz val="10"/>
        <rFont val="한컴바탕"/>
        <family val="1"/>
        <charset val="129"/>
      </rPr>
      <t>礼</t>
    </r>
    <r>
      <rPr>
        <sz val="10"/>
        <rFont val="돋움"/>
        <family val="3"/>
        <charset val="129"/>
      </rPr>
      <t>云</t>
    </r>
  </si>
  <si>
    <r>
      <t>順</t>
    </r>
    <r>
      <rPr>
        <sz val="10"/>
        <rFont val="한컴바탕"/>
        <family val="1"/>
        <charset val="129"/>
      </rPr>
      <t>礼</t>
    </r>
  </si>
  <si>
    <r>
      <t>亂</t>
    </r>
    <r>
      <rPr>
        <sz val="10"/>
        <rFont val="한컴바탕"/>
        <family val="1"/>
        <charset val="129"/>
      </rPr>
      <t>礼</t>
    </r>
  </si>
  <si>
    <r>
      <rPr>
        <sz val="10"/>
        <rFont val="한컴바탕"/>
        <family val="1"/>
        <charset val="129"/>
      </rPr>
      <t>継</t>
    </r>
    <r>
      <rPr>
        <sz val="10"/>
        <rFont val="돋움"/>
        <family val="3"/>
        <charset val="129"/>
      </rPr>
      <t>宗</t>
    </r>
  </si>
  <si>
    <r>
      <t>金</t>
    </r>
    <r>
      <rPr>
        <sz val="10"/>
        <rFont val="한컴바탕"/>
        <family val="1"/>
        <charset val="129"/>
      </rPr>
      <t>乱</t>
    </r>
    <r>
      <rPr>
        <sz val="10"/>
        <rFont val="돋움"/>
        <family val="3"/>
        <charset val="129"/>
      </rPr>
      <t>守</t>
    </r>
  </si>
  <si>
    <r>
      <t>水軍牙兵鄭</t>
    </r>
    <r>
      <rPr>
        <sz val="10"/>
        <rFont val="한컴바탕"/>
        <family val="1"/>
        <charset val="129"/>
      </rPr>
      <t>竜</t>
    </r>
  </si>
  <si>
    <r>
      <t>鄭</t>
    </r>
    <r>
      <rPr>
        <sz val="10"/>
        <rFont val="한컴바탕"/>
        <family val="1"/>
        <charset val="129"/>
      </rPr>
      <t>竜</t>
    </r>
  </si>
  <si>
    <r>
      <t>裵</t>
    </r>
    <r>
      <rPr>
        <sz val="10"/>
        <rFont val="한컴바탕"/>
        <family val="1"/>
        <charset val="129"/>
      </rPr>
      <t>礼</t>
    </r>
    <r>
      <rPr>
        <sz val="10"/>
        <rFont val="돋움"/>
        <family val="3"/>
        <charset val="129"/>
      </rPr>
      <t>元</t>
    </r>
  </si>
  <si>
    <r>
      <t>張唜</t>
    </r>
    <r>
      <rPr>
        <sz val="10"/>
        <rFont val="한컴바탕"/>
        <family val="1"/>
        <charset val="129"/>
      </rPr>
      <t>竜</t>
    </r>
  </si>
  <si>
    <r>
      <t>鄭士</t>
    </r>
    <r>
      <rPr>
        <sz val="10"/>
        <rFont val="한컴바탕"/>
        <family val="1"/>
        <charset val="129"/>
      </rPr>
      <t>竜</t>
    </r>
  </si>
  <si>
    <r>
      <t>士</t>
    </r>
    <r>
      <rPr>
        <sz val="10"/>
        <rFont val="한컴바탕"/>
        <family val="1"/>
        <charset val="129"/>
      </rPr>
      <t>竜</t>
    </r>
  </si>
  <si>
    <r>
      <t>鄭有</t>
    </r>
    <r>
      <rPr>
        <sz val="10"/>
        <rFont val="한컴바탕"/>
        <family val="1"/>
        <charset val="129"/>
      </rPr>
      <t>竜</t>
    </r>
  </si>
  <si>
    <r>
      <t>有</t>
    </r>
    <r>
      <rPr>
        <sz val="10"/>
        <rFont val="한컴바탕"/>
        <family val="1"/>
        <charset val="129"/>
      </rPr>
      <t>竜</t>
    </r>
  </si>
  <si>
    <r>
      <t>徐士</t>
    </r>
    <r>
      <rPr>
        <sz val="10"/>
        <rFont val="한컴바탕"/>
        <family val="1"/>
        <charset val="129"/>
      </rPr>
      <t>竜</t>
    </r>
  </si>
  <si>
    <r>
      <t>奉</t>
    </r>
    <r>
      <rPr>
        <sz val="10"/>
        <rFont val="한컴바탕"/>
        <family val="1"/>
        <charset val="129"/>
      </rPr>
      <t>礼</t>
    </r>
  </si>
  <si>
    <r>
      <t>右</t>
    </r>
    <r>
      <rPr>
        <sz val="10"/>
        <rFont val="한컴바탕"/>
        <family val="1"/>
        <charset val="129"/>
      </rPr>
      <t>竜</t>
    </r>
  </si>
  <si>
    <r>
      <t>李</t>
    </r>
    <r>
      <rPr>
        <sz val="10"/>
        <rFont val="한컴바탕"/>
        <family val="1"/>
        <charset val="129"/>
      </rPr>
      <t>乱</t>
    </r>
    <r>
      <rPr>
        <sz val="10"/>
        <rFont val="돋움"/>
        <family val="3"/>
        <charset val="129"/>
      </rPr>
      <t>春</t>
    </r>
  </si>
  <si>
    <r>
      <rPr>
        <sz val="10"/>
        <rFont val="한컴바탕"/>
        <family val="1"/>
        <charset val="129"/>
      </rPr>
      <t>礼</t>
    </r>
    <r>
      <rPr>
        <sz val="10"/>
        <rFont val="돋움"/>
        <family val="3"/>
        <charset val="129"/>
      </rPr>
      <t>陽</t>
    </r>
  </si>
  <si>
    <r>
      <t>義</t>
    </r>
    <r>
      <rPr>
        <sz val="10"/>
        <rFont val="한컴바탕"/>
        <family val="1"/>
        <charset val="129"/>
      </rPr>
      <t>竜</t>
    </r>
  </si>
  <si>
    <r>
      <rPr>
        <sz val="10"/>
        <rFont val="한컴바탕"/>
        <family val="1"/>
        <charset val="129"/>
      </rPr>
      <t>竜</t>
    </r>
    <r>
      <rPr>
        <sz val="10"/>
        <rFont val="돋움"/>
        <family val="3"/>
        <charset val="129"/>
      </rPr>
      <t>伊</t>
    </r>
  </si>
  <si>
    <r>
      <t>承</t>
    </r>
    <r>
      <rPr>
        <sz val="10"/>
        <rFont val="한컴바탕"/>
        <family val="1"/>
        <charset val="129"/>
      </rPr>
      <t>乱</t>
    </r>
  </si>
  <si>
    <r>
      <t>營將道</t>
    </r>
    <r>
      <rPr>
        <sz val="10"/>
        <rFont val="한컴바탕"/>
        <family val="1"/>
        <charset val="129"/>
      </rPr>
      <t>徤</t>
    </r>
    <r>
      <rPr>
        <sz val="10"/>
        <rFont val="돋움"/>
        <family val="3"/>
        <charset val="129"/>
      </rPr>
      <t>步</t>
    </r>
  </si>
  <si>
    <r>
      <t>朴</t>
    </r>
    <r>
      <rPr>
        <sz val="10"/>
        <rFont val="한컴바탕"/>
        <family val="1"/>
        <charset val="129"/>
      </rPr>
      <t>乱</t>
    </r>
    <r>
      <rPr>
        <sz val="10"/>
        <rFont val="돋움"/>
        <family val="3"/>
        <charset val="129"/>
      </rPr>
      <t>卜</t>
    </r>
  </si>
  <si>
    <r>
      <t>彦</t>
    </r>
    <r>
      <rPr>
        <sz val="10"/>
        <rFont val="한컴바탕"/>
        <family val="1"/>
        <charset val="129"/>
      </rPr>
      <t>竜</t>
    </r>
  </si>
  <si>
    <r>
      <rPr>
        <sz val="10"/>
        <rFont val="한컴바탕"/>
        <family val="1"/>
        <charset val="129"/>
      </rPr>
      <t>竜</t>
    </r>
    <r>
      <rPr>
        <sz val="10"/>
        <rFont val="돋움"/>
        <family val="3"/>
        <charset val="129"/>
      </rPr>
      <t>白</t>
    </r>
  </si>
  <si>
    <r>
      <t>私奴牙兵己</t>
    </r>
    <r>
      <rPr>
        <sz val="10"/>
        <rFont val="한컴바탕"/>
        <family val="1"/>
        <charset val="129"/>
      </rPr>
      <t>竜</t>
    </r>
  </si>
  <si>
    <r>
      <t>九</t>
    </r>
    <r>
      <rPr>
        <sz val="10"/>
        <rFont val="한컴바탕"/>
        <family val="1"/>
        <charset val="129"/>
      </rPr>
      <t>礼</t>
    </r>
  </si>
  <si>
    <r>
      <t>貴</t>
    </r>
    <r>
      <rPr>
        <sz val="10"/>
        <rFont val="한컴바탕"/>
        <family val="1"/>
        <charset val="129"/>
      </rPr>
      <t>礼</t>
    </r>
  </si>
  <si>
    <r>
      <t>金</t>
    </r>
    <r>
      <rPr>
        <sz val="10"/>
        <rFont val="한컴바탕"/>
        <family val="1"/>
        <charset val="129"/>
      </rPr>
      <t>乱</t>
    </r>
    <r>
      <rPr>
        <sz val="10"/>
        <rFont val="돋움"/>
        <family val="3"/>
        <charset val="129"/>
      </rPr>
      <t>希</t>
    </r>
  </si>
  <si>
    <r>
      <rPr>
        <sz val="10"/>
        <rFont val="한컴바탕"/>
        <family val="1"/>
        <charset val="129"/>
      </rPr>
      <t>礼</t>
    </r>
    <r>
      <rPr>
        <sz val="10"/>
        <rFont val="돋움"/>
        <family val="3"/>
        <charset val="129"/>
      </rPr>
      <t>信</t>
    </r>
  </si>
  <si>
    <r>
      <rPr>
        <sz val="10"/>
        <rFont val="한컴바탕"/>
        <family val="1"/>
        <charset val="129"/>
      </rPr>
      <t>乺</t>
    </r>
    <r>
      <rPr>
        <sz val="10"/>
        <rFont val="돋움"/>
        <family val="3"/>
        <charset val="129"/>
      </rPr>
      <t>眞</t>
    </r>
  </si>
  <si>
    <r>
      <rPr>
        <sz val="10"/>
        <rFont val="한컴바탕"/>
        <family val="1"/>
        <charset val="129"/>
      </rPr>
      <t>乱</t>
    </r>
    <r>
      <rPr>
        <sz val="10"/>
        <rFont val="돋움"/>
        <family val="3"/>
        <charset val="129"/>
      </rPr>
      <t>福</t>
    </r>
  </si>
  <si>
    <r>
      <rPr>
        <sz val="10"/>
        <rFont val="한컴바탕"/>
        <family val="1"/>
        <charset val="129"/>
      </rPr>
      <t>竜</t>
    </r>
    <r>
      <rPr>
        <sz val="10"/>
        <rFont val="돋움"/>
        <family val="3"/>
        <charset val="129"/>
      </rPr>
      <t>澤</t>
    </r>
  </si>
  <si>
    <r>
      <t>夢</t>
    </r>
    <r>
      <rPr>
        <sz val="10"/>
        <rFont val="한컴바탕"/>
        <family val="1"/>
        <charset val="129"/>
      </rPr>
      <t>竜</t>
    </r>
  </si>
  <si>
    <r>
      <t>儀</t>
    </r>
    <r>
      <rPr>
        <sz val="10"/>
        <rFont val="한컴바탕"/>
        <family val="1"/>
        <charset val="129"/>
      </rPr>
      <t>竜</t>
    </r>
  </si>
  <si>
    <r>
      <t>李</t>
    </r>
    <r>
      <rPr>
        <sz val="10"/>
        <rFont val="한컴바탕"/>
        <family val="1"/>
        <charset val="129"/>
      </rPr>
      <t>嶾</t>
    </r>
    <phoneticPr fontId="1" type="noConversion"/>
  </si>
  <si>
    <r>
      <t>故私奴愛</t>
    </r>
    <r>
      <rPr>
        <sz val="10"/>
        <rFont val="한컴바탕"/>
        <family val="1"/>
        <charset val="129"/>
      </rPr>
      <t>竜</t>
    </r>
    <r>
      <rPr>
        <sz val="10"/>
        <rFont val="돋움"/>
        <family val="3"/>
        <charset val="129"/>
      </rPr>
      <t>妻</t>
    </r>
  </si>
  <si>
    <r>
      <t>自X</t>
    </r>
    <r>
      <rPr>
        <sz val="10"/>
        <rFont val="한컴바탕"/>
        <family val="1"/>
        <charset val="129"/>
      </rPr>
      <t>礼</t>
    </r>
  </si>
  <si>
    <r>
      <t>故崔儀</t>
    </r>
    <r>
      <rPr>
        <sz val="10"/>
        <rFont val="한컴바탕"/>
        <family val="1"/>
        <charset val="129"/>
      </rPr>
      <t>竜</t>
    </r>
    <r>
      <rPr>
        <sz val="10"/>
        <rFont val="돋움"/>
        <family val="3"/>
        <charset val="129"/>
      </rPr>
      <t>妻</t>
    </r>
  </si>
  <si>
    <r>
      <t>貴</t>
    </r>
    <r>
      <rPr>
        <sz val="10"/>
        <rFont val="한컴바탕"/>
        <family val="1"/>
        <charset val="129"/>
      </rPr>
      <t>竜</t>
    </r>
  </si>
  <si>
    <r>
      <t>卞得</t>
    </r>
    <r>
      <rPr>
        <sz val="10"/>
        <rFont val="한컴바탕"/>
        <family val="1"/>
        <charset val="129"/>
      </rPr>
      <t>礼</t>
    </r>
  </si>
  <si>
    <r>
      <t>曺仁</t>
    </r>
    <r>
      <rPr>
        <sz val="10"/>
        <rFont val="한컴바탕"/>
        <family val="1"/>
        <charset val="129"/>
      </rPr>
      <t>竜</t>
    </r>
  </si>
  <si>
    <r>
      <t>金</t>
    </r>
    <r>
      <rPr>
        <sz val="10"/>
        <rFont val="한컴바탕"/>
        <family val="1"/>
        <charset val="129"/>
      </rPr>
      <t>礼</t>
    </r>
  </si>
  <si>
    <r>
      <t>黃德</t>
    </r>
    <r>
      <rPr>
        <sz val="10"/>
        <rFont val="한컴바탕"/>
        <family val="1"/>
        <charset val="129"/>
      </rPr>
      <t>竜</t>
    </r>
  </si>
  <si>
    <r>
      <t>大</t>
    </r>
    <r>
      <rPr>
        <sz val="10"/>
        <rFont val="한컴바탕"/>
        <family val="1"/>
        <charset val="129"/>
      </rPr>
      <t>竜</t>
    </r>
  </si>
  <si>
    <r>
      <rPr>
        <sz val="10"/>
        <rFont val="한컴바탕"/>
        <family val="1"/>
        <charset val="129"/>
      </rPr>
      <t>礼</t>
    </r>
    <r>
      <rPr>
        <sz val="10"/>
        <rFont val="돋움"/>
        <family val="3"/>
        <charset val="129"/>
      </rPr>
      <t>生伊</t>
    </r>
  </si>
  <si>
    <r>
      <rPr>
        <sz val="10"/>
        <rFont val="한컴바탕"/>
        <family val="1"/>
        <charset val="129"/>
      </rPr>
      <t>楌</t>
    </r>
    <r>
      <rPr>
        <sz val="10"/>
        <rFont val="돋움"/>
        <family val="3"/>
        <charset val="129"/>
      </rPr>
      <t>民</t>
    </r>
  </si>
  <si>
    <r>
      <rPr>
        <sz val="10"/>
        <rFont val="한컴바탕"/>
        <family val="1"/>
        <charset val="129"/>
      </rPr>
      <t>楌</t>
    </r>
    <r>
      <rPr>
        <sz val="10"/>
        <rFont val="돋움"/>
        <family val="3"/>
        <charset val="129"/>
      </rPr>
      <t>今</t>
    </r>
  </si>
  <si>
    <r>
      <rPr>
        <sz val="10"/>
        <rFont val="한컴바탕"/>
        <family val="1"/>
        <charset val="129"/>
      </rPr>
      <t>楌</t>
    </r>
    <r>
      <rPr>
        <sz val="10"/>
        <rFont val="돋움"/>
        <family val="3"/>
        <charset val="129"/>
      </rPr>
      <t>良</t>
    </r>
  </si>
  <si>
    <r>
      <t>朴</t>
    </r>
    <r>
      <rPr>
        <sz val="10"/>
        <rFont val="한컴바탕"/>
        <family val="1"/>
        <charset val="129"/>
      </rPr>
      <t>礼</t>
    </r>
    <r>
      <rPr>
        <sz val="10"/>
        <rFont val="돋움"/>
        <family val="3"/>
        <charset val="129"/>
      </rPr>
      <t>曄</t>
    </r>
  </si>
  <si>
    <r>
      <rPr>
        <sz val="10"/>
        <rFont val="한컴바탕"/>
        <family val="1"/>
        <charset val="129"/>
      </rPr>
      <t>礼</t>
    </r>
    <r>
      <rPr>
        <sz val="10"/>
        <rFont val="돋움"/>
        <family val="3"/>
        <charset val="129"/>
      </rPr>
      <t>曄</t>
    </r>
  </si>
  <si>
    <r>
      <rPr>
        <sz val="10"/>
        <rFont val="한컴바탕"/>
        <family val="1"/>
        <charset val="129"/>
      </rPr>
      <t>乱</t>
    </r>
    <r>
      <rPr>
        <sz val="10"/>
        <rFont val="돋움"/>
        <family val="3"/>
        <charset val="129"/>
      </rPr>
      <t>香</t>
    </r>
  </si>
  <si>
    <r>
      <t>朴</t>
    </r>
    <r>
      <rPr>
        <sz val="10"/>
        <rFont val="한컴바탕"/>
        <family val="1"/>
        <charset val="129"/>
      </rPr>
      <t>礼</t>
    </r>
    <r>
      <rPr>
        <sz val="10"/>
        <rFont val="돋움"/>
        <family val="3"/>
        <charset val="129"/>
      </rPr>
      <t>生</t>
    </r>
  </si>
  <si>
    <r>
      <t>趙</t>
    </r>
    <r>
      <rPr>
        <sz val="10"/>
        <rFont val="한컴바탕"/>
        <family val="1"/>
        <charset val="129"/>
      </rPr>
      <t>乱</t>
    </r>
    <r>
      <rPr>
        <sz val="10"/>
        <rFont val="돋움"/>
        <family val="3"/>
        <charset val="129"/>
      </rPr>
      <t>卜</t>
    </r>
  </si>
  <si>
    <r>
      <t>林</t>
    </r>
    <r>
      <rPr>
        <sz val="10"/>
        <rFont val="한컴바탕"/>
        <family val="1"/>
        <charset val="129"/>
      </rPr>
      <t>継</t>
    </r>
    <r>
      <rPr>
        <sz val="10"/>
        <rFont val="돋움"/>
        <family val="3"/>
        <charset val="129"/>
      </rPr>
      <t>寬</t>
    </r>
  </si>
  <si>
    <r>
      <rPr>
        <sz val="10"/>
        <rFont val="한컴바탕"/>
        <family val="1"/>
        <charset val="129"/>
      </rPr>
      <t>継</t>
    </r>
    <r>
      <rPr>
        <sz val="10"/>
        <rFont val="돋움"/>
        <family val="3"/>
        <charset val="129"/>
      </rPr>
      <t>寬</t>
    </r>
  </si>
  <si>
    <r>
      <rPr>
        <sz val="10"/>
        <rFont val="한컴바탕"/>
        <family val="1"/>
        <charset val="129"/>
      </rPr>
      <t>乱</t>
    </r>
    <r>
      <rPr>
        <sz val="10"/>
        <rFont val="돋움"/>
        <family val="3"/>
        <charset val="129"/>
      </rPr>
      <t>良</t>
    </r>
  </si>
  <si>
    <r>
      <t>李莫</t>
    </r>
    <r>
      <rPr>
        <sz val="10"/>
        <rFont val="한컴바탕"/>
        <family val="1"/>
        <charset val="129"/>
      </rPr>
      <t>乱</t>
    </r>
  </si>
  <si>
    <r>
      <t>岳</t>
    </r>
    <r>
      <rPr>
        <sz val="10"/>
        <rFont val="한컴바탕"/>
        <family val="1"/>
        <charset val="129"/>
      </rPr>
      <t>乱</t>
    </r>
  </si>
  <si>
    <r>
      <rPr>
        <sz val="10"/>
        <rFont val="한컴바탕"/>
        <family val="1"/>
        <charset val="129"/>
      </rPr>
      <t>乺礼</t>
    </r>
  </si>
  <si>
    <r>
      <t>希</t>
    </r>
    <r>
      <rPr>
        <sz val="10"/>
        <rFont val="한컴바탕"/>
        <family val="1"/>
        <charset val="129"/>
      </rPr>
      <t>釰</t>
    </r>
  </si>
  <si>
    <r>
      <rPr>
        <sz val="10"/>
        <rFont val="한컴바탕"/>
        <family val="1"/>
        <charset val="129"/>
      </rPr>
      <t>净</t>
    </r>
    <r>
      <rPr>
        <sz val="10"/>
        <rFont val="돋움"/>
        <family val="3"/>
        <charset val="129"/>
      </rPr>
      <t>伊</t>
    </r>
  </si>
  <si>
    <r>
      <rPr>
        <sz val="10"/>
        <rFont val="한컴바탕"/>
        <family val="1"/>
        <charset val="129"/>
      </rPr>
      <t>宝</t>
    </r>
  </si>
  <si>
    <r>
      <rPr>
        <sz val="10"/>
        <rFont val="한컴바탕"/>
        <family val="1"/>
        <charset val="129"/>
      </rPr>
      <t>温</t>
    </r>
  </si>
  <si>
    <r>
      <t>宋</t>
    </r>
    <r>
      <rPr>
        <sz val="10"/>
        <rFont val="한컴바탕"/>
        <family val="1"/>
        <charset val="129"/>
      </rPr>
      <t>礼</t>
    </r>
    <r>
      <rPr>
        <sz val="10"/>
        <rFont val="돋움"/>
        <family val="3"/>
        <charset val="129"/>
      </rPr>
      <t>生</t>
    </r>
  </si>
  <si>
    <r>
      <t>德</t>
    </r>
    <r>
      <rPr>
        <sz val="10"/>
        <rFont val="한컴바탕"/>
        <family val="1"/>
        <charset val="129"/>
      </rPr>
      <t>旕</t>
    </r>
    <r>
      <rPr>
        <sz val="10"/>
        <rFont val="돋움"/>
        <family val="3"/>
        <charset val="129"/>
      </rPr>
      <t>之</t>
    </r>
  </si>
  <si>
    <r>
      <t>世</t>
    </r>
    <r>
      <rPr>
        <sz val="10"/>
        <rFont val="한컴바탕"/>
        <family val="1"/>
        <charset val="129"/>
      </rPr>
      <t>乱</t>
    </r>
  </si>
  <si>
    <t>備考</t>
    <phoneticPr fontId="1" type="noConversion"/>
  </si>
  <si>
    <t>與X</t>
    <phoneticPr fontId="1" type="noConversion"/>
  </si>
  <si>
    <t>正兵</t>
    <phoneticPr fontId="1" type="noConversion"/>
  </si>
  <si>
    <t>X培</t>
    <phoneticPr fontId="1" type="noConversion"/>
  </si>
  <si>
    <t>李X龍</t>
    <phoneticPr fontId="1" type="noConversion"/>
  </si>
  <si>
    <t>本安東不喩金海</t>
    <phoneticPr fontId="1" type="noConversion"/>
  </si>
  <si>
    <t>募軍不喩守禦廳牙兵</t>
    <phoneticPr fontId="1" type="noConversion"/>
  </si>
  <si>
    <t>外祖私奴不喩正兵</t>
    <phoneticPr fontId="1" type="noConversion"/>
  </si>
  <si>
    <t>乭男不喩禁衛保永建</t>
    <phoneticPr fontId="1" type="noConversion"/>
  </si>
  <si>
    <t>率女是今不喩子府案付禁保是俊</t>
    <phoneticPr fontId="1" type="noConversion"/>
  </si>
  <si>
    <t>祖私奴不喩正兵, 外祖私奴不喩正兵</t>
    <phoneticPr fontId="1" type="noConversion"/>
  </si>
  <si>
    <t>騎保不喩府案付禦保</t>
    <phoneticPr fontId="1" type="noConversion"/>
  </si>
  <si>
    <t>本金海不喩慶州</t>
    <phoneticPr fontId="1" type="noConversion"/>
  </si>
  <si>
    <t>年伍癸亥不喩拾貳丙辰</t>
    <phoneticPr fontId="1" type="noConversion"/>
  </si>
  <si>
    <t>良丁不喩省峴道案付雙山驛吏</t>
    <phoneticPr fontId="1" type="noConversion"/>
  </si>
  <si>
    <t>父寺奴不喩納粟通政大夫</t>
    <phoneticPr fontId="1" type="noConversion"/>
  </si>
  <si>
    <t>外祖私奴不喩良人</t>
    <phoneticPr fontId="1" type="noConversion"/>
  </si>
  <si>
    <t>募軍不喩守禦牙兵</t>
    <phoneticPr fontId="1" type="noConversion"/>
  </si>
  <si>
    <t>步保主鎭不喩府案付忠贊衛</t>
    <phoneticPr fontId="1" type="noConversion"/>
  </si>
  <si>
    <t>本慶州不喩密陽</t>
    <phoneticPr fontId="1" type="noConversion"/>
  </si>
  <si>
    <t>父騎保不喩通政大夫</t>
    <phoneticPr fontId="1" type="noConversion"/>
  </si>
  <si>
    <t>父正兵不喩通政大夫鶴祖正兵不喩折衝將軍</t>
    <phoneticPr fontId="1" type="noConversion"/>
  </si>
  <si>
    <t>靈山武學不喩禁衛保</t>
    <phoneticPr fontId="1" type="noConversion"/>
  </si>
  <si>
    <t>年參拾柒辛卯不喩肆拾戊子, 外祖正兵不喩嘉善大夫</t>
    <phoneticPr fontId="1" type="noConversion"/>
  </si>
  <si>
    <t>外祖正兵不喩嘉善大夫本金海不喩文化</t>
    <phoneticPr fontId="1" type="noConversion"/>
  </si>
  <si>
    <t>本大丘不喩驪州</t>
    <phoneticPr fontId="1" type="noConversion"/>
  </si>
  <si>
    <t>主前府使孟彬元不喩密陽前僉使朴成俊, 祖兼司僕金永金不喩魯內金</t>
    <phoneticPr fontId="1" type="noConversion"/>
  </si>
  <si>
    <t>主忠州幼學崔豪不喩淸道正兵尹汗成</t>
    <phoneticPr fontId="1" type="noConversion"/>
  </si>
  <si>
    <t>主上同</t>
  </si>
  <si>
    <t>主上同</t>
    <phoneticPr fontId="1" type="noConversion"/>
  </si>
  <si>
    <t>主忠州幼學崔大希不喩淸道正兵申萬石</t>
    <phoneticPr fontId="1" type="noConversion"/>
  </si>
  <si>
    <t>父正兵億上不喩愛世</t>
    <phoneticPr fontId="1" type="noConversion"/>
  </si>
  <si>
    <t>本密陽不喩安東</t>
    <phoneticPr fontId="1" type="noConversion"/>
  </si>
  <si>
    <t>父正兵億上不喩愛世</t>
    <phoneticPr fontId="1" type="noConversion"/>
  </si>
  <si>
    <t>父私奴億守不喩應守</t>
    <phoneticPr fontId="1" type="noConversion"/>
  </si>
  <si>
    <t>父正兵有京不喩海生</t>
    <phoneticPr fontId="1" type="noConversion"/>
  </si>
  <si>
    <t>募軍不喩守御牙兵</t>
    <phoneticPr fontId="1" type="noConversion"/>
  </si>
  <si>
    <t>私奴募軍不喩守禦牙兵</t>
    <phoneticPr fontId="1" type="noConversion"/>
  </si>
  <si>
    <t>私奴募軍不喩守禦牙兵</t>
    <phoneticPr fontId="1" type="noConversion"/>
  </si>
  <si>
    <t>祖通政大夫不喩折衝將軍僉知中樞府事上護軍, 曾祖軍功判官不喩忠贊衛</t>
    <phoneticPr fontId="1" type="noConversion"/>
  </si>
  <si>
    <t>父正兵不喩老職通政大夫</t>
    <phoneticPr fontId="1" type="noConversion"/>
  </si>
  <si>
    <t>父通政大夫不喩折衝將軍僉知中樞府事上護軍順祖軍功判官不喩忠贊衛俊平曾祖軍功主簿不喩宣武原從功臣羽林衛傑外祖正兵不喩老職通政大夫卞應壽</t>
    <phoneticPr fontId="1" type="noConversion"/>
  </si>
  <si>
    <t>年柒拾不喩捌拾壹丁未</t>
    <phoneticPr fontId="1" type="noConversion"/>
  </si>
  <si>
    <t>祖通政大夫不喩折衝將軍僉知中樞府事上護軍順曾祖軍功判官不喩忠贊衛</t>
    <phoneticPr fontId="1" type="noConversion"/>
  </si>
  <si>
    <t>父老職通政大夫不喩折衝將軍僉知中樞府事上護軍順祖判官不喩忠贊衛俊年曾祖軍功主簿不喩宣武原從功臣羽林衛傑</t>
    <phoneticPr fontId="1" type="noConversion"/>
  </si>
  <si>
    <t>曾祖正兵不喩學生奎</t>
    <phoneticPr fontId="1" type="noConversion"/>
  </si>
  <si>
    <t>時漢不喩府案付忠順衛翊漢</t>
    <phoneticPr fontId="1" type="noConversion"/>
  </si>
  <si>
    <t>父老職通政大夫不喩折衝將軍僉知中樞府事上護軍順祖軍功判官不喩忠贊衛俊平曾祖軍功主簿不喩宣武原從功臣羽林衛傑</t>
    <phoneticPr fontId="1" type="noConversion"/>
  </si>
  <si>
    <t>祖判官不喩忠贊衛俊平曾祖主簿不喩宣武原從功臣羽林衛傑</t>
    <phoneticPr fontId="1" type="noConversion"/>
  </si>
  <si>
    <t>曾祖判官不喩忠贊衛俊平</t>
    <phoneticPr fontId="1" type="noConversion"/>
  </si>
  <si>
    <t>姜召史不喩黃召史</t>
    <phoneticPr fontId="1" type="noConversion"/>
  </si>
  <si>
    <t>曾祖軍功判官不喩忠贊衛</t>
    <phoneticPr fontId="1" type="noConversion"/>
  </si>
  <si>
    <t>步保不喩府案付忠壯衛</t>
    <phoneticPr fontId="1" type="noConversion"/>
  </si>
  <si>
    <t>騎保巡牙兵不喩府案付忠贊衛</t>
    <phoneticPr fontId="1" type="noConversion"/>
  </si>
  <si>
    <t>御保不喩府案付忠贊衛</t>
    <phoneticPr fontId="1" type="noConversion"/>
  </si>
  <si>
    <t>騎保不喩府案付忠贊衛</t>
    <phoneticPr fontId="1" type="noConversion"/>
  </si>
  <si>
    <t>萬今不喩朴分, 父私奴不喩良丁, 外祖私奴不喩良丁李溫同</t>
    <phoneticPr fontId="1" type="noConversion"/>
  </si>
  <si>
    <t>京步保不喩府案付忠贊衛</t>
    <phoneticPr fontId="1" type="noConversion"/>
  </si>
  <si>
    <t>贖良牙兵不喩府案付御營保, 外祖私奴不喩朴番山</t>
    <phoneticPr fontId="1" type="noConversion"/>
  </si>
  <si>
    <t>私奴校屬不喩巡營石硫黃募軍</t>
    <phoneticPr fontId="1" type="noConversion"/>
  </si>
  <si>
    <t>己上不喩起發</t>
    <phoneticPr fontId="1" type="noConversion"/>
  </si>
  <si>
    <t>贖良巡牙兵不喩守御牙兵</t>
    <phoneticPr fontId="1" type="noConversion"/>
  </si>
  <si>
    <t>病人熢軍不喩府案付御保</t>
    <phoneticPr fontId="1" type="noConversion"/>
  </si>
  <si>
    <t>曾祖正兵世周不喩孟孫</t>
    <phoneticPr fontId="1" type="noConversion"/>
  </si>
  <si>
    <t>烽軍不喩府案付忠贊衛</t>
    <phoneticPr fontId="1" type="noConversion"/>
  </si>
  <si>
    <t>主鎭軍不喩府案付忠贊衛</t>
    <phoneticPr fontId="1" type="noConversion"/>
  </si>
  <si>
    <t>李召史不喩金順化</t>
    <phoneticPr fontId="1" type="noConversion"/>
  </si>
  <si>
    <t>巡營水鐵匠不喩府案付水保巡在家</t>
    <phoneticPr fontId="1" type="noConversion"/>
  </si>
  <si>
    <t>贖良唜介不喩李召史</t>
    <phoneticPr fontId="1" type="noConversion"/>
  </si>
  <si>
    <t>外祖正兵朴連正不喩軍卜</t>
    <phoneticPr fontId="1" type="noConversion"/>
  </si>
  <si>
    <t>私奴權伊不喩良丁道里, 父私奴權伊不喩良丁道里祖正兵權安不喩岩回曾祖良丁權上不喩䪪未外祖正兵洪莫介不喩徐乭文</t>
    <phoneticPr fontId="1" type="noConversion"/>
  </si>
  <si>
    <t>祖正兵卜男不喩東成</t>
    <phoneticPr fontId="1" type="noConversion"/>
  </si>
  <si>
    <t>巡營水鐵匠不喩府案付忠贊衛</t>
    <phoneticPr fontId="1" type="noConversion"/>
  </si>
  <si>
    <t>府武學別隊不喩忠順衛</t>
    <phoneticPr fontId="1" type="noConversion"/>
  </si>
  <si>
    <t>統首府案付水保別隊不喩忠贊衛</t>
    <phoneticPr fontId="1" type="noConversion"/>
  </si>
  <si>
    <t>府案付醫生不喩忠贊衛</t>
    <phoneticPr fontId="1" type="noConversion"/>
  </si>
  <si>
    <t>主上仝</t>
    <phoneticPr fontId="1" type="noConversion"/>
  </si>
  <si>
    <t>祖軍功主簿不喩宣武原從功臣羽林衛傑</t>
    <phoneticPr fontId="1" type="noConversion"/>
  </si>
  <si>
    <t>祖水保不喩嘉善大夫連文, 曾祖正兵末善不喩通政大夫昌善</t>
    <phoneticPr fontId="1" type="noConversion"/>
  </si>
  <si>
    <t>步不喩府案付御保承直年拾貳不喩貳拾貳丙午</t>
    <phoneticPr fontId="1" type="noConversion"/>
  </si>
  <si>
    <t>碧乭伊不喩李乭伊</t>
    <phoneticPr fontId="1" type="noConversion"/>
  </si>
  <si>
    <t>騎保主鎭不喩府案付忠贊衛</t>
    <phoneticPr fontId="1" type="noConversion"/>
  </si>
  <si>
    <t>父御營軍仁龍不喩仁元</t>
    <phoneticPr fontId="1" type="noConversion"/>
  </si>
  <si>
    <t>先不喩世進</t>
    <phoneticPr fontId="1" type="noConversion"/>
  </si>
  <si>
    <t>曾祖正兵不喩嘉善大夫士文</t>
    <phoneticPr fontId="1" type="noConversion"/>
  </si>
  <si>
    <t>年貳拾參乙巳不喩參拾參乙未</t>
    <phoneticPr fontId="1" type="noConversion"/>
  </si>
  <si>
    <t>士分不喩召史, 曾祖正兵不喩嘉善大夫士文</t>
    <phoneticPr fontId="1" type="noConversion"/>
  </si>
  <si>
    <t>主鳳華正兵不喩幼學洪萬齡</t>
    <phoneticPr fontId="1" type="noConversion"/>
  </si>
  <si>
    <t>本晉州不喩慶州</t>
    <phoneticPr fontId="1" type="noConversion"/>
  </si>
  <si>
    <t>父騎保不喩老職通政大夫</t>
    <phoneticPr fontId="1" type="noConversion"/>
  </si>
  <si>
    <t>儀今不喩李召史</t>
    <phoneticPr fontId="1" type="noConversion"/>
  </si>
  <si>
    <t>仁月不喩李召史</t>
    <phoneticPr fontId="1" type="noConversion"/>
  </si>
  <si>
    <t>母上同</t>
  </si>
  <si>
    <t>母上同</t>
    <phoneticPr fontId="1" type="noConversion"/>
  </si>
  <si>
    <t>父母上同</t>
    <phoneticPr fontId="1" type="noConversion"/>
  </si>
  <si>
    <t>本忠州不喩咸安</t>
    <phoneticPr fontId="1" type="noConversion"/>
  </si>
  <si>
    <t>父正保不喩正兵</t>
    <phoneticPr fontId="1" type="noConversion"/>
  </si>
  <si>
    <t>金四月不喩召史</t>
    <phoneticPr fontId="1" type="noConversion"/>
  </si>
  <si>
    <t>本玄風不喩金海</t>
    <phoneticPr fontId="1" type="noConversion"/>
  </si>
  <si>
    <r>
      <t>祖正兵不喩通政大夫鶴</t>
    </r>
    <r>
      <rPr>
        <sz val="10"/>
        <rFont val="한컴바탕"/>
        <family val="1"/>
        <charset val="129"/>
      </rPr>
      <t>栂</t>
    </r>
    <r>
      <rPr>
        <sz val="10"/>
        <rFont val="돋움"/>
        <family val="3"/>
        <charset val="129"/>
      </rPr>
      <t>, 外祖不喩展力副尉兼司僕黃龍</t>
    </r>
    <phoneticPr fontId="1" type="noConversion"/>
  </si>
  <si>
    <t>良丁不喩府案付禁衛保</t>
    <phoneticPr fontId="1" type="noConversion"/>
  </si>
  <si>
    <t>父通政大夫不喩參奉廷豪</t>
    <phoneticPr fontId="1" type="noConversion"/>
  </si>
  <si>
    <t>祖保人不喩折衝將軍行龍驤衛副護軍粹然曾祖保人不喩嘉善大夫同知中樞府事之華不喩士忠外祖通政不喩宣略將軍行龍驤衛副司果進不喩金進右</t>
    <phoneticPr fontId="1" type="noConversion"/>
  </si>
  <si>
    <t>御保不喩府案付御營軍</t>
  </si>
  <si>
    <t>御保不喩府案付御營軍</t>
    <phoneticPr fontId="1" type="noConversion"/>
  </si>
  <si>
    <t>禁衛保不喩府案付忠贊衛府軍官</t>
    <phoneticPr fontId="1" type="noConversion"/>
  </si>
  <si>
    <t>主府居禦營軍朴一見不喩前司果朴世英</t>
    <phoneticPr fontId="1" type="noConversion"/>
  </si>
  <si>
    <t>主府居朴日見不喩淸道私奴悅生</t>
    <phoneticPr fontId="1" type="noConversion"/>
  </si>
  <si>
    <t>主府居御營軍朴日見不喩前司果朴世英</t>
    <phoneticPr fontId="1" type="noConversion"/>
  </si>
  <si>
    <t>曾祖正兵唜同不喩戒山</t>
    <phoneticPr fontId="1" type="noConversion"/>
  </si>
  <si>
    <t>主淸道寺奴若同不喩倉同, 曾祖唜世不喩戒山</t>
    <phoneticPr fontId="1" type="noConversion"/>
  </si>
  <si>
    <t>趙貴仁不喩貴永</t>
    <phoneticPr fontId="1" type="noConversion"/>
  </si>
  <si>
    <t>主府居御營軍朴日堅不喩前司果朴世榮</t>
    <phoneticPr fontId="1" type="noConversion"/>
  </si>
  <si>
    <t>父私奴不喩正兵是山</t>
    <phoneticPr fontId="1" type="noConversion"/>
  </si>
  <si>
    <t>禁衛保不喩府案付忠贊衛</t>
    <phoneticPr fontId="1" type="noConversion"/>
  </si>
  <si>
    <t>故不喩加現</t>
    <phoneticPr fontId="1" type="noConversion"/>
  </si>
  <si>
    <t>牙兵不喩省峴道案付驛奴</t>
    <phoneticPr fontId="1" type="noConversion"/>
  </si>
  <si>
    <t>武學不喩府案付忠贊衛府軍官</t>
    <phoneticPr fontId="1" type="noConversion"/>
  </si>
  <si>
    <t>祖兼司僕宣武原從功臣德孫不喩億孫</t>
    <phoneticPr fontId="1" type="noConversion"/>
  </si>
  <si>
    <t>良女不喩私婢</t>
    <phoneticPr fontId="1" type="noConversion"/>
  </si>
  <si>
    <t>父騎保不喩老職通政大夫彦南祖宣務原從功臣德孫不喩億孫曾祖正兵不喩嘉善大夫碩山</t>
    <phoneticPr fontId="1" type="noConversion"/>
  </si>
  <si>
    <t>祖兼司僕宣務原從功臣德孫不喩億孫</t>
    <phoneticPr fontId="1" type="noConversion"/>
  </si>
  <si>
    <t>父正兵不喩騎正忠發</t>
    <phoneticPr fontId="1" type="noConversion"/>
  </si>
  <si>
    <t>外祖正兵尹日元本永川不喩坡平</t>
    <phoneticPr fontId="1" type="noConversion"/>
  </si>
  <si>
    <r>
      <t>外祖納粟通政大夫春鶴不喩安福</t>
    </r>
    <r>
      <rPr>
        <sz val="10"/>
        <rFont val="한컴바탕"/>
        <family val="1"/>
        <charset val="129"/>
      </rPr>
      <t>竜</t>
    </r>
    <r>
      <rPr>
        <sz val="10"/>
        <rFont val="돋움"/>
        <family val="3"/>
        <charset val="129"/>
      </rPr>
      <t>本慶州不喩順興</t>
    </r>
    <phoneticPr fontId="1" type="noConversion"/>
  </si>
  <si>
    <t>本草溪不喩東萊, 外祖正兵不喩學生</t>
    <phoneticPr fontId="1" type="noConversion"/>
  </si>
  <si>
    <t>外祖正兵己云不喩朴龍卜</t>
    <phoneticPr fontId="1" type="noConversion"/>
  </si>
  <si>
    <t>步兵不喩忠贊衛巡別隊</t>
    <phoneticPr fontId="1" type="noConversion"/>
  </si>
  <si>
    <t>驛保不喩忠贊衛</t>
    <phoneticPr fontId="1" type="noConversion"/>
  </si>
  <si>
    <t>本慶州不喩金海</t>
    <phoneticPr fontId="1" type="noConversion"/>
  </si>
  <si>
    <t>本慶州不喩淸州</t>
    <phoneticPr fontId="1" type="noConversion"/>
  </si>
  <si>
    <t>私婢不喩良女, 父私奴不喩正兵莫卜祖私奴不喩正兵唜男曾祖私奴不喩正兵己云外祖私奴不喩正兵</t>
    <phoneticPr fontId="1" type="noConversion"/>
  </si>
  <si>
    <t xml:space="preserve"> 沙器匠不喩巡別隊保黃自者未不喩自明, 本黃州不喩昌原</t>
    <phoneticPr fontId="1" type="noConversion"/>
  </si>
  <si>
    <t>府案付御保不喩忠贊衛, 外祖正兵不喩學生朴應楠</t>
    <phoneticPr fontId="1" type="noConversion"/>
  </si>
  <si>
    <t>父匠人不喩應福祖匠人不喩正兵龍伊曾祖匠人不喩正兵彦上</t>
    <phoneticPr fontId="1" type="noConversion"/>
  </si>
  <si>
    <t>李承不喩承福</t>
    <phoneticPr fontId="1" type="noConversion"/>
  </si>
  <si>
    <t>臥春不喩俊玉</t>
    <phoneticPr fontId="1" type="noConversion"/>
  </si>
  <si>
    <t>步兵不喩通政大夫</t>
    <phoneticPr fontId="1" type="noConversion"/>
  </si>
  <si>
    <t>府案付騎保束伍別隊不喩束伍軍</t>
    <phoneticPr fontId="1" type="noConversion"/>
  </si>
  <si>
    <t>淸道騎保束伍別隊不喩府案付忠贊衛</t>
    <phoneticPr fontId="1" type="noConversion"/>
  </si>
  <si>
    <t>父正兵不喩業武希奉祖正兵不喩業武興男</t>
    <phoneticPr fontId="1" type="noConversion"/>
  </si>
  <si>
    <t>本慶州不喩元州, 外祖驛吏不喩正兵</t>
    <phoneticPr fontId="1" type="noConversion"/>
  </si>
  <si>
    <t>月春不喩金召史</t>
    <phoneticPr fontId="1" type="noConversion"/>
  </si>
  <si>
    <t>京步兵不喩府案付忠贊衛</t>
    <phoneticPr fontId="1" type="noConversion"/>
  </si>
  <si>
    <t>府案付騎兵不喩府案付忠贊衛</t>
    <phoneticPr fontId="1" type="noConversion"/>
  </si>
  <si>
    <t>父正兵春福不喩貴福母班婢貴春不喩應代, 祖正兵貴同不喩春卜, 外祖正兵金貴卜不喩先立</t>
    <phoneticPr fontId="1" type="noConversion"/>
  </si>
  <si>
    <t>三祖不知</t>
    <phoneticPr fontId="1" type="noConversion"/>
  </si>
  <si>
    <t>曾祖水保不喩守門將守安不喩守還</t>
    <phoneticPr fontId="1" type="noConversion"/>
  </si>
  <si>
    <t>千風水不喩風介</t>
    <phoneticPr fontId="1" type="noConversion"/>
  </si>
  <si>
    <t>年貳拾捌不喩肆拾戊子, 曾祖水保不喩守門將守安不喩守還</t>
    <phoneticPr fontId="1" type="noConversion"/>
  </si>
  <si>
    <t>曾祖水保不喩守門將守安不喩守環</t>
    <phoneticPr fontId="1" type="noConversion"/>
  </si>
  <si>
    <t>年肆甲子生</t>
  </si>
  <si>
    <t>右三口父良人朴應昌加現</t>
  </si>
  <si>
    <t>率弟凞昌其妻</t>
  </si>
  <si>
    <t>父加現父業武義中</t>
  </si>
  <si>
    <t>外祖正兵金德世本上同</t>
  </si>
  <si>
    <t>父正兵所作不喩成輝</t>
  </si>
  <si>
    <t>第一戶</t>
  </si>
  <si>
    <t>祖水保不喩守門長守案不喩壽環</t>
  </si>
  <si>
    <t>良丁不喩府案付束伍別隊保</t>
  </si>
  <si>
    <t>父正兵㐚未不喩順伊</t>
  </si>
  <si>
    <t>外祖折衝將軍僉知中樞府事李大海本咸安不喩星州</t>
  </si>
  <si>
    <t>母良女唜今不喩唜春</t>
  </si>
  <si>
    <t>旕發不喩㗡先</t>
  </si>
  <si>
    <t>江阿致不喩岩回</t>
  </si>
  <si>
    <t>祖私奴不喩正兵戒生曾祖私奴不喩正兵</t>
  </si>
  <si>
    <t>本蔚山不喩金海</t>
  </si>
  <si>
    <t>父私奴不喩正兵</t>
  </si>
  <si>
    <t>本上同主上同</t>
  </si>
  <si>
    <t>私奴不喩府案付束伍別隊保, 外祖私奴不喩正兵</t>
  </si>
  <si>
    <t>順分不喩順先</t>
  </si>
  <si>
    <t>外祖裵㐚未不喩順</t>
  </si>
  <si>
    <t>巡水鐵保不喩騎保巡帶率改名朴天寬年貳拾柒不喩參拾陸壬辰, 曾祖水保不喩守門將守安不喩守環</t>
  </si>
  <si>
    <t>率雇工命先不喩龍駕驛保張命吉</t>
  </si>
  <si>
    <t>巡硫黃募軍進生不喩鄭武先</t>
  </si>
  <si>
    <t>鰥夫私奴不喩良丁金億</t>
  </si>
  <si>
    <t>先儀不喩義先</t>
  </si>
  <si>
    <t>士先不喩無應忠</t>
  </si>
  <si>
    <t>婢玉礼不喩奴自者只</t>
  </si>
  <si>
    <t>曾祖禦侮將軍不喩僉正</t>
  </si>
  <si>
    <t>驛女不喩良女, 外祖驛吏不喩正兵</t>
  </si>
  <si>
    <t>祖正兵德卜不喩水軍</t>
  </si>
  <si>
    <t>昌寧御保不喩巡別隊保</t>
  </si>
  <si>
    <t>主淸州正兵不喩京居世先宮韓完</t>
  </si>
  <si>
    <t>牙兵不喩營將建步</t>
  </si>
  <si>
    <t>祖正兵德福不喩水軍</t>
  </si>
  <si>
    <t>祖僉正忠不喩鸞夫, 曾祖正兵不喩學生致成</t>
  </si>
  <si>
    <t>萬奉不喩靑俊</t>
  </si>
  <si>
    <t>拾捌不喩貳拾戊申</t>
  </si>
  <si>
    <t>騎兵不喩省峴案付驛吏, 外祖正兵不喩驛吏權南不喩權太京</t>
  </si>
  <si>
    <t>驛保不喩省峴案付驛吏</t>
  </si>
  <si>
    <t>驛保不喩省峴案付驛吏巡牙兵, 年參拾柒不喩肆拾伍癸未, 本昌寧不喩安東</t>
  </si>
  <si>
    <t>私婢不喩良女, 外祖私奴不喩正兵</t>
  </si>
  <si>
    <t>驛保不喩省峴驛吏巡牙兵</t>
  </si>
  <si>
    <t>金乙牙不喩召史</t>
  </si>
  <si>
    <t>私奴不喩省峴驛吏牙兵, 父私奴不喩正兵, 祖私奴不喩正兵山立不喩儀貴曾祖不知不喩儀星外祖私奴不喩驛吏昆伊不喩徐山本淸道不喩大丘</t>
  </si>
  <si>
    <t>外祖私奴不喩良丁</t>
  </si>
  <si>
    <t>私奴束伍不喩營將道建步鰥夫</t>
  </si>
  <si>
    <t>曾祖僉正忠不喩鸞夫</t>
  </si>
  <si>
    <t>先玉不喩卞召史</t>
  </si>
  <si>
    <t>外祖驛吏金彦來本金海不喩延豊</t>
  </si>
  <si>
    <t>祖正兵德龍不喩德己曾祖通政大夫芳孫不喩世林</t>
  </si>
  <si>
    <t>曾祖定虜衛不喩展力副尉權知訓鍊院奉事</t>
  </si>
  <si>
    <t>父私奴不喩良人</t>
  </si>
  <si>
    <t>曾祖正兵德竜不喩德杞</t>
  </si>
  <si>
    <t>曾祖正兵德竜不喩德己</t>
  </si>
  <si>
    <t>水鐵匠不喩余丁辛致成</t>
  </si>
  <si>
    <t>祖正兵德竜不喩德杞曾祖通政大夫方孫不喩世林</t>
  </si>
  <si>
    <t>率女後邑種不喩子束伍別隊保年陸不喩拾肆甲寅</t>
  </si>
  <si>
    <t>曾祖正兵德竜不喩德起</t>
  </si>
  <si>
    <t>祖正兵德竜不喩德起曾祖正兵芳孫不喩世林</t>
  </si>
  <si>
    <t>曾祖正兵得竜不喩德基</t>
  </si>
  <si>
    <t>私奴巡牙兵一萬不喩朴振善, 主昌寧御保朴日奉不喩貴同, 母私婢大進不喩礼玉</t>
  </si>
  <si>
    <t>全豪竜不喩仁豪</t>
  </si>
  <si>
    <t>祖正兵德竜不喩德己, 曾祖通政大夫芳孫不喩世林</t>
  </si>
  <si>
    <t>曾祖正兵德龍不喩德基</t>
  </si>
  <si>
    <t>曾祖正兵不喩學生義光</t>
  </si>
  <si>
    <t>父通政大夫起福不喩哲</t>
  </si>
  <si>
    <t>父正兵不喩定虜衛仁豪, 曾祖正兵不喩軍功經歷有憲</t>
  </si>
  <si>
    <t>父母上仝</t>
  </si>
  <si>
    <t>私奴不喩府案付騎保巡牙兵</t>
  </si>
  <si>
    <t>本密陽不喩靑松</t>
  </si>
  <si>
    <t>順發不喩順昌</t>
  </si>
  <si>
    <t>鄭介不喩崔介</t>
  </si>
  <si>
    <t>曾祖軍功經歷有憲不喩忠順衛克男</t>
  </si>
  <si>
    <t>祖正兵不喩宣武原從功臣除役文伊</t>
  </si>
  <si>
    <t>曾祖正兵不喩宣武原從功臣除役文伊</t>
  </si>
  <si>
    <t>祖正兵不喩宣武原從功臣除役文</t>
  </si>
  <si>
    <t>曾祖正兵不喩宣武原從功臣除役文</t>
  </si>
  <si>
    <t>良丁不喩巡牙兵府案付忠贊衛, 祖正兵不喩宣武原從功臣除役文</t>
  </si>
  <si>
    <t>主鎭軍不喩忠贊衛</t>
  </si>
  <si>
    <t>主鎭不喩府案付忠贊衛, 祖正兵不喩宣武原從功臣除役文</t>
  </si>
  <si>
    <t>(原)等父私奴唜卜母班婢彦今</t>
    <phoneticPr fontId="1" type="noConversion"/>
  </si>
  <si>
    <t>(原)率母班婢順花年陸拾陸壬戌</t>
    <phoneticPr fontId="1" type="noConversion"/>
  </si>
  <si>
    <t>(原)等父私奴貴日班婢三月</t>
    <phoneticPr fontId="1" type="noConversion"/>
  </si>
  <si>
    <t>(原)等母班婢乱月</t>
    <phoneticPr fontId="1" type="noConversion"/>
  </si>
  <si>
    <t>私奴營將道軍官廳下典不喩火兵</t>
    <phoneticPr fontId="1" type="noConversion"/>
  </si>
  <si>
    <t>(原)等父班奴介金母良女銀玉辛卯逃亡</t>
    <phoneticPr fontId="1" type="noConversion"/>
  </si>
  <si>
    <t>(原)率貳所生婢己陽</t>
    <phoneticPr fontId="1" type="noConversion"/>
  </si>
  <si>
    <t>(原)率參所生</t>
    <phoneticPr fontId="1" type="noConversion"/>
  </si>
  <si>
    <t>(原)率肆所生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</si>
</sst>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8"/>
      <name val="돋움"/>
      <family val="3"/>
      <charset val="129"/>
    </font>
    <font>
      <sz val="10"/>
      <name val="한컴바탕"/>
      <family val="1"/>
      <charset val="129"/>
    </font>
    <font>
      <sz val="10"/>
      <name val="돋움"/>
      <family val="3"/>
      <charset val="129"/>
    </font>
    <font>
      <b/>
      <sz val="10"/>
      <name val="돋움"/>
      <family val="3"/>
      <charset val="129"/>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3" fillId="0" borderId="0" xfId="0" applyNumberFormat="1" applyFont="1" applyAlignment="1">
      <alignment vertical="top" wrapText="1"/>
    </xf>
    <xf numFmtId="0" fontId="4" fillId="2" borderId="0" xfId="0" applyNumberFormat="1" applyFont="1" applyFill="1" applyAlignment="1">
      <alignment horizontal="center" vertical="top"/>
    </xf>
    <xf numFmtId="0" fontId="4" fillId="2" borderId="0" xfId="0" applyNumberFormat="1" applyFont="1" applyFill="1" applyAlignment="1">
      <alignment horizontal="center" vertical="top" wrapText="1"/>
    </xf>
    <xf numFmtId="0" fontId="5" fillId="0" borderId="0" xfId="0" applyNumberFormat="1" applyFont="1" applyAlignment="1">
      <alignment vertical="top"/>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54"/>
  <sheetViews>
    <sheetView tabSelected="1" zoomScaleNormal="100" workbookViewId="0">
      <pane ySplit="1" topLeftCell="A2" activePane="bottomLeft" state="frozen"/>
      <selection pane="bottomLeft" activeCell="B2" sqref="B2"/>
    </sheetView>
  </sheetViews>
  <sheetFormatPr defaultColWidth="9.109375" defaultRowHeight="13.5" customHeight="1" x14ac:dyDescent="0.25"/>
  <cols>
    <col min="1" max="1" width="18.6640625" style="4" customWidth="1"/>
    <col min="2" max="2" width="4.77734375" style="1" customWidth="1"/>
    <col min="3" max="4" width="8.6640625" style="1" customWidth="1"/>
    <col min="5" max="6" width="4.6640625" style="1" customWidth="1"/>
    <col min="7" max="8" width="6.6640625" style="1" customWidth="1"/>
    <col min="9" max="9" width="3.6640625" style="1" customWidth="1"/>
    <col min="10" max="11" width="10.6640625" style="1" customWidth="1"/>
    <col min="12" max="12" width="3.6640625" style="1" customWidth="1"/>
    <col min="13" max="14" width="9.6640625" style="1" customWidth="1"/>
    <col min="15" max="16" width="5.6640625" style="1" customWidth="1"/>
    <col min="17" max="18" width="20.6640625" style="1" customWidth="1"/>
    <col min="19" max="20" width="10.6640625" style="1" customWidth="1"/>
    <col min="21" max="22" width="25.6640625" style="1" customWidth="1"/>
    <col min="23" max="24" width="2.6640625" style="1" customWidth="1"/>
    <col min="25" max="28" width="10.6640625" style="1" customWidth="1"/>
    <col min="29" max="31" width="4.6640625" style="1" customWidth="1"/>
    <col min="32" max="35" width="15.6640625" style="1" customWidth="1"/>
    <col min="36" max="37" width="2.6640625" style="1" customWidth="1"/>
    <col min="38" max="39" width="4.6640625" style="1" customWidth="1"/>
    <col min="40" max="45" width="10.6640625" style="1" customWidth="1"/>
    <col min="46" max="47" width="25.6640625" style="1" customWidth="1"/>
    <col min="48" max="57" width="10.6640625" style="1" customWidth="1"/>
    <col min="58" max="58" width="5.6640625" style="1" customWidth="1"/>
    <col min="59" max="60" width="25.6640625" style="1" customWidth="1"/>
    <col min="61" max="62" width="10.6640625" style="1" customWidth="1"/>
    <col min="63" max="64" width="25.6640625" style="1" customWidth="1"/>
    <col min="65" max="66" width="10.6640625" style="1" customWidth="1"/>
    <col min="67" max="68" width="25.6640625" style="1" customWidth="1"/>
    <col min="69" max="70" width="10.6640625" style="1" customWidth="1"/>
    <col min="71" max="72" width="4.6640625" style="1" customWidth="1"/>
    <col min="73" max="73" width="30.6640625" style="1" customWidth="1"/>
    <col min="74" max="16384" width="9.109375" style="1"/>
  </cols>
  <sheetData>
    <row r="1" spans="1:73" s="3" customFormat="1" ht="13.5" customHeight="1" x14ac:dyDescent="0.25">
      <c r="A1" s="2" t="s">
        <v>0</v>
      </c>
      <c r="B1" s="3" t="s">
        <v>11311</v>
      </c>
      <c r="C1" s="3" t="s">
        <v>11312</v>
      </c>
      <c r="D1" s="3" t="s">
        <v>11313</v>
      </c>
      <c r="E1" s="3" t="s">
        <v>11314</v>
      </c>
      <c r="F1" s="3" t="s">
        <v>1</v>
      </c>
      <c r="G1" s="3" t="s">
        <v>2</v>
      </c>
      <c r="H1" s="3" t="s">
        <v>6458</v>
      </c>
      <c r="I1" s="3" t="s">
        <v>3</v>
      </c>
      <c r="J1" s="3" t="s">
        <v>4</v>
      </c>
      <c r="K1" s="3" t="s">
        <v>6473</v>
      </c>
      <c r="L1" s="3" t="s">
        <v>5</v>
      </c>
      <c r="M1" s="3" t="s">
        <v>11315</v>
      </c>
      <c r="N1" s="3" t="s">
        <v>11316</v>
      </c>
      <c r="O1" s="3" t="s">
        <v>6</v>
      </c>
      <c r="P1" s="3" t="s">
        <v>6578</v>
      </c>
      <c r="Q1" s="3" t="s">
        <v>7</v>
      </c>
      <c r="R1" s="3" t="s">
        <v>6580</v>
      </c>
      <c r="S1" s="3" t="s">
        <v>8</v>
      </c>
      <c r="T1" s="3" t="s">
        <v>6592</v>
      </c>
      <c r="U1" s="3" t="s">
        <v>9</v>
      </c>
      <c r="V1" s="3" t="s">
        <v>6666</v>
      </c>
      <c r="W1" s="3" t="s">
        <v>10</v>
      </c>
      <c r="X1" s="3" t="s">
        <v>7056</v>
      </c>
      <c r="Y1" s="3" t="s">
        <v>11</v>
      </c>
      <c r="Z1" s="3" t="s">
        <v>7110</v>
      </c>
      <c r="AA1" s="3" t="s">
        <v>12</v>
      </c>
      <c r="AB1" s="3" t="s">
        <v>8704</v>
      </c>
      <c r="AC1" s="3" t="s">
        <v>13</v>
      </c>
      <c r="AD1" s="3" t="s">
        <v>14</v>
      </c>
      <c r="AE1" s="3" t="s">
        <v>8714</v>
      </c>
      <c r="AF1" s="3" t="s">
        <v>15</v>
      </c>
      <c r="AG1" s="3" t="s">
        <v>8772</v>
      </c>
      <c r="AH1" s="3" t="s">
        <v>16</v>
      </c>
      <c r="AI1" s="3" t="s">
        <v>8837</v>
      </c>
      <c r="AJ1" s="3" t="s">
        <v>17</v>
      </c>
      <c r="AK1" s="3" t="s">
        <v>8908</v>
      </c>
      <c r="AL1" s="3" t="s">
        <v>18</v>
      </c>
      <c r="AM1" s="3" t="s">
        <v>8910</v>
      </c>
      <c r="AN1" s="3" t="s">
        <v>19</v>
      </c>
      <c r="AO1" s="3" t="s">
        <v>8965</v>
      </c>
      <c r="AP1" s="3" t="s">
        <v>20</v>
      </c>
      <c r="AQ1" s="3" t="s">
        <v>8989</v>
      </c>
      <c r="AR1" s="3" t="s">
        <v>21</v>
      </c>
      <c r="AS1" s="3" t="s">
        <v>9016</v>
      </c>
      <c r="AT1" s="3" t="s">
        <v>22</v>
      </c>
      <c r="AU1" s="3" t="s">
        <v>9164</v>
      </c>
      <c r="AV1" s="3" t="s">
        <v>23</v>
      </c>
      <c r="AW1" s="3" t="s">
        <v>9245</v>
      </c>
      <c r="AX1" s="3" t="s">
        <v>24</v>
      </c>
      <c r="AY1" s="3" t="s">
        <v>9752</v>
      </c>
      <c r="AZ1" s="3" t="s">
        <v>25</v>
      </c>
      <c r="BA1" s="3" t="s">
        <v>9753</v>
      </c>
      <c r="BB1" s="3" t="s">
        <v>26</v>
      </c>
      <c r="BC1" s="3" t="s">
        <v>9754</v>
      </c>
      <c r="BD1" s="3" t="s">
        <v>27</v>
      </c>
      <c r="BE1" s="3" t="s">
        <v>9758</v>
      </c>
      <c r="BF1" s="3" t="s">
        <v>28</v>
      </c>
      <c r="BG1" s="3" t="s">
        <v>29</v>
      </c>
      <c r="BH1" s="3" t="s">
        <v>9897</v>
      </c>
      <c r="BI1" s="3" t="s">
        <v>30</v>
      </c>
      <c r="BJ1" s="3" t="s">
        <v>8454</v>
      </c>
      <c r="BK1" s="3" t="s">
        <v>31</v>
      </c>
      <c r="BL1" s="3" t="s">
        <v>10328</v>
      </c>
      <c r="BM1" s="3" t="s">
        <v>32</v>
      </c>
      <c r="BN1" s="3" t="s">
        <v>10387</v>
      </c>
      <c r="BO1" s="3" t="s">
        <v>33</v>
      </c>
      <c r="BP1" s="3" t="s">
        <v>10760</v>
      </c>
      <c r="BQ1" s="3" t="s">
        <v>34</v>
      </c>
      <c r="BR1" s="3" t="s">
        <v>10782</v>
      </c>
      <c r="BS1" s="3" t="s">
        <v>35</v>
      </c>
      <c r="BT1" s="3" t="s">
        <v>11283</v>
      </c>
      <c r="BU1" s="3" t="s">
        <v>14022</v>
      </c>
    </row>
    <row r="2" spans="1:73" ht="13.5" customHeight="1" x14ac:dyDescent="0.25">
      <c r="A2" s="4" t="str">
        <f t="shared" ref="A2:A30" si="0">HYPERLINK("http://kyu.snu.ac.kr/sdhj/index.jsp?type=hj/GK14817_00IH_0001_0216.jpg","1687_풍각남면_216")</f>
        <v>1687_풍각남면_216</v>
      </c>
      <c r="B2" s="1">
        <v>1687</v>
      </c>
      <c r="C2" s="1" t="s">
        <v>11322</v>
      </c>
      <c r="D2" s="1" t="s">
        <v>11323</v>
      </c>
      <c r="E2" s="1">
        <v>1</v>
      </c>
      <c r="F2" s="1">
        <v>1</v>
      </c>
      <c r="G2" s="1" t="s">
        <v>13606</v>
      </c>
      <c r="H2" s="1" t="s">
        <v>11325</v>
      </c>
      <c r="I2" s="1">
        <v>1</v>
      </c>
      <c r="J2" s="1" t="s">
        <v>36</v>
      </c>
      <c r="K2" s="1" t="s">
        <v>6474</v>
      </c>
      <c r="L2" s="1">
        <v>1</v>
      </c>
      <c r="M2" s="1" t="s">
        <v>38</v>
      </c>
      <c r="N2" s="1" t="s">
        <v>7111</v>
      </c>
      <c r="T2" s="1" t="s">
        <v>11369</v>
      </c>
      <c r="U2" s="1" t="s">
        <v>37</v>
      </c>
      <c r="V2" s="1" t="s">
        <v>6667</v>
      </c>
      <c r="Y2" s="1" t="s">
        <v>38</v>
      </c>
      <c r="Z2" s="1" t="s">
        <v>7111</v>
      </c>
      <c r="AC2" s="1">
        <v>35</v>
      </c>
      <c r="AD2" s="1" t="s">
        <v>39</v>
      </c>
      <c r="AE2" s="1" t="s">
        <v>8715</v>
      </c>
      <c r="AJ2" s="1" t="s">
        <v>17</v>
      </c>
      <c r="AK2" s="1" t="s">
        <v>8908</v>
      </c>
      <c r="AL2" s="1" t="s">
        <v>40</v>
      </c>
      <c r="AM2" s="1" t="s">
        <v>8911</v>
      </c>
      <c r="AN2" s="1" t="s">
        <v>41</v>
      </c>
      <c r="AO2" s="1" t="s">
        <v>6620</v>
      </c>
      <c r="AP2" s="1" t="s">
        <v>42</v>
      </c>
      <c r="AQ2" s="1" t="s">
        <v>8990</v>
      </c>
      <c r="AR2" s="1" t="s">
        <v>43</v>
      </c>
      <c r="AS2" s="1" t="s">
        <v>11678</v>
      </c>
      <c r="AT2" s="1" t="s">
        <v>44</v>
      </c>
      <c r="AU2" s="1" t="s">
        <v>6669</v>
      </c>
      <c r="AV2" s="1" t="s">
        <v>45</v>
      </c>
      <c r="AW2" s="1" t="s">
        <v>7113</v>
      </c>
      <c r="BB2" s="1" t="s">
        <v>46</v>
      </c>
      <c r="BC2" s="1" t="s">
        <v>6783</v>
      </c>
      <c r="BD2" s="1" t="s">
        <v>47</v>
      </c>
      <c r="BE2" s="1" t="s">
        <v>7114</v>
      </c>
      <c r="BG2" s="1" t="s">
        <v>44</v>
      </c>
      <c r="BH2" s="1" t="s">
        <v>6669</v>
      </c>
      <c r="BI2" s="1" t="s">
        <v>48</v>
      </c>
      <c r="BJ2" s="1" t="s">
        <v>7854</v>
      </c>
      <c r="BK2" s="1" t="s">
        <v>44</v>
      </c>
      <c r="BL2" s="1" t="s">
        <v>6669</v>
      </c>
      <c r="BM2" s="1" t="s">
        <v>49</v>
      </c>
      <c r="BN2" s="1" t="s">
        <v>8911</v>
      </c>
      <c r="BO2" s="1" t="s">
        <v>44</v>
      </c>
      <c r="BP2" s="1" t="s">
        <v>6669</v>
      </c>
      <c r="BQ2" s="1" t="s">
        <v>50</v>
      </c>
      <c r="BR2" s="1" t="s">
        <v>7832</v>
      </c>
      <c r="BS2" s="1" t="s">
        <v>51</v>
      </c>
      <c r="BT2" s="1" t="s">
        <v>8849</v>
      </c>
    </row>
    <row r="3" spans="1:73" ht="13.5" customHeight="1" x14ac:dyDescent="0.25">
      <c r="A3" s="4" t="str">
        <f t="shared" si="0"/>
        <v>1687_풍각남면_216</v>
      </c>
      <c r="B3" s="1">
        <v>1687</v>
      </c>
      <c r="C3" s="1" t="s">
        <v>11322</v>
      </c>
      <c r="D3" s="1" t="s">
        <v>11323</v>
      </c>
      <c r="E3" s="1">
        <v>2</v>
      </c>
      <c r="F3" s="1">
        <v>1</v>
      </c>
      <c r="G3" s="1" t="s">
        <v>1024</v>
      </c>
      <c r="H3" s="1" t="s">
        <v>11324</v>
      </c>
      <c r="I3" s="1">
        <v>1</v>
      </c>
      <c r="L3" s="1">
        <v>1</v>
      </c>
      <c r="M3" s="1" t="s">
        <v>38</v>
      </c>
      <c r="N3" s="1" t="s">
        <v>7111</v>
      </c>
      <c r="S3" s="1" t="s">
        <v>52</v>
      </c>
      <c r="T3" s="1" t="s">
        <v>6593</v>
      </c>
      <c r="U3" s="1" t="s">
        <v>53</v>
      </c>
      <c r="V3" s="1" t="s">
        <v>6668</v>
      </c>
      <c r="Y3" s="1" t="s">
        <v>54</v>
      </c>
      <c r="Z3" s="1" t="s">
        <v>7112</v>
      </c>
      <c r="AC3" s="1">
        <v>34</v>
      </c>
      <c r="AD3" s="1" t="s">
        <v>55</v>
      </c>
      <c r="AE3" s="1" t="s">
        <v>8716</v>
      </c>
      <c r="AJ3" s="1" t="s">
        <v>17</v>
      </c>
      <c r="AK3" s="1" t="s">
        <v>8908</v>
      </c>
      <c r="AL3" s="1" t="s">
        <v>56</v>
      </c>
      <c r="AM3" s="1" t="s">
        <v>11552</v>
      </c>
      <c r="AN3" s="1" t="s">
        <v>57</v>
      </c>
      <c r="AO3" s="1" t="s">
        <v>8919</v>
      </c>
      <c r="AP3" s="1" t="s">
        <v>58</v>
      </c>
      <c r="AQ3" s="1" t="s">
        <v>6774</v>
      </c>
      <c r="AR3" s="1" t="s">
        <v>59</v>
      </c>
      <c r="AS3" s="1" t="s">
        <v>9017</v>
      </c>
      <c r="AT3" s="1" t="s">
        <v>60</v>
      </c>
      <c r="AU3" s="1" t="s">
        <v>7012</v>
      </c>
      <c r="AV3" s="1" t="s">
        <v>61</v>
      </c>
      <c r="AW3" s="1" t="s">
        <v>7136</v>
      </c>
      <c r="BB3" s="1" t="s">
        <v>46</v>
      </c>
      <c r="BC3" s="1" t="s">
        <v>6783</v>
      </c>
      <c r="BD3" s="1" t="s">
        <v>62</v>
      </c>
      <c r="BE3" s="1" t="s">
        <v>8201</v>
      </c>
      <c r="BG3" s="1" t="s">
        <v>60</v>
      </c>
      <c r="BH3" s="1" t="s">
        <v>7012</v>
      </c>
      <c r="BI3" s="1" t="s">
        <v>63</v>
      </c>
      <c r="BJ3" s="1" t="s">
        <v>7446</v>
      </c>
      <c r="BK3" s="1" t="s">
        <v>60</v>
      </c>
      <c r="BL3" s="1" t="s">
        <v>7012</v>
      </c>
      <c r="BM3" s="1" t="s">
        <v>64</v>
      </c>
      <c r="BN3" s="1" t="s">
        <v>10388</v>
      </c>
      <c r="BO3" s="1" t="s">
        <v>60</v>
      </c>
      <c r="BP3" s="1" t="s">
        <v>7012</v>
      </c>
      <c r="BQ3" s="1" t="s">
        <v>65</v>
      </c>
      <c r="BR3" s="1" t="s">
        <v>10783</v>
      </c>
      <c r="BS3" s="1" t="s">
        <v>56</v>
      </c>
      <c r="BT3" s="1" t="s">
        <v>11552</v>
      </c>
    </row>
    <row r="4" spans="1:73" ht="13.5" customHeight="1" x14ac:dyDescent="0.25">
      <c r="A4" s="4" t="str">
        <f t="shared" si="0"/>
        <v>1687_풍각남면_216</v>
      </c>
      <c r="B4" s="1">
        <v>1687</v>
      </c>
      <c r="C4" s="1" t="s">
        <v>11322</v>
      </c>
      <c r="D4" s="1" t="s">
        <v>11323</v>
      </c>
      <c r="E4" s="1">
        <v>3</v>
      </c>
      <c r="F4" s="1">
        <v>1</v>
      </c>
      <c r="G4" s="1" t="s">
        <v>1024</v>
      </c>
      <c r="H4" s="1" t="s">
        <v>11324</v>
      </c>
      <c r="I4" s="1">
        <v>1</v>
      </c>
      <c r="L4" s="1">
        <v>1</v>
      </c>
      <c r="M4" s="1" t="s">
        <v>38</v>
      </c>
      <c r="N4" s="1" t="s">
        <v>7111</v>
      </c>
      <c r="S4" s="1" t="s">
        <v>11383</v>
      </c>
      <c r="T4" s="1" t="s">
        <v>11384</v>
      </c>
      <c r="U4" s="1" t="s">
        <v>44</v>
      </c>
      <c r="V4" s="1" t="s">
        <v>6669</v>
      </c>
      <c r="Y4" s="1" t="s">
        <v>45</v>
      </c>
      <c r="Z4" s="1" t="s">
        <v>7113</v>
      </c>
      <c r="AC4" s="1">
        <v>70</v>
      </c>
      <c r="AD4" s="1" t="s">
        <v>67</v>
      </c>
      <c r="AE4" s="1" t="s">
        <v>8717</v>
      </c>
    </row>
    <row r="5" spans="1:73" ht="13.5" customHeight="1" x14ac:dyDescent="0.25">
      <c r="A5" s="4" t="str">
        <f t="shared" si="0"/>
        <v>1687_풍각남면_216</v>
      </c>
      <c r="B5" s="1">
        <v>1687</v>
      </c>
      <c r="C5" s="1" t="s">
        <v>11322</v>
      </c>
      <c r="D5" s="1" t="s">
        <v>11323</v>
      </c>
      <c r="E5" s="1">
        <v>4</v>
      </c>
      <c r="F5" s="1">
        <v>1</v>
      </c>
      <c r="G5" s="1" t="s">
        <v>1024</v>
      </c>
      <c r="H5" s="1" t="s">
        <v>11324</v>
      </c>
      <c r="I5" s="1">
        <v>1</v>
      </c>
      <c r="L5" s="1">
        <v>1</v>
      </c>
      <c r="M5" s="1" t="s">
        <v>38</v>
      </c>
      <c r="N5" s="1" t="s">
        <v>7111</v>
      </c>
      <c r="S5" s="1" t="s">
        <v>68</v>
      </c>
      <c r="T5" s="1" t="s">
        <v>6595</v>
      </c>
      <c r="U5" s="1" t="s">
        <v>53</v>
      </c>
      <c r="V5" s="1" t="s">
        <v>6668</v>
      </c>
      <c r="Y5" s="1" t="s">
        <v>47</v>
      </c>
      <c r="Z5" s="1" t="s">
        <v>7114</v>
      </c>
      <c r="AC5" s="1">
        <v>62</v>
      </c>
      <c r="AD5" s="1" t="s">
        <v>69</v>
      </c>
      <c r="AE5" s="1" t="s">
        <v>6722</v>
      </c>
    </row>
    <row r="6" spans="1:73" ht="13.5" customHeight="1" x14ac:dyDescent="0.25">
      <c r="A6" s="4" t="str">
        <f t="shared" si="0"/>
        <v>1687_풍각남면_216</v>
      </c>
      <c r="B6" s="1">
        <v>1687</v>
      </c>
      <c r="C6" s="1" t="s">
        <v>11322</v>
      </c>
      <c r="D6" s="1" t="s">
        <v>11323</v>
      </c>
      <c r="E6" s="1">
        <v>5</v>
      </c>
      <c r="F6" s="1">
        <v>1</v>
      </c>
      <c r="G6" s="1" t="s">
        <v>1024</v>
      </c>
      <c r="H6" s="1" t="s">
        <v>11324</v>
      </c>
      <c r="I6" s="1">
        <v>1</v>
      </c>
      <c r="L6" s="1">
        <v>1</v>
      </c>
      <c r="M6" s="1" t="s">
        <v>38</v>
      </c>
      <c r="N6" s="1" t="s">
        <v>7111</v>
      </c>
      <c r="S6" s="1" t="s">
        <v>70</v>
      </c>
      <c r="T6" s="1" t="s">
        <v>6596</v>
      </c>
      <c r="Y6" s="1" t="s">
        <v>71</v>
      </c>
      <c r="Z6" s="1" t="s">
        <v>13334</v>
      </c>
      <c r="AC6" s="1">
        <v>4</v>
      </c>
      <c r="AD6" s="1" t="s">
        <v>72</v>
      </c>
      <c r="AE6" s="1" t="s">
        <v>8718</v>
      </c>
      <c r="BU6" s="1" t="s">
        <v>14173</v>
      </c>
    </row>
    <row r="7" spans="1:73" ht="13.5" customHeight="1" x14ac:dyDescent="0.25">
      <c r="A7" s="4" t="str">
        <f t="shared" si="0"/>
        <v>1687_풍각남면_216</v>
      </c>
      <c r="B7" s="1">
        <v>1687</v>
      </c>
      <c r="C7" s="1" t="s">
        <v>11322</v>
      </c>
      <c r="D7" s="1" t="s">
        <v>11323</v>
      </c>
      <c r="E7" s="1">
        <v>6</v>
      </c>
      <c r="F7" s="1">
        <v>1</v>
      </c>
      <c r="G7" s="1" t="s">
        <v>1024</v>
      </c>
      <c r="H7" s="1" t="s">
        <v>11324</v>
      </c>
      <c r="I7" s="1">
        <v>1</v>
      </c>
      <c r="L7" s="1">
        <v>2</v>
      </c>
      <c r="M7" s="1" t="s">
        <v>12318</v>
      </c>
      <c r="N7" s="1" t="s">
        <v>12808</v>
      </c>
      <c r="T7" s="1" t="s">
        <v>11369</v>
      </c>
      <c r="U7" s="1" t="s">
        <v>73</v>
      </c>
      <c r="V7" s="1" t="s">
        <v>6670</v>
      </c>
      <c r="W7" s="1" t="s">
        <v>74</v>
      </c>
      <c r="X7" s="1" t="s">
        <v>7057</v>
      </c>
      <c r="Y7" s="1" t="s">
        <v>75</v>
      </c>
      <c r="Z7" s="1" t="s">
        <v>7115</v>
      </c>
      <c r="AC7" s="1">
        <v>36</v>
      </c>
      <c r="AD7" s="1" t="s">
        <v>76</v>
      </c>
      <c r="AE7" s="1" t="s">
        <v>8719</v>
      </c>
      <c r="AJ7" s="1" t="s">
        <v>17</v>
      </c>
      <c r="AK7" s="1" t="s">
        <v>8908</v>
      </c>
      <c r="AL7" s="1" t="s">
        <v>77</v>
      </c>
      <c r="AM7" s="1" t="s">
        <v>8882</v>
      </c>
      <c r="AT7" s="1" t="s">
        <v>78</v>
      </c>
      <c r="AU7" s="1" t="s">
        <v>6689</v>
      </c>
      <c r="AV7" s="1" t="s">
        <v>79</v>
      </c>
      <c r="AW7" s="1" t="s">
        <v>7302</v>
      </c>
      <c r="BG7" s="1" t="s">
        <v>44</v>
      </c>
      <c r="BH7" s="1" t="s">
        <v>6669</v>
      </c>
      <c r="BI7" s="1" t="s">
        <v>80</v>
      </c>
      <c r="BJ7" s="1" t="s">
        <v>9950</v>
      </c>
      <c r="BK7" s="1" t="s">
        <v>44</v>
      </c>
      <c r="BL7" s="1" t="s">
        <v>6669</v>
      </c>
      <c r="BM7" s="1" t="s">
        <v>81</v>
      </c>
      <c r="BN7" s="1" t="s">
        <v>10389</v>
      </c>
      <c r="BO7" s="1" t="s">
        <v>44</v>
      </c>
      <c r="BP7" s="1" t="s">
        <v>6669</v>
      </c>
      <c r="BQ7" s="1" t="s">
        <v>82</v>
      </c>
      <c r="BR7" s="1" t="s">
        <v>8949</v>
      </c>
      <c r="BS7" s="1" t="s">
        <v>57</v>
      </c>
      <c r="BT7" s="1" t="s">
        <v>8919</v>
      </c>
    </row>
    <row r="8" spans="1:73" ht="13.5" customHeight="1" x14ac:dyDescent="0.25">
      <c r="A8" s="4" t="str">
        <f t="shared" si="0"/>
        <v>1687_풍각남면_216</v>
      </c>
      <c r="B8" s="1">
        <v>1687</v>
      </c>
      <c r="C8" s="1" t="s">
        <v>11322</v>
      </c>
      <c r="D8" s="1" t="s">
        <v>11323</v>
      </c>
      <c r="E8" s="1">
        <v>7</v>
      </c>
      <c r="F8" s="1">
        <v>1</v>
      </c>
      <c r="G8" s="1" t="s">
        <v>1024</v>
      </c>
      <c r="H8" s="1" t="s">
        <v>11324</v>
      </c>
      <c r="I8" s="1">
        <v>1</v>
      </c>
      <c r="L8" s="1">
        <v>2</v>
      </c>
      <c r="M8" s="1" t="s">
        <v>12318</v>
      </c>
      <c r="N8" s="1" t="s">
        <v>12808</v>
      </c>
      <c r="S8" s="1" t="s">
        <v>52</v>
      </c>
      <c r="T8" s="1" t="s">
        <v>6593</v>
      </c>
      <c r="U8" s="1" t="s">
        <v>83</v>
      </c>
      <c r="V8" s="1" t="s">
        <v>11397</v>
      </c>
      <c r="W8" s="1" t="s">
        <v>84</v>
      </c>
      <c r="X8" s="1" t="s">
        <v>11440</v>
      </c>
      <c r="Y8" s="1" t="s">
        <v>13717</v>
      </c>
      <c r="Z8" s="1" t="s">
        <v>7116</v>
      </c>
      <c r="AC8" s="1">
        <v>38</v>
      </c>
      <c r="AD8" s="1" t="s">
        <v>85</v>
      </c>
      <c r="AE8" s="1" t="s">
        <v>8720</v>
      </c>
      <c r="AJ8" s="1" t="s">
        <v>17</v>
      </c>
      <c r="AK8" s="1" t="s">
        <v>8908</v>
      </c>
      <c r="AL8" s="1" t="s">
        <v>86</v>
      </c>
      <c r="AM8" s="1" t="s">
        <v>8853</v>
      </c>
      <c r="AT8" s="1" t="s">
        <v>60</v>
      </c>
      <c r="AU8" s="1" t="s">
        <v>7012</v>
      </c>
      <c r="AV8" s="1" t="s">
        <v>87</v>
      </c>
      <c r="AW8" s="1" t="s">
        <v>9246</v>
      </c>
      <c r="BG8" s="1" t="s">
        <v>60</v>
      </c>
      <c r="BH8" s="1" t="s">
        <v>7012</v>
      </c>
      <c r="BI8" s="1" t="s">
        <v>88</v>
      </c>
      <c r="BJ8" s="1" t="s">
        <v>8268</v>
      </c>
      <c r="BM8" s="1" t="s">
        <v>89</v>
      </c>
      <c r="BN8" s="1" t="s">
        <v>7885</v>
      </c>
      <c r="BQ8" s="1" t="s">
        <v>90</v>
      </c>
      <c r="BR8" s="1" t="s">
        <v>10784</v>
      </c>
      <c r="BS8" s="1" t="s">
        <v>51</v>
      </c>
      <c r="BT8" s="1" t="s">
        <v>8849</v>
      </c>
    </row>
    <row r="9" spans="1:73" ht="13.5" customHeight="1" x14ac:dyDescent="0.25">
      <c r="A9" s="4" t="str">
        <f t="shared" si="0"/>
        <v>1687_풍각남면_216</v>
      </c>
      <c r="B9" s="1">
        <v>1687</v>
      </c>
      <c r="C9" s="1" t="s">
        <v>11322</v>
      </c>
      <c r="D9" s="1" t="s">
        <v>11323</v>
      </c>
      <c r="E9" s="1">
        <v>8</v>
      </c>
      <c r="F9" s="1">
        <v>1</v>
      </c>
      <c r="G9" s="1" t="s">
        <v>1024</v>
      </c>
      <c r="H9" s="1" t="s">
        <v>11324</v>
      </c>
      <c r="I9" s="1">
        <v>1</v>
      </c>
      <c r="L9" s="1">
        <v>2</v>
      </c>
      <c r="M9" s="1" t="s">
        <v>12318</v>
      </c>
      <c r="N9" s="1" t="s">
        <v>12808</v>
      </c>
      <c r="S9" s="1" t="s">
        <v>68</v>
      </c>
      <c r="T9" s="1" t="s">
        <v>6595</v>
      </c>
      <c r="U9" s="1" t="s">
        <v>53</v>
      </c>
      <c r="V9" s="1" t="s">
        <v>6668</v>
      </c>
      <c r="Y9" s="1" t="s">
        <v>91</v>
      </c>
      <c r="Z9" s="1" t="s">
        <v>7117</v>
      </c>
      <c r="AF9" s="1" t="s">
        <v>92</v>
      </c>
      <c r="AG9" s="1" t="s">
        <v>8773</v>
      </c>
    </row>
    <row r="10" spans="1:73" ht="13.5" customHeight="1" x14ac:dyDescent="0.25">
      <c r="A10" s="4" t="str">
        <f t="shared" si="0"/>
        <v>1687_풍각남면_216</v>
      </c>
      <c r="B10" s="1">
        <v>1687</v>
      </c>
      <c r="C10" s="1" t="s">
        <v>11322</v>
      </c>
      <c r="D10" s="1" t="s">
        <v>11323</v>
      </c>
      <c r="E10" s="1">
        <v>9</v>
      </c>
      <c r="F10" s="1">
        <v>1</v>
      </c>
      <c r="G10" s="1" t="s">
        <v>1024</v>
      </c>
      <c r="H10" s="1" t="s">
        <v>11324</v>
      </c>
      <c r="I10" s="1">
        <v>1</v>
      </c>
      <c r="L10" s="1">
        <v>2</v>
      </c>
      <c r="M10" s="1" t="s">
        <v>12318</v>
      </c>
      <c r="N10" s="1" t="s">
        <v>12808</v>
      </c>
      <c r="S10" s="1" t="s">
        <v>93</v>
      </c>
      <c r="T10" s="1" t="s">
        <v>6597</v>
      </c>
      <c r="Y10" s="1" t="s">
        <v>94</v>
      </c>
      <c r="Z10" s="1" t="s">
        <v>7118</v>
      </c>
      <c r="AC10" s="1">
        <v>3</v>
      </c>
      <c r="AD10" s="1" t="s">
        <v>96</v>
      </c>
      <c r="AE10" s="1" t="s">
        <v>8721</v>
      </c>
      <c r="AF10" s="1" t="s">
        <v>97</v>
      </c>
      <c r="AG10" s="1" t="s">
        <v>8774</v>
      </c>
    </row>
    <row r="11" spans="1:73" ht="13.5" customHeight="1" x14ac:dyDescent="0.25">
      <c r="A11" s="4" t="str">
        <f t="shared" si="0"/>
        <v>1687_풍각남면_216</v>
      </c>
      <c r="B11" s="1">
        <v>1687</v>
      </c>
      <c r="C11" s="1" t="s">
        <v>11322</v>
      </c>
      <c r="D11" s="1" t="s">
        <v>11323</v>
      </c>
      <c r="E11" s="1">
        <v>10</v>
      </c>
      <c r="F11" s="1">
        <v>1</v>
      </c>
      <c r="G11" s="1" t="s">
        <v>1024</v>
      </c>
      <c r="H11" s="1" t="s">
        <v>11324</v>
      </c>
      <c r="I11" s="1">
        <v>1</v>
      </c>
      <c r="L11" s="1">
        <v>3</v>
      </c>
      <c r="M11" s="1" t="s">
        <v>12319</v>
      </c>
      <c r="N11" s="1" t="s">
        <v>12809</v>
      </c>
      <c r="T11" s="1" t="s">
        <v>11369</v>
      </c>
      <c r="U11" s="1" t="s">
        <v>73</v>
      </c>
      <c r="V11" s="1" t="s">
        <v>6670</v>
      </c>
      <c r="W11" s="1" t="s">
        <v>98</v>
      </c>
      <c r="X11" s="1" t="s">
        <v>11439</v>
      </c>
      <c r="Y11" s="1" t="s">
        <v>99</v>
      </c>
      <c r="Z11" s="1" t="s">
        <v>7119</v>
      </c>
      <c r="AC11" s="1">
        <v>49</v>
      </c>
      <c r="AD11" s="1" t="s">
        <v>100</v>
      </c>
      <c r="AE11" s="1" t="s">
        <v>8722</v>
      </c>
      <c r="AJ11" s="1" t="s">
        <v>17</v>
      </c>
      <c r="AK11" s="1" t="s">
        <v>8908</v>
      </c>
      <c r="AL11" s="1" t="s">
        <v>56</v>
      </c>
      <c r="AM11" s="1" t="s">
        <v>11552</v>
      </c>
      <c r="AT11" s="1" t="s">
        <v>101</v>
      </c>
      <c r="AU11" s="1" t="s">
        <v>9165</v>
      </c>
      <c r="AV11" s="1" t="s">
        <v>102</v>
      </c>
      <c r="AW11" s="1" t="s">
        <v>7728</v>
      </c>
      <c r="BG11" s="1" t="s">
        <v>101</v>
      </c>
      <c r="BH11" s="1" t="s">
        <v>9165</v>
      </c>
      <c r="BI11" s="1" t="s">
        <v>103</v>
      </c>
      <c r="BJ11" s="1" t="s">
        <v>9951</v>
      </c>
      <c r="BK11" s="1" t="s">
        <v>101</v>
      </c>
      <c r="BL11" s="1" t="s">
        <v>9165</v>
      </c>
      <c r="BM11" s="1" t="s">
        <v>104</v>
      </c>
      <c r="BN11" s="1" t="s">
        <v>10390</v>
      </c>
      <c r="BO11" s="1" t="s">
        <v>60</v>
      </c>
      <c r="BP11" s="1" t="s">
        <v>7012</v>
      </c>
      <c r="BQ11" s="1" t="s">
        <v>105</v>
      </c>
      <c r="BR11" s="1" t="s">
        <v>10785</v>
      </c>
      <c r="BS11" s="1" t="s">
        <v>106</v>
      </c>
      <c r="BT11" s="1" t="s">
        <v>8894</v>
      </c>
    </row>
    <row r="12" spans="1:73" ht="13.5" customHeight="1" x14ac:dyDescent="0.25">
      <c r="A12" s="4" t="str">
        <f t="shared" si="0"/>
        <v>1687_풍각남면_216</v>
      </c>
      <c r="B12" s="1">
        <v>1687</v>
      </c>
      <c r="C12" s="1" t="s">
        <v>11322</v>
      </c>
      <c r="D12" s="1" t="s">
        <v>11323</v>
      </c>
      <c r="E12" s="1">
        <v>11</v>
      </c>
      <c r="F12" s="1">
        <v>1</v>
      </c>
      <c r="G12" s="1" t="s">
        <v>1024</v>
      </c>
      <c r="H12" s="1" t="s">
        <v>11324</v>
      </c>
      <c r="I12" s="1">
        <v>1</v>
      </c>
      <c r="L12" s="1">
        <v>3</v>
      </c>
      <c r="M12" s="1" t="s">
        <v>12319</v>
      </c>
      <c r="N12" s="1" t="s">
        <v>12809</v>
      </c>
      <c r="S12" s="1" t="s">
        <v>52</v>
      </c>
      <c r="T12" s="1" t="s">
        <v>6593</v>
      </c>
      <c r="U12" s="1" t="s">
        <v>53</v>
      </c>
      <c r="V12" s="1" t="s">
        <v>6668</v>
      </c>
      <c r="Y12" s="1" t="s">
        <v>13718</v>
      </c>
      <c r="Z12" s="1" t="s">
        <v>7120</v>
      </c>
      <c r="AC12" s="1">
        <v>51</v>
      </c>
      <c r="AD12" s="1" t="s">
        <v>107</v>
      </c>
      <c r="AE12" s="1" t="s">
        <v>8723</v>
      </c>
      <c r="AJ12" s="1" t="s">
        <v>17</v>
      </c>
      <c r="AK12" s="1" t="s">
        <v>8908</v>
      </c>
      <c r="AL12" s="1" t="s">
        <v>108</v>
      </c>
      <c r="AM12" s="1" t="s">
        <v>8869</v>
      </c>
      <c r="AN12" s="1" t="s">
        <v>109</v>
      </c>
      <c r="AO12" s="1" t="s">
        <v>8966</v>
      </c>
      <c r="AP12" s="1" t="s">
        <v>58</v>
      </c>
      <c r="AQ12" s="1" t="s">
        <v>6774</v>
      </c>
      <c r="AR12" s="1" t="s">
        <v>110</v>
      </c>
      <c r="AS12" s="1" t="s">
        <v>9018</v>
      </c>
      <c r="AT12" s="1" t="s">
        <v>44</v>
      </c>
      <c r="AU12" s="1" t="s">
        <v>6669</v>
      </c>
      <c r="AV12" s="1" t="s">
        <v>111</v>
      </c>
      <c r="AW12" s="1" t="s">
        <v>7984</v>
      </c>
      <c r="BB12" s="1" t="s">
        <v>46</v>
      </c>
      <c r="BC12" s="1" t="s">
        <v>6783</v>
      </c>
      <c r="BD12" s="1" t="s">
        <v>112</v>
      </c>
      <c r="BE12" s="1" t="s">
        <v>7574</v>
      </c>
      <c r="BG12" s="1" t="s">
        <v>44</v>
      </c>
      <c r="BH12" s="1" t="s">
        <v>6669</v>
      </c>
      <c r="BI12" s="1" t="s">
        <v>113</v>
      </c>
      <c r="BJ12" s="1" t="s">
        <v>7805</v>
      </c>
      <c r="BK12" s="1" t="s">
        <v>44</v>
      </c>
      <c r="BL12" s="1" t="s">
        <v>6669</v>
      </c>
      <c r="BM12" s="1" t="s">
        <v>114</v>
      </c>
      <c r="BN12" s="1" t="s">
        <v>9449</v>
      </c>
      <c r="BO12" s="1" t="s">
        <v>44</v>
      </c>
      <c r="BP12" s="1" t="s">
        <v>6669</v>
      </c>
      <c r="BQ12" s="1" t="s">
        <v>115</v>
      </c>
      <c r="BR12" s="1" t="s">
        <v>10786</v>
      </c>
      <c r="BS12" s="1" t="s">
        <v>116</v>
      </c>
      <c r="BT12" s="1" t="s">
        <v>8914</v>
      </c>
    </row>
    <row r="13" spans="1:73" ht="13.5" customHeight="1" x14ac:dyDescent="0.25">
      <c r="A13" s="4" t="str">
        <f t="shared" si="0"/>
        <v>1687_풍각남면_216</v>
      </c>
      <c r="B13" s="1">
        <v>1687</v>
      </c>
      <c r="C13" s="1" t="s">
        <v>11322</v>
      </c>
      <c r="D13" s="1" t="s">
        <v>11323</v>
      </c>
      <c r="E13" s="1">
        <v>12</v>
      </c>
      <c r="F13" s="1">
        <v>1</v>
      </c>
      <c r="G13" s="1" t="s">
        <v>1024</v>
      </c>
      <c r="H13" s="1" t="s">
        <v>11324</v>
      </c>
      <c r="I13" s="1">
        <v>1</v>
      </c>
      <c r="L13" s="1">
        <v>3</v>
      </c>
      <c r="M13" s="1" t="s">
        <v>12319</v>
      </c>
      <c r="N13" s="1" t="s">
        <v>12809</v>
      </c>
      <c r="S13" s="1" t="s">
        <v>93</v>
      </c>
      <c r="T13" s="1" t="s">
        <v>6597</v>
      </c>
      <c r="U13" s="1" t="s">
        <v>117</v>
      </c>
      <c r="V13" s="1" t="s">
        <v>6671</v>
      </c>
      <c r="Y13" s="1" t="s">
        <v>118</v>
      </c>
      <c r="Z13" s="1" t="s">
        <v>7121</v>
      </c>
      <c r="AC13" s="1">
        <v>15</v>
      </c>
      <c r="AD13" s="1" t="s">
        <v>119</v>
      </c>
      <c r="AE13" s="1" t="s">
        <v>8724</v>
      </c>
    </row>
    <row r="14" spans="1:73" ht="13.5" customHeight="1" x14ac:dyDescent="0.25">
      <c r="A14" s="4" t="str">
        <f t="shared" si="0"/>
        <v>1687_풍각남면_216</v>
      </c>
      <c r="B14" s="1">
        <v>1687</v>
      </c>
      <c r="C14" s="1" t="s">
        <v>11322</v>
      </c>
      <c r="D14" s="1" t="s">
        <v>11323</v>
      </c>
      <c r="E14" s="1">
        <v>13</v>
      </c>
      <c r="F14" s="1">
        <v>1</v>
      </c>
      <c r="G14" s="1" t="s">
        <v>1024</v>
      </c>
      <c r="H14" s="1" t="s">
        <v>11324</v>
      </c>
      <c r="I14" s="1">
        <v>1</v>
      </c>
      <c r="L14" s="1">
        <v>3</v>
      </c>
      <c r="M14" s="1" t="s">
        <v>12319</v>
      </c>
      <c r="N14" s="1" t="s">
        <v>12809</v>
      </c>
      <c r="S14" s="1" t="s">
        <v>70</v>
      </c>
      <c r="T14" s="1" t="s">
        <v>6596</v>
      </c>
      <c r="Y14" s="1" t="s">
        <v>120</v>
      </c>
      <c r="Z14" s="1" t="s">
        <v>7122</v>
      </c>
      <c r="AC14" s="1">
        <v>7</v>
      </c>
      <c r="AD14" s="1" t="s">
        <v>121</v>
      </c>
      <c r="AE14" s="1" t="s">
        <v>8725</v>
      </c>
      <c r="AF14" s="1" t="s">
        <v>97</v>
      </c>
      <c r="AG14" s="1" t="s">
        <v>8774</v>
      </c>
    </row>
    <row r="15" spans="1:73" ht="13.5" customHeight="1" x14ac:dyDescent="0.25">
      <c r="A15" s="4" t="str">
        <f t="shared" si="0"/>
        <v>1687_풍각남면_216</v>
      </c>
      <c r="B15" s="1">
        <v>1687</v>
      </c>
      <c r="C15" s="1" t="s">
        <v>11322</v>
      </c>
      <c r="D15" s="1" t="s">
        <v>11323</v>
      </c>
      <c r="E15" s="1">
        <v>14</v>
      </c>
      <c r="F15" s="1">
        <v>1</v>
      </c>
      <c r="G15" s="1" t="s">
        <v>1024</v>
      </c>
      <c r="H15" s="1" t="s">
        <v>11324</v>
      </c>
      <c r="I15" s="1">
        <v>1</v>
      </c>
      <c r="L15" s="1">
        <v>4</v>
      </c>
      <c r="M15" s="1" t="s">
        <v>12320</v>
      </c>
      <c r="N15" s="1" t="s">
        <v>12810</v>
      </c>
      <c r="T15" s="1" t="s">
        <v>11368</v>
      </c>
      <c r="U15" s="1" t="s">
        <v>122</v>
      </c>
      <c r="V15" s="1" t="s">
        <v>6672</v>
      </c>
      <c r="W15" s="1" t="s">
        <v>84</v>
      </c>
      <c r="X15" s="1" t="s">
        <v>11440</v>
      </c>
      <c r="Y15" s="1" t="s">
        <v>123</v>
      </c>
      <c r="Z15" s="1" t="s">
        <v>7123</v>
      </c>
      <c r="AC15" s="1">
        <v>37</v>
      </c>
      <c r="AD15" s="1" t="s">
        <v>124</v>
      </c>
      <c r="AE15" s="1" t="s">
        <v>8726</v>
      </c>
      <c r="AJ15" s="1" t="s">
        <v>17</v>
      </c>
      <c r="AK15" s="1" t="s">
        <v>8908</v>
      </c>
      <c r="AL15" s="1" t="s">
        <v>77</v>
      </c>
      <c r="AM15" s="1" t="s">
        <v>8882</v>
      </c>
      <c r="AT15" s="1" t="s">
        <v>60</v>
      </c>
      <c r="AU15" s="1" t="s">
        <v>7012</v>
      </c>
      <c r="AV15" s="1" t="s">
        <v>13719</v>
      </c>
      <c r="AW15" s="1" t="s">
        <v>11473</v>
      </c>
      <c r="BG15" s="1" t="s">
        <v>60</v>
      </c>
      <c r="BH15" s="1" t="s">
        <v>7012</v>
      </c>
      <c r="BI15" s="1" t="s">
        <v>125</v>
      </c>
      <c r="BJ15" s="1" t="s">
        <v>9952</v>
      </c>
      <c r="BK15" s="1" t="s">
        <v>60</v>
      </c>
      <c r="BL15" s="1" t="s">
        <v>7012</v>
      </c>
      <c r="BM15" s="1" t="s">
        <v>126</v>
      </c>
      <c r="BN15" s="1" t="s">
        <v>10391</v>
      </c>
      <c r="BO15" s="1" t="s">
        <v>60</v>
      </c>
      <c r="BP15" s="1" t="s">
        <v>7012</v>
      </c>
      <c r="BQ15" s="1" t="s">
        <v>127</v>
      </c>
      <c r="BR15" s="1" t="s">
        <v>11791</v>
      </c>
      <c r="BS15" s="1" t="s">
        <v>77</v>
      </c>
      <c r="BT15" s="1" t="s">
        <v>8882</v>
      </c>
      <c r="BU15" s="1" t="s">
        <v>14029</v>
      </c>
    </row>
    <row r="16" spans="1:73" ht="13.5" customHeight="1" x14ac:dyDescent="0.25">
      <c r="A16" s="4" t="str">
        <f t="shared" si="0"/>
        <v>1687_풍각남면_216</v>
      </c>
      <c r="B16" s="1">
        <v>1687</v>
      </c>
      <c r="C16" s="1" t="s">
        <v>11322</v>
      </c>
      <c r="D16" s="1" t="s">
        <v>11323</v>
      </c>
      <c r="E16" s="1">
        <v>15</v>
      </c>
      <c r="F16" s="1">
        <v>1</v>
      </c>
      <c r="G16" s="1" t="s">
        <v>1024</v>
      </c>
      <c r="H16" s="1" t="s">
        <v>11324</v>
      </c>
      <c r="I16" s="1">
        <v>1</v>
      </c>
      <c r="L16" s="1">
        <v>4</v>
      </c>
      <c r="M16" s="1" t="s">
        <v>12320</v>
      </c>
      <c r="N16" s="1" t="s">
        <v>12810</v>
      </c>
      <c r="S16" s="1" t="s">
        <v>52</v>
      </c>
      <c r="T16" s="1" t="s">
        <v>6593</v>
      </c>
      <c r="U16" s="1" t="s">
        <v>53</v>
      </c>
      <c r="V16" s="1" t="s">
        <v>6668</v>
      </c>
      <c r="Y16" s="1" t="s">
        <v>128</v>
      </c>
      <c r="Z16" s="1" t="s">
        <v>7124</v>
      </c>
      <c r="AF16" s="1" t="s">
        <v>129</v>
      </c>
      <c r="AG16" s="1" t="s">
        <v>8738</v>
      </c>
    </row>
    <row r="17" spans="1:73" ht="13.5" customHeight="1" x14ac:dyDescent="0.25">
      <c r="A17" s="4" t="str">
        <f t="shared" si="0"/>
        <v>1687_풍각남면_216</v>
      </c>
      <c r="B17" s="1">
        <v>1687</v>
      </c>
      <c r="C17" s="1" t="s">
        <v>11322</v>
      </c>
      <c r="D17" s="1" t="s">
        <v>11323</v>
      </c>
      <c r="E17" s="1">
        <v>16</v>
      </c>
      <c r="F17" s="1">
        <v>1</v>
      </c>
      <c r="G17" s="1" t="s">
        <v>1024</v>
      </c>
      <c r="H17" s="1" t="s">
        <v>11324</v>
      </c>
      <c r="I17" s="1">
        <v>1</v>
      </c>
      <c r="L17" s="1">
        <v>4</v>
      </c>
      <c r="M17" s="1" t="s">
        <v>12320</v>
      </c>
      <c r="N17" s="1" t="s">
        <v>12810</v>
      </c>
      <c r="S17" s="1" t="s">
        <v>93</v>
      </c>
      <c r="T17" s="1" t="s">
        <v>6597</v>
      </c>
      <c r="U17" s="1" t="s">
        <v>130</v>
      </c>
      <c r="V17" s="1" t="s">
        <v>6673</v>
      </c>
      <c r="Y17" s="1" t="s">
        <v>131</v>
      </c>
      <c r="Z17" s="1" t="s">
        <v>7125</v>
      </c>
      <c r="AC17" s="1">
        <v>7</v>
      </c>
      <c r="AD17" s="1" t="s">
        <v>121</v>
      </c>
      <c r="AE17" s="1" t="s">
        <v>8725</v>
      </c>
      <c r="BU17" s="1" t="s">
        <v>14030</v>
      </c>
    </row>
    <row r="18" spans="1:73" ht="13.5" customHeight="1" x14ac:dyDescent="0.25">
      <c r="A18" s="4" t="str">
        <f t="shared" si="0"/>
        <v>1687_풍각남면_216</v>
      </c>
      <c r="B18" s="1">
        <v>1687</v>
      </c>
      <c r="C18" s="1" t="s">
        <v>11322</v>
      </c>
      <c r="D18" s="1" t="s">
        <v>11323</v>
      </c>
      <c r="E18" s="1">
        <v>17</v>
      </c>
      <c r="F18" s="1">
        <v>1</v>
      </c>
      <c r="G18" s="1" t="s">
        <v>1024</v>
      </c>
      <c r="H18" s="1" t="s">
        <v>11324</v>
      </c>
      <c r="I18" s="1">
        <v>1</v>
      </c>
      <c r="L18" s="1">
        <v>4</v>
      </c>
      <c r="M18" s="1" t="s">
        <v>12320</v>
      </c>
      <c r="N18" s="1" t="s">
        <v>12810</v>
      </c>
      <c r="S18" s="1" t="s">
        <v>70</v>
      </c>
      <c r="T18" s="1" t="s">
        <v>6596</v>
      </c>
      <c r="Y18" s="1" t="s">
        <v>132</v>
      </c>
      <c r="Z18" s="1" t="s">
        <v>7126</v>
      </c>
      <c r="AC18" s="1">
        <v>5</v>
      </c>
      <c r="AD18" s="1" t="s">
        <v>133</v>
      </c>
      <c r="AE18" s="1" t="s">
        <v>8727</v>
      </c>
    </row>
    <row r="19" spans="1:73" ht="13.5" customHeight="1" x14ac:dyDescent="0.25">
      <c r="A19" s="4" t="str">
        <f t="shared" si="0"/>
        <v>1687_풍각남면_216</v>
      </c>
      <c r="B19" s="1">
        <v>1687</v>
      </c>
      <c r="C19" s="1" t="s">
        <v>11322</v>
      </c>
      <c r="D19" s="1" t="s">
        <v>11323</v>
      </c>
      <c r="E19" s="1">
        <v>18</v>
      </c>
      <c r="F19" s="1">
        <v>1</v>
      </c>
      <c r="G19" s="1" t="s">
        <v>1024</v>
      </c>
      <c r="H19" s="1" t="s">
        <v>11324</v>
      </c>
      <c r="I19" s="1">
        <v>1</v>
      </c>
      <c r="L19" s="1">
        <v>4</v>
      </c>
      <c r="M19" s="1" t="s">
        <v>12320</v>
      </c>
      <c r="N19" s="1" t="s">
        <v>12810</v>
      </c>
      <c r="S19" s="1" t="s">
        <v>70</v>
      </c>
      <c r="T19" s="1" t="s">
        <v>6596</v>
      </c>
      <c r="Y19" s="1" t="s">
        <v>13720</v>
      </c>
      <c r="Z19" s="1" t="s">
        <v>7127</v>
      </c>
      <c r="AC19" s="1">
        <v>2</v>
      </c>
      <c r="AD19" s="1" t="s">
        <v>69</v>
      </c>
      <c r="AE19" s="1" t="s">
        <v>6722</v>
      </c>
      <c r="AF19" s="1" t="s">
        <v>97</v>
      </c>
      <c r="AG19" s="1" t="s">
        <v>8774</v>
      </c>
    </row>
    <row r="20" spans="1:73" ht="13.5" customHeight="1" x14ac:dyDescent="0.25">
      <c r="A20" s="4" t="str">
        <f t="shared" si="0"/>
        <v>1687_풍각남면_216</v>
      </c>
      <c r="B20" s="1">
        <v>1687</v>
      </c>
      <c r="C20" s="1" t="s">
        <v>11322</v>
      </c>
      <c r="D20" s="1" t="s">
        <v>11323</v>
      </c>
      <c r="E20" s="1">
        <v>19</v>
      </c>
      <c r="F20" s="1">
        <v>1</v>
      </c>
      <c r="G20" s="1" t="s">
        <v>1024</v>
      </c>
      <c r="H20" s="1" t="s">
        <v>11324</v>
      </c>
      <c r="I20" s="1">
        <v>1</v>
      </c>
      <c r="L20" s="1">
        <v>5</v>
      </c>
      <c r="M20" s="1" t="s">
        <v>12321</v>
      </c>
      <c r="N20" s="1" t="s">
        <v>12811</v>
      </c>
      <c r="T20" s="1" t="s">
        <v>11369</v>
      </c>
      <c r="U20" s="1" t="s">
        <v>134</v>
      </c>
      <c r="V20" s="1" t="s">
        <v>6674</v>
      </c>
      <c r="W20" s="1" t="s">
        <v>84</v>
      </c>
      <c r="X20" s="1" t="s">
        <v>11440</v>
      </c>
      <c r="Y20" s="1" t="s">
        <v>135</v>
      </c>
      <c r="Z20" s="1" t="s">
        <v>7128</v>
      </c>
      <c r="AC20" s="1">
        <v>30</v>
      </c>
      <c r="AD20" s="1" t="s">
        <v>136</v>
      </c>
      <c r="AE20" s="1" t="s">
        <v>8728</v>
      </c>
      <c r="AJ20" s="1" t="s">
        <v>17</v>
      </c>
      <c r="AK20" s="1" t="s">
        <v>8908</v>
      </c>
      <c r="AL20" s="1" t="s">
        <v>86</v>
      </c>
      <c r="AM20" s="1" t="s">
        <v>8853</v>
      </c>
      <c r="AT20" s="1" t="s">
        <v>130</v>
      </c>
      <c r="AU20" s="1" t="s">
        <v>6673</v>
      </c>
      <c r="AV20" s="1" t="s">
        <v>137</v>
      </c>
      <c r="AW20" s="1" t="s">
        <v>7762</v>
      </c>
      <c r="BG20" s="1" t="s">
        <v>60</v>
      </c>
      <c r="BH20" s="1" t="s">
        <v>7012</v>
      </c>
      <c r="BI20" s="1" t="s">
        <v>125</v>
      </c>
      <c r="BJ20" s="1" t="s">
        <v>9952</v>
      </c>
      <c r="BK20" s="1" t="s">
        <v>60</v>
      </c>
      <c r="BL20" s="1" t="s">
        <v>7012</v>
      </c>
      <c r="BM20" s="1" t="s">
        <v>126</v>
      </c>
      <c r="BN20" s="1" t="s">
        <v>10391</v>
      </c>
      <c r="BO20" s="1" t="s">
        <v>60</v>
      </c>
      <c r="BP20" s="1" t="s">
        <v>7012</v>
      </c>
      <c r="BQ20" s="1" t="s">
        <v>138</v>
      </c>
      <c r="BR20" s="1" t="s">
        <v>10787</v>
      </c>
      <c r="BS20" s="1" t="s">
        <v>51</v>
      </c>
      <c r="BT20" s="1" t="s">
        <v>8849</v>
      </c>
    </row>
    <row r="21" spans="1:73" ht="13.5" customHeight="1" x14ac:dyDescent="0.25">
      <c r="A21" s="4" t="str">
        <f t="shared" si="0"/>
        <v>1687_풍각남면_216</v>
      </c>
      <c r="B21" s="1">
        <v>1687</v>
      </c>
      <c r="C21" s="1" t="s">
        <v>11322</v>
      </c>
      <c r="D21" s="1" t="s">
        <v>11323</v>
      </c>
      <c r="E21" s="1">
        <v>20</v>
      </c>
      <c r="F21" s="1">
        <v>1</v>
      </c>
      <c r="G21" s="1" t="s">
        <v>1024</v>
      </c>
      <c r="H21" s="1" t="s">
        <v>11324</v>
      </c>
      <c r="I21" s="1">
        <v>1</v>
      </c>
      <c r="L21" s="1">
        <v>5</v>
      </c>
      <c r="M21" s="1" t="s">
        <v>12321</v>
      </c>
      <c r="N21" s="1" t="s">
        <v>12811</v>
      </c>
      <c r="S21" s="1" t="s">
        <v>52</v>
      </c>
      <c r="T21" s="1" t="s">
        <v>6593</v>
      </c>
      <c r="U21" s="1" t="s">
        <v>83</v>
      </c>
      <c r="V21" s="1" t="s">
        <v>11397</v>
      </c>
      <c r="W21" s="1" t="s">
        <v>139</v>
      </c>
      <c r="X21" s="1" t="s">
        <v>11441</v>
      </c>
      <c r="Y21" s="1" t="s">
        <v>140</v>
      </c>
      <c r="Z21" s="1" t="s">
        <v>7129</v>
      </c>
      <c r="AC21" s="1">
        <v>26</v>
      </c>
      <c r="AD21" s="1" t="s">
        <v>141</v>
      </c>
      <c r="AE21" s="1" t="s">
        <v>8729</v>
      </c>
      <c r="AJ21" s="1" t="s">
        <v>17</v>
      </c>
      <c r="AK21" s="1" t="s">
        <v>8908</v>
      </c>
      <c r="AL21" s="1" t="s">
        <v>51</v>
      </c>
      <c r="AM21" s="1" t="s">
        <v>8849</v>
      </c>
      <c r="AT21" s="1" t="s">
        <v>60</v>
      </c>
      <c r="AU21" s="1" t="s">
        <v>7012</v>
      </c>
      <c r="AV21" s="1" t="s">
        <v>142</v>
      </c>
      <c r="AW21" s="1" t="s">
        <v>9247</v>
      </c>
      <c r="BG21" s="1" t="s">
        <v>60</v>
      </c>
      <c r="BH21" s="1" t="s">
        <v>7012</v>
      </c>
      <c r="BI21" s="1" t="s">
        <v>143</v>
      </c>
      <c r="BJ21" s="1" t="s">
        <v>7165</v>
      </c>
      <c r="BK21" s="1" t="s">
        <v>60</v>
      </c>
      <c r="BL21" s="1" t="s">
        <v>7012</v>
      </c>
      <c r="BM21" s="1" t="s">
        <v>79</v>
      </c>
      <c r="BN21" s="1" t="s">
        <v>7302</v>
      </c>
      <c r="BO21" s="1" t="s">
        <v>60</v>
      </c>
      <c r="BP21" s="1" t="s">
        <v>7012</v>
      </c>
      <c r="BQ21" s="1" t="s">
        <v>144</v>
      </c>
      <c r="BR21" s="1" t="s">
        <v>10788</v>
      </c>
      <c r="BS21" s="1" t="s">
        <v>106</v>
      </c>
      <c r="BT21" s="1" t="s">
        <v>8894</v>
      </c>
    </row>
    <row r="22" spans="1:73" ht="13.5" customHeight="1" x14ac:dyDescent="0.25">
      <c r="A22" s="4" t="str">
        <f t="shared" si="0"/>
        <v>1687_풍각남면_216</v>
      </c>
      <c r="B22" s="1">
        <v>1687</v>
      </c>
      <c r="C22" s="1" t="s">
        <v>11322</v>
      </c>
      <c r="D22" s="1" t="s">
        <v>11323</v>
      </c>
      <c r="E22" s="1">
        <v>21</v>
      </c>
      <c r="F22" s="1">
        <v>1</v>
      </c>
      <c r="G22" s="1" t="s">
        <v>1024</v>
      </c>
      <c r="H22" s="1" t="s">
        <v>11324</v>
      </c>
      <c r="I22" s="1">
        <v>1</v>
      </c>
      <c r="L22" s="1">
        <v>5</v>
      </c>
      <c r="M22" s="1" t="s">
        <v>12321</v>
      </c>
      <c r="N22" s="1" t="s">
        <v>12811</v>
      </c>
      <c r="S22" s="1" t="s">
        <v>68</v>
      </c>
      <c r="T22" s="1" t="s">
        <v>6595</v>
      </c>
      <c r="W22" s="1" t="s">
        <v>145</v>
      </c>
      <c r="X22" s="1" t="s">
        <v>7059</v>
      </c>
      <c r="Y22" s="1" t="s">
        <v>140</v>
      </c>
      <c r="Z22" s="1" t="s">
        <v>7129</v>
      </c>
      <c r="AC22" s="1">
        <v>53</v>
      </c>
      <c r="AD22" s="1" t="s">
        <v>146</v>
      </c>
      <c r="AE22" s="1" t="s">
        <v>8730</v>
      </c>
    </row>
    <row r="23" spans="1:73" ht="13.5" customHeight="1" x14ac:dyDescent="0.25">
      <c r="A23" s="4" t="str">
        <f t="shared" si="0"/>
        <v>1687_풍각남면_216</v>
      </c>
      <c r="B23" s="1">
        <v>1687</v>
      </c>
      <c r="C23" s="1" t="s">
        <v>11322</v>
      </c>
      <c r="D23" s="1" t="s">
        <v>11323</v>
      </c>
      <c r="E23" s="1">
        <v>22</v>
      </c>
      <c r="F23" s="1">
        <v>1</v>
      </c>
      <c r="G23" s="1" t="s">
        <v>1024</v>
      </c>
      <c r="H23" s="1" t="s">
        <v>11324</v>
      </c>
      <c r="I23" s="1">
        <v>1</v>
      </c>
      <c r="L23" s="1">
        <v>5</v>
      </c>
      <c r="M23" s="1" t="s">
        <v>12321</v>
      </c>
      <c r="N23" s="1" t="s">
        <v>12811</v>
      </c>
      <c r="S23" s="1" t="s">
        <v>147</v>
      </c>
      <c r="T23" s="1" t="s">
        <v>6598</v>
      </c>
      <c r="U23" s="1" t="s">
        <v>148</v>
      </c>
      <c r="V23" s="1" t="s">
        <v>11401</v>
      </c>
      <c r="Y23" s="1" t="s">
        <v>149</v>
      </c>
      <c r="Z23" s="1" t="s">
        <v>7130</v>
      </c>
      <c r="AC23" s="1">
        <v>12</v>
      </c>
      <c r="AD23" s="1" t="s">
        <v>150</v>
      </c>
      <c r="AE23" s="1" t="s">
        <v>8731</v>
      </c>
      <c r="AF23" s="1" t="s">
        <v>151</v>
      </c>
      <c r="AG23" s="1" t="s">
        <v>8775</v>
      </c>
      <c r="AH23" s="1" t="s">
        <v>152</v>
      </c>
      <c r="AI23" s="1" t="s">
        <v>8838</v>
      </c>
    </row>
    <row r="24" spans="1:73" ht="13.5" customHeight="1" x14ac:dyDescent="0.25">
      <c r="A24" s="4" t="str">
        <f t="shared" si="0"/>
        <v>1687_풍각남면_216</v>
      </c>
      <c r="B24" s="1">
        <v>1687</v>
      </c>
      <c r="C24" s="1" t="s">
        <v>11322</v>
      </c>
      <c r="D24" s="1" t="s">
        <v>11323</v>
      </c>
      <c r="E24" s="1">
        <v>23</v>
      </c>
      <c r="F24" s="1">
        <v>1</v>
      </c>
      <c r="G24" s="1" t="s">
        <v>1024</v>
      </c>
      <c r="H24" s="1" t="s">
        <v>11324</v>
      </c>
      <c r="I24" s="1">
        <v>2</v>
      </c>
      <c r="J24" s="1" t="s">
        <v>153</v>
      </c>
      <c r="K24" s="1" t="s">
        <v>6475</v>
      </c>
      <c r="L24" s="1">
        <v>1</v>
      </c>
      <c r="M24" s="1" t="s">
        <v>12322</v>
      </c>
      <c r="N24" s="1" t="s">
        <v>12812</v>
      </c>
      <c r="T24" s="1" t="s">
        <v>11368</v>
      </c>
      <c r="U24" s="1" t="s">
        <v>154</v>
      </c>
      <c r="V24" s="1" t="s">
        <v>6675</v>
      </c>
      <c r="W24" s="1" t="s">
        <v>145</v>
      </c>
      <c r="X24" s="1" t="s">
        <v>7059</v>
      </c>
      <c r="Y24" s="1" t="s">
        <v>155</v>
      </c>
      <c r="Z24" s="1" t="s">
        <v>7131</v>
      </c>
      <c r="AC24" s="1">
        <v>30</v>
      </c>
      <c r="AD24" s="1" t="s">
        <v>136</v>
      </c>
      <c r="AE24" s="1" t="s">
        <v>8728</v>
      </c>
      <c r="AJ24" s="1" t="s">
        <v>17</v>
      </c>
      <c r="AK24" s="1" t="s">
        <v>8908</v>
      </c>
      <c r="AL24" s="1" t="s">
        <v>51</v>
      </c>
      <c r="AM24" s="1" t="s">
        <v>8849</v>
      </c>
      <c r="AT24" s="1" t="s">
        <v>60</v>
      </c>
      <c r="AU24" s="1" t="s">
        <v>7012</v>
      </c>
      <c r="AV24" s="1" t="s">
        <v>156</v>
      </c>
      <c r="AW24" s="1" t="s">
        <v>8691</v>
      </c>
      <c r="BG24" s="1" t="s">
        <v>60</v>
      </c>
      <c r="BH24" s="1" t="s">
        <v>7012</v>
      </c>
      <c r="BI24" s="1" t="s">
        <v>157</v>
      </c>
      <c r="BJ24" s="1" t="s">
        <v>9953</v>
      </c>
      <c r="BK24" s="1" t="s">
        <v>60</v>
      </c>
      <c r="BL24" s="1" t="s">
        <v>7012</v>
      </c>
      <c r="BM24" s="1" t="s">
        <v>158</v>
      </c>
      <c r="BN24" s="1" t="s">
        <v>7299</v>
      </c>
      <c r="BO24" s="1" t="s">
        <v>159</v>
      </c>
      <c r="BP24" s="1" t="s">
        <v>9166</v>
      </c>
      <c r="BQ24" s="1" t="s">
        <v>160</v>
      </c>
      <c r="BR24" s="1" t="s">
        <v>7416</v>
      </c>
      <c r="BS24" s="1" t="s">
        <v>51</v>
      </c>
      <c r="BT24" s="1" t="s">
        <v>8849</v>
      </c>
    </row>
    <row r="25" spans="1:73" ht="13.5" customHeight="1" x14ac:dyDescent="0.25">
      <c r="A25" s="4" t="str">
        <f t="shared" si="0"/>
        <v>1687_풍각남면_216</v>
      </c>
      <c r="B25" s="1">
        <v>1687</v>
      </c>
      <c r="C25" s="1" t="s">
        <v>11322</v>
      </c>
      <c r="D25" s="1" t="s">
        <v>11323</v>
      </c>
      <c r="E25" s="1">
        <v>24</v>
      </c>
      <c r="F25" s="1">
        <v>1</v>
      </c>
      <c r="G25" s="1" t="s">
        <v>1024</v>
      </c>
      <c r="H25" s="1" t="s">
        <v>11324</v>
      </c>
      <c r="I25" s="1">
        <v>2</v>
      </c>
      <c r="L25" s="1">
        <v>1</v>
      </c>
      <c r="M25" s="1" t="s">
        <v>12322</v>
      </c>
      <c r="N25" s="1" t="s">
        <v>12812</v>
      </c>
      <c r="S25" s="1" t="s">
        <v>52</v>
      </c>
      <c r="T25" s="1" t="s">
        <v>6593</v>
      </c>
      <c r="U25" s="1" t="s">
        <v>53</v>
      </c>
      <c r="V25" s="1" t="s">
        <v>6668</v>
      </c>
      <c r="Y25" s="1" t="s">
        <v>161</v>
      </c>
      <c r="Z25" s="1" t="s">
        <v>7132</v>
      </c>
      <c r="AC25" s="1">
        <v>27</v>
      </c>
      <c r="AD25" s="1" t="s">
        <v>162</v>
      </c>
      <c r="AE25" s="1" t="s">
        <v>8732</v>
      </c>
      <c r="AJ25" s="1" t="s">
        <v>17</v>
      </c>
      <c r="AK25" s="1" t="s">
        <v>8908</v>
      </c>
      <c r="AL25" s="1" t="s">
        <v>163</v>
      </c>
      <c r="AM25" s="1" t="s">
        <v>8851</v>
      </c>
      <c r="AN25" s="1" t="s">
        <v>164</v>
      </c>
      <c r="AO25" s="1" t="s">
        <v>8850</v>
      </c>
      <c r="AP25" s="1" t="s">
        <v>60</v>
      </c>
      <c r="AQ25" s="1" t="s">
        <v>7012</v>
      </c>
      <c r="AR25" s="1" t="s">
        <v>165</v>
      </c>
      <c r="AS25" s="1" t="s">
        <v>9019</v>
      </c>
      <c r="AT25" s="1" t="s">
        <v>44</v>
      </c>
      <c r="AU25" s="1" t="s">
        <v>6669</v>
      </c>
      <c r="AV25" s="1" t="s">
        <v>166</v>
      </c>
      <c r="AW25" s="1" t="s">
        <v>9248</v>
      </c>
      <c r="BB25" s="1" t="s">
        <v>53</v>
      </c>
      <c r="BC25" s="1" t="s">
        <v>6668</v>
      </c>
      <c r="BD25" s="1" t="s">
        <v>13721</v>
      </c>
      <c r="BE25" s="1" t="s">
        <v>8076</v>
      </c>
      <c r="BG25" s="1" t="s">
        <v>44</v>
      </c>
      <c r="BH25" s="1" t="s">
        <v>6669</v>
      </c>
      <c r="BI25" s="1" t="s">
        <v>167</v>
      </c>
      <c r="BJ25" s="1" t="s">
        <v>9954</v>
      </c>
      <c r="BK25" s="1" t="s">
        <v>44</v>
      </c>
      <c r="BL25" s="1" t="s">
        <v>6669</v>
      </c>
      <c r="BM25" s="1" t="s">
        <v>168</v>
      </c>
      <c r="BN25" s="1" t="s">
        <v>10086</v>
      </c>
      <c r="BO25" s="1" t="s">
        <v>44</v>
      </c>
      <c r="BP25" s="1" t="s">
        <v>6669</v>
      </c>
      <c r="BQ25" s="1" t="s">
        <v>169</v>
      </c>
      <c r="BR25" s="1" t="s">
        <v>10296</v>
      </c>
      <c r="BS25" s="1" t="s">
        <v>77</v>
      </c>
      <c r="BT25" s="1" t="s">
        <v>8882</v>
      </c>
    </row>
    <row r="26" spans="1:73" ht="13.5" customHeight="1" x14ac:dyDescent="0.25">
      <c r="A26" s="4" t="str">
        <f t="shared" si="0"/>
        <v>1687_풍각남면_216</v>
      </c>
      <c r="B26" s="1">
        <v>1687</v>
      </c>
      <c r="C26" s="1" t="s">
        <v>11322</v>
      </c>
      <c r="D26" s="1" t="s">
        <v>11323</v>
      </c>
      <c r="E26" s="1">
        <v>25</v>
      </c>
      <c r="F26" s="1">
        <v>1</v>
      </c>
      <c r="G26" s="1" t="s">
        <v>1024</v>
      </c>
      <c r="H26" s="1" t="s">
        <v>11324</v>
      </c>
      <c r="I26" s="1">
        <v>2</v>
      </c>
      <c r="L26" s="1">
        <v>1</v>
      </c>
      <c r="M26" s="1" t="s">
        <v>12322</v>
      </c>
      <c r="N26" s="1" t="s">
        <v>12812</v>
      </c>
      <c r="S26" s="1" t="s">
        <v>93</v>
      </c>
      <c r="T26" s="1" t="s">
        <v>6597</v>
      </c>
      <c r="Y26" s="1" t="s">
        <v>170</v>
      </c>
      <c r="Z26" s="1" t="s">
        <v>7133</v>
      </c>
      <c r="AC26" s="1">
        <v>7</v>
      </c>
      <c r="AD26" s="1" t="s">
        <v>121</v>
      </c>
      <c r="AE26" s="1" t="s">
        <v>8725</v>
      </c>
    </row>
    <row r="27" spans="1:73" ht="13.5" customHeight="1" x14ac:dyDescent="0.25">
      <c r="A27" s="4" t="str">
        <f t="shared" si="0"/>
        <v>1687_풍각남면_216</v>
      </c>
      <c r="B27" s="1">
        <v>1687</v>
      </c>
      <c r="C27" s="1" t="s">
        <v>11322</v>
      </c>
      <c r="D27" s="1" t="s">
        <v>11323</v>
      </c>
      <c r="E27" s="1">
        <v>26</v>
      </c>
      <c r="F27" s="1">
        <v>1</v>
      </c>
      <c r="G27" s="1" t="s">
        <v>1024</v>
      </c>
      <c r="H27" s="1" t="s">
        <v>11324</v>
      </c>
      <c r="I27" s="1">
        <v>2</v>
      </c>
      <c r="L27" s="1">
        <v>2</v>
      </c>
      <c r="M27" s="1" t="s">
        <v>4622</v>
      </c>
      <c r="N27" s="1" t="s">
        <v>11133</v>
      </c>
      <c r="T27" s="1" t="s">
        <v>11368</v>
      </c>
      <c r="U27" s="1" t="s">
        <v>73</v>
      </c>
      <c r="V27" s="1" t="s">
        <v>6670</v>
      </c>
      <c r="W27" s="1" t="s">
        <v>145</v>
      </c>
      <c r="X27" s="1" t="s">
        <v>7059</v>
      </c>
      <c r="Y27" s="1" t="s">
        <v>171</v>
      </c>
      <c r="Z27" s="1" t="s">
        <v>7134</v>
      </c>
      <c r="AC27" s="1">
        <v>47</v>
      </c>
      <c r="AD27" s="1" t="s">
        <v>172</v>
      </c>
      <c r="AE27" s="1" t="s">
        <v>8733</v>
      </c>
      <c r="AJ27" s="1" t="s">
        <v>17</v>
      </c>
      <c r="AK27" s="1" t="s">
        <v>8908</v>
      </c>
      <c r="AL27" s="1" t="s">
        <v>51</v>
      </c>
      <c r="AM27" s="1" t="s">
        <v>8849</v>
      </c>
      <c r="AT27" s="1" t="s">
        <v>173</v>
      </c>
      <c r="AU27" s="1" t="s">
        <v>6934</v>
      </c>
      <c r="AV27" s="1" t="s">
        <v>174</v>
      </c>
      <c r="AW27" s="1" t="s">
        <v>7137</v>
      </c>
      <c r="BG27" s="1" t="s">
        <v>78</v>
      </c>
      <c r="BH27" s="1" t="s">
        <v>6689</v>
      </c>
      <c r="BI27" s="1" t="s">
        <v>175</v>
      </c>
      <c r="BJ27" s="1" t="s">
        <v>8428</v>
      </c>
      <c r="BK27" s="1" t="s">
        <v>176</v>
      </c>
      <c r="BL27" s="1" t="s">
        <v>6689</v>
      </c>
      <c r="BM27" s="1" t="s">
        <v>177</v>
      </c>
      <c r="BN27" s="1" t="s">
        <v>8339</v>
      </c>
      <c r="BO27" s="1" t="s">
        <v>173</v>
      </c>
      <c r="BP27" s="1" t="s">
        <v>6934</v>
      </c>
      <c r="BQ27" s="1" t="s">
        <v>178</v>
      </c>
      <c r="BR27" s="1" t="s">
        <v>10789</v>
      </c>
      <c r="BS27" s="1" t="s">
        <v>179</v>
      </c>
      <c r="BT27" s="1" t="s">
        <v>8927</v>
      </c>
    </row>
    <row r="28" spans="1:73" ht="13.5" customHeight="1" x14ac:dyDescent="0.25">
      <c r="A28" s="4" t="str">
        <f t="shared" si="0"/>
        <v>1687_풍각남면_216</v>
      </c>
      <c r="B28" s="1">
        <v>1687</v>
      </c>
      <c r="C28" s="1" t="s">
        <v>11322</v>
      </c>
      <c r="D28" s="1" t="s">
        <v>11323</v>
      </c>
      <c r="E28" s="1">
        <v>27</v>
      </c>
      <c r="F28" s="1">
        <v>1</v>
      </c>
      <c r="G28" s="1" t="s">
        <v>1024</v>
      </c>
      <c r="H28" s="1" t="s">
        <v>11324</v>
      </c>
      <c r="I28" s="1">
        <v>2</v>
      </c>
      <c r="L28" s="1">
        <v>2</v>
      </c>
      <c r="M28" s="1" t="s">
        <v>4622</v>
      </c>
      <c r="N28" s="1" t="s">
        <v>11133</v>
      </c>
      <c r="S28" s="1" t="s">
        <v>52</v>
      </c>
      <c r="T28" s="1" t="s">
        <v>6593</v>
      </c>
      <c r="U28" s="1" t="s">
        <v>83</v>
      </c>
      <c r="V28" s="1" t="s">
        <v>11397</v>
      </c>
      <c r="W28" s="1" t="s">
        <v>145</v>
      </c>
      <c r="X28" s="1" t="s">
        <v>7059</v>
      </c>
      <c r="Y28" s="1" t="s">
        <v>140</v>
      </c>
      <c r="Z28" s="1" t="s">
        <v>7129</v>
      </c>
      <c r="AC28" s="1">
        <v>38</v>
      </c>
      <c r="AD28" s="1" t="s">
        <v>85</v>
      </c>
      <c r="AE28" s="1" t="s">
        <v>8720</v>
      </c>
      <c r="AJ28" s="1" t="s">
        <v>17</v>
      </c>
      <c r="AK28" s="1" t="s">
        <v>8908</v>
      </c>
      <c r="AL28" s="1" t="s">
        <v>51</v>
      </c>
      <c r="AM28" s="1" t="s">
        <v>8849</v>
      </c>
      <c r="AT28" s="1" t="s">
        <v>180</v>
      </c>
      <c r="AU28" s="1" t="s">
        <v>6712</v>
      </c>
      <c r="AV28" s="1" t="s">
        <v>181</v>
      </c>
      <c r="AW28" s="1" t="s">
        <v>7296</v>
      </c>
      <c r="BG28" s="1" t="s">
        <v>78</v>
      </c>
      <c r="BH28" s="1" t="s">
        <v>6689</v>
      </c>
      <c r="BI28" s="1" t="s">
        <v>182</v>
      </c>
      <c r="BJ28" s="1" t="s">
        <v>7779</v>
      </c>
      <c r="BK28" s="1" t="s">
        <v>60</v>
      </c>
      <c r="BL28" s="1" t="s">
        <v>7012</v>
      </c>
      <c r="BM28" s="1" t="s">
        <v>183</v>
      </c>
      <c r="BN28" s="1" t="s">
        <v>9311</v>
      </c>
      <c r="BO28" s="1" t="s">
        <v>60</v>
      </c>
      <c r="BP28" s="1" t="s">
        <v>7012</v>
      </c>
      <c r="BQ28" s="1" t="s">
        <v>184</v>
      </c>
      <c r="BR28" s="1" t="s">
        <v>13336</v>
      </c>
      <c r="BS28" s="1" t="s">
        <v>56</v>
      </c>
      <c r="BT28" s="1" t="s">
        <v>11552</v>
      </c>
    </row>
    <row r="29" spans="1:73" ht="13.5" customHeight="1" x14ac:dyDescent="0.25">
      <c r="A29" s="4" t="str">
        <f t="shared" si="0"/>
        <v>1687_풍각남면_216</v>
      </c>
      <c r="B29" s="1">
        <v>1687</v>
      </c>
      <c r="C29" s="1" t="s">
        <v>11322</v>
      </c>
      <c r="D29" s="1" t="s">
        <v>11323</v>
      </c>
      <c r="E29" s="1">
        <v>28</v>
      </c>
      <c r="F29" s="1">
        <v>1</v>
      </c>
      <c r="G29" s="1" t="s">
        <v>1024</v>
      </c>
      <c r="H29" s="1" t="s">
        <v>11324</v>
      </c>
      <c r="I29" s="1">
        <v>2</v>
      </c>
      <c r="L29" s="1">
        <v>2</v>
      </c>
      <c r="M29" s="1" t="s">
        <v>4622</v>
      </c>
      <c r="N29" s="1" t="s">
        <v>11133</v>
      </c>
      <c r="S29" s="1" t="s">
        <v>185</v>
      </c>
      <c r="T29" s="1" t="s">
        <v>6599</v>
      </c>
      <c r="U29" s="1" t="s">
        <v>186</v>
      </c>
      <c r="V29" s="1" t="s">
        <v>6676</v>
      </c>
      <c r="Y29" s="1" t="s">
        <v>187</v>
      </c>
      <c r="Z29" s="1" t="s">
        <v>7135</v>
      </c>
      <c r="AC29" s="1">
        <v>19</v>
      </c>
      <c r="AD29" s="1" t="s">
        <v>188</v>
      </c>
      <c r="AE29" s="1" t="s">
        <v>8734</v>
      </c>
      <c r="BU29" s="1" t="s">
        <v>14031</v>
      </c>
    </row>
    <row r="30" spans="1:73" ht="13.5" customHeight="1" x14ac:dyDescent="0.25">
      <c r="A30" s="4" t="str">
        <f t="shared" si="0"/>
        <v>1687_풍각남면_216</v>
      </c>
      <c r="B30" s="1">
        <v>1687</v>
      </c>
      <c r="C30" s="1" t="s">
        <v>11322</v>
      </c>
      <c r="D30" s="1" t="s">
        <v>11323</v>
      </c>
      <c r="E30" s="1">
        <v>29</v>
      </c>
      <c r="F30" s="1">
        <v>1</v>
      </c>
      <c r="G30" s="1" t="s">
        <v>1024</v>
      </c>
      <c r="H30" s="1" t="s">
        <v>11324</v>
      </c>
      <c r="I30" s="1">
        <v>2</v>
      </c>
      <c r="L30" s="1">
        <v>2</v>
      </c>
      <c r="M30" s="1" t="s">
        <v>4622</v>
      </c>
      <c r="N30" s="1" t="s">
        <v>11133</v>
      </c>
      <c r="S30" s="1" t="s">
        <v>93</v>
      </c>
      <c r="T30" s="1" t="s">
        <v>6597</v>
      </c>
      <c r="U30" s="1" t="s">
        <v>189</v>
      </c>
      <c r="V30" s="1" t="s">
        <v>6677</v>
      </c>
      <c r="Y30" s="1" t="s">
        <v>190</v>
      </c>
      <c r="Z30" s="1" t="s">
        <v>11408</v>
      </c>
      <c r="AC30" s="1">
        <v>15</v>
      </c>
      <c r="AD30" s="1" t="s">
        <v>119</v>
      </c>
      <c r="AE30" s="1" t="s">
        <v>8724</v>
      </c>
      <c r="AF30" s="1" t="s">
        <v>97</v>
      </c>
      <c r="AG30" s="1" t="s">
        <v>8774</v>
      </c>
    </row>
    <row r="31" spans="1:73" ht="13.5" customHeight="1" x14ac:dyDescent="0.25">
      <c r="A31" s="4" t="str">
        <f t="shared" ref="A31:A66" si="1">HYPERLINK("http://kyu.snu.ac.kr/sdhj/index.jsp?type=hj/GK14817_00IH_0001_0217.jpg","1687_풍각남면_217")</f>
        <v>1687_풍각남면_217</v>
      </c>
      <c r="B31" s="1">
        <v>1687</v>
      </c>
      <c r="C31" s="1" t="s">
        <v>11322</v>
      </c>
      <c r="D31" s="1" t="s">
        <v>11323</v>
      </c>
      <c r="E31" s="1">
        <v>30</v>
      </c>
      <c r="F31" s="1">
        <v>1</v>
      </c>
      <c r="G31" s="1" t="s">
        <v>1024</v>
      </c>
      <c r="H31" s="1" t="s">
        <v>11324</v>
      </c>
      <c r="I31" s="1">
        <v>2</v>
      </c>
      <c r="L31" s="1">
        <v>3</v>
      </c>
      <c r="M31" s="1" t="s">
        <v>12323</v>
      </c>
      <c r="N31" s="1" t="s">
        <v>12813</v>
      </c>
      <c r="T31" s="1" t="s">
        <v>11368</v>
      </c>
      <c r="U31" s="1" t="s">
        <v>191</v>
      </c>
      <c r="V31" s="1" t="s">
        <v>11408</v>
      </c>
      <c r="W31" s="1" t="s">
        <v>98</v>
      </c>
      <c r="X31" s="1" t="s">
        <v>11439</v>
      </c>
      <c r="Y31" s="1" t="s">
        <v>61</v>
      </c>
      <c r="Z31" s="1" t="s">
        <v>7136</v>
      </c>
      <c r="AC31" s="1">
        <v>71</v>
      </c>
      <c r="AD31" s="1" t="s">
        <v>192</v>
      </c>
      <c r="AE31" s="1" t="s">
        <v>8735</v>
      </c>
      <c r="AJ31" s="1" t="s">
        <v>17</v>
      </c>
      <c r="AK31" s="1" t="s">
        <v>8908</v>
      </c>
      <c r="AL31" s="1" t="s">
        <v>56</v>
      </c>
      <c r="AM31" s="1" t="s">
        <v>11552</v>
      </c>
      <c r="AT31" s="1" t="s">
        <v>60</v>
      </c>
      <c r="AU31" s="1" t="s">
        <v>7012</v>
      </c>
      <c r="AV31" s="1" t="s">
        <v>63</v>
      </c>
      <c r="AW31" s="1" t="s">
        <v>7446</v>
      </c>
      <c r="BG31" s="1" t="s">
        <v>60</v>
      </c>
      <c r="BH31" s="1" t="s">
        <v>7012</v>
      </c>
      <c r="BI31" s="1" t="s">
        <v>193</v>
      </c>
      <c r="BJ31" s="1" t="s">
        <v>9955</v>
      </c>
      <c r="BK31" s="1" t="s">
        <v>60</v>
      </c>
      <c r="BL31" s="1" t="s">
        <v>7012</v>
      </c>
      <c r="BM31" s="1" t="s">
        <v>13722</v>
      </c>
      <c r="BN31" s="1" t="s">
        <v>9792</v>
      </c>
      <c r="BO31" s="1" t="s">
        <v>60</v>
      </c>
      <c r="BP31" s="1" t="s">
        <v>7012</v>
      </c>
      <c r="BQ31" s="1" t="s">
        <v>194</v>
      </c>
      <c r="BR31" s="1" t="s">
        <v>10790</v>
      </c>
      <c r="BS31" s="1" t="s">
        <v>51</v>
      </c>
      <c r="BT31" s="1" t="s">
        <v>8849</v>
      </c>
      <c r="BU31" s="1" t="s">
        <v>14032</v>
      </c>
    </row>
    <row r="32" spans="1:73" ht="13.5" customHeight="1" x14ac:dyDescent="0.25">
      <c r="A32" s="4" t="str">
        <f t="shared" si="1"/>
        <v>1687_풍각남면_217</v>
      </c>
      <c r="B32" s="1">
        <v>1687</v>
      </c>
      <c r="C32" s="1" t="s">
        <v>11322</v>
      </c>
      <c r="D32" s="1" t="s">
        <v>11323</v>
      </c>
      <c r="E32" s="1">
        <v>31</v>
      </c>
      <c r="F32" s="1">
        <v>1</v>
      </c>
      <c r="G32" s="1" t="s">
        <v>1024</v>
      </c>
      <c r="H32" s="1" t="s">
        <v>11324</v>
      </c>
      <c r="I32" s="1">
        <v>2</v>
      </c>
      <c r="L32" s="1">
        <v>3</v>
      </c>
      <c r="M32" s="1" t="s">
        <v>12323</v>
      </c>
      <c r="N32" s="1" t="s">
        <v>12813</v>
      </c>
      <c r="S32" s="1" t="s">
        <v>195</v>
      </c>
      <c r="T32" s="1" t="s">
        <v>6600</v>
      </c>
      <c r="W32" s="1" t="s">
        <v>74</v>
      </c>
      <c r="X32" s="1" t="s">
        <v>7057</v>
      </c>
      <c r="Y32" s="1" t="s">
        <v>13410</v>
      </c>
      <c r="Z32" s="1" t="s">
        <v>13411</v>
      </c>
      <c r="AC32" s="1">
        <v>47</v>
      </c>
      <c r="AD32" s="1" t="s">
        <v>172</v>
      </c>
      <c r="AE32" s="1" t="s">
        <v>8733</v>
      </c>
      <c r="AJ32" s="1" t="s">
        <v>17</v>
      </c>
      <c r="AK32" s="1" t="s">
        <v>8908</v>
      </c>
      <c r="AL32" s="1" t="s">
        <v>196</v>
      </c>
      <c r="AM32" s="1" t="s">
        <v>8873</v>
      </c>
      <c r="AT32" s="1" t="s">
        <v>60</v>
      </c>
      <c r="AU32" s="1" t="s">
        <v>7012</v>
      </c>
      <c r="AV32" s="1" t="s">
        <v>13723</v>
      </c>
      <c r="AW32" s="1" t="s">
        <v>9249</v>
      </c>
      <c r="BG32" s="1" t="s">
        <v>60</v>
      </c>
      <c r="BH32" s="1" t="s">
        <v>7012</v>
      </c>
      <c r="BI32" s="1" t="s">
        <v>197</v>
      </c>
      <c r="BJ32" s="1" t="s">
        <v>8343</v>
      </c>
      <c r="BK32" s="1" t="s">
        <v>60</v>
      </c>
      <c r="BL32" s="1" t="s">
        <v>7012</v>
      </c>
      <c r="BM32" s="1" t="s">
        <v>198</v>
      </c>
      <c r="BN32" s="1" t="s">
        <v>7476</v>
      </c>
      <c r="BO32" s="1" t="s">
        <v>60</v>
      </c>
      <c r="BP32" s="1" t="s">
        <v>7012</v>
      </c>
      <c r="BQ32" s="1" t="s">
        <v>199</v>
      </c>
      <c r="BR32" s="1" t="s">
        <v>10791</v>
      </c>
      <c r="BS32" s="1" t="s">
        <v>106</v>
      </c>
      <c r="BT32" s="1" t="s">
        <v>8894</v>
      </c>
    </row>
    <row r="33" spans="1:72" ht="13.5" customHeight="1" x14ac:dyDescent="0.25">
      <c r="A33" s="4" t="str">
        <f t="shared" si="1"/>
        <v>1687_풍각남면_217</v>
      </c>
      <c r="B33" s="1">
        <v>1687</v>
      </c>
      <c r="C33" s="1" t="s">
        <v>11322</v>
      </c>
      <c r="D33" s="1" t="s">
        <v>11323</v>
      </c>
      <c r="E33" s="1">
        <v>32</v>
      </c>
      <c r="F33" s="1">
        <v>1</v>
      </c>
      <c r="G33" s="1" t="s">
        <v>1024</v>
      </c>
      <c r="H33" s="1" t="s">
        <v>11324</v>
      </c>
      <c r="I33" s="1">
        <v>2</v>
      </c>
      <c r="L33" s="1">
        <v>3</v>
      </c>
      <c r="M33" s="1" t="s">
        <v>12323</v>
      </c>
      <c r="N33" s="1" t="s">
        <v>12813</v>
      </c>
      <c r="S33" s="1" t="s">
        <v>93</v>
      </c>
      <c r="T33" s="1" t="s">
        <v>6597</v>
      </c>
      <c r="U33" s="1" t="s">
        <v>200</v>
      </c>
      <c r="V33" s="1" t="s">
        <v>6678</v>
      </c>
      <c r="Y33" s="1" t="s">
        <v>201</v>
      </c>
      <c r="Z33" s="1" t="s">
        <v>7137</v>
      </c>
      <c r="AC33" s="1">
        <v>23</v>
      </c>
      <c r="AD33" s="1" t="s">
        <v>202</v>
      </c>
      <c r="AE33" s="1" t="s">
        <v>8736</v>
      </c>
      <c r="AN33" s="1" t="s">
        <v>57</v>
      </c>
      <c r="AO33" s="1" t="s">
        <v>8919</v>
      </c>
      <c r="AP33" s="1" t="s">
        <v>58</v>
      </c>
      <c r="AQ33" s="1" t="s">
        <v>6774</v>
      </c>
      <c r="AR33" s="1" t="s">
        <v>203</v>
      </c>
      <c r="AS33" s="1" t="s">
        <v>9020</v>
      </c>
    </row>
    <row r="34" spans="1:72" ht="13.5" customHeight="1" x14ac:dyDescent="0.25">
      <c r="A34" s="4" t="str">
        <f t="shared" si="1"/>
        <v>1687_풍각남면_217</v>
      </c>
      <c r="B34" s="1">
        <v>1687</v>
      </c>
      <c r="C34" s="1" t="s">
        <v>11322</v>
      </c>
      <c r="D34" s="1" t="s">
        <v>11323</v>
      </c>
      <c r="E34" s="1">
        <v>33</v>
      </c>
      <c r="F34" s="1">
        <v>1</v>
      </c>
      <c r="G34" s="1" t="s">
        <v>1024</v>
      </c>
      <c r="H34" s="1" t="s">
        <v>11324</v>
      </c>
      <c r="I34" s="1">
        <v>2</v>
      </c>
      <c r="L34" s="1">
        <v>3</v>
      </c>
      <c r="M34" s="1" t="s">
        <v>12323</v>
      </c>
      <c r="N34" s="1" t="s">
        <v>12813</v>
      </c>
      <c r="S34" s="1" t="s">
        <v>70</v>
      </c>
      <c r="T34" s="1" t="s">
        <v>6596</v>
      </c>
      <c r="Y34" s="1" t="s">
        <v>204</v>
      </c>
      <c r="Z34" s="1" t="s">
        <v>7138</v>
      </c>
      <c r="AC34" s="1">
        <v>5</v>
      </c>
      <c r="AD34" s="1" t="s">
        <v>133</v>
      </c>
      <c r="AE34" s="1" t="s">
        <v>8727</v>
      </c>
    </row>
    <row r="35" spans="1:72" ht="13.5" customHeight="1" x14ac:dyDescent="0.25">
      <c r="A35" s="4" t="str">
        <f t="shared" si="1"/>
        <v>1687_풍각남면_217</v>
      </c>
      <c r="B35" s="1">
        <v>1687</v>
      </c>
      <c r="C35" s="1" t="s">
        <v>11322</v>
      </c>
      <c r="D35" s="1" t="s">
        <v>11323</v>
      </c>
      <c r="E35" s="1">
        <v>34</v>
      </c>
      <c r="F35" s="1">
        <v>1</v>
      </c>
      <c r="G35" s="1" t="s">
        <v>1024</v>
      </c>
      <c r="H35" s="1" t="s">
        <v>11324</v>
      </c>
      <c r="I35" s="1">
        <v>2</v>
      </c>
      <c r="L35" s="1">
        <v>4</v>
      </c>
      <c r="M35" s="1" t="s">
        <v>206</v>
      </c>
      <c r="N35" s="1" t="s">
        <v>7139</v>
      </c>
      <c r="T35" s="1" t="s">
        <v>11369</v>
      </c>
      <c r="U35" s="1" t="s">
        <v>205</v>
      </c>
      <c r="V35" s="1" t="s">
        <v>6679</v>
      </c>
      <c r="Y35" s="1" t="s">
        <v>206</v>
      </c>
      <c r="Z35" s="1" t="s">
        <v>7139</v>
      </c>
      <c r="AC35" s="1">
        <v>30</v>
      </c>
      <c r="AD35" s="1" t="s">
        <v>136</v>
      </c>
      <c r="AE35" s="1" t="s">
        <v>8728</v>
      </c>
      <c r="AJ35" s="1" t="s">
        <v>17</v>
      </c>
      <c r="AK35" s="1" t="s">
        <v>8908</v>
      </c>
      <c r="AL35" s="1" t="s">
        <v>56</v>
      </c>
      <c r="AM35" s="1" t="s">
        <v>11552</v>
      </c>
      <c r="AN35" s="1" t="s">
        <v>56</v>
      </c>
      <c r="AO35" s="1" t="s">
        <v>11552</v>
      </c>
      <c r="AP35" s="1" t="s">
        <v>58</v>
      </c>
      <c r="AQ35" s="1" t="s">
        <v>6774</v>
      </c>
      <c r="AR35" s="1" t="s">
        <v>207</v>
      </c>
      <c r="AS35" s="1" t="s">
        <v>9021</v>
      </c>
      <c r="AT35" s="1" t="s">
        <v>44</v>
      </c>
      <c r="AU35" s="1" t="s">
        <v>6669</v>
      </c>
      <c r="AV35" s="1" t="s">
        <v>208</v>
      </c>
      <c r="AW35" s="1" t="s">
        <v>8014</v>
      </c>
      <c r="BB35" s="1" t="s">
        <v>46</v>
      </c>
      <c r="BC35" s="1" t="s">
        <v>6783</v>
      </c>
      <c r="BD35" s="1" t="s">
        <v>209</v>
      </c>
      <c r="BE35" s="1" t="s">
        <v>7140</v>
      </c>
      <c r="BG35" s="1" t="s">
        <v>44</v>
      </c>
      <c r="BH35" s="1" t="s">
        <v>6669</v>
      </c>
      <c r="BI35" s="1" t="s">
        <v>210</v>
      </c>
      <c r="BJ35" s="1" t="s">
        <v>8591</v>
      </c>
      <c r="BK35" s="1" t="s">
        <v>44</v>
      </c>
      <c r="BL35" s="1" t="s">
        <v>6669</v>
      </c>
      <c r="BM35" s="1" t="s">
        <v>211</v>
      </c>
      <c r="BN35" s="1" t="s">
        <v>10113</v>
      </c>
      <c r="BQ35" s="1" t="s">
        <v>212</v>
      </c>
      <c r="BR35" s="1" t="s">
        <v>10792</v>
      </c>
      <c r="BS35" s="1" t="s">
        <v>86</v>
      </c>
      <c r="BT35" s="1" t="s">
        <v>8853</v>
      </c>
    </row>
    <row r="36" spans="1:72" ht="13.5" customHeight="1" x14ac:dyDescent="0.25">
      <c r="A36" s="4" t="str">
        <f t="shared" si="1"/>
        <v>1687_풍각남면_217</v>
      </c>
      <c r="B36" s="1">
        <v>1687</v>
      </c>
      <c r="C36" s="1" t="s">
        <v>11322</v>
      </c>
      <c r="D36" s="1" t="s">
        <v>11323</v>
      </c>
      <c r="E36" s="1">
        <v>35</v>
      </c>
      <c r="F36" s="1">
        <v>1</v>
      </c>
      <c r="G36" s="1" t="s">
        <v>1024</v>
      </c>
      <c r="H36" s="1" t="s">
        <v>11324</v>
      </c>
      <c r="I36" s="1">
        <v>2</v>
      </c>
      <c r="L36" s="1">
        <v>4</v>
      </c>
      <c r="M36" s="1" t="s">
        <v>206</v>
      </c>
      <c r="N36" s="1" t="s">
        <v>7139</v>
      </c>
      <c r="S36" s="1" t="s">
        <v>52</v>
      </c>
      <c r="T36" s="1" t="s">
        <v>11388</v>
      </c>
      <c r="U36" s="1" t="s">
        <v>11387</v>
      </c>
      <c r="V36" s="1" t="s">
        <v>13345</v>
      </c>
      <c r="Y36" s="1" t="s">
        <v>13724</v>
      </c>
      <c r="Z36" s="1" t="s">
        <v>11448</v>
      </c>
      <c r="AC36" s="1">
        <v>34</v>
      </c>
      <c r="AD36" s="1" t="s">
        <v>55</v>
      </c>
      <c r="AE36" s="1" t="s">
        <v>8716</v>
      </c>
      <c r="AJ36" s="1" t="s">
        <v>17</v>
      </c>
      <c r="AK36" s="1" t="s">
        <v>8908</v>
      </c>
      <c r="AL36" s="1" t="s">
        <v>163</v>
      </c>
      <c r="AM36" s="1" t="s">
        <v>8851</v>
      </c>
      <c r="AT36" s="1" t="s">
        <v>44</v>
      </c>
      <c r="AU36" s="1" t="s">
        <v>6669</v>
      </c>
      <c r="AV36" s="1" t="s">
        <v>213</v>
      </c>
      <c r="AW36" s="1" t="s">
        <v>9250</v>
      </c>
      <c r="BB36" s="1" t="s">
        <v>214</v>
      </c>
      <c r="BC36" s="1" t="s">
        <v>13383</v>
      </c>
      <c r="BD36" s="1" t="s">
        <v>215</v>
      </c>
      <c r="BE36" s="1" t="s">
        <v>8443</v>
      </c>
      <c r="BG36" s="1" t="s">
        <v>216</v>
      </c>
      <c r="BH36" s="1" t="s">
        <v>13344</v>
      </c>
      <c r="BI36" s="1" t="s">
        <v>177</v>
      </c>
      <c r="BJ36" s="1" t="s">
        <v>8339</v>
      </c>
      <c r="BK36" s="1" t="s">
        <v>216</v>
      </c>
      <c r="BL36" s="1" t="s">
        <v>13344</v>
      </c>
      <c r="BM36" s="1" t="s">
        <v>217</v>
      </c>
      <c r="BN36" s="1" t="s">
        <v>10392</v>
      </c>
      <c r="BO36" s="1" t="s">
        <v>44</v>
      </c>
      <c r="BP36" s="1" t="s">
        <v>6669</v>
      </c>
      <c r="BQ36" s="1" t="s">
        <v>218</v>
      </c>
      <c r="BR36" s="1" t="s">
        <v>10793</v>
      </c>
      <c r="BS36" s="1" t="s">
        <v>163</v>
      </c>
      <c r="BT36" s="1" t="s">
        <v>8851</v>
      </c>
    </row>
    <row r="37" spans="1:72" ht="13.5" customHeight="1" x14ac:dyDescent="0.25">
      <c r="A37" s="4" t="str">
        <f t="shared" si="1"/>
        <v>1687_풍각남면_217</v>
      </c>
      <c r="B37" s="1">
        <v>1687</v>
      </c>
      <c r="C37" s="1" t="s">
        <v>11322</v>
      </c>
      <c r="D37" s="1" t="s">
        <v>11323</v>
      </c>
      <c r="E37" s="1">
        <v>36</v>
      </c>
      <c r="F37" s="1">
        <v>1</v>
      </c>
      <c r="G37" s="1" t="s">
        <v>1024</v>
      </c>
      <c r="H37" s="1" t="s">
        <v>11324</v>
      </c>
      <c r="I37" s="1">
        <v>2</v>
      </c>
      <c r="L37" s="1">
        <v>4</v>
      </c>
      <c r="M37" s="1" t="s">
        <v>206</v>
      </c>
      <c r="N37" s="1" t="s">
        <v>7139</v>
      </c>
      <c r="S37" s="1" t="s">
        <v>68</v>
      </c>
      <c r="T37" s="1" t="s">
        <v>6595</v>
      </c>
      <c r="Y37" s="1" t="s">
        <v>209</v>
      </c>
      <c r="Z37" s="1" t="s">
        <v>7140</v>
      </c>
      <c r="AC37" s="1">
        <v>64</v>
      </c>
      <c r="AD37" s="1" t="s">
        <v>72</v>
      </c>
      <c r="AE37" s="1" t="s">
        <v>8718</v>
      </c>
    </row>
    <row r="38" spans="1:72" ht="13.5" customHeight="1" x14ac:dyDescent="0.25">
      <c r="A38" s="4" t="str">
        <f t="shared" si="1"/>
        <v>1687_풍각남면_217</v>
      </c>
      <c r="B38" s="1">
        <v>1687</v>
      </c>
      <c r="C38" s="1" t="s">
        <v>11322</v>
      </c>
      <c r="D38" s="1" t="s">
        <v>11323</v>
      </c>
      <c r="E38" s="1">
        <v>37</v>
      </c>
      <c r="F38" s="1">
        <v>1</v>
      </c>
      <c r="G38" s="1" t="s">
        <v>1024</v>
      </c>
      <c r="H38" s="1" t="s">
        <v>11324</v>
      </c>
      <c r="I38" s="1">
        <v>2</v>
      </c>
      <c r="L38" s="1">
        <v>4</v>
      </c>
      <c r="M38" s="1" t="s">
        <v>206</v>
      </c>
      <c r="N38" s="1" t="s">
        <v>7139</v>
      </c>
      <c r="S38" s="1" t="s">
        <v>70</v>
      </c>
      <c r="T38" s="1" t="s">
        <v>6596</v>
      </c>
      <c r="Y38" s="1" t="s">
        <v>219</v>
      </c>
      <c r="Z38" s="1" t="s">
        <v>7141</v>
      </c>
      <c r="AF38" s="1" t="s">
        <v>220</v>
      </c>
      <c r="AG38" s="1" t="s">
        <v>8737</v>
      </c>
    </row>
    <row r="39" spans="1:72" ht="13.5" customHeight="1" x14ac:dyDescent="0.25">
      <c r="A39" s="4" t="str">
        <f t="shared" si="1"/>
        <v>1687_풍각남면_217</v>
      </c>
      <c r="B39" s="1">
        <v>1687</v>
      </c>
      <c r="C39" s="1" t="s">
        <v>11322</v>
      </c>
      <c r="D39" s="1" t="s">
        <v>11323</v>
      </c>
      <c r="E39" s="1">
        <v>38</v>
      </c>
      <c r="F39" s="1">
        <v>1</v>
      </c>
      <c r="G39" s="1" t="s">
        <v>1024</v>
      </c>
      <c r="H39" s="1" t="s">
        <v>11324</v>
      </c>
      <c r="I39" s="1">
        <v>2</v>
      </c>
      <c r="L39" s="1">
        <v>4</v>
      </c>
      <c r="M39" s="1" t="s">
        <v>206</v>
      </c>
      <c r="N39" s="1" t="s">
        <v>7139</v>
      </c>
      <c r="S39" s="1" t="s">
        <v>93</v>
      </c>
      <c r="T39" s="1" t="s">
        <v>6597</v>
      </c>
      <c r="Y39" s="1" t="s">
        <v>221</v>
      </c>
      <c r="Z39" s="1" t="s">
        <v>7142</v>
      </c>
      <c r="AF39" s="1" t="s">
        <v>129</v>
      </c>
      <c r="AG39" s="1" t="s">
        <v>8738</v>
      </c>
    </row>
    <row r="40" spans="1:72" ht="13.5" customHeight="1" x14ac:dyDescent="0.25">
      <c r="A40" s="4" t="str">
        <f t="shared" si="1"/>
        <v>1687_풍각남면_217</v>
      </c>
      <c r="B40" s="1">
        <v>1687</v>
      </c>
      <c r="C40" s="1" t="s">
        <v>11322</v>
      </c>
      <c r="D40" s="1" t="s">
        <v>11323</v>
      </c>
      <c r="E40" s="1">
        <v>39</v>
      </c>
      <c r="F40" s="1">
        <v>1</v>
      </c>
      <c r="G40" s="1" t="s">
        <v>1024</v>
      </c>
      <c r="H40" s="1" t="s">
        <v>11324</v>
      </c>
      <c r="I40" s="1">
        <v>2</v>
      </c>
      <c r="L40" s="1">
        <v>4</v>
      </c>
      <c r="M40" s="1" t="s">
        <v>206</v>
      </c>
      <c r="N40" s="1" t="s">
        <v>7139</v>
      </c>
      <c r="S40" s="1" t="s">
        <v>222</v>
      </c>
      <c r="T40" s="1" t="s">
        <v>6601</v>
      </c>
      <c r="U40" s="1" t="s">
        <v>44</v>
      </c>
      <c r="V40" s="1" t="s">
        <v>6669</v>
      </c>
      <c r="Y40" s="1" t="s">
        <v>223</v>
      </c>
      <c r="Z40" s="1" t="s">
        <v>7143</v>
      </c>
      <c r="AC40" s="1">
        <v>64</v>
      </c>
      <c r="AD40" s="1" t="s">
        <v>72</v>
      </c>
      <c r="AE40" s="1" t="s">
        <v>8718</v>
      </c>
      <c r="AF40" s="1" t="s">
        <v>97</v>
      </c>
      <c r="AG40" s="1" t="s">
        <v>8774</v>
      </c>
    </row>
    <row r="41" spans="1:72" ht="13.5" customHeight="1" x14ac:dyDescent="0.25">
      <c r="A41" s="4" t="str">
        <f t="shared" si="1"/>
        <v>1687_풍각남면_217</v>
      </c>
      <c r="B41" s="1">
        <v>1687</v>
      </c>
      <c r="C41" s="1" t="s">
        <v>11322</v>
      </c>
      <c r="D41" s="1" t="s">
        <v>11323</v>
      </c>
      <c r="E41" s="1">
        <v>40</v>
      </c>
      <c r="F41" s="1">
        <v>1</v>
      </c>
      <c r="G41" s="1" t="s">
        <v>1024</v>
      </c>
      <c r="H41" s="1" t="s">
        <v>11324</v>
      </c>
      <c r="I41" s="1">
        <v>2</v>
      </c>
      <c r="L41" s="1">
        <v>4</v>
      </c>
      <c r="M41" s="1" t="s">
        <v>206</v>
      </c>
      <c r="N41" s="1" t="s">
        <v>7139</v>
      </c>
      <c r="S41" s="1" t="s">
        <v>224</v>
      </c>
      <c r="T41" s="1" t="s">
        <v>6602</v>
      </c>
      <c r="U41" s="1" t="s">
        <v>83</v>
      </c>
      <c r="V41" s="1" t="s">
        <v>11397</v>
      </c>
      <c r="W41" s="1" t="s">
        <v>84</v>
      </c>
      <c r="X41" s="1" t="s">
        <v>11440</v>
      </c>
      <c r="Y41" s="1" t="s">
        <v>225</v>
      </c>
      <c r="Z41" s="1" t="s">
        <v>7144</v>
      </c>
      <c r="AC41" s="1">
        <v>64</v>
      </c>
      <c r="AD41" s="1" t="s">
        <v>72</v>
      </c>
      <c r="AE41" s="1" t="s">
        <v>8718</v>
      </c>
      <c r="AF41" s="1" t="s">
        <v>226</v>
      </c>
      <c r="AG41" s="1" t="s">
        <v>8776</v>
      </c>
    </row>
    <row r="42" spans="1:72" ht="13.5" customHeight="1" x14ac:dyDescent="0.25">
      <c r="A42" s="4" t="str">
        <f t="shared" si="1"/>
        <v>1687_풍각남면_217</v>
      </c>
      <c r="B42" s="1">
        <v>1687</v>
      </c>
      <c r="C42" s="1" t="s">
        <v>11322</v>
      </c>
      <c r="D42" s="1" t="s">
        <v>11323</v>
      </c>
      <c r="E42" s="1">
        <v>41</v>
      </c>
      <c r="F42" s="1">
        <v>1</v>
      </c>
      <c r="G42" s="1" t="s">
        <v>1024</v>
      </c>
      <c r="H42" s="1" t="s">
        <v>11324</v>
      </c>
      <c r="I42" s="1">
        <v>2</v>
      </c>
      <c r="L42" s="1">
        <v>5</v>
      </c>
      <c r="M42" s="1" t="s">
        <v>12324</v>
      </c>
      <c r="N42" s="1" t="s">
        <v>12814</v>
      </c>
      <c r="T42" s="1" t="s">
        <v>11368</v>
      </c>
      <c r="U42" s="1" t="s">
        <v>227</v>
      </c>
      <c r="V42" s="1" t="s">
        <v>6680</v>
      </c>
      <c r="W42" s="1" t="s">
        <v>98</v>
      </c>
      <c r="X42" s="1" t="s">
        <v>11439</v>
      </c>
      <c r="Y42" s="1" t="s">
        <v>228</v>
      </c>
      <c r="Z42" s="1" t="s">
        <v>7145</v>
      </c>
      <c r="AC42" s="1">
        <v>44</v>
      </c>
      <c r="AD42" s="1" t="s">
        <v>229</v>
      </c>
      <c r="AE42" s="1" t="s">
        <v>8739</v>
      </c>
      <c r="AJ42" s="1" t="s">
        <v>17</v>
      </c>
      <c r="AK42" s="1" t="s">
        <v>8908</v>
      </c>
      <c r="AL42" s="1" t="s">
        <v>56</v>
      </c>
      <c r="AM42" s="1" t="s">
        <v>11552</v>
      </c>
      <c r="AT42" s="1" t="s">
        <v>60</v>
      </c>
      <c r="AU42" s="1" t="s">
        <v>7012</v>
      </c>
      <c r="AV42" s="1" t="s">
        <v>230</v>
      </c>
      <c r="AW42" s="1" t="s">
        <v>9251</v>
      </c>
      <c r="BG42" s="1" t="s">
        <v>78</v>
      </c>
      <c r="BH42" s="1" t="s">
        <v>6689</v>
      </c>
      <c r="BI42" s="1" t="s">
        <v>13725</v>
      </c>
      <c r="BJ42" s="1" t="s">
        <v>8400</v>
      </c>
      <c r="BK42" s="1" t="s">
        <v>60</v>
      </c>
      <c r="BL42" s="1" t="s">
        <v>7012</v>
      </c>
      <c r="BM42" s="1" t="s">
        <v>231</v>
      </c>
      <c r="BN42" s="1" t="s">
        <v>10164</v>
      </c>
      <c r="BO42" s="1" t="s">
        <v>60</v>
      </c>
      <c r="BP42" s="1" t="s">
        <v>7012</v>
      </c>
      <c r="BQ42" s="1" t="s">
        <v>232</v>
      </c>
      <c r="BR42" s="1" t="s">
        <v>10794</v>
      </c>
      <c r="BS42" s="1" t="s">
        <v>51</v>
      </c>
      <c r="BT42" s="1" t="s">
        <v>8849</v>
      </c>
    </row>
    <row r="43" spans="1:72" ht="13.5" customHeight="1" x14ac:dyDescent="0.25">
      <c r="A43" s="4" t="str">
        <f t="shared" si="1"/>
        <v>1687_풍각남면_217</v>
      </c>
      <c r="B43" s="1">
        <v>1687</v>
      </c>
      <c r="C43" s="1" t="s">
        <v>11322</v>
      </c>
      <c r="D43" s="1" t="s">
        <v>11323</v>
      </c>
      <c r="E43" s="1">
        <v>42</v>
      </c>
      <c r="F43" s="1">
        <v>1</v>
      </c>
      <c r="G43" s="1" t="s">
        <v>1024</v>
      </c>
      <c r="H43" s="1" t="s">
        <v>11324</v>
      </c>
      <c r="I43" s="1">
        <v>2</v>
      </c>
      <c r="L43" s="1">
        <v>5</v>
      </c>
      <c r="M43" s="1" t="s">
        <v>12324</v>
      </c>
      <c r="N43" s="1" t="s">
        <v>12814</v>
      </c>
      <c r="S43" s="1" t="s">
        <v>52</v>
      </c>
      <c r="T43" s="1" t="s">
        <v>6593</v>
      </c>
      <c r="U43" s="1" t="s">
        <v>83</v>
      </c>
      <c r="V43" s="1" t="s">
        <v>11397</v>
      </c>
      <c r="W43" s="1" t="s">
        <v>233</v>
      </c>
      <c r="X43" s="1" t="s">
        <v>7056</v>
      </c>
      <c r="Y43" s="1" t="s">
        <v>140</v>
      </c>
      <c r="Z43" s="1" t="s">
        <v>7129</v>
      </c>
      <c r="AC43" s="1">
        <v>47</v>
      </c>
      <c r="AD43" s="1" t="s">
        <v>172</v>
      </c>
      <c r="AE43" s="1" t="s">
        <v>8733</v>
      </c>
      <c r="AJ43" s="1" t="s">
        <v>17</v>
      </c>
      <c r="AK43" s="1" t="s">
        <v>8908</v>
      </c>
      <c r="AL43" s="1" t="s">
        <v>108</v>
      </c>
      <c r="AM43" s="1" t="s">
        <v>8869</v>
      </c>
      <c r="AT43" s="1" t="s">
        <v>159</v>
      </c>
      <c r="AU43" s="1" t="s">
        <v>9166</v>
      </c>
      <c r="AV43" s="1" t="s">
        <v>234</v>
      </c>
      <c r="AW43" s="1" t="s">
        <v>9252</v>
      </c>
      <c r="BG43" s="1" t="s">
        <v>159</v>
      </c>
      <c r="BH43" s="1" t="s">
        <v>9166</v>
      </c>
      <c r="BI43" s="1" t="s">
        <v>235</v>
      </c>
      <c r="BJ43" s="1" t="s">
        <v>8010</v>
      </c>
      <c r="BK43" s="1" t="s">
        <v>159</v>
      </c>
      <c r="BL43" s="1" t="s">
        <v>9166</v>
      </c>
      <c r="BM43" s="1" t="s">
        <v>236</v>
      </c>
      <c r="BN43" s="1" t="s">
        <v>7706</v>
      </c>
      <c r="BO43" s="1" t="s">
        <v>60</v>
      </c>
      <c r="BP43" s="1" t="s">
        <v>7012</v>
      </c>
      <c r="BQ43" s="1" t="s">
        <v>237</v>
      </c>
      <c r="BR43" s="1" t="s">
        <v>12215</v>
      </c>
      <c r="BS43" s="1" t="s">
        <v>238</v>
      </c>
      <c r="BT43" s="1" t="s">
        <v>8872</v>
      </c>
    </row>
    <row r="44" spans="1:72" ht="13.5" customHeight="1" x14ac:dyDescent="0.25">
      <c r="A44" s="4" t="str">
        <f t="shared" si="1"/>
        <v>1687_풍각남면_217</v>
      </c>
      <c r="B44" s="1">
        <v>1687</v>
      </c>
      <c r="C44" s="1" t="s">
        <v>11322</v>
      </c>
      <c r="D44" s="1" t="s">
        <v>11323</v>
      </c>
      <c r="E44" s="1">
        <v>43</v>
      </c>
      <c r="F44" s="1">
        <v>1</v>
      </c>
      <c r="G44" s="1" t="s">
        <v>1024</v>
      </c>
      <c r="H44" s="1" t="s">
        <v>11324</v>
      </c>
      <c r="I44" s="1">
        <v>2</v>
      </c>
      <c r="L44" s="1">
        <v>5</v>
      </c>
      <c r="M44" s="1" t="s">
        <v>12324</v>
      </c>
      <c r="N44" s="1" t="s">
        <v>12814</v>
      </c>
      <c r="S44" s="1" t="s">
        <v>70</v>
      </c>
      <c r="T44" s="1" t="s">
        <v>6596</v>
      </c>
      <c r="Y44" s="1" t="s">
        <v>239</v>
      </c>
      <c r="Z44" s="1" t="s">
        <v>11521</v>
      </c>
      <c r="AC44" s="1">
        <v>14</v>
      </c>
      <c r="AD44" s="1" t="s">
        <v>240</v>
      </c>
      <c r="AE44" s="1" t="s">
        <v>8740</v>
      </c>
    </row>
    <row r="45" spans="1:72" ht="13.5" customHeight="1" x14ac:dyDescent="0.25">
      <c r="A45" s="4" t="str">
        <f t="shared" si="1"/>
        <v>1687_풍각남면_217</v>
      </c>
      <c r="B45" s="1">
        <v>1687</v>
      </c>
      <c r="C45" s="1" t="s">
        <v>11322</v>
      </c>
      <c r="D45" s="1" t="s">
        <v>11323</v>
      </c>
      <c r="E45" s="1">
        <v>44</v>
      </c>
      <c r="F45" s="1">
        <v>1</v>
      </c>
      <c r="G45" s="1" t="s">
        <v>1024</v>
      </c>
      <c r="H45" s="1" t="s">
        <v>11324</v>
      </c>
      <c r="I45" s="1">
        <v>2</v>
      </c>
      <c r="L45" s="1">
        <v>5</v>
      </c>
      <c r="M45" s="1" t="s">
        <v>12324</v>
      </c>
      <c r="N45" s="1" t="s">
        <v>12814</v>
      </c>
      <c r="S45" s="1" t="s">
        <v>70</v>
      </c>
      <c r="T45" s="1" t="s">
        <v>6596</v>
      </c>
      <c r="Y45" s="1" t="s">
        <v>241</v>
      </c>
      <c r="Z45" s="1" t="s">
        <v>7146</v>
      </c>
      <c r="AC45" s="1">
        <v>7</v>
      </c>
      <c r="AD45" s="1" t="s">
        <v>121</v>
      </c>
      <c r="AE45" s="1" t="s">
        <v>8725</v>
      </c>
    </row>
    <row r="46" spans="1:72" ht="13.5" customHeight="1" x14ac:dyDescent="0.25">
      <c r="A46" s="4" t="str">
        <f t="shared" si="1"/>
        <v>1687_풍각남면_217</v>
      </c>
      <c r="B46" s="1">
        <v>1687</v>
      </c>
      <c r="C46" s="1" t="s">
        <v>11322</v>
      </c>
      <c r="D46" s="1" t="s">
        <v>11323</v>
      </c>
      <c r="E46" s="1">
        <v>45</v>
      </c>
      <c r="F46" s="1">
        <v>1</v>
      </c>
      <c r="G46" s="1" t="s">
        <v>1024</v>
      </c>
      <c r="H46" s="1" t="s">
        <v>11324</v>
      </c>
      <c r="I46" s="1">
        <v>2</v>
      </c>
      <c r="L46" s="1">
        <v>5</v>
      </c>
      <c r="M46" s="1" t="s">
        <v>12324</v>
      </c>
      <c r="N46" s="1" t="s">
        <v>12814</v>
      </c>
      <c r="S46" s="1" t="s">
        <v>93</v>
      </c>
      <c r="T46" s="1" t="s">
        <v>6597</v>
      </c>
      <c r="Y46" s="1" t="s">
        <v>242</v>
      </c>
      <c r="Z46" s="1" t="s">
        <v>7147</v>
      </c>
      <c r="AC46" s="1">
        <v>5</v>
      </c>
      <c r="AD46" s="1" t="s">
        <v>133</v>
      </c>
      <c r="AE46" s="1" t="s">
        <v>8727</v>
      </c>
      <c r="AF46" s="1" t="s">
        <v>97</v>
      </c>
      <c r="AG46" s="1" t="s">
        <v>8774</v>
      </c>
    </row>
    <row r="47" spans="1:72" ht="13.5" customHeight="1" x14ac:dyDescent="0.25">
      <c r="A47" s="4" t="str">
        <f t="shared" si="1"/>
        <v>1687_풍각남면_217</v>
      </c>
      <c r="B47" s="1">
        <v>1687</v>
      </c>
      <c r="C47" s="1" t="s">
        <v>11322</v>
      </c>
      <c r="D47" s="1" t="s">
        <v>11323</v>
      </c>
      <c r="E47" s="1">
        <v>46</v>
      </c>
      <c r="F47" s="1">
        <v>1</v>
      </c>
      <c r="G47" s="1" t="s">
        <v>1024</v>
      </c>
      <c r="H47" s="1" t="s">
        <v>11324</v>
      </c>
      <c r="I47" s="1">
        <v>3</v>
      </c>
      <c r="J47" s="1" t="s">
        <v>243</v>
      </c>
      <c r="K47" s="1" t="s">
        <v>6476</v>
      </c>
      <c r="L47" s="1">
        <v>1</v>
      </c>
      <c r="M47" s="1" t="s">
        <v>5549</v>
      </c>
      <c r="N47" s="1" t="s">
        <v>11198</v>
      </c>
      <c r="T47" s="1" t="s">
        <v>11369</v>
      </c>
      <c r="U47" s="1" t="s">
        <v>244</v>
      </c>
      <c r="V47" s="1" t="s">
        <v>6681</v>
      </c>
      <c r="W47" s="1" t="s">
        <v>245</v>
      </c>
      <c r="X47" s="1" t="s">
        <v>7060</v>
      </c>
      <c r="Y47" s="1" t="s">
        <v>246</v>
      </c>
      <c r="Z47" s="1" t="s">
        <v>7148</v>
      </c>
      <c r="AC47" s="1">
        <v>31</v>
      </c>
      <c r="AD47" s="1" t="s">
        <v>247</v>
      </c>
      <c r="AE47" s="1" t="s">
        <v>8741</v>
      </c>
      <c r="AJ47" s="1" t="s">
        <v>17</v>
      </c>
      <c r="AK47" s="1" t="s">
        <v>8908</v>
      </c>
      <c r="AL47" s="1" t="s">
        <v>108</v>
      </c>
      <c r="AM47" s="1" t="s">
        <v>8869</v>
      </c>
      <c r="AT47" s="1" t="s">
        <v>60</v>
      </c>
      <c r="AU47" s="1" t="s">
        <v>7012</v>
      </c>
      <c r="AV47" s="1" t="s">
        <v>248</v>
      </c>
      <c r="AW47" s="1" t="s">
        <v>7150</v>
      </c>
      <c r="BG47" s="1" t="s">
        <v>60</v>
      </c>
      <c r="BH47" s="1" t="s">
        <v>7012</v>
      </c>
      <c r="BI47" s="1" t="s">
        <v>249</v>
      </c>
      <c r="BJ47" s="1" t="s">
        <v>9622</v>
      </c>
      <c r="BK47" s="1" t="s">
        <v>60</v>
      </c>
      <c r="BL47" s="1" t="s">
        <v>7012</v>
      </c>
      <c r="BM47" s="1" t="s">
        <v>250</v>
      </c>
      <c r="BN47" s="1" t="s">
        <v>10393</v>
      </c>
      <c r="BO47" s="1" t="s">
        <v>60</v>
      </c>
      <c r="BP47" s="1" t="s">
        <v>7012</v>
      </c>
      <c r="BQ47" s="1" t="s">
        <v>251</v>
      </c>
      <c r="BR47" s="1" t="s">
        <v>12277</v>
      </c>
      <c r="BS47" s="1" t="s">
        <v>86</v>
      </c>
      <c r="BT47" s="1" t="s">
        <v>8853</v>
      </c>
    </row>
    <row r="48" spans="1:72" ht="13.5" customHeight="1" x14ac:dyDescent="0.25">
      <c r="A48" s="4" t="str">
        <f t="shared" si="1"/>
        <v>1687_풍각남면_217</v>
      </c>
      <c r="B48" s="1">
        <v>1687</v>
      </c>
      <c r="C48" s="1" t="s">
        <v>11322</v>
      </c>
      <c r="D48" s="1" t="s">
        <v>11323</v>
      </c>
      <c r="E48" s="1">
        <v>47</v>
      </c>
      <c r="F48" s="1">
        <v>1</v>
      </c>
      <c r="G48" s="1" t="s">
        <v>1024</v>
      </c>
      <c r="H48" s="1" t="s">
        <v>11324</v>
      </c>
      <c r="I48" s="1">
        <v>3</v>
      </c>
      <c r="L48" s="1">
        <v>1</v>
      </c>
      <c r="M48" s="1" t="s">
        <v>5549</v>
      </c>
      <c r="N48" s="1" t="s">
        <v>11198</v>
      </c>
      <c r="S48" s="1" t="s">
        <v>52</v>
      </c>
      <c r="T48" s="1" t="s">
        <v>6593</v>
      </c>
      <c r="U48" s="1" t="s">
        <v>53</v>
      </c>
      <c r="V48" s="1" t="s">
        <v>6668</v>
      </c>
      <c r="Y48" s="1" t="s">
        <v>252</v>
      </c>
      <c r="Z48" s="1" t="s">
        <v>7149</v>
      </c>
      <c r="AC48" s="1">
        <v>22</v>
      </c>
      <c r="AD48" s="1" t="s">
        <v>253</v>
      </c>
      <c r="AE48" s="1" t="s">
        <v>8742</v>
      </c>
      <c r="AJ48" s="1" t="s">
        <v>17</v>
      </c>
      <c r="AK48" s="1" t="s">
        <v>8908</v>
      </c>
      <c r="AL48" s="1" t="s">
        <v>254</v>
      </c>
      <c r="AM48" s="1" t="s">
        <v>8912</v>
      </c>
      <c r="AN48" s="1" t="s">
        <v>255</v>
      </c>
      <c r="AO48" s="1" t="s">
        <v>8967</v>
      </c>
      <c r="AP48" s="1" t="s">
        <v>58</v>
      </c>
      <c r="AQ48" s="1" t="s">
        <v>6774</v>
      </c>
      <c r="AR48" s="1" t="s">
        <v>256</v>
      </c>
      <c r="AS48" s="1" t="s">
        <v>11684</v>
      </c>
      <c r="AT48" s="1" t="s">
        <v>257</v>
      </c>
      <c r="AU48" s="1" t="s">
        <v>9167</v>
      </c>
      <c r="AV48" s="1" t="s">
        <v>258</v>
      </c>
      <c r="AW48" s="1" t="s">
        <v>7154</v>
      </c>
      <c r="BB48" s="1" t="s">
        <v>46</v>
      </c>
      <c r="BC48" s="1" t="s">
        <v>6783</v>
      </c>
      <c r="BD48" s="1" t="s">
        <v>259</v>
      </c>
      <c r="BE48" s="1" t="s">
        <v>7155</v>
      </c>
      <c r="BG48" s="1" t="s">
        <v>44</v>
      </c>
      <c r="BH48" s="1" t="s">
        <v>6669</v>
      </c>
      <c r="BI48" s="1" t="s">
        <v>260</v>
      </c>
      <c r="BJ48" s="1" t="s">
        <v>7204</v>
      </c>
      <c r="BK48" s="1" t="s">
        <v>44</v>
      </c>
      <c r="BL48" s="1" t="s">
        <v>6669</v>
      </c>
      <c r="BM48" s="1" t="s">
        <v>261</v>
      </c>
      <c r="BN48" s="1" t="s">
        <v>9331</v>
      </c>
      <c r="BO48" s="1" t="s">
        <v>44</v>
      </c>
      <c r="BP48" s="1" t="s">
        <v>6669</v>
      </c>
      <c r="BQ48" s="1" t="s">
        <v>262</v>
      </c>
      <c r="BR48" s="1" t="s">
        <v>9791</v>
      </c>
      <c r="BS48" s="1" t="s">
        <v>57</v>
      </c>
      <c r="BT48" s="1" t="s">
        <v>8919</v>
      </c>
    </row>
    <row r="49" spans="1:72" ht="13.5" customHeight="1" x14ac:dyDescent="0.25">
      <c r="A49" s="4" t="str">
        <f t="shared" si="1"/>
        <v>1687_풍각남면_217</v>
      </c>
      <c r="B49" s="1">
        <v>1687</v>
      </c>
      <c r="C49" s="1" t="s">
        <v>11322</v>
      </c>
      <c r="D49" s="1" t="s">
        <v>11323</v>
      </c>
      <c r="E49" s="1">
        <v>48</v>
      </c>
      <c r="F49" s="1">
        <v>1</v>
      </c>
      <c r="G49" s="1" t="s">
        <v>1024</v>
      </c>
      <c r="H49" s="1" t="s">
        <v>11324</v>
      </c>
      <c r="I49" s="1">
        <v>3</v>
      </c>
      <c r="L49" s="1">
        <v>1</v>
      </c>
      <c r="M49" s="1" t="s">
        <v>5549</v>
      </c>
      <c r="N49" s="1" t="s">
        <v>11198</v>
      </c>
      <c r="S49" s="1" t="s">
        <v>66</v>
      </c>
      <c r="T49" s="1" t="s">
        <v>11384</v>
      </c>
      <c r="Y49" s="1" t="s">
        <v>248</v>
      </c>
      <c r="Z49" s="1" t="s">
        <v>7150</v>
      </c>
      <c r="AC49" s="1">
        <v>67</v>
      </c>
      <c r="AD49" s="1" t="s">
        <v>121</v>
      </c>
      <c r="AE49" s="1" t="s">
        <v>8725</v>
      </c>
    </row>
    <row r="50" spans="1:72" ht="13.5" customHeight="1" x14ac:dyDescent="0.25">
      <c r="A50" s="4" t="str">
        <f t="shared" si="1"/>
        <v>1687_풍각남면_217</v>
      </c>
      <c r="B50" s="1">
        <v>1687</v>
      </c>
      <c r="C50" s="1" t="s">
        <v>11322</v>
      </c>
      <c r="D50" s="1" t="s">
        <v>11323</v>
      </c>
      <c r="E50" s="1">
        <v>49</v>
      </c>
      <c r="F50" s="1">
        <v>1</v>
      </c>
      <c r="G50" s="1" t="s">
        <v>1024</v>
      </c>
      <c r="H50" s="1" t="s">
        <v>11324</v>
      </c>
      <c r="I50" s="1">
        <v>3</v>
      </c>
      <c r="L50" s="1">
        <v>1</v>
      </c>
      <c r="M50" s="1" t="s">
        <v>5549</v>
      </c>
      <c r="N50" s="1" t="s">
        <v>11198</v>
      </c>
      <c r="S50" s="1" t="s">
        <v>68</v>
      </c>
      <c r="T50" s="1" t="s">
        <v>6595</v>
      </c>
      <c r="U50" s="1" t="s">
        <v>53</v>
      </c>
      <c r="V50" s="1" t="s">
        <v>6668</v>
      </c>
      <c r="Y50" s="1" t="s">
        <v>263</v>
      </c>
      <c r="Z50" s="1" t="s">
        <v>7151</v>
      </c>
      <c r="AC50" s="1">
        <v>54</v>
      </c>
      <c r="AD50" s="1" t="s">
        <v>264</v>
      </c>
      <c r="AE50" s="1" t="s">
        <v>8743</v>
      </c>
    </row>
    <row r="51" spans="1:72" ht="13.5" customHeight="1" x14ac:dyDescent="0.25">
      <c r="A51" s="4" t="str">
        <f t="shared" si="1"/>
        <v>1687_풍각남면_217</v>
      </c>
      <c r="B51" s="1">
        <v>1687</v>
      </c>
      <c r="C51" s="1" t="s">
        <v>11322</v>
      </c>
      <c r="D51" s="1" t="s">
        <v>11323</v>
      </c>
      <c r="E51" s="1">
        <v>50</v>
      </c>
      <c r="F51" s="1">
        <v>1</v>
      </c>
      <c r="G51" s="1" t="s">
        <v>1024</v>
      </c>
      <c r="H51" s="1" t="s">
        <v>11324</v>
      </c>
      <c r="I51" s="1">
        <v>3</v>
      </c>
      <c r="L51" s="1">
        <v>1</v>
      </c>
      <c r="M51" s="1" t="s">
        <v>5549</v>
      </c>
      <c r="N51" s="1" t="s">
        <v>11198</v>
      </c>
      <c r="S51" s="1" t="s">
        <v>265</v>
      </c>
      <c r="T51" s="1" t="s">
        <v>6603</v>
      </c>
      <c r="Y51" s="1" t="s">
        <v>13726</v>
      </c>
      <c r="Z51" s="1" t="s">
        <v>11491</v>
      </c>
      <c r="AF51" s="1" t="s">
        <v>266</v>
      </c>
      <c r="AG51" s="1" t="s">
        <v>8777</v>
      </c>
      <c r="AH51" s="1" t="s">
        <v>267</v>
      </c>
      <c r="AI51" s="1" t="s">
        <v>11533</v>
      </c>
    </row>
    <row r="52" spans="1:72" ht="13.5" customHeight="1" x14ac:dyDescent="0.25">
      <c r="A52" s="4" t="str">
        <f t="shared" si="1"/>
        <v>1687_풍각남면_217</v>
      </c>
      <c r="B52" s="1">
        <v>1687</v>
      </c>
      <c r="C52" s="1" t="s">
        <v>11322</v>
      </c>
      <c r="D52" s="1" t="s">
        <v>11323</v>
      </c>
      <c r="E52" s="1">
        <v>51</v>
      </c>
      <c r="F52" s="1">
        <v>1</v>
      </c>
      <c r="G52" s="1" t="s">
        <v>1024</v>
      </c>
      <c r="H52" s="1" t="s">
        <v>11324</v>
      </c>
      <c r="I52" s="1">
        <v>3</v>
      </c>
      <c r="L52" s="1">
        <v>1</v>
      </c>
      <c r="M52" s="1" t="s">
        <v>5549</v>
      </c>
      <c r="N52" s="1" t="s">
        <v>11198</v>
      </c>
      <c r="S52" s="1" t="s">
        <v>147</v>
      </c>
      <c r="T52" s="1" t="s">
        <v>6598</v>
      </c>
      <c r="Y52" s="1" t="s">
        <v>268</v>
      </c>
      <c r="Z52" s="1" t="s">
        <v>7152</v>
      </c>
      <c r="AF52" s="1" t="s">
        <v>129</v>
      </c>
      <c r="AG52" s="1" t="s">
        <v>8738</v>
      </c>
    </row>
    <row r="53" spans="1:72" ht="13.5" customHeight="1" x14ac:dyDescent="0.25">
      <c r="A53" s="4" t="str">
        <f t="shared" si="1"/>
        <v>1687_풍각남면_217</v>
      </c>
      <c r="B53" s="1">
        <v>1687</v>
      </c>
      <c r="C53" s="1" t="s">
        <v>11322</v>
      </c>
      <c r="D53" s="1" t="s">
        <v>11323</v>
      </c>
      <c r="E53" s="1">
        <v>52</v>
      </c>
      <c r="F53" s="1">
        <v>1</v>
      </c>
      <c r="G53" s="1" t="s">
        <v>1024</v>
      </c>
      <c r="H53" s="1" t="s">
        <v>11324</v>
      </c>
      <c r="I53" s="1">
        <v>3</v>
      </c>
      <c r="L53" s="1">
        <v>2</v>
      </c>
      <c r="M53" s="1" t="s">
        <v>12325</v>
      </c>
      <c r="N53" s="1" t="s">
        <v>12815</v>
      </c>
      <c r="T53" s="1" t="s">
        <v>11369</v>
      </c>
      <c r="U53" s="1" t="s">
        <v>269</v>
      </c>
      <c r="V53" s="1" t="s">
        <v>6682</v>
      </c>
      <c r="W53" s="1" t="s">
        <v>84</v>
      </c>
      <c r="X53" s="1" t="s">
        <v>11440</v>
      </c>
      <c r="Y53" s="1" t="s">
        <v>270</v>
      </c>
      <c r="Z53" s="1" t="s">
        <v>7153</v>
      </c>
      <c r="AC53" s="1">
        <v>27</v>
      </c>
      <c r="AD53" s="1" t="s">
        <v>162</v>
      </c>
      <c r="AE53" s="1" t="s">
        <v>8732</v>
      </c>
      <c r="AJ53" s="1" t="s">
        <v>17</v>
      </c>
      <c r="AK53" s="1" t="s">
        <v>8908</v>
      </c>
      <c r="AL53" s="1" t="s">
        <v>77</v>
      </c>
      <c r="AM53" s="1" t="s">
        <v>8882</v>
      </c>
      <c r="AT53" s="1" t="s">
        <v>60</v>
      </c>
      <c r="AU53" s="1" t="s">
        <v>7012</v>
      </c>
      <c r="AV53" s="1" t="s">
        <v>271</v>
      </c>
      <c r="AW53" s="1" t="s">
        <v>7668</v>
      </c>
      <c r="BG53" s="1" t="s">
        <v>78</v>
      </c>
      <c r="BH53" s="1" t="s">
        <v>6689</v>
      </c>
      <c r="BI53" s="1" t="s">
        <v>272</v>
      </c>
      <c r="BJ53" s="1" t="s">
        <v>8932</v>
      </c>
      <c r="BK53" s="1" t="s">
        <v>60</v>
      </c>
      <c r="BL53" s="1" t="s">
        <v>7012</v>
      </c>
      <c r="BM53" s="1" t="s">
        <v>273</v>
      </c>
      <c r="BN53" s="1" t="s">
        <v>10394</v>
      </c>
      <c r="BO53" s="1" t="s">
        <v>60</v>
      </c>
      <c r="BP53" s="1" t="s">
        <v>7012</v>
      </c>
      <c r="BQ53" s="1" t="s">
        <v>274</v>
      </c>
      <c r="BR53" s="1" t="s">
        <v>10795</v>
      </c>
      <c r="BS53" s="1" t="s">
        <v>275</v>
      </c>
      <c r="BT53" s="1" t="s">
        <v>8913</v>
      </c>
    </row>
    <row r="54" spans="1:72" ht="13.5" customHeight="1" x14ac:dyDescent="0.25">
      <c r="A54" s="4" t="str">
        <f t="shared" si="1"/>
        <v>1687_풍각남면_217</v>
      </c>
      <c r="B54" s="1">
        <v>1687</v>
      </c>
      <c r="C54" s="1" t="s">
        <v>11322</v>
      </c>
      <c r="D54" s="1" t="s">
        <v>11323</v>
      </c>
      <c r="E54" s="1">
        <v>53</v>
      </c>
      <c r="F54" s="1">
        <v>1</v>
      </c>
      <c r="G54" s="1" t="s">
        <v>1024</v>
      </c>
      <c r="H54" s="1" t="s">
        <v>11324</v>
      </c>
      <c r="I54" s="1">
        <v>3</v>
      </c>
      <c r="L54" s="1">
        <v>2</v>
      </c>
      <c r="M54" s="1" t="s">
        <v>12325</v>
      </c>
      <c r="N54" s="1" t="s">
        <v>12815</v>
      </c>
      <c r="S54" s="1" t="s">
        <v>52</v>
      </c>
      <c r="T54" s="1" t="s">
        <v>6593</v>
      </c>
      <c r="W54" s="1" t="s">
        <v>276</v>
      </c>
      <c r="X54" s="1" t="s">
        <v>7061</v>
      </c>
      <c r="Y54" s="1" t="s">
        <v>140</v>
      </c>
      <c r="Z54" s="1" t="s">
        <v>7129</v>
      </c>
      <c r="AC54" s="1">
        <v>22</v>
      </c>
      <c r="AD54" s="1" t="s">
        <v>253</v>
      </c>
      <c r="AE54" s="1" t="s">
        <v>8742</v>
      </c>
      <c r="AF54" s="1" t="s">
        <v>97</v>
      </c>
      <c r="AG54" s="1" t="s">
        <v>8774</v>
      </c>
      <c r="AJ54" s="1" t="s">
        <v>17</v>
      </c>
      <c r="AK54" s="1" t="s">
        <v>8908</v>
      </c>
      <c r="AL54" s="1" t="s">
        <v>51</v>
      </c>
      <c r="AM54" s="1" t="s">
        <v>8849</v>
      </c>
      <c r="AT54" s="1" t="s">
        <v>277</v>
      </c>
      <c r="AU54" s="1" t="s">
        <v>13382</v>
      </c>
      <c r="AV54" s="1" t="s">
        <v>278</v>
      </c>
      <c r="AW54" s="1" t="s">
        <v>9253</v>
      </c>
      <c r="BG54" s="1" t="s">
        <v>279</v>
      </c>
      <c r="BH54" s="1" t="s">
        <v>9898</v>
      </c>
      <c r="BI54" s="1" t="s">
        <v>280</v>
      </c>
      <c r="BJ54" s="1" t="s">
        <v>9956</v>
      </c>
      <c r="BK54" s="1" t="s">
        <v>281</v>
      </c>
      <c r="BL54" s="1" t="s">
        <v>9918</v>
      </c>
      <c r="BM54" s="1" t="s">
        <v>282</v>
      </c>
      <c r="BN54" s="1" t="s">
        <v>7355</v>
      </c>
      <c r="BO54" s="1" t="s">
        <v>283</v>
      </c>
      <c r="BP54" s="1" t="s">
        <v>11939</v>
      </c>
      <c r="BQ54" s="1" t="s">
        <v>284</v>
      </c>
      <c r="BR54" s="1" t="s">
        <v>10796</v>
      </c>
      <c r="BS54" s="1" t="s">
        <v>51</v>
      </c>
      <c r="BT54" s="1" t="s">
        <v>8849</v>
      </c>
    </row>
    <row r="55" spans="1:72" ht="13.5" customHeight="1" x14ac:dyDescent="0.25">
      <c r="A55" s="4" t="str">
        <f t="shared" si="1"/>
        <v>1687_풍각남면_217</v>
      </c>
      <c r="B55" s="1">
        <v>1687</v>
      </c>
      <c r="C55" s="1" t="s">
        <v>11322</v>
      </c>
      <c r="D55" s="1" t="s">
        <v>11323</v>
      </c>
      <c r="E55" s="1">
        <v>54</v>
      </c>
      <c r="F55" s="1">
        <v>1</v>
      </c>
      <c r="G55" s="1" t="s">
        <v>1024</v>
      </c>
      <c r="H55" s="1" t="s">
        <v>11324</v>
      </c>
      <c r="I55" s="1">
        <v>3</v>
      </c>
      <c r="L55" s="1">
        <v>2</v>
      </c>
      <c r="M55" s="1" t="s">
        <v>12325</v>
      </c>
      <c r="N55" s="1" t="s">
        <v>12815</v>
      </c>
      <c r="S55" s="1" t="s">
        <v>68</v>
      </c>
      <c r="T55" s="1" t="s">
        <v>6595</v>
      </c>
      <c r="W55" s="1" t="s">
        <v>285</v>
      </c>
      <c r="X55" s="1" t="s">
        <v>7071</v>
      </c>
      <c r="Y55" s="1" t="s">
        <v>140</v>
      </c>
      <c r="Z55" s="1" t="s">
        <v>7129</v>
      </c>
      <c r="AC55" s="1">
        <v>63</v>
      </c>
      <c r="AD55" s="1" t="s">
        <v>96</v>
      </c>
      <c r="AE55" s="1" t="s">
        <v>8721</v>
      </c>
      <c r="AJ55" s="1" t="s">
        <v>17</v>
      </c>
      <c r="AK55" s="1" t="s">
        <v>8908</v>
      </c>
      <c r="AL55" s="1" t="s">
        <v>275</v>
      </c>
      <c r="AM55" s="1" t="s">
        <v>8913</v>
      </c>
    </row>
    <row r="56" spans="1:72" ht="13.5" customHeight="1" x14ac:dyDescent="0.25">
      <c r="A56" s="4" t="str">
        <f t="shared" si="1"/>
        <v>1687_풍각남면_217</v>
      </c>
      <c r="B56" s="1">
        <v>1687</v>
      </c>
      <c r="C56" s="1" t="s">
        <v>11322</v>
      </c>
      <c r="D56" s="1" t="s">
        <v>11323</v>
      </c>
      <c r="E56" s="1">
        <v>55</v>
      </c>
      <c r="F56" s="1">
        <v>1</v>
      </c>
      <c r="G56" s="1" t="s">
        <v>1024</v>
      </c>
      <c r="H56" s="1" t="s">
        <v>11324</v>
      </c>
      <c r="I56" s="1">
        <v>3</v>
      </c>
      <c r="L56" s="1">
        <v>3</v>
      </c>
      <c r="M56" s="1" t="s">
        <v>12326</v>
      </c>
      <c r="N56" s="1" t="s">
        <v>12816</v>
      </c>
      <c r="T56" s="1" t="s">
        <v>11369</v>
      </c>
      <c r="U56" s="1" t="s">
        <v>286</v>
      </c>
      <c r="V56" s="1" t="s">
        <v>6683</v>
      </c>
      <c r="W56" s="1" t="s">
        <v>98</v>
      </c>
      <c r="X56" s="1" t="s">
        <v>11439</v>
      </c>
      <c r="Y56" s="1" t="s">
        <v>258</v>
      </c>
      <c r="Z56" s="1" t="s">
        <v>7154</v>
      </c>
      <c r="AC56" s="1">
        <v>41</v>
      </c>
      <c r="AD56" s="1" t="s">
        <v>287</v>
      </c>
      <c r="AE56" s="1" t="s">
        <v>8744</v>
      </c>
      <c r="AJ56" s="1" t="s">
        <v>17</v>
      </c>
      <c r="AK56" s="1" t="s">
        <v>8908</v>
      </c>
      <c r="AL56" s="1" t="s">
        <v>56</v>
      </c>
      <c r="AM56" s="1" t="s">
        <v>11552</v>
      </c>
      <c r="AT56" s="1" t="s">
        <v>288</v>
      </c>
      <c r="AU56" s="1" t="s">
        <v>6823</v>
      </c>
      <c r="AV56" s="1" t="s">
        <v>260</v>
      </c>
      <c r="AW56" s="1" t="s">
        <v>7204</v>
      </c>
      <c r="BG56" s="1" t="s">
        <v>60</v>
      </c>
      <c r="BH56" s="1" t="s">
        <v>7012</v>
      </c>
      <c r="BI56" s="1" t="s">
        <v>289</v>
      </c>
      <c r="BJ56" s="1" t="s">
        <v>9280</v>
      </c>
      <c r="BK56" s="1" t="s">
        <v>60</v>
      </c>
      <c r="BL56" s="1" t="s">
        <v>7012</v>
      </c>
      <c r="BM56" s="1" t="s">
        <v>290</v>
      </c>
      <c r="BN56" s="1" t="s">
        <v>10395</v>
      </c>
      <c r="BO56" s="1" t="s">
        <v>148</v>
      </c>
      <c r="BP56" s="1" t="s">
        <v>11401</v>
      </c>
      <c r="BQ56" s="1" t="s">
        <v>291</v>
      </c>
      <c r="BR56" s="1" t="s">
        <v>12128</v>
      </c>
      <c r="BS56" s="1" t="s">
        <v>56</v>
      </c>
      <c r="BT56" s="1" t="s">
        <v>11552</v>
      </c>
    </row>
    <row r="57" spans="1:72" ht="13.5" customHeight="1" x14ac:dyDescent="0.25">
      <c r="A57" s="4" t="str">
        <f t="shared" si="1"/>
        <v>1687_풍각남면_217</v>
      </c>
      <c r="B57" s="1">
        <v>1687</v>
      </c>
      <c r="C57" s="1" t="s">
        <v>11322</v>
      </c>
      <c r="D57" s="1" t="s">
        <v>11323</v>
      </c>
      <c r="E57" s="1">
        <v>56</v>
      </c>
      <c r="F57" s="1">
        <v>1</v>
      </c>
      <c r="G57" s="1" t="s">
        <v>1024</v>
      </c>
      <c r="H57" s="1" t="s">
        <v>11324</v>
      </c>
      <c r="I57" s="1">
        <v>3</v>
      </c>
      <c r="L57" s="1">
        <v>3</v>
      </c>
      <c r="M57" s="1" t="s">
        <v>12326</v>
      </c>
      <c r="N57" s="1" t="s">
        <v>12816</v>
      </c>
      <c r="S57" s="1" t="s">
        <v>52</v>
      </c>
      <c r="T57" s="1" t="s">
        <v>6593</v>
      </c>
      <c r="U57" s="1" t="s">
        <v>53</v>
      </c>
      <c r="V57" s="1" t="s">
        <v>6668</v>
      </c>
      <c r="Y57" s="1" t="s">
        <v>259</v>
      </c>
      <c r="Z57" s="1" t="s">
        <v>7155</v>
      </c>
      <c r="AF57" s="1" t="s">
        <v>220</v>
      </c>
      <c r="AG57" s="1" t="s">
        <v>8737</v>
      </c>
    </row>
    <row r="58" spans="1:72" ht="13.5" customHeight="1" x14ac:dyDescent="0.25">
      <c r="A58" s="4" t="str">
        <f t="shared" si="1"/>
        <v>1687_풍각남면_217</v>
      </c>
      <c r="B58" s="1">
        <v>1687</v>
      </c>
      <c r="C58" s="1" t="s">
        <v>11322</v>
      </c>
      <c r="D58" s="1" t="s">
        <v>11323</v>
      </c>
      <c r="E58" s="1">
        <v>57</v>
      </c>
      <c r="F58" s="1">
        <v>1</v>
      </c>
      <c r="G58" s="1" t="s">
        <v>1024</v>
      </c>
      <c r="H58" s="1" t="s">
        <v>11324</v>
      </c>
      <c r="I58" s="1">
        <v>3</v>
      </c>
      <c r="L58" s="1">
        <v>3</v>
      </c>
      <c r="M58" s="1" t="s">
        <v>12326</v>
      </c>
      <c r="N58" s="1" t="s">
        <v>12816</v>
      </c>
      <c r="S58" s="1" t="s">
        <v>195</v>
      </c>
      <c r="T58" s="1" t="s">
        <v>6600</v>
      </c>
      <c r="W58" s="1" t="s">
        <v>98</v>
      </c>
      <c r="X58" s="1" t="s">
        <v>11439</v>
      </c>
      <c r="Y58" s="1" t="s">
        <v>292</v>
      </c>
      <c r="Z58" s="1" t="s">
        <v>7156</v>
      </c>
      <c r="AC58" s="1">
        <v>49</v>
      </c>
      <c r="AD58" s="1" t="s">
        <v>100</v>
      </c>
      <c r="AE58" s="1" t="s">
        <v>8722</v>
      </c>
      <c r="AJ58" s="1" t="s">
        <v>17</v>
      </c>
      <c r="AK58" s="1" t="s">
        <v>8908</v>
      </c>
      <c r="AL58" s="1" t="s">
        <v>51</v>
      </c>
      <c r="AM58" s="1" t="s">
        <v>8849</v>
      </c>
      <c r="AT58" s="1" t="s">
        <v>293</v>
      </c>
      <c r="AU58" s="1" t="s">
        <v>6947</v>
      </c>
      <c r="AV58" s="1" t="s">
        <v>294</v>
      </c>
      <c r="AW58" s="1" t="s">
        <v>7930</v>
      </c>
      <c r="BG58" s="1" t="s">
        <v>293</v>
      </c>
      <c r="BH58" s="1" t="s">
        <v>6947</v>
      </c>
      <c r="BI58" s="1" t="s">
        <v>295</v>
      </c>
      <c r="BJ58" s="1" t="s">
        <v>9957</v>
      </c>
      <c r="BK58" s="1" t="s">
        <v>293</v>
      </c>
      <c r="BL58" s="1" t="s">
        <v>6947</v>
      </c>
      <c r="BM58" s="1" t="s">
        <v>296</v>
      </c>
      <c r="BN58" s="1" t="s">
        <v>10091</v>
      </c>
      <c r="BO58" s="1" t="s">
        <v>297</v>
      </c>
      <c r="BP58" s="1" t="s">
        <v>11399</v>
      </c>
      <c r="BQ58" s="1" t="s">
        <v>298</v>
      </c>
      <c r="BR58" s="1" t="s">
        <v>12013</v>
      </c>
      <c r="BS58" s="1" t="s">
        <v>56</v>
      </c>
      <c r="BT58" s="1" t="s">
        <v>11552</v>
      </c>
    </row>
    <row r="59" spans="1:72" ht="13.5" customHeight="1" x14ac:dyDescent="0.25">
      <c r="A59" s="4" t="str">
        <f t="shared" si="1"/>
        <v>1687_풍각남면_217</v>
      </c>
      <c r="B59" s="1">
        <v>1687</v>
      </c>
      <c r="C59" s="1" t="s">
        <v>11322</v>
      </c>
      <c r="D59" s="1" t="s">
        <v>11323</v>
      </c>
      <c r="E59" s="1">
        <v>58</v>
      </c>
      <c r="F59" s="1">
        <v>1</v>
      </c>
      <c r="G59" s="1" t="s">
        <v>1024</v>
      </c>
      <c r="H59" s="1" t="s">
        <v>11324</v>
      </c>
      <c r="I59" s="1">
        <v>3</v>
      </c>
      <c r="L59" s="1">
        <v>3</v>
      </c>
      <c r="M59" s="1" t="s">
        <v>12326</v>
      </c>
      <c r="N59" s="1" t="s">
        <v>12816</v>
      </c>
      <c r="S59" s="1" t="s">
        <v>70</v>
      </c>
      <c r="T59" s="1" t="s">
        <v>6596</v>
      </c>
      <c r="Y59" s="1" t="s">
        <v>299</v>
      </c>
      <c r="Z59" s="1" t="s">
        <v>7157</v>
      </c>
      <c r="AC59" s="1">
        <v>4</v>
      </c>
      <c r="AD59" s="1" t="s">
        <v>72</v>
      </c>
      <c r="AE59" s="1" t="s">
        <v>8718</v>
      </c>
      <c r="AF59" s="1" t="s">
        <v>97</v>
      </c>
      <c r="AG59" s="1" t="s">
        <v>8774</v>
      </c>
    </row>
    <row r="60" spans="1:72" ht="13.5" customHeight="1" x14ac:dyDescent="0.25">
      <c r="A60" s="4" t="str">
        <f t="shared" si="1"/>
        <v>1687_풍각남면_217</v>
      </c>
      <c r="B60" s="1">
        <v>1687</v>
      </c>
      <c r="C60" s="1" t="s">
        <v>11322</v>
      </c>
      <c r="D60" s="1" t="s">
        <v>11323</v>
      </c>
      <c r="E60" s="1">
        <v>59</v>
      </c>
      <c r="F60" s="1">
        <v>1</v>
      </c>
      <c r="G60" s="1" t="s">
        <v>1024</v>
      </c>
      <c r="H60" s="1" t="s">
        <v>11324</v>
      </c>
      <c r="I60" s="1">
        <v>3</v>
      </c>
      <c r="L60" s="1">
        <v>4</v>
      </c>
      <c r="M60" s="1" t="s">
        <v>12327</v>
      </c>
      <c r="N60" s="1" t="s">
        <v>12817</v>
      </c>
      <c r="T60" s="1" t="s">
        <v>11368</v>
      </c>
      <c r="U60" s="1" t="s">
        <v>300</v>
      </c>
      <c r="V60" s="1" t="s">
        <v>6684</v>
      </c>
      <c r="W60" s="1" t="s">
        <v>98</v>
      </c>
      <c r="X60" s="1" t="s">
        <v>11439</v>
      </c>
      <c r="Y60" s="1" t="s">
        <v>301</v>
      </c>
      <c r="Z60" s="1" t="s">
        <v>7158</v>
      </c>
      <c r="AC60" s="1">
        <v>44</v>
      </c>
      <c r="AD60" s="1" t="s">
        <v>229</v>
      </c>
      <c r="AE60" s="1" t="s">
        <v>8739</v>
      </c>
      <c r="AJ60" s="1" t="s">
        <v>17</v>
      </c>
      <c r="AK60" s="1" t="s">
        <v>8908</v>
      </c>
      <c r="AL60" s="1" t="s">
        <v>56</v>
      </c>
      <c r="AM60" s="1" t="s">
        <v>11552</v>
      </c>
      <c r="AT60" s="1" t="s">
        <v>60</v>
      </c>
      <c r="AU60" s="1" t="s">
        <v>7012</v>
      </c>
      <c r="AV60" s="1" t="s">
        <v>302</v>
      </c>
      <c r="AW60" s="1" t="s">
        <v>9254</v>
      </c>
      <c r="BG60" s="1" t="s">
        <v>60</v>
      </c>
      <c r="BH60" s="1" t="s">
        <v>7012</v>
      </c>
      <c r="BI60" s="1" t="s">
        <v>303</v>
      </c>
      <c r="BJ60" s="1" t="s">
        <v>7665</v>
      </c>
      <c r="BK60" s="1" t="s">
        <v>78</v>
      </c>
      <c r="BL60" s="1" t="s">
        <v>6689</v>
      </c>
      <c r="BM60" s="1" t="s">
        <v>304</v>
      </c>
      <c r="BN60" s="1" t="s">
        <v>7950</v>
      </c>
      <c r="BO60" s="1" t="s">
        <v>60</v>
      </c>
      <c r="BP60" s="1" t="s">
        <v>7012</v>
      </c>
      <c r="BQ60" s="1" t="s">
        <v>305</v>
      </c>
      <c r="BR60" s="1" t="s">
        <v>10797</v>
      </c>
      <c r="BS60" s="1" t="s">
        <v>51</v>
      </c>
      <c r="BT60" s="1" t="s">
        <v>8849</v>
      </c>
    </row>
    <row r="61" spans="1:72" ht="13.5" customHeight="1" x14ac:dyDescent="0.25">
      <c r="A61" s="4" t="str">
        <f t="shared" si="1"/>
        <v>1687_풍각남면_217</v>
      </c>
      <c r="B61" s="1">
        <v>1687</v>
      </c>
      <c r="C61" s="1" t="s">
        <v>11322</v>
      </c>
      <c r="D61" s="1" t="s">
        <v>11323</v>
      </c>
      <c r="E61" s="1">
        <v>60</v>
      </c>
      <c r="F61" s="1">
        <v>1</v>
      </c>
      <c r="G61" s="1" t="s">
        <v>1024</v>
      </c>
      <c r="H61" s="1" t="s">
        <v>11324</v>
      </c>
      <c r="I61" s="1">
        <v>3</v>
      </c>
      <c r="L61" s="1">
        <v>4</v>
      </c>
      <c r="M61" s="1" t="s">
        <v>12327</v>
      </c>
      <c r="N61" s="1" t="s">
        <v>12817</v>
      </c>
      <c r="S61" s="1" t="s">
        <v>52</v>
      </c>
      <c r="T61" s="1" t="s">
        <v>6593</v>
      </c>
      <c r="U61" s="1" t="s">
        <v>83</v>
      </c>
      <c r="V61" s="1" t="s">
        <v>11397</v>
      </c>
      <c r="W61" s="1" t="s">
        <v>306</v>
      </c>
      <c r="X61" s="1" t="s">
        <v>7062</v>
      </c>
      <c r="Y61" s="1" t="s">
        <v>140</v>
      </c>
      <c r="Z61" s="1" t="s">
        <v>7129</v>
      </c>
      <c r="AC61" s="1">
        <v>42</v>
      </c>
      <c r="AD61" s="1" t="s">
        <v>307</v>
      </c>
      <c r="AE61" s="1" t="s">
        <v>8745</v>
      </c>
      <c r="AJ61" s="1" t="s">
        <v>17</v>
      </c>
      <c r="AK61" s="1" t="s">
        <v>8908</v>
      </c>
      <c r="AL61" s="1" t="s">
        <v>86</v>
      </c>
      <c r="AM61" s="1" t="s">
        <v>8853</v>
      </c>
      <c r="AT61" s="1" t="s">
        <v>60</v>
      </c>
      <c r="AU61" s="1" t="s">
        <v>7012</v>
      </c>
      <c r="AV61" s="1" t="s">
        <v>308</v>
      </c>
      <c r="AW61" s="1" t="s">
        <v>9255</v>
      </c>
      <c r="BG61" s="1" t="s">
        <v>60</v>
      </c>
      <c r="BH61" s="1" t="s">
        <v>7012</v>
      </c>
      <c r="BI61" s="1" t="s">
        <v>309</v>
      </c>
      <c r="BJ61" s="1" t="s">
        <v>9958</v>
      </c>
      <c r="BK61" s="1" t="s">
        <v>60</v>
      </c>
      <c r="BL61" s="1" t="s">
        <v>7012</v>
      </c>
      <c r="BM61" s="1" t="s">
        <v>310</v>
      </c>
      <c r="BN61" s="1" t="s">
        <v>7854</v>
      </c>
      <c r="BO61" s="1" t="s">
        <v>60</v>
      </c>
      <c r="BP61" s="1" t="s">
        <v>7012</v>
      </c>
      <c r="BQ61" s="1" t="s">
        <v>311</v>
      </c>
      <c r="BR61" s="1" t="s">
        <v>10798</v>
      </c>
      <c r="BS61" s="1" t="s">
        <v>51</v>
      </c>
      <c r="BT61" s="1" t="s">
        <v>8849</v>
      </c>
    </row>
    <row r="62" spans="1:72" ht="13.5" customHeight="1" x14ac:dyDescent="0.25">
      <c r="A62" s="4" t="str">
        <f t="shared" si="1"/>
        <v>1687_풍각남면_217</v>
      </c>
      <c r="B62" s="1">
        <v>1687</v>
      </c>
      <c r="C62" s="1" t="s">
        <v>11322</v>
      </c>
      <c r="D62" s="1" t="s">
        <v>11323</v>
      </c>
      <c r="E62" s="1">
        <v>61</v>
      </c>
      <c r="F62" s="1">
        <v>1</v>
      </c>
      <c r="G62" s="1" t="s">
        <v>1024</v>
      </c>
      <c r="H62" s="1" t="s">
        <v>11324</v>
      </c>
      <c r="I62" s="1">
        <v>3</v>
      </c>
      <c r="L62" s="1">
        <v>4</v>
      </c>
      <c r="M62" s="1" t="s">
        <v>12327</v>
      </c>
      <c r="N62" s="1" t="s">
        <v>12817</v>
      </c>
      <c r="S62" s="1" t="s">
        <v>68</v>
      </c>
      <c r="T62" s="1" t="s">
        <v>6595</v>
      </c>
      <c r="W62" s="1" t="s">
        <v>145</v>
      </c>
      <c r="X62" s="1" t="s">
        <v>7059</v>
      </c>
      <c r="Y62" s="1" t="s">
        <v>140</v>
      </c>
      <c r="Z62" s="1" t="s">
        <v>7129</v>
      </c>
      <c r="AC62" s="1">
        <v>60</v>
      </c>
      <c r="AD62" s="1" t="s">
        <v>312</v>
      </c>
      <c r="AE62" s="1" t="s">
        <v>8746</v>
      </c>
      <c r="AJ62" s="1" t="s">
        <v>17</v>
      </c>
      <c r="AK62" s="1" t="s">
        <v>8908</v>
      </c>
      <c r="AL62" s="1" t="s">
        <v>51</v>
      </c>
      <c r="AM62" s="1" t="s">
        <v>8849</v>
      </c>
    </row>
    <row r="63" spans="1:72" ht="13.5" customHeight="1" x14ac:dyDescent="0.25">
      <c r="A63" s="4" t="str">
        <f t="shared" si="1"/>
        <v>1687_풍각남면_217</v>
      </c>
      <c r="B63" s="1">
        <v>1687</v>
      </c>
      <c r="C63" s="1" t="s">
        <v>11322</v>
      </c>
      <c r="D63" s="1" t="s">
        <v>11323</v>
      </c>
      <c r="E63" s="1">
        <v>62</v>
      </c>
      <c r="F63" s="1">
        <v>1</v>
      </c>
      <c r="G63" s="1" t="s">
        <v>1024</v>
      </c>
      <c r="H63" s="1" t="s">
        <v>11324</v>
      </c>
      <c r="I63" s="1">
        <v>3</v>
      </c>
      <c r="L63" s="1">
        <v>4</v>
      </c>
      <c r="M63" s="1" t="s">
        <v>12327</v>
      </c>
      <c r="N63" s="1" t="s">
        <v>12817</v>
      </c>
      <c r="S63" s="1" t="s">
        <v>70</v>
      </c>
      <c r="T63" s="1" t="s">
        <v>6596</v>
      </c>
      <c r="Y63" s="1" t="s">
        <v>313</v>
      </c>
      <c r="Z63" s="1" t="s">
        <v>11463</v>
      </c>
      <c r="AC63" s="1">
        <v>13</v>
      </c>
      <c r="AD63" s="1" t="s">
        <v>314</v>
      </c>
      <c r="AE63" s="1" t="s">
        <v>8747</v>
      </c>
    </row>
    <row r="64" spans="1:72" ht="13.5" customHeight="1" x14ac:dyDescent="0.25">
      <c r="A64" s="4" t="str">
        <f t="shared" si="1"/>
        <v>1687_풍각남면_217</v>
      </c>
      <c r="B64" s="1">
        <v>1687</v>
      </c>
      <c r="C64" s="1" t="s">
        <v>11322</v>
      </c>
      <c r="D64" s="1" t="s">
        <v>11323</v>
      </c>
      <c r="E64" s="1">
        <v>63</v>
      </c>
      <c r="F64" s="1">
        <v>1</v>
      </c>
      <c r="G64" s="1" t="s">
        <v>1024</v>
      </c>
      <c r="H64" s="1" t="s">
        <v>11324</v>
      </c>
      <c r="I64" s="1">
        <v>3</v>
      </c>
      <c r="L64" s="1">
        <v>4</v>
      </c>
      <c r="M64" s="1" t="s">
        <v>12327</v>
      </c>
      <c r="N64" s="1" t="s">
        <v>12817</v>
      </c>
      <c r="S64" s="1" t="s">
        <v>195</v>
      </c>
      <c r="T64" s="1" t="s">
        <v>6600</v>
      </c>
      <c r="U64" s="1" t="s">
        <v>53</v>
      </c>
      <c r="V64" s="1" t="s">
        <v>6668</v>
      </c>
      <c r="Y64" s="1" t="s">
        <v>13727</v>
      </c>
      <c r="Z64" s="1" t="s">
        <v>11472</v>
      </c>
      <c r="AC64" s="1">
        <v>47</v>
      </c>
      <c r="AD64" s="1" t="s">
        <v>172</v>
      </c>
      <c r="AE64" s="1" t="s">
        <v>8733</v>
      </c>
      <c r="AJ64" s="1" t="s">
        <v>17</v>
      </c>
      <c r="AK64" s="1" t="s">
        <v>8908</v>
      </c>
      <c r="AL64" s="1" t="s">
        <v>106</v>
      </c>
      <c r="AM64" s="1" t="s">
        <v>8894</v>
      </c>
      <c r="AN64" s="1" t="s">
        <v>109</v>
      </c>
      <c r="AO64" s="1" t="s">
        <v>8966</v>
      </c>
      <c r="AP64" s="1" t="s">
        <v>173</v>
      </c>
      <c r="AQ64" s="1" t="s">
        <v>6934</v>
      </c>
      <c r="AR64" s="1" t="s">
        <v>315</v>
      </c>
      <c r="AS64" s="1" t="s">
        <v>11745</v>
      </c>
      <c r="AT64" s="1" t="s">
        <v>44</v>
      </c>
      <c r="AU64" s="1" t="s">
        <v>6669</v>
      </c>
      <c r="AV64" s="1" t="s">
        <v>316</v>
      </c>
      <c r="AW64" s="1" t="s">
        <v>9256</v>
      </c>
      <c r="BB64" s="1" t="s">
        <v>46</v>
      </c>
      <c r="BC64" s="1" t="s">
        <v>6783</v>
      </c>
      <c r="BD64" s="1" t="s">
        <v>317</v>
      </c>
      <c r="BE64" s="1" t="s">
        <v>7210</v>
      </c>
      <c r="BG64" s="1" t="s">
        <v>44</v>
      </c>
      <c r="BH64" s="1" t="s">
        <v>6669</v>
      </c>
      <c r="BI64" s="1" t="s">
        <v>318</v>
      </c>
      <c r="BJ64" s="1" t="s">
        <v>9959</v>
      </c>
      <c r="BK64" s="1" t="s">
        <v>44</v>
      </c>
      <c r="BL64" s="1" t="s">
        <v>6669</v>
      </c>
      <c r="BM64" s="1" t="s">
        <v>319</v>
      </c>
      <c r="BN64" s="1" t="s">
        <v>7951</v>
      </c>
      <c r="BQ64" s="1" t="s">
        <v>320</v>
      </c>
      <c r="BR64" s="1" t="s">
        <v>12306</v>
      </c>
    </row>
    <row r="65" spans="1:72" ht="13.5" customHeight="1" x14ac:dyDescent="0.25">
      <c r="A65" s="4" t="str">
        <f t="shared" si="1"/>
        <v>1687_풍각남면_217</v>
      </c>
      <c r="B65" s="1">
        <v>1687</v>
      </c>
      <c r="C65" s="1" t="s">
        <v>11322</v>
      </c>
      <c r="D65" s="1" t="s">
        <v>11323</v>
      </c>
      <c r="E65" s="1">
        <v>64</v>
      </c>
      <c r="F65" s="1">
        <v>1</v>
      </c>
      <c r="G65" s="1" t="s">
        <v>1024</v>
      </c>
      <c r="H65" s="1" t="s">
        <v>11324</v>
      </c>
      <c r="I65" s="1">
        <v>3</v>
      </c>
      <c r="L65" s="1">
        <v>4</v>
      </c>
      <c r="M65" s="1" t="s">
        <v>12327</v>
      </c>
      <c r="N65" s="1" t="s">
        <v>12817</v>
      </c>
      <c r="S65" s="1" t="s">
        <v>70</v>
      </c>
      <c r="T65" s="1" t="s">
        <v>6596</v>
      </c>
      <c r="Y65" s="1" t="s">
        <v>321</v>
      </c>
      <c r="Z65" s="1" t="s">
        <v>7159</v>
      </c>
      <c r="AC65" s="1">
        <v>9</v>
      </c>
      <c r="AD65" s="1" t="s">
        <v>67</v>
      </c>
      <c r="AE65" s="1" t="s">
        <v>8717</v>
      </c>
      <c r="AF65" s="1" t="s">
        <v>97</v>
      </c>
      <c r="AG65" s="1" t="s">
        <v>8774</v>
      </c>
    </row>
    <row r="66" spans="1:72" ht="13.5" customHeight="1" x14ac:dyDescent="0.25">
      <c r="A66" s="4" t="str">
        <f t="shared" si="1"/>
        <v>1687_풍각남면_217</v>
      </c>
      <c r="B66" s="1">
        <v>1687</v>
      </c>
      <c r="C66" s="1" t="s">
        <v>11322</v>
      </c>
      <c r="D66" s="1" t="s">
        <v>11323</v>
      </c>
      <c r="E66" s="1">
        <v>65</v>
      </c>
      <c r="F66" s="1">
        <v>1</v>
      </c>
      <c r="G66" s="1" t="s">
        <v>1024</v>
      </c>
      <c r="H66" s="1" t="s">
        <v>11324</v>
      </c>
      <c r="I66" s="1">
        <v>3</v>
      </c>
      <c r="L66" s="1">
        <v>4</v>
      </c>
      <c r="M66" s="1" t="s">
        <v>12327</v>
      </c>
      <c r="N66" s="1" t="s">
        <v>12817</v>
      </c>
      <c r="T66" s="1" t="s">
        <v>11389</v>
      </c>
      <c r="U66" s="1" t="s">
        <v>322</v>
      </c>
      <c r="V66" s="1" t="s">
        <v>6685</v>
      </c>
      <c r="Y66" s="1" t="s">
        <v>323</v>
      </c>
      <c r="Z66" s="1" t="s">
        <v>7160</v>
      </c>
      <c r="AC66" s="1">
        <v>44</v>
      </c>
      <c r="AD66" s="1" t="s">
        <v>229</v>
      </c>
      <c r="AE66" s="1" t="s">
        <v>8739</v>
      </c>
      <c r="BB66" s="1" t="s">
        <v>324</v>
      </c>
      <c r="BC66" s="1" t="s">
        <v>6693</v>
      </c>
      <c r="BD66" s="1" t="s">
        <v>325</v>
      </c>
      <c r="BE66" s="1" t="s">
        <v>9759</v>
      </c>
      <c r="BF66" s="1" t="s">
        <v>11810</v>
      </c>
    </row>
    <row r="67" spans="1:72" ht="13.5" customHeight="1" x14ac:dyDescent="0.25">
      <c r="A67" s="4" t="str">
        <f t="shared" ref="A67:A94" si="2">HYPERLINK("http://kyu.snu.ac.kr/sdhj/index.jsp?type=hj/GK14817_00IH_0001_0218.jpg","1687_풍각남면_218")</f>
        <v>1687_풍각남면_218</v>
      </c>
      <c r="B67" s="1">
        <v>1687</v>
      </c>
      <c r="C67" s="1" t="s">
        <v>11322</v>
      </c>
      <c r="D67" s="1" t="s">
        <v>11323</v>
      </c>
      <c r="E67" s="1">
        <v>66</v>
      </c>
      <c r="F67" s="1">
        <v>1</v>
      </c>
      <c r="G67" s="1" t="s">
        <v>1024</v>
      </c>
      <c r="H67" s="1" t="s">
        <v>11324</v>
      </c>
      <c r="I67" s="1">
        <v>3</v>
      </c>
      <c r="L67" s="1">
        <v>4</v>
      </c>
      <c r="M67" s="1" t="s">
        <v>12327</v>
      </c>
      <c r="N67" s="1" t="s">
        <v>12817</v>
      </c>
      <c r="T67" s="1" t="s">
        <v>11389</v>
      </c>
      <c r="U67" s="1" t="s">
        <v>326</v>
      </c>
      <c r="V67" s="1" t="s">
        <v>6686</v>
      </c>
      <c r="Y67" s="1" t="s">
        <v>13728</v>
      </c>
      <c r="Z67" s="1" t="s">
        <v>7161</v>
      </c>
      <c r="AC67" s="1">
        <v>40</v>
      </c>
      <c r="AD67" s="1" t="s">
        <v>327</v>
      </c>
      <c r="AE67" s="1" t="s">
        <v>8748</v>
      </c>
      <c r="AF67" s="1" t="s">
        <v>97</v>
      </c>
      <c r="AG67" s="1" t="s">
        <v>8774</v>
      </c>
      <c r="AT67" s="1" t="s">
        <v>297</v>
      </c>
      <c r="AU67" s="1" t="s">
        <v>11759</v>
      </c>
      <c r="AV67" s="1" t="s">
        <v>328</v>
      </c>
      <c r="AW67" s="1" t="s">
        <v>9257</v>
      </c>
      <c r="BB67" s="1" t="s">
        <v>329</v>
      </c>
      <c r="BC67" s="1" t="s">
        <v>9755</v>
      </c>
      <c r="BE67" s="1" t="s">
        <v>9759</v>
      </c>
      <c r="BF67" s="1" t="s">
        <v>11812</v>
      </c>
    </row>
    <row r="68" spans="1:72" ht="13.5" customHeight="1" x14ac:dyDescent="0.25">
      <c r="A68" s="4" t="str">
        <f t="shared" si="2"/>
        <v>1687_풍각남면_218</v>
      </c>
      <c r="B68" s="1">
        <v>1687</v>
      </c>
      <c r="C68" s="1" t="s">
        <v>11322</v>
      </c>
      <c r="D68" s="1" t="s">
        <v>11323</v>
      </c>
      <c r="E68" s="1">
        <v>67</v>
      </c>
      <c r="F68" s="1">
        <v>1</v>
      </c>
      <c r="G68" s="1" t="s">
        <v>1024</v>
      </c>
      <c r="H68" s="1" t="s">
        <v>11324</v>
      </c>
      <c r="I68" s="1">
        <v>3</v>
      </c>
      <c r="L68" s="1">
        <v>5</v>
      </c>
      <c r="M68" s="1" t="s">
        <v>12328</v>
      </c>
      <c r="N68" s="1" t="s">
        <v>12818</v>
      </c>
      <c r="T68" s="1" t="s">
        <v>11369</v>
      </c>
      <c r="U68" s="1" t="s">
        <v>330</v>
      </c>
      <c r="V68" s="1" t="s">
        <v>6687</v>
      </c>
      <c r="W68" s="1" t="s">
        <v>331</v>
      </c>
      <c r="X68" s="1" t="s">
        <v>7063</v>
      </c>
      <c r="Y68" s="1" t="s">
        <v>332</v>
      </c>
      <c r="Z68" s="1" t="s">
        <v>7162</v>
      </c>
      <c r="AC68" s="1">
        <v>66</v>
      </c>
      <c r="AD68" s="1" t="s">
        <v>333</v>
      </c>
      <c r="AE68" s="1" t="s">
        <v>8749</v>
      </c>
      <c r="AJ68" s="1" t="s">
        <v>17</v>
      </c>
      <c r="AK68" s="1" t="s">
        <v>8908</v>
      </c>
      <c r="AL68" s="1" t="s">
        <v>106</v>
      </c>
      <c r="AM68" s="1" t="s">
        <v>8894</v>
      </c>
      <c r="AT68" s="1" t="s">
        <v>334</v>
      </c>
      <c r="AU68" s="1" t="s">
        <v>6767</v>
      </c>
      <c r="AV68" s="1" t="s">
        <v>143</v>
      </c>
      <c r="AW68" s="1" t="s">
        <v>7165</v>
      </c>
      <c r="BG68" s="1" t="s">
        <v>335</v>
      </c>
      <c r="BH68" s="1" t="s">
        <v>6942</v>
      </c>
      <c r="BI68" s="1" t="s">
        <v>336</v>
      </c>
      <c r="BJ68" s="1" t="s">
        <v>9326</v>
      </c>
      <c r="BK68" s="1" t="s">
        <v>60</v>
      </c>
      <c r="BL68" s="1" t="s">
        <v>7012</v>
      </c>
      <c r="BM68" s="1" t="s">
        <v>337</v>
      </c>
      <c r="BN68" s="1" t="s">
        <v>9611</v>
      </c>
      <c r="BO68" s="1" t="s">
        <v>60</v>
      </c>
      <c r="BP68" s="1" t="s">
        <v>7012</v>
      </c>
      <c r="BQ68" s="1" t="s">
        <v>338</v>
      </c>
      <c r="BR68" s="1" t="s">
        <v>10799</v>
      </c>
      <c r="BS68" s="1" t="s">
        <v>77</v>
      </c>
      <c r="BT68" s="1" t="s">
        <v>8882</v>
      </c>
    </row>
    <row r="69" spans="1:72" ht="13.5" customHeight="1" x14ac:dyDescent="0.25">
      <c r="A69" s="4" t="str">
        <f t="shared" si="2"/>
        <v>1687_풍각남면_218</v>
      </c>
      <c r="B69" s="1">
        <v>1687</v>
      </c>
      <c r="C69" s="1" t="s">
        <v>11322</v>
      </c>
      <c r="D69" s="1" t="s">
        <v>11323</v>
      </c>
      <c r="E69" s="1">
        <v>68</v>
      </c>
      <c r="F69" s="1">
        <v>1</v>
      </c>
      <c r="G69" s="1" t="s">
        <v>1024</v>
      </c>
      <c r="H69" s="1" t="s">
        <v>11324</v>
      </c>
      <c r="I69" s="1">
        <v>3</v>
      </c>
      <c r="L69" s="1">
        <v>5</v>
      </c>
      <c r="M69" s="1" t="s">
        <v>12328</v>
      </c>
      <c r="N69" s="1" t="s">
        <v>12818</v>
      </c>
      <c r="S69" s="1" t="s">
        <v>93</v>
      </c>
      <c r="T69" s="1" t="s">
        <v>6597</v>
      </c>
      <c r="U69" s="1" t="s">
        <v>134</v>
      </c>
      <c r="V69" s="1" t="s">
        <v>6674</v>
      </c>
      <c r="Y69" s="1" t="s">
        <v>339</v>
      </c>
      <c r="Z69" s="1" t="s">
        <v>7163</v>
      </c>
      <c r="AC69" s="1">
        <v>28</v>
      </c>
      <c r="AD69" s="1" t="s">
        <v>340</v>
      </c>
      <c r="AE69" s="1" t="s">
        <v>8750</v>
      </c>
    </row>
    <row r="70" spans="1:72" ht="13.5" customHeight="1" x14ac:dyDescent="0.25">
      <c r="A70" s="4" t="str">
        <f t="shared" si="2"/>
        <v>1687_풍각남면_218</v>
      </c>
      <c r="B70" s="1">
        <v>1687</v>
      </c>
      <c r="C70" s="1" t="s">
        <v>11322</v>
      </c>
      <c r="D70" s="1" t="s">
        <v>11323</v>
      </c>
      <c r="E70" s="1">
        <v>69</v>
      </c>
      <c r="F70" s="1">
        <v>1</v>
      </c>
      <c r="G70" s="1" t="s">
        <v>1024</v>
      </c>
      <c r="H70" s="1" t="s">
        <v>11324</v>
      </c>
      <c r="I70" s="1">
        <v>3</v>
      </c>
      <c r="L70" s="1">
        <v>5</v>
      </c>
      <c r="M70" s="1" t="s">
        <v>12328</v>
      </c>
      <c r="N70" s="1" t="s">
        <v>12818</v>
      </c>
      <c r="S70" s="1" t="s">
        <v>341</v>
      </c>
      <c r="T70" s="1" t="s">
        <v>6594</v>
      </c>
      <c r="W70" s="1" t="s">
        <v>342</v>
      </c>
      <c r="X70" s="1" t="s">
        <v>7064</v>
      </c>
      <c r="Y70" s="1" t="s">
        <v>140</v>
      </c>
      <c r="Z70" s="1" t="s">
        <v>7129</v>
      </c>
      <c r="AC70" s="1">
        <v>22</v>
      </c>
      <c r="AD70" s="1" t="s">
        <v>253</v>
      </c>
      <c r="AE70" s="1" t="s">
        <v>8742</v>
      </c>
    </row>
    <row r="71" spans="1:72" ht="13.5" customHeight="1" x14ac:dyDescent="0.25">
      <c r="A71" s="4" t="str">
        <f t="shared" si="2"/>
        <v>1687_풍각남면_218</v>
      </c>
      <c r="B71" s="1">
        <v>1687</v>
      </c>
      <c r="C71" s="1" t="s">
        <v>11322</v>
      </c>
      <c r="D71" s="1" t="s">
        <v>11323</v>
      </c>
      <c r="E71" s="1">
        <v>70</v>
      </c>
      <c r="F71" s="1">
        <v>1</v>
      </c>
      <c r="G71" s="1" t="s">
        <v>1024</v>
      </c>
      <c r="H71" s="1" t="s">
        <v>11324</v>
      </c>
      <c r="I71" s="1">
        <v>3</v>
      </c>
      <c r="L71" s="1">
        <v>5</v>
      </c>
      <c r="M71" s="1" t="s">
        <v>12328</v>
      </c>
      <c r="N71" s="1" t="s">
        <v>12818</v>
      </c>
      <c r="S71" s="1" t="s">
        <v>343</v>
      </c>
      <c r="T71" s="1" t="s">
        <v>6604</v>
      </c>
      <c r="Y71" s="1" t="s">
        <v>344</v>
      </c>
      <c r="Z71" s="1" t="s">
        <v>7164</v>
      </c>
      <c r="AC71" s="1">
        <v>5</v>
      </c>
      <c r="AD71" s="1" t="s">
        <v>96</v>
      </c>
      <c r="AE71" s="1" t="s">
        <v>8721</v>
      </c>
      <c r="AF71" s="1" t="s">
        <v>97</v>
      </c>
      <c r="AG71" s="1" t="s">
        <v>8774</v>
      </c>
    </row>
    <row r="72" spans="1:72" ht="13.5" customHeight="1" x14ac:dyDescent="0.25">
      <c r="A72" s="4" t="str">
        <f t="shared" si="2"/>
        <v>1687_풍각남면_218</v>
      </c>
      <c r="B72" s="1">
        <v>1687</v>
      </c>
      <c r="C72" s="1" t="s">
        <v>11322</v>
      </c>
      <c r="D72" s="1" t="s">
        <v>11323</v>
      </c>
      <c r="E72" s="1">
        <v>71</v>
      </c>
      <c r="F72" s="1">
        <v>1</v>
      </c>
      <c r="G72" s="1" t="s">
        <v>1024</v>
      </c>
      <c r="H72" s="1" t="s">
        <v>11324</v>
      </c>
      <c r="I72" s="1">
        <v>4</v>
      </c>
      <c r="J72" s="1" t="s">
        <v>345</v>
      </c>
      <c r="K72" s="1" t="s">
        <v>6477</v>
      </c>
      <c r="L72" s="1">
        <v>1</v>
      </c>
      <c r="M72" s="1" t="s">
        <v>12329</v>
      </c>
      <c r="N72" s="1" t="s">
        <v>12819</v>
      </c>
      <c r="T72" s="1" t="s">
        <v>11369</v>
      </c>
      <c r="U72" s="1" t="s">
        <v>346</v>
      </c>
      <c r="V72" s="1" t="s">
        <v>6688</v>
      </c>
      <c r="W72" s="1" t="s">
        <v>331</v>
      </c>
      <c r="X72" s="1" t="s">
        <v>7063</v>
      </c>
      <c r="Y72" s="1" t="s">
        <v>155</v>
      </c>
      <c r="Z72" s="1" t="s">
        <v>7131</v>
      </c>
      <c r="AC72" s="1">
        <v>39</v>
      </c>
      <c r="AD72" s="1" t="s">
        <v>347</v>
      </c>
      <c r="AE72" s="1" t="s">
        <v>8751</v>
      </c>
      <c r="AJ72" s="1" t="s">
        <v>17</v>
      </c>
      <c r="AK72" s="1" t="s">
        <v>8908</v>
      </c>
      <c r="AL72" s="1" t="s">
        <v>106</v>
      </c>
      <c r="AM72" s="1" t="s">
        <v>8894</v>
      </c>
      <c r="AT72" s="1" t="s">
        <v>348</v>
      </c>
      <c r="AU72" s="1" t="s">
        <v>9000</v>
      </c>
      <c r="AV72" s="1" t="s">
        <v>332</v>
      </c>
      <c r="AW72" s="1" t="s">
        <v>7162</v>
      </c>
      <c r="BG72" s="1" t="s">
        <v>334</v>
      </c>
      <c r="BH72" s="1" t="s">
        <v>6767</v>
      </c>
      <c r="BI72" s="1" t="s">
        <v>349</v>
      </c>
      <c r="BJ72" s="1" t="s">
        <v>7165</v>
      </c>
      <c r="BK72" s="1" t="s">
        <v>335</v>
      </c>
      <c r="BL72" s="1" t="s">
        <v>6942</v>
      </c>
      <c r="BM72" s="1" t="s">
        <v>336</v>
      </c>
      <c r="BN72" s="1" t="s">
        <v>9326</v>
      </c>
      <c r="BO72" s="1" t="s">
        <v>60</v>
      </c>
      <c r="BP72" s="1" t="s">
        <v>7012</v>
      </c>
      <c r="BQ72" s="1" t="s">
        <v>350</v>
      </c>
      <c r="BR72" s="1" t="s">
        <v>10800</v>
      </c>
      <c r="BS72" s="1" t="s">
        <v>351</v>
      </c>
      <c r="BT72" s="1" t="s">
        <v>8854</v>
      </c>
    </row>
    <row r="73" spans="1:72" ht="13.5" customHeight="1" x14ac:dyDescent="0.25">
      <c r="A73" s="4" t="str">
        <f t="shared" si="2"/>
        <v>1687_풍각남면_218</v>
      </c>
      <c r="B73" s="1">
        <v>1687</v>
      </c>
      <c r="C73" s="1" t="s">
        <v>11322</v>
      </c>
      <c r="D73" s="1" t="s">
        <v>11323</v>
      </c>
      <c r="E73" s="1">
        <v>72</v>
      </c>
      <c r="F73" s="1">
        <v>1</v>
      </c>
      <c r="G73" s="1" t="s">
        <v>1024</v>
      </c>
      <c r="H73" s="1" t="s">
        <v>11324</v>
      </c>
      <c r="I73" s="1">
        <v>4</v>
      </c>
      <c r="L73" s="1">
        <v>1</v>
      </c>
      <c r="M73" s="1" t="s">
        <v>12329</v>
      </c>
      <c r="N73" s="1" t="s">
        <v>12819</v>
      </c>
      <c r="S73" s="1" t="s">
        <v>52</v>
      </c>
      <c r="T73" s="1" t="s">
        <v>6593</v>
      </c>
      <c r="U73" s="1" t="s">
        <v>83</v>
      </c>
      <c r="V73" s="1" t="s">
        <v>11397</v>
      </c>
      <c r="W73" s="1" t="s">
        <v>84</v>
      </c>
      <c r="X73" s="1" t="s">
        <v>11440</v>
      </c>
      <c r="Y73" s="1" t="s">
        <v>140</v>
      </c>
      <c r="Z73" s="1" t="s">
        <v>7129</v>
      </c>
      <c r="AC73" s="1">
        <v>36</v>
      </c>
      <c r="AD73" s="1" t="s">
        <v>76</v>
      </c>
      <c r="AE73" s="1" t="s">
        <v>8719</v>
      </c>
      <c r="AJ73" s="1" t="s">
        <v>17</v>
      </c>
      <c r="AK73" s="1" t="s">
        <v>8908</v>
      </c>
      <c r="AL73" s="1" t="s">
        <v>86</v>
      </c>
      <c r="AM73" s="1" t="s">
        <v>8853</v>
      </c>
      <c r="AT73" s="1" t="s">
        <v>60</v>
      </c>
      <c r="AU73" s="1" t="s">
        <v>7012</v>
      </c>
      <c r="AV73" s="1" t="s">
        <v>352</v>
      </c>
      <c r="AW73" s="1" t="s">
        <v>7456</v>
      </c>
      <c r="BG73" s="1" t="s">
        <v>60</v>
      </c>
      <c r="BH73" s="1" t="s">
        <v>7012</v>
      </c>
      <c r="BI73" s="1" t="s">
        <v>353</v>
      </c>
      <c r="BJ73" s="1" t="s">
        <v>9629</v>
      </c>
      <c r="BK73" s="1" t="s">
        <v>42</v>
      </c>
      <c r="BL73" s="1" t="s">
        <v>8990</v>
      </c>
      <c r="BM73" s="1" t="s">
        <v>354</v>
      </c>
      <c r="BN73" s="1" t="s">
        <v>10022</v>
      </c>
      <c r="BO73" s="1" t="s">
        <v>60</v>
      </c>
      <c r="BP73" s="1" t="s">
        <v>7012</v>
      </c>
      <c r="BQ73" s="1" t="s">
        <v>355</v>
      </c>
      <c r="BR73" s="1" t="s">
        <v>10801</v>
      </c>
      <c r="BS73" s="1" t="s">
        <v>51</v>
      </c>
      <c r="BT73" s="1" t="s">
        <v>8849</v>
      </c>
    </row>
    <row r="74" spans="1:72" ht="13.5" customHeight="1" x14ac:dyDescent="0.25">
      <c r="A74" s="4" t="str">
        <f t="shared" si="2"/>
        <v>1687_풍각남면_218</v>
      </c>
      <c r="B74" s="1">
        <v>1687</v>
      </c>
      <c r="C74" s="1" t="s">
        <v>11322</v>
      </c>
      <c r="D74" s="1" t="s">
        <v>11323</v>
      </c>
      <c r="E74" s="1">
        <v>73</v>
      </c>
      <c r="F74" s="1">
        <v>1</v>
      </c>
      <c r="G74" s="1" t="s">
        <v>1024</v>
      </c>
      <c r="H74" s="1" t="s">
        <v>11324</v>
      </c>
      <c r="I74" s="1">
        <v>4</v>
      </c>
      <c r="L74" s="1">
        <v>1</v>
      </c>
      <c r="M74" s="1" t="s">
        <v>12329</v>
      </c>
      <c r="N74" s="1" t="s">
        <v>12819</v>
      </c>
      <c r="S74" s="1" t="s">
        <v>356</v>
      </c>
      <c r="T74" s="1" t="s">
        <v>6605</v>
      </c>
      <c r="U74" s="1" t="s">
        <v>78</v>
      </c>
      <c r="V74" s="1" t="s">
        <v>6689</v>
      </c>
      <c r="Y74" s="1" t="s">
        <v>349</v>
      </c>
      <c r="Z74" s="1" t="s">
        <v>7165</v>
      </c>
      <c r="AF74" s="1" t="s">
        <v>220</v>
      </c>
      <c r="AG74" s="1" t="s">
        <v>8737</v>
      </c>
    </row>
    <row r="75" spans="1:72" ht="13.5" customHeight="1" x14ac:dyDescent="0.25">
      <c r="A75" s="4" t="str">
        <f t="shared" si="2"/>
        <v>1687_풍각남면_218</v>
      </c>
      <c r="B75" s="1">
        <v>1687</v>
      </c>
      <c r="C75" s="1" t="s">
        <v>11322</v>
      </c>
      <c r="D75" s="1" t="s">
        <v>11323</v>
      </c>
      <c r="E75" s="1">
        <v>74</v>
      </c>
      <c r="F75" s="1">
        <v>1</v>
      </c>
      <c r="G75" s="1" t="s">
        <v>1024</v>
      </c>
      <c r="H75" s="1" t="s">
        <v>11324</v>
      </c>
      <c r="I75" s="1">
        <v>4</v>
      </c>
      <c r="L75" s="1">
        <v>1</v>
      </c>
      <c r="M75" s="1" t="s">
        <v>12329</v>
      </c>
      <c r="N75" s="1" t="s">
        <v>12819</v>
      </c>
      <c r="S75" s="1" t="s">
        <v>93</v>
      </c>
      <c r="T75" s="1" t="s">
        <v>6597</v>
      </c>
      <c r="U75" s="1" t="s">
        <v>357</v>
      </c>
      <c r="V75" s="1" t="s">
        <v>6690</v>
      </c>
      <c r="Y75" s="1" t="s">
        <v>358</v>
      </c>
      <c r="Z75" s="1" t="s">
        <v>7166</v>
      </c>
      <c r="AC75" s="1">
        <v>14</v>
      </c>
      <c r="AD75" s="1" t="s">
        <v>240</v>
      </c>
      <c r="AE75" s="1" t="s">
        <v>8740</v>
      </c>
    </row>
    <row r="76" spans="1:72" ht="13.5" customHeight="1" x14ac:dyDescent="0.25">
      <c r="A76" s="4" t="str">
        <f t="shared" si="2"/>
        <v>1687_풍각남면_218</v>
      </c>
      <c r="B76" s="1">
        <v>1687</v>
      </c>
      <c r="C76" s="1" t="s">
        <v>11322</v>
      </c>
      <c r="D76" s="1" t="s">
        <v>11323</v>
      </c>
      <c r="E76" s="1">
        <v>75</v>
      </c>
      <c r="F76" s="1">
        <v>1</v>
      </c>
      <c r="G76" s="1" t="s">
        <v>1024</v>
      </c>
      <c r="H76" s="1" t="s">
        <v>11324</v>
      </c>
      <c r="I76" s="1">
        <v>4</v>
      </c>
      <c r="L76" s="1">
        <v>2</v>
      </c>
      <c r="M76" s="1" t="s">
        <v>12330</v>
      </c>
      <c r="N76" s="1" t="s">
        <v>12820</v>
      </c>
      <c r="T76" s="1" t="s">
        <v>11368</v>
      </c>
      <c r="U76" s="1" t="s">
        <v>359</v>
      </c>
      <c r="V76" s="1" t="s">
        <v>6691</v>
      </c>
      <c r="W76" s="1" t="s">
        <v>84</v>
      </c>
      <c r="X76" s="1" t="s">
        <v>11440</v>
      </c>
      <c r="Y76" s="1" t="s">
        <v>360</v>
      </c>
      <c r="Z76" s="1" t="s">
        <v>7167</v>
      </c>
      <c r="AC76" s="1">
        <v>39</v>
      </c>
      <c r="AD76" s="1" t="s">
        <v>347</v>
      </c>
      <c r="AE76" s="1" t="s">
        <v>8751</v>
      </c>
      <c r="AJ76" s="1" t="s">
        <v>17</v>
      </c>
      <c r="AK76" s="1" t="s">
        <v>8908</v>
      </c>
      <c r="AL76" s="1" t="s">
        <v>86</v>
      </c>
      <c r="AM76" s="1" t="s">
        <v>8853</v>
      </c>
      <c r="AT76" s="1" t="s">
        <v>60</v>
      </c>
      <c r="AU76" s="1" t="s">
        <v>7012</v>
      </c>
      <c r="AV76" s="1" t="s">
        <v>361</v>
      </c>
      <c r="AW76" s="1" t="s">
        <v>9258</v>
      </c>
      <c r="BG76" s="1" t="s">
        <v>60</v>
      </c>
      <c r="BH76" s="1" t="s">
        <v>7012</v>
      </c>
      <c r="BI76" s="1" t="s">
        <v>362</v>
      </c>
      <c r="BJ76" s="1" t="s">
        <v>9960</v>
      </c>
      <c r="BK76" s="1" t="s">
        <v>60</v>
      </c>
      <c r="BL76" s="1" t="s">
        <v>7012</v>
      </c>
      <c r="BM76" s="1" t="s">
        <v>363</v>
      </c>
      <c r="BN76" s="1" t="s">
        <v>10396</v>
      </c>
      <c r="BO76" s="1" t="s">
        <v>60</v>
      </c>
      <c r="BP76" s="1" t="s">
        <v>7012</v>
      </c>
      <c r="BQ76" s="1" t="s">
        <v>364</v>
      </c>
      <c r="BR76" s="1" t="s">
        <v>12129</v>
      </c>
      <c r="BS76" s="1" t="s">
        <v>56</v>
      </c>
      <c r="BT76" s="1" t="s">
        <v>11552</v>
      </c>
    </row>
    <row r="77" spans="1:72" ht="13.5" customHeight="1" x14ac:dyDescent="0.25">
      <c r="A77" s="4" t="str">
        <f t="shared" si="2"/>
        <v>1687_풍각남면_218</v>
      </c>
      <c r="B77" s="1">
        <v>1687</v>
      </c>
      <c r="C77" s="1" t="s">
        <v>11322</v>
      </c>
      <c r="D77" s="1" t="s">
        <v>11323</v>
      </c>
      <c r="E77" s="1">
        <v>76</v>
      </c>
      <c r="F77" s="1">
        <v>1</v>
      </c>
      <c r="G77" s="1" t="s">
        <v>1024</v>
      </c>
      <c r="H77" s="1" t="s">
        <v>11324</v>
      </c>
      <c r="I77" s="1">
        <v>4</v>
      </c>
      <c r="L77" s="1">
        <v>2</v>
      </c>
      <c r="M77" s="1" t="s">
        <v>12330</v>
      </c>
      <c r="N77" s="1" t="s">
        <v>12820</v>
      </c>
      <c r="S77" s="1" t="s">
        <v>52</v>
      </c>
      <c r="T77" s="1" t="s">
        <v>6593</v>
      </c>
      <c r="U77" s="1" t="s">
        <v>83</v>
      </c>
      <c r="V77" s="1" t="s">
        <v>11397</v>
      </c>
      <c r="W77" s="1" t="s">
        <v>306</v>
      </c>
      <c r="X77" s="1" t="s">
        <v>7062</v>
      </c>
      <c r="Y77" s="1" t="s">
        <v>140</v>
      </c>
      <c r="Z77" s="1" t="s">
        <v>7129</v>
      </c>
      <c r="AC77" s="1">
        <v>42</v>
      </c>
      <c r="AD77" s="1" t="s">
        <v>307</v>
      </c>
      <c r="AE77" s="1" t="s">
        <v>8745</v>
      </c>
      <c r="AJ77" s="1" t="s">
        <v>17</v>
      </c>
      <c r="AK77" s="1" t="s">
        <v>8908</v>
      </c>
      <c r="AL77" s="1" t="s">
        <v>86</v>
      </c>
      <c r="AM77" s="1" t="s">
        <v>8853</v>
      </c>
      <c r="AT77" s="1" t="s">
        <v>60</v>
      </c>
      <c r="AU77" s="1" t="s">
        <v>7012</v>
      </c>
      <c r="AV77" s="1" t="s">
        <v>365</v>
      </c>
      <c r="AW77" s="1" t="s">
        <v>7243</v>
      </c>
      <c r="BG77" s="1" t="s">
        <v>60</v>
      </c>
      <c r="BH77" s="1" t="s">
        <v>7012</v>
      </c>
      <c r="BI77" s="1" t="s">
        <v>366</v>
      </c>
      <c r="BJ77" s="1" t="s">
        <v>9961</v>
      </c>
      <c r="BK77" s="1" t="s">
        <v>367</v>
      </c>
      <c r="BL77" s="1" t="s">
        <v>10329</v>
      </c>
      <c r="BM77" s="1" t="s">
        <v>368</v>
      </c>
      <c r="BN77" s="1" t="s">
        <v>10397</v>
      </c>
      <c r="BO77" s="1" t="s">
        <v>60</v>
      </c>
      <c r="BP77" s="1" t="s">
        <v>7012</v>
      </c>
      <c r="BQ77" s="1" t="s">
        <v>369</v>
      </c>
      <c r="BR77" s="1" t="s">
        <v>10802</v>
      </c>
      <c r="BS77" s="1" t="s">
        <v>370</v>
      </c>
      <c r="BT77" s="1" t="s">
        <v>8933</v>
      </c>
    </row>
    <row r="78" spans="1:72" ht="13.5" customHeight="1" x14ac:dyDescent="0.25">
      <c r="A78" s="4" t="str">
        <f t="shared" si="2"/>
        <v>1687_풍각남면_218</v>
      </c>
      <c r="B78" s="1">
        <v>1687</v>
      </c>
      <c r="C78" s="1" t="s">
        <v>11322</v>
      </c>
      <c r="D78" s="1" t="s">
        <v>11323</v>
      </c>
      <c r="E78" s="1">
        <v>77</v>
      </c>
      <c r="F78" s="1">
        <v>1</v>
      </c>
      <c r="G78" s="1" t="s">
        <v>1024</v>
      </c>
      <c r="H78" s="1" t="s">
        <v>11324</v>
      </c>
      <c r="I78" s="1">
        <v>4</v>
      </c>
      <c r="L78" s="1">
        <v>2</v>
      </c>
      <c r="M78" s="1" t="s">
        <v>12330</v>
      </c>
      <c r="N78" s="1" t="s">
        <v>12820</v>
      </c>
      <c r="S78" s="1" t="s">
        <v>70</v>
      </c>
      <c r="T78" s="1" t="s">
        <v>6596</v>
      </c>
      <c r="Y78" s="1" t="s">
        <v>13729</v>
      </c>
      <c r="Z78" s="1" t="s">
        <v>7168</v>
      </c>
      <c r="AC78" s="1">
        <v>13</v>
      </c>
      <c r="AD78" s="1" t="s">
        <v>314</v>
      </c>
      <c r="AE78" s="1" t="s">
        <v>8747</v>
      </c>
    </row>
    <row r="79" spans="1:72" ht="13.5" customHeight="1" x14ac:dyDescent="0.25">
      <c r="A79" s="4" t="str">
        <f t="shared" si="2"/>
        <v>1687_풍각남면_218</v>
      </c>
      <c r="B79" s="1">
        <v>1687</v>
      </c>
      <c r="C79" s="1" t="s">
        <v>11322</v>
      </c>
      <c r="D79" s="1" t="s">
        <v>11323</v>
      </c>
      <c r="E79" s="1">
        <v>78</v>
      </c>
      <c r="F79" s="1">
        <v>1</v>
      </c>
      <c r="G79" s="1" t="s">
        <v>1024</v>
      </c>
      <c r="H79" s="1" t="s">
        <v>11324</v>
      </c>
      <c r="I79" s="1">
        <v>4</v>
      </c>
      <c r="L79" s="1">
        <v>2</v>
      </c>
      <c r="M79" s="1" t="s">
        <v>12330</v>
      </c>
      <c r="N79" s="1" t="s">
        <v>12820</v>
      </c>
      <c r="S79" s="1" t="s">
        <v>70</v>
      </c>
      <c r="T79" s="1" t="s">
        <v>6596</v>
      </c>
      <c r="Y79" s="1" t="s">
        <v>371</v>
      </c>
      <c r="Z79" s="1" t="s">
        <v>7169</v>
      </c>
      <c r="AC79" s="1">
        <v>15</v>
      </c>
      <c r="AD79" s="1" t="s">
        <v>119</v>
      </c>
      <c r="AE79" s="1" t="s">
        <v>8724</v>
      </c>
    </row>
    <row r="80" spans="1:72" ht="13.5" customHeight="1" x14ac:dyDescent="0.25">
      <c r="A80" s="4" t="str">
        <f t="shared" si="2"/>
        <v>1687_풍각남면_218</v>
      </c>
      <c r="B80" s="1">
        <v>1687</v>
      </c>
      <c r="C80" s="1" t="s">
        <v>11322</v>
      </c>
      <c r="D80" s="1" t="s">
        <v>11323</v>
      </c>
      <c r="E80" s="1">
        <v>79</v>
      </c>
      <c r="F80" s="1">
        <v>1</v>
      </c>
      <c r="G80" s="1" t="s">
        <v>1024</v>
      </c>
      <c r="H80" s="1" t="s">
        <v>11324</v>
      </c>
      <c r="I80" s="1">
        <v>4</v>
      </c>
      <c r="L80" s="1">
        <v>2</v>
      </c>
      <c r="M80" s="1" t="s">
        <v>12330</v>
      </c>
      <c r="N80" s="1" t="s">
        <v>12820</v>
      </c>
      <c r="S80" s="1" t="s">
        <v>93</v>
      </c>
      <c r="T80" s="1" t="s">
        <v>6597</v>
      </c>
      <c r="U80" s="1" t="s">
        <v>134</v>
      </c>
      <c r="V80" s="1" t="s">
        <v>6674</v>
      </c>
      <c r="Y80" s="1" t="s">
        <v>372</v>
      </c>
      <c r="Z80" s="1" t="s">
        <v>7170</v>
      </c>
      <c r="AC80" s="1">
        <v>11</v>
      </c>
      <c r="AD80" s="1" t="s">
        <v>192</v>
      </c>
      <c r="AE80" s="1" t="s">
        <v>8735</v>
      </c>
    </row>
    <row r="81" spans="1:73" ht="13.5" customHeight="1" x14ac:dyDescent="0.25">
      <c r="A81" s="4" t="str">
        <f t="shared" si="2"/>
        <v>1687_풍각남면_218</v>
      </c>
      <c r="B81" s="1">
        <v>1687</v>
      </c>
      <c r="C81" s="1" t="s">
        <v>11322</v>
      </c>
      <c r="D81" s="1" t="s">
        <v>11323</v>
      </c>
      <c r="E81" s="1">
        <v>80</v>
      </c>
      <c r="F81" s="1">
        <v>1</v>
      </c>
      <c r="G81" s="1" t="s">
        <v>1024</v>
      </c>
      <c r="H81" s="1" t="s">
        <v>11324</v>
      </c>
      <c r="I81" s="1">
        <v>4</v>
      </c>
      <c r="L81" s="1">
        <v>2</v>
      </c>
      <c r="M81" s="1" t="s">
        <v>12330</v>
      </c>
      <c r="N81" s="1" t="s">
        <v>12820</v>
      </c>
      <c r="S81" s="1" t="s">
        <v>93</v>
      </c>
      <c r="T81" s="1" t="s">
        <v>6597</v>
      </c>
      <c r="Y81" s="1" t="s">
        <v>373</v>
      </c>
      <c r="Z81" s="1" t="s">
        <v>7171</v>
      </c>
      <c r="AF81" s="1" t="s">
        <v>129</v>
      </c>
      <c r="AG81" s="1" t="s">
        <v>8738</v>
      </c>
    </row>
    <row r="82" spans="1:73" ht="13.5" customHeight="1" x14ac:dyDescent="0.25">
      <c r="A82" s="4" t="str">
        <f t="shared" si="2"/>
        <v>1687_풍각남면_218</v>
      </c>
      <c r="B82" s="1">
        <v>1687</v>
      </c>
      <c r="C82" s="1" t="s">
        <v>11322</v>
      </c>
      <c r="D82" s="1" t="s">
        <v>11323</v>
      </c>
      <c r="E82" s="1">
        <v>81</v>
      </c>
      <c r="F82" s="1">
        <v>1</v>
      </c>
      <c r="G82" s="1" t="s">
        <v>1024</v>
      </c>
      <c r="H82" s="1" t="s">
        <v>11324</v>
      </c>
      <c r="I82" s="1">
        <v>4</v>
      </c>
      <c r="L82" s="1">
        <v>3</v>
      </c>
      <c r="M82" s="1" t="s">
        <v>12331</v>
      </c>
      <c r="N82" s="1" t="s">
        <v>12821</v>
      </c>
      <c r="T82" s="1" t="s">
        <v>11368</v>
      </c>
      <c r="U82" s="1" t="s">
        <v>374</v>
      </c>
      <c r="V82" s="1" t="s">
        <v>6692</v>
      </c>
      <c r="W82" s="1" t="s">
        <v>84</v>
      </c>
      <c r="X82" s="1" t="s">
        <v>11440</v>
      </c>
      <c r="Y82" s="1" t="s">
        <v>375</v>
      </c>
      <c r="Z82" s="1" t="s">
        <v>7172</v>
      </c>
      <c r="AC82" s="1">
        <v>46</v>
      </c>
      <c r="AD82" s="1" t="s">
        <v>376</v>
      </c>
      <c r="AE82" s="1" t="s">
        <v>8752</v>
      </c>
      <c r="AJ82" s="1" t="s">
        <v>17</v>
      </c>
      <c r="AK82" s="1" t="s">
        <v>8908</v>
      </c>
      <c r="AL82" s="1" t="s">
        <v>86</v>
      </c>
      <c r="AM82" s="1" t="s">
        <v>8853</v>
      </c>
      <c r="AT82" s="1" t="s">
        <v>78</v>
      </c>
      <c r="AU82" s="1" t="s">
        <v>6689</v>
      </c>
      <c r="AV82" s="1" t="s">
        <v>377</v>
      </c>
      <c r="AW82" s="1" t="s">
        <v>7792</v>
      </c>
      <c r="BG82" s="1" t="s">
        <v>60</v>
      </c>
      <c r="BH82" s="1" t="s">
        <v>7012</v>
      </c>
      <c r="BI82" s="1" t="s">
        <v>378</v>
      </c>
      <c r="BJ82" s="1" t="s">
        <v>7470</v>
      </c>
      <c r="BK82" s="1" t="s">
        <v>60</v>
      </c>
      <c r="BL82" s="1" t="s">
        <v>7012</v>
      </c>
      <c r="BM82" s="1" t="s">
        <v>379</v>
      </c>
      <c r="BN82" s="1" t="s">
        <v>9582</v>
      </c>
      <c r="BO82" s="1" t="s">
        <v>60</v>
      </c>
      <c r="BP82" s="1" t="s">
        <v>7012</v>
      </c>
      <c r="BQ82" s="1" t="s">
        <v>380</v>
      </c>
      <c r="BR82" s="1" t="s">
        <v>12102</v>
      </c>
      <c r="BS82" s="1" t="s">
        <v>56</v>
      </c>
      <c r="BT82" s="1" t="s">
        <v>11552</v>
      </c>
    </row>
    <row r="83" spans="1:73" ht="13.5" customHeight="1" x14ac:dyDescent="0.25">
      <c r="A83" s="4" t="str">
        <f t="shared" si="2"/>
        <v>1687_풍각남면_218</v>
      </c>
      <c r="B83" s="1">
        <v>1687</v>
      </c>
      <c r="C83" s="1" t="s">
        <v>11322</v>
      </c>
      <c r="D83" s="1" t="s">
        <v>11323</v>
      </c>
      <c r="E83" s="1">
        <v>82</v>
      </c>
      <c r="F83" s="1">
        <v>1</v>
      </c>
      <c r="G83" s="1" t="s">
        <v>1024</v>
      </c>
      <c r="H83" s="1" t="s">
        <v>11324</v>
      </c>
      <c r="I83" s="1">
        <v>4</v>
      </c>
      <c r="L83" s="1">
        <v>3</v>
      </c>
      <c r="M83" s="1" t="s">
        <v>12331</v>
      </c>
      <c r="N83" s="1" t="s">
        <v>12821</v>
      </c>
      <c r="S83" s="1" t="s">
        <v>52</v>
      </c>
      <c r="T83" s="1" t="s">
        <v>6593</v>
      </c>
      <c r="U83" s="1" t="s">
        <v>83</v>
      </c>
      <c r="V83" s="1" t="s">
        <v>11397</v>
      </c>
      <c r="W83" s="1" t="s">
        <v>381</v>
      </c>
      <c r="X83" s="1" t="s">
        <v>7065</v>
      </c>
      <c r="Y83" s="1" t="s">
        <v>11443</v>
      </c>
      <c r="Z83" s="1" t="s">
        <v>7129</v>
      </c>
      <c r="AC83" s="1">
        <v>43</v>
      </c>
      <c r="AD83" s="1" t="s">
        <v>382</v>
      </c>
      <c r="AE83" s="1" t="s">
        <v>8753</v>
      </c>
      <c r="AJ83" s="1" t="s">
        <v>17</v>
      </c>
      <c r="AK83" s="1" t="s">
        <v>8908</v>
      </c>
      <c r="AL83" s="1" t="s">
        <v>196</v>
      </c>
      <c r="AM83" s="1" t="s">
        <v>8873</v>
      </c>
      <c r="AT83" s="1" t="s">
        <v>60</v>
      </c>
      <c r="AU83" s="1" t="s">
        <v>7012</v>
      </c>
      <c r="AV83" s="1" t="s">
        <v>235</v>
      </c>
      <c r="AW83" s="1" t="s">
        <v>8010</v>
      </c>
      <c r="BG83" s="1" t="s">
        <v>60</v>
      </c>
      <c r="BH83" s="1" t="s">
        <v>7012</v>
      </c>
      <c r="BI83" s="1" t="s">
        <v>383</v>
      </c>
      <c r="BJ83" s="1" t="s">
        <v>9361</v>
      </c>
      <c r="BK83" s="1" t="s">
        <v>60</v>
      </c>
      <c r="BL83" s="1" t="s">
        <v>7012</v>
      </c>
      <c r="BM83" s="1" t="s">
        <v>384</v>
      </c>
      <c r="BN83" s="1" t="s">
        <v>10398</v>
      </c>
      <c r="BO83" s="1" t="s">
        <v>159</v>
      </c>
      <c r="BP83" s="1" t="s">
        <v>9166</v>
      </c>
      <c r="BQ83" s="1" t="s">
        <v>385</v>
      </c>
      <c r="BR83" s="1" t="s">
        <v>10803</v>
      </c>
      <c r="BS83" s="1" t="s">
        <v>13685</v>
      </c>
      <c r="BT83" s="1" t="s">
        <v>11284</v>
      </c>
    </row>
    <row r="84" spans="1:73" ht="13.5" customHeight="1" x14ac:dyDescent="0.25">
      <c r="A84" s="4" t="str">
        <f t="shared" si="2"/>
        <v>1687_풍각남면_218</v>
      </c>
      <c r="B84" s="1">
        <v>1687</v>
      </c>
      <c r="C84" s="1" t="s">
        <v>11322</v>
      </c>
      <c r="D84" s="1" t="s">
        <v>11323</v>
      </c>
      <c r="E84" s="1">
        <v>83</v>
      </c>
      <c r="F84" s="1">
        <v>1</v>
      </c>
      <c r="G84" s="1" t="s">
        <v>1024</v>
      </c>
      <c r="H84" s="1" t="s">
        <v>11324</v>
      </c>
      <c r="I84" s="1">
        <v>4</v>
      </c>
      <c r="L84" s="1">
        <v>3</v>
      </c>
      <c r="M84" s="1" t="s">
        <v>12331</v>
      </c>
      <c r="N84" s="1" t="s">
        <v>12821</v>
      </c>
      <c r="S84" s="1" t="s">
        <v>93</v>
      </c>
      <c r="T84" s="1" t="s">
        <v>6597</v>
      </c>
      <c r="U84" s="1" t="s">
        <v>387</v>
      </c>
      <c r="V84" s="1" t="s">
        <v>6675</v>
      </c>
      <c r="Y84" s="1" t="s">
        <v>388</v>
      </c>
      <c r="Z84" s="1" t="s">
        <v>7173</v>
      </c>
      <c r="AC84" s="1">
        <v>13</v>
      </c>
      <c r="AD84" s="1" t="s">
        <v>314</v>
      </c>
      <c r="AE84" s="1" t="s">
        <v>8747</v>
      </c>
      <c r="BU84" s="1" t="s">
        <v>14033</v>
      </c>
    </row>
    <row r="85" spans="1:73" ht="13.5" customHeight="1" x14ac:dyDescent="0.25">
      <c r="A85" s="4" t="str">
        <f t="shared" si="2"/>
        <v>1687_풍각남면_218</v>
      </c>
      <c r="B85" s="1">
        <v>1687</v>
      </c>
      <c r="C85" s="1" t="s">
        <v>11322</v>
      </c>
      <c r="D85" s="1" t="s">
        <v>11323</v>
      </c>
      <c r="E85" s="1">
        <v>84</v>
      </c>
      <c r="F85" s="1">
        <v>1</v>
      </c>
      <c r="G85" s="1" t="s">
        <v>1024</v>
      </c>
      <c r="H85" s="1" t="s">
        <v>11324</v>
      </c>
      <c r="I85" s="1">
        <v>4</v>
      </c>
      <c r="L85" s="1">
        <v>4</v>
      </c>
      <c r="M85" s="1" t="s">
        <v>12332</v>
      </c>
      <c r="N85" s="1" t="s">
        <v>12822</v>
      </c>
      <c r="T85" s="1" t="s">
        <v>11369</v>
      </c>
      <c r="U85" s="1" t="s">
        <v>387</v>
      </c>
      <c r="V85" s="1" t="s">
        <v>6675</v>
      </c>
      <c r="W85" s="1" t="s">
        <v>145</v>
      </c>
      <c r="X85" s="1" t="s">
        <v>7059</v>
      </c>
      <c r="Y85" s="1" t="s">
        <v>389</v>
      </c>
      <c r="Z85" s="1" t="s">
        <v>7174</v>
      </c>
      <c r="AC85" s="1">
        <v>53</v>
      </c>
      <c r="AD85" s="1" t="s">
        <v>146</v>
      </c>
      <c r="AE85" s="1" t="s">
        <v>8730</v>
      </c>
      <c r="AJ85" s="1" t="s">
        <v>17</v>
      </c>
      <c r="AK85" s="1" t="s">
        <v>8908</v>
      </c>
      <c r="AL85" s="1" t="s">
        <v>51</v>
      </c>
      <c r="AM85" s="1" t="s">
        <v>8849</v>
      </c>
      <c r="AT85" s="1" t="s">
        <v>78</v>
      </c>
      <c r="AU85" s="1" t="s">
        <v>6689</v>
      </c>
      <c r="AV85" s="1" t="s">
        <v>175</v>
      </c>
      <c r="AW85" s="1" t="s">
        <v>8428</v>
      </c>
      <c r="BG85" s="1" t="s">
        <v>78</v>
      </c>
      <c r="BH85" s="1" t="s">
        <v>6689</v>
      </c>
      <c r="BI85" s="1" t="s">
        <v>390</v>
      </c>
      <c r="BJ85" s="1" t="s">
        <v>9962</v>
      </c>
      <c r="BK85" s="1" t="s">
        <v>13666</v>
      </c>
      <c r="BL85" s="1" t="s">
        <v>13667</v>
      </c>
      <c r="BM85" s="1" t="s">
        <v>391</v>
      </c>
      <c r="BN85" s="1" t="s">
        <v>10399</v>
      </c>
      <c r="BO85" s="1" t="s">
        <v>392</v>
      </c>
      <c r="BP85" s="1" t="s">
        <v>9213</v>
      </c>
      <c r="BQ85" s="1" t="s">
        <v>393</v>
      </c>
      <c r="BR85" s="1" t="s">
        <v>12133</v>
      </c>
      <c r="BS85" s="1" t="s">
        <v>56</v>
      </c>
      <c r="BT85" s="1" t="s">
        <v>11552</v>
      </c>
    </row>
    <row r="86" spans="1:73" ht="13.5" customHeight="1" x14ac:dyDescent="0.25">
      <c r="A86" s="4" t="str">
        <f t="shared" si="2"/>
        <v>1687_풍각남면_218</v>
      </c>
      <c r="B86" s="1">
        <v>1687</v>
      </c>
      <c r="C86" s="1" t="s">
        <v>11322</v>
      </c>
      <c r="D86" s="1" t="s">
        <v>11323</v>
      </c>
      <c r="E86" s="1">
        <v>85</v>
      </c>
      <c r="F86" s="1">
        <v>1</v>
      </c>
      <c r="G86" s="1" t="s">
        <v>1024</v>
      </c>
      <c r="H86" s="1" t="s">
        <v>11324</v>
      </c>
      <c r="I86" s="1">
        <v>4</v>
      </c>
      <c r="L86" s="1">
        <v>4</v>
      </c>
      <c r="M86" s="1" t="s">
        <v>12332</v>
      </c>
      <c r="N86" s="1" t="s">
        <v>12822</v>
      </c>
      <c r="S86" s="1" t="s">
        <v>52</v>
      </c>
      <c r="T86" s="1" t="s">
        <v>6593</v>
      </c>
      <c r="U86" s="1" t="s">
        <v>83</v>
      </c>
      <c r="V86" s="1" t="s">
        <v>11397</v>
      </c>
      <c r="W86" s="1" t="s">
        <v>306</v>
      </c>
      <c r="X86" s="1" t="s">
        <v>7062</v>
      </c>
      <c r="Y86" s="1" t="s">
        <v>140</v>
      </c>
      <c r="Z86" s="1" t="s">
        <v>7129</v>
      </c>
      <c r="AC86" s="1">
        <v>47</v>
      </c>
      <c r="AD86" s="1" t="s">
        <v>172</v>
      </c>
      <c r="AE86" s="1" t="s">
        <v>8733</v>
      </c>
      <c r="AJ86" s="1" t="s">
        <v>17</v>
      </c>
      <c r="AK86" s="1" t="s">
        <v>8908</v>
      </c>
      <c r="AL86" s="1" t="s">
        <v>86</v>
      </c>
      <c r="AM86" s="1" t="s">
        <v>8853</v>
      </c>
      <c r="AT86" s="1" t="s">
        <v>78</v>
      </c>
      <c r="AU86" s="1" t="s">
        <v>6689</v>
      </c>
      <c r="AV86" s="1" t="s">
        <v>394</v>
      </c>
      <c r="AW86" s="1" t="s">
        <v>9259</v>
      </c>
      <c r="BG86" s="1" t="s">
        <v>78</v>
      </c>
      <c r="BH86" s="1" t="s">
        <v>6689</v>
      </c>
      <c r="BI86" s="1" t="s">
        <v>395</v>
      </c>
      <c r="BJ86" s="1" t="s">
        <v>9963</v>
      </c>
      <c r="BK86" s="1" t="s">
        <v>396</v>
      </c>
      <c r="BL86" s="1" t="s">
        <v>10330</v>
      </c>
      <c r="BM86" s="1" t="s">
        <v>397</v>
      </c>
      <c r="BN86" s="1" t="s">
        <v>10400</v>
      </c>
      <c r="BO86" s="1" t="s">
        <v>60</v>
      </c>
      <c r="BP86" s="1" t="s">
        <v>7012</v>
      </c>
      <c r="BQ86" s="1" t="s">
        <v>398</v>
      </c>
      <c r="BR86" s="1" t="s">
        <v>10804</v>
      </c>
      <c r="BS86" s="1" t="s">
        <v>399</v>
      </c>
      <c r="BT86" s="1" t="s">
        <v>8925</v>
      </c>
    </row>
    <row r="87" spans="1:73" ht="13.5" customHeight="1" x14ac:dyDescent="0.25">
      <c r="A87" s="4" t="str">
        <f t="shared" si="2"/>
        <v>1687_풍각남면_218</v>
      </c>
      <c r="B87" s="1">
        <v>1687</v>
      </c>
      <c r="C87" s="1" t="s">
        <v>11322</v>
      </c>
      <c r="D87" s="1" t="s">
        <v>11323</v>
      </c>
      <c r="E87" s="1">
        <v>86</v>
      </c>
      <c r="F87" s="1">
        <v>1</v>
      </c>
      <c r="G87" s="1" t="s">
        <v>1024</v>
      </c>
      <c r="H87" s="1" t="s">
        <v>11324</v>
      </c>
      <c r="I87" s="1">
        <v>4</v>
      </c>
      <c r="L87" s="1">
        <v>4</v>
      </c>
      <c r="M87" s="1" t="s">
        <v>12332</v>
      </c>
      <c r="N87" s="1" t="s">
        <v>12822</v>
      </c>
      <c r="S87" s="1" t="s">
        <v>93</v>
      </c>
      <c r="T87" s="1" t="s">
        <v>6597</v>
      </c>
      <c r="U87" s="1" t="s">
        <v>134</v>
      </c>
      <c r="V87" s="1" t="s">
        <v>6674</v>
      </c>
      <c r="Y87" s="1" t="s">
        <v>400</v>
      </c>
      <c r="Z87" s="1" t="s">
        <v>7175</v>
      </c>
      <c r="AC87" s="1">
        <v>28</v>
      </c>
      <c r="AD87" s="1" t="s">
        <v>340</v>
      </c>
      <c r="AE87" s="1" t="s">
        <v>8750</v>
      </c>
    </row>
    <row r="88" spans="1:73" ht="13.5" customHeight="1" x14ac:dyDescent="0.25">
      <c r="A88" s="4" t="str">
        <f t="shared" si="2"/>
        <v>1687_풍각남면_218</v>
      </c>
      <c r="B88" s="1">
        <v>1687</v>
      </c>
      <c r="C88" s="1" t="s">
        <v>11322</v>
      </c>
      <c r="D88" s="1" t="s">
        <v>11323</v>
      </c>
      <c r="E88" s="1">
        <v>87</v>
      </c>
      <c r="F88" s="1">
        <v>1</v>
      </c>
      <c r="G88" s="1" t="s">
        <v>1024</v>
      </c>
      <c r="H88" s="1" t="s">
        <v>11324</v>
      </c>
      <c r="I88" s="1">
        <v>4</v>
      </c>
      <c r="L88" s="1">
        <v>4</v>
      </c>
      <c r="M88" s="1" t="s">
        <v>12332</v>
      </c>
      <c r="N88" s="1" t="s">
        <v>12822</v>
      </c>
      <c r="T88" s="1" t="s">
        <v>11389</v>
      </c>
      <c r="U88" s="1" t="s">
        <v>324</v>
      </c>
      <c r="V88" s="1" t="s">
        <v>6693</v>
      </c>
      <c r="Y88" s="1" t="s">
        <v>132</v>
      </c>
      <c r="Z88" s="1" t="s">
        <v>7126</v>
      </c>
      <c r="AC88" s="1">
        <v>25</v>
      </c>
      <c r="AD88" s="1" t="s">
        <v>401</v>
      </c>
      <c r="AE88" s="1" t="s">
        <v>8754</v>
      </c>
    </row>
    <row r="89" spans="1:73" ht="13.5" customHeight="1" x14ac:dyDescent="0.25">
      <c r="A89" s="4" t="str">
        <f t="shared" si="2"/>
        <v>1687_풍각남면_218</v>
      </c>
      <c r="B89" s="1">
        <v>1687</v>
      </c>
      <c r="C89" s="1" t="s">
        <v>11322</v>
      </c>
      <c r="D89" s="1" t="s">
        <v>11323</v>
      </c>
      <c r="E89" s="1">
        <v>88</v>
      </c>
      <c r="F89" s="1">
        <v>1</v>
      </c>
      <c r="G89" s="1" t="s">
        <v>1024</v>
      </c>
      <c r="H89" s="1" t="s">
        <v>11324</v>
      </c>
      <c r="I89" s="1">
        <v>4</v>
      </c>
      <c r="L89" s="1">
        <v>5</v>
      </c>
      <c r="M89" s="1" t="s">
        <v>12333</v>
      </c>
      <c r="N89" s="1" t="s">
        <v>12823</v>
      </c>
      <c r="T89" s="1" t="s">
        <v>11368</v>
      </c>
      <c r="U89" s="1" t="s">
        <v>402</v>
      </c>
      <c r="V89" s="1" t="s">
        <v>6694</v>
      </c>
      <c r="W89" s="1" t="s">
        <v>331</v>
      </c>
      <c r="X89" s="1" t="s">
        <v>7063</v>
      </c>
      <c r="Y89" s="1" t="s">
        <v>403</v>
      </c>
      <c r="Z89" s="1" t="s">
        <v>7176</v>
      </c>
      <c r="AC89" s="1">
        <v>47</v>
      </c>
      <c r="AD89" s="1" t="s">
        <v>172</v>
      </c>
      <c r="AE89" s="1" t="s">
        <v>8733</v>
      </c>
      <c r="AJ89" s="1" t="s">
        <v>17</v>
      </c>
      <c r="AK89" s="1" t="s">
        <v>8908</v>
      </c>
      <c r="AL89" s="1" t="s">
        <v>106</v>
      </c>
      <c r="AM89" s="1" t="s">
        <v>8894</v>
      </c>
      <c r="AT89" s="1" t="s">
        <v>334</v>
      </c>
      <c r="AU89" s="1" t="s">
        <v>6767</v>
      </c>
      <c r="AV89" s="1" t="s">
        <v>349</v>
      </c>
      <c r="AW89" s="1" t="s">
        <v>7165</v>
      </c>
      <c r="BG89" s="1" t="s">
        <v>335</v>
      </c>
      <c r="BH89" s="1" t="s">
        <v>6942</v>
      </c>
      <c r="BI89" s="1" t="s">
        <v>336</v>
      </c>
      <c r="BJ89" s="1" t="s">
        <v>9326</v>
      </c>
      <c r="BK89" s="1" t="s">
        <v>60</v>
      </c>
      <c r="BL89" s="1" t="s">
        <v>7012</v>
      </c>
      <c r="BM89" s="1" t="s">
        <v>337</v>
      </c>
      <c r="BN89" s="1" t="s">
        <v>9611</v>
      </c>
      <c r="BO89" s="1" t="s">
        <v>60</v>
      </c>
      <c r="BP89" s="1" t="s">
        <v>7012</v>
      </c>
      <c r="BQ89" s="1" t="s">
        <v>338</v>
      </c>
      <c r="BR89" s="1" t="s">
        <v>10799</v>
      </c>
      <c r="BS89" s="1" t="s">
        <v>77</v>
      </c>
      <c r="BT89" s="1" t="s">
        <v>8882</v>
      </c>
    </row>
    <row r="90" spans="1:73" ht="13.5" customHeight="1" x14ac:dyDescent="0.25">
      <c r="A90" s="4" t="str">
        <f t="shared" si="2"/>
        <v>1687_풍각남면_218</v>
      </c>
      <c r="B90" s="1">
        <v>1687</v>
      </c>
      <c r="C90" s="1" t="s">
        <v>11322</v>
      </c>
      <c r="D90" s="1" t="s">
        <v>11323</v>
      </c>
      <c r="E90" s="1">
        <v>89</v>
      </c>
      <c r="F90" s="1">
        <v>1</v>
      </c>
      <c r="G90" s="1" t="s">
        <v>1024</v>
      </c>
      <c r="H90" s="1" t="s">
        <v>11324</v>
      </c>
      <c r="I90" s="1">
        <v>4</v>
      </c>
      <c r="L90" s="1">
        <v>5</v>
      </c>
      <c r="M90" s="1" t="s">
        <v>12333</v>
      </c>
      <c r="N90" s="1" t="s">
        <v>12823</v>
      </c>
      <c r="S90" s="1" t="s">
        <v>52</v>
      </c>
      <c r="T90" s="1" t="s">
        <v>6593</v>
      </c>
      <c r="W90" s="1" t="s">
        <v>404</v>
      </c>
      <c r="X90" s="1" t="s">
        <v>7066</v>
      </c>
      <c r="Y90" s="1" t="s">
        <v>405</v>
      </c>
      <c r="Z90" s="1" t="s">
        <v>7177</v>
      </c>
      <c r="AC90" s="1">
        <v>45</v>
      </c>
      <c r="AD90" s="1" t="s">
        <v>406</v>
      </c>
      <c r="AE90" s="1" t="s">
        <v>8755</v>
      </c>
      <c r="AJ90" s="1" t="s">
        <v>17</v>
      </c>
      <c r="AK90" s="1" t="s">
        <v>8908</v>
      </c>
      <c r="AL90" s="1" t="s">
        <v>56</v>
      </c>
      <c r="AM90" s="1" t="s">
        <v>11552</v>
      </c>
      <c r="AT90" s="1" t="s">
        <v>334</v>
      </c>
      <c r="AU90" s="1" t="s">
        <v>6767</v>
      </c>
      <c r="AV90" s="1" t="s">
        <v>407</v>
      </c>
      <c r="AW90" s="1" t="s">
        <v>9260</v>
      </c>
      <c r="BG90" s="1" t="s">
        <v>60</v>
      </c>
      <c r="BH90" s="1" t="s">
        <v>7012</v>
      </c>
      <c r="BI90" s="1" t="s">
        <v>408</v>
      </c>
      <c r="BJ90" s="1" t="s">
        <v>9964</v>
      </c>
      <c r="BK90" s="1" t="s">
        <v>60</v>
      </c>
      <c r="BL90" s="1" t="s">
        <v>7012</v>
      </c>
      <c r="BM90" s="1" t="s">
        <v>409</v>
      </c>
      <c r="BN90" s="1" t="s">
        <v>10401</v>
      </c>
      <c r="BO90" s="1" t="s">
        <v>60</v>
      </c>
      <c r="BP90" s="1" t="s">
        <v>7012</v>
      </c>
      <c r="BQ90" s="1" t="s">
        <v>410</v>
      </c>
      <c r="BR90" s="1" t="s">
        <v>12009</v>
      </c>
      <c r="BS90" s="1" t="s">
        <v>56</v>
      </c>
      <c r="BT90" s="1" t="s">
        <v>11552</v>
      </c>
    </row>
    <row r="91" spans="1:73" ht="13.5" customHeight="1" x14ac:dyDescent="0.25">
      <c r="A91" s="4" t="str">
        <f t="shared" si="2"/>
        <v>1687_풍각남면_218</v>
      </c>
      <c r="B91" s="1">
        <v>1687</v>
      </c>
      <c r="C91" s="1" t="s">
        <v>11322</v>
      </c>
      <c r="D91" s="1" t="s">
        <v>11323</v>
      </c>
      <c r="E91" s="1">
        <v>90</v>
      </c>
      <c r="F91" s="1">
        <v>1</v>
      </c>
      <c r="G91" s="1" t="s">
        <v>1024</v>
      </c>
      <c r="H91" s="1" t="s">
        <v>11324</v>
      </c>
      <c r="I91" s="1">
        <v>4</v>
      </c>
      <c r="L91" s="1">
        <v>5</v>
      </c>
      <c r="M91" s="1" t="s">
        <v>12333</v>
      </c>
      <c r="N91" s="1" t="s">
        <v>12823</v>
      </c>
      <c r="S91" s="1" t="s">
        <v>70</v>
      </c>
      <c r="T91" s="1" t="s">
        <v>6596</v>
      </c>
      <c r="Y91" s="1" t="s">
        <v>411</v>
      </c>
      <c r="Z91" s="1" t="s">
        <v>7178</v>
      </c>
      <c r="AC91" s="1">
        <v>12</v>
      </c>
      <c r="AD91" s="1" t="s">
        <v>150</v>
      </c>
      <c r="AE91" s="1" t="s">
        <v>8731</v>
      </c>
      <c r="AF91" s="1" t="s">
        <v>412</v>
      </c>
      <c r="AG91" s="1" t="s">
        <v>8778</v>
      </c>
    </row>
    <row r="92" spans="1:73" ht="13.5" customHeight="1" x14ac:dyDescent="0.25">
      <c r="A92" s="4" t="str">
        <f t="shared" si="2"/>
        <v>1687_풍각남면_218</v>
      </c>
      <c r="B92" s="1">
        <v>1687</v>
      </c>
      <c r="C92" s="1" t="s">
        <v>11322</v>
      </c>
      <c r="D92" s="1" t="s">
        <v>11323</v>
      </c>
      <c r="E92" s="1">
        <v>91</v>
      </c>
      <c r="F92" s="1">
        <v>1</v>
      </c>
      <c r="G92" s="1" t="s">
        <v>1024</v>
      </c>
      <c r="H92" s="1" t="s">
        <v>11324</v>
      </c>
      <c r="I92" s="1">
        <v>4</v>
      </c>
      <c r="L92" s="1">
        <v>5</v>
      </c>
      <c r="M92" s="1" t="s">
        <v>12333</v>
      </c>
      <c r="N92" s="1" t="s">
        <v>12823</v>
      </c>
      <c r="T92" s="1" t="s">
        <v>11389</v>
      </c>
      <c r="U92" s="1" t="s">
        <v>413</v>
      </c>
      <c r="V92" s="1" t="s">
        <v>6695</v>
      </c>
      <c r="Y92" s="1" t="s">
        <v>414</v>
      </c>
      <c r="Z92" s="1" t="s">
        <v>7179</v>
      </c>
      <c r="AC92" s="1">
        <v>21</v>
      </c>
      <c r="AD92" s="1" t="s">
        <v>415</v>
      </c>
      <c r="AE92" s="1" t="s">
        <v>8756</v>
      </c>
      <c r="AT92" s="1" t="s">
        <v>297</v>
      </c>
      <c r="AU92" s="1" t="s">
        <v>11759</v>
      </c>
      <c r="AV92" s="1" t="s">
        <v>416</v>
      </c>
      <c r="AW92" s="1" t="s">
        <v>9261</v>
      </c>
      <c r="BB92" s="1" t="s">
        <v>53</v>
      </c>
      <c r="BC92" s="1" t="s">
        <v>6668</v>
      </c>
      <c r="BD92" s="1" t="s">
        <v>161</v>
      </c>
      <c r="BE92" s="1" t="s">
        <v>7132</v>
      </c>
    </row>
    <row r="93" spans="1:73" ht="13.5" customHeight="1" x14ac:dyDescent="0.25">
      <c r="A93" s="4" t="str">
        <f t="shared" si="2"/>
        <v>1687_풍각남면_218</v>
      </c>
      <c r="B93" s="1">
        <v>1687</v>
      </c>
      <c r="C93" s="1" t="s">
        <v>11322</v>
      </c>
      <c r="D93" s="1" t="s">
        <v>11323</v>
      </c>
      <c r="E93" s="1">
        <v>92</v>
      </c>
      <c r="F93" s="1">
        <v>1</v>
      </c>
      <c r="G93" s="1" t="s">
        <v>1024</v>
      </c>
      <c r="H93" s="1" t="s">
        <v>11324</v>
      </c>
      <c r="I93" s="1">
        <v>5</v>
      </c>
      <c r="J93" s="1" t="s">
        <v>417</v>
      </c>
      <c r="K93" s="1" t="s">
        <v>11335</v>
      </c>
      <c r="L93" s="1">
        <v>1</v>
      </c>
      <c r="M93" s="1" t="s">
        <v>12334</v>
      </c>
      <c r="N93" s="1" t="s">
        <v>12824</v>
      </c>
      <c r="T93" s="1" t="s">
        <v>11368</v>
      </c>
      <c r="U93" s="1" t="s">
        <v>134</v>
      </c>
      <c r="V93" s="1" t="s">
        <v>6674</v>
      </c>
      <c r="W93" s="1" t="s">
        <v>84</v>
      </c>
      <c r="X93" s="1" t="s">
        <v>11440</v>
      </c>
      <c r="Y93" s="1" t="s">
        <v>418</v>
      </c>
      <c r="Z93" s="1" t="s">
        <v>7180</v>
      </c>
      <c r="AC93" s="1">
        <v>23</v>
      </c>
      <c r="AD93" s="1" t="s">
        <v>202</v>
      </c>
      <c r="AE93" s="1" t="s">
        <v>8736</v>
      </c>
      <c r="AJ93" s="1" t="s">
        <v>17</v>
      </c>
      <c r="AK93" s="1" t="s">
        <v>8908</v>
      </c>
      <c r="AL93" s="1" t="s">
        <v>77</v>
      </c>
      <c r="AM93" s="1" t="s">
        <v>8882</v>
      </c>
      <c r="AT93" s="1" t="s">
        <v>419</v>
      </c>
      <c r="AU93" s="1" t="s">
        <v>9168</v>
      </c>
      <c r="AV93" s="1" t="s">
        <v>420</v>
      </c>
      <c r="AW93" s="1" t="s">
        <v>9262</v>
      </c>
      <c r="BG93" s="1" t="s">
        <v>180</v>
      </c>
      <c r="BH93" s="1" t="s">
        <v>6712</v>
      </c>
      <c r="BI93" s="1" t="s">
        <v>272</v>
      </c>
      <c r="BJ93" s="1" t="s">
        <v>8932</v>
      </c>
      <c r="BK93" s="1" t="s">
        <v>60</v>
      </c>
      <c r="BL93" s="1" t="s">
        <v>7012</v>
      </c>
      <c r="BM93" s="1" t="s">
        <v>273</v>
      </c>
      <c r="BN93" s="1" t="s">
        <v>10394</v>
      </c>
      <c r="BO93" s="1" t="s">
        <v>334</v>
      </c>
      <c r="BP93" s="1" t="s">
        <v>6767</v>
      </c>
      <c r="BQ93" s="1" t="s">
        <v>421</v>
      </c>
      <c r="BR93" s="1" t="s">
        <v>11966</v>
      </c>
      <c r="BS93" s="1" t="s">
        <v>56</v>
      </c>
      <c r="BT93" s="1" t="s">
        <v>11552</v>
      </c>
    </row>
    <row r="94" spans="1:73" ht="13.5" customHeight="1" x14ac:dyDescent="0.25">
      <c r="A94" s="4" t="str">
        <f t="shared" si="2"/>
        <v>1687_풍각남면_218</v>
      </c>
      <c r="B94" s="1">
        <v>1687</v>
      </c>
      <c r="C94" s="1" t="s">
        <v>11322</v>
      </c>
      <c r="D94" s="1" t="s">
        <v>11323</v>
      </c>
      <c r="E94" s="1">
        <v>93</v>
      </c>
      <c r="F94" s="1">
        <v>1</v>
      </c>
      <c r="G94" s="1" t="s">
        <v>1024</v>
      </c>
      <c r="H94" s="1" t="s">
        <v>11324</v>
      </c>
      <c r="I94" s="1">
        <v>5</v>
      </c>
      <c r="L94" s="1">
        <v>1</v>
      </c>
      <c r="M94" s="1" t="s">
        <v>12334</v>
      </c>
      <c r="N94" s="1" t="s">
        <v>12824</v>
      </c>
      <c r="S94" s="1" t="s">
        <v>52</v>
      </c>
      <c r="T94" s="1" t="s">
        <v>6593</v>
      </c>
      <c r="U94" s="1" t="s">
        <v>83</v>
      </c>
      <c r="V94" s="1" t="s">
        <v>11397</v>
      </c>
      <c r="W94" s="1" t="s">
        <v>84</v>
      </c>
      <c r="X94" s="1" t="s">
        <v>11440</v>
      </c>
      <c r="Y94" s="1" t="s">
        <v>140</v>
      </c>
      <c r="Z94" s="1" t="s">
        <v>7129</v>
      </c>
      <c r="AC94" s="1">
        <v>29</v>
      </c>
      <c r="AD94" s="1" t="s">
        <v>422</v>
      </c>
      <c r="AE94" s="1" t="s">
        <v>8757</v>
      </c>
      <c r="AJ94" s="1" t="s">
        <v>17</v>
      </c>
      <c r="AK94" s="1" t="s">
        <v>8908</v>
      </c>
      <c r="AL94" s="1" t="s">
        <v>86</v>
      </c>
      <c r="AM94" s="1" t="s">
        <v>8853</v>
      </c>
      <c r="AT94" s="1" t="s">
        <v>423</v>
      </c>
      <c r="AU94" s="1" t="s">
        <v>8997</v>
      </c>
      <c r="AV94" s="1" t="s">
        <v>424</v>
      </c>
      <c r="AW94" s="1" t="s">
        <v>8240</v>
      </c>
      <c r="BG94" s="1" t="s">
        <v>60</v>
      </c>
      <c r="BH94" s="1" t="s">
        <v>7012</v>
      </c>
      <c r="BI94" s="1" t="s">
        <v>94</v>
      </c>
      <c r="BJ94" s="1" t="s">
        <v>7118</v>
      </c>
      <c r="BK94" s="1" t="s">
        <v>60</v>
      </c>
      <c r="BL94" s="1" t="s">
        <v>7012</v>
      </c>
      <c r="BM94" s="1" t="s">
        <v>425</v>
      </c>
      <c r="BN94" s="1" t="s">
        <v>10402</v>
      </c>
      <c r="BO94" s="1" t="s">
        <v>60</v>
      </c>
      <c r="BP94" s="1" t="s">
        <v>7012</v>
      </c>
      <c r="BQ94" s="1" t="s">
        <v>426</v>
      </c>
      <c r="BR94" s="1" t="s">
        <v>12026</v>
      </c>
      <c r="BS94" s="1" t="s">
        <v>40</v>
      </c>
      <c r="BT94" s="1" t="s">
        <v>8911</v>
      </c>
      <c r="BU94" s="1" t="s">
        <v>14034</v>
      </c>
    </row>
    <row r="95" spans="1:73" ht="13.5" customHeight="1" x14ac:dyDescent="0.25">
      <c r="A95" s="4" t="str">
        <f t="shared" ref="A95:A130" si="3">HYPERLINK("http://kyu.snu.ac.kr/sdhj/index.jsp?type=hj/GK14817_00IH_0001_0219.jpg","1687_풍각남면_219")</f>
        <v>1687_풍각남면_219</v>
      </c>
      <c r="B95" s="1">
        <v>1687</v>
      </c>
      <c r="C95" s="1" t="s">
        <v>11322</v>
      </c>
      <c r="D95" s="1" t="s">
        <v>11323</v>
      </c>
      <c r="E95" s="1">
        <v>94</v>
      </c>
      <c r="F95" s="1">
        <v>1</v>
      </c>
      <c r="G95" s="1" t="s">
        <v>1024</v>
      </c>
      <c r="H95" s="1" t="s">
        <v>11324</v>
      </c>
      <c r="I95" s="1">
        <v>5</v>
      </c>
      <c r="L95" s="1">
        <v>1</v>
      </c>
      <c r="M95" s="1" t="s">
        <v>12334</v>
      </c>
      <c r="N95" s="1" t="s">
        <v>12824</v>
      </c>
      <c r="S95" s="1" t="s">
        <v>68</v>
      </c>
      <c r="T95" s="1" t="s">
        <v>6595</v>
      </c>
      <c r="W95" s="1" t="s">
        <v>98</v>
      </c>
      <c r="X95" s="1" t="s">
        <v>11439</v>
      </c>
      <c r="Y95" s="1" t="s">
        <v>140</v>
      </c>
      <c r="Z95" s="1" t="s">
        <v>7129</v>
      </c>
      <c r="AC95" s="1">
        <v>48</v>
      </c>
      <c r="AD95" s="1" t="s">
        <v>427</v>
      </c>
      <c r="AE95" s="1" t="s">
        <v>8758</v>
      </c>
    </row>
    <row r="96" spans="1:73" ht="13.5" customHeight="1" x14ac:dyDescent="0.25">
      <c r="A96" s="4" t="str">
        <f t="shared" si="3"/>
        <v>1687_풍각남면_219</v>
      </c>
      <c r="B96" s="1">
        <v>1687</v>
      </c>
      <c r="C96" s="1" t="s">
        <v>11322</v>
      </c>
      <c r="D96" s="1" t="s">
        <v>11323</v>
      </c>
      <c r="E96" s="1">
        <v>95</v>
      </c>
      <c r="F96" s="1">
        <v>1</v>
      </c>
      <c r="G96" s="1" t="s">
        <v>1024</v>
      </c>
      <c r="H96" s="1" t="s">
        <v>11324</v>
      </c>
      <c r="I96" s="1">
        <v>5</v>
      </c>
      <c r="L96" s="1">
        <v>2</v>
      </c>
      <c r="M96" s="1" t="s">
        <v>12335</v>
      </c>
      <c r="N96" s="1" t="s">
        <v>12825</v>
      </c>
      <c r="T96" s="1" t="s">
        <v>11369</v>
      </c>
      <c r="U96" s="1" t="s">
        <v>387</v>
      </c>
      <c r="V96" s="1" t="s">
        <v>6675</v>
      </c>
      <c r="W96" s="1" t="s">
        <v>84</v>
      </c>
      <c r="X96" s="1" t="s">
        <v>11440</v>
      </c>
      <c r="Y96" s="1" t="s">
        <v>428</v>
      </c>
      <c r="Z96" s="1" t="s">
        <v>7181</v>
      </c>
      <c r="AC96" s="1">
        <v>68</v>
      </c>
      <c r="AD96" s="1" t="s">
        <v>429</v>
      </c>
      <c r="AE96" s="1" t="s">
        <v>8759</v>
      </c>
      <c r="AJ96" s="1" t="s">
        <v>17</v>
      </c>
      <c r="AK96" s="1" t="s">
        <v>8908</v>
      </c>
      <c r="AL96" s="1" t="s">
        <v>86</v>
      </c>
      <c r="AM96" s="1" t="s">
        <v>8853</v>
      </c>
      <c r="AT96" s="1" t="s">
        <v>78</v>
      </c>
      <c r="AU96" s="1" t="s">
        <v>6689</v>
      </c>
      <c r="AV96" s="1" t="s">
        <v>377</v>
      </c>
      <c r="AW96" s="1" t="s">
        <v>7792</v>
      </c>
      <c r="BG96" s="1" t="s">
        <v>60</v>
      </c>
      <c r="BH96" s="1" t="s">
        <v>7012</v>
      </c>
      <c r="BI96" s="1" t="s">
        <v>378</v>
      </c>
      <c r="BJ96" s="1" t="s">
        <v>7470</v>
      </c>
      <c r="BK96" s="1" t="s">
        <v>60</v>
      </c>
      <c r="BL96" s="1" t="s">
        <v>7012</v>
      </c>
      <c r="BM96" s="1" t="s">
        <v>379</v>
      </c>
      <c r="BN96" s="1" t="s">
        <v>9582</v>
      </c>
      <c r="BO96" s="1" t="s">
        <v>60</v>
      </c>
      <c r="BP96" s="1" t="s">
        <v>7012</v>
      </c>
      <c r="BQ96" s="1" t="s">
        <v>430</v>
      </c>
      <c r="BR96" s="1" t="s">
        <v>12102</v>
      </c>
      <c r="BS96" s="1" t="s">
        <v>56</v>
      </c>
      <c r="BT96" s="1" t="s">
        <v>11552</v>
      </c>
    </row>
    <row r="97" spans="1:72" ht="13.5" customHeight="1" x14ac:dyDescent="0.25">
      <c r="A97" s="4" t="str">
        <f t="shared" si="3"/>
        <v>1687_풍각남면_219</v>
      </c>
      <c r="B97" s="1">
        <v>1687</v>
      </c>
      <c r="C97" s="1" t="s">
        <v>11322</v>
      </c>
      <c r="D97" s="1" t="s">
        <v>11323</v>
      </c>
      <c r="E97" s="1">
        <v>96</v>
      </c>
      <c r="F97" s="1">
        <v>1</v>
      </c>
      <c r="G97" s="1" t="s">
        <v>1024</v>
      </c>
      <c r="H97" s="1" t="s">
        <v>11324</v>
      </c>
      <c r="I97" s="1">
        <v>5</v>
      </c>
      <c r="L97" s="1">
        <v>2</v>
      </c>
      <c r="M97" s="1" t="s">
        <v>12335</v>
      </c>
      <c r="N97" s="1" t="s">
        <v>12825</v>
      </c>
      <c r="S97" s="1" t="s">
        <v>52</v>
      </c>
      <c r="T97" s="1" t="s">
        <v>6593</v>
      </c>
      <c r="U97" s="1" t="s">
        <v>83</v>
      </c>
      <c r="V97" s="1" t="s">
        <v>11397</v>
      </c>
      <c r="W97" s="1" t="s">
        <v>145</v>
      </c>
      <c r="X97" s="1" t="s">
        <v>7059</v>
      </c>
      <c r="Y97" s="1" t="s">
        <v>140</v>
      </c>
      <c r="Z97" s="1" t="s">
        <v>7129</v>
      </c>
      <c r="AC97" s="1">
        <v>55</v>
      </c>
      <c r="AD97" s="1" t="s">
        <v>431</v>
      </c>
      <c r="AE97" s="1" t="s">
        <v>8760</v>
      </c>
      <c r="AJ97" s="1" t="s">
        <v>17</v>
      </c>
      <c r="AK97" s="1" t="s">
        <v>8908</v>
      </c>
      <c r="AL97" s="1" t="s">
        <v>51</v>
      </c>
      <c r="AM97" s="1" t="s">
        <v>8849</v>
      </c>
      <c r="AT97" s="1" t="s">
        <v>432</v>
      </c>
      <c r="AU97" s="1" t="s">
        <v>9169</v>
      </c>
      <c r="AV97" s="1" t="s">
        <v>433</v>
      </c>
      <c r="AW97" s="1" t="s">
        <v>9263</v>
      </c>
      <c r="BG97" s="1" t="s">
        <v>60</v>
      </c>
      <c r="BH97" s="1" t="s">
        <v>7012</v>
      </c>
      <c r="BI97" s="1" t="s">
        <v>434</v>
      </c>
      <c r="BJ97" s="1" t="s">
        <v>9965</v>
      </c>
      <c r="BK97" s="1" t="s">
        <v>60</v>
      </c>
      <c r="BL97" s="1" t="s">
        <v>7012</v>
      </c>
      <c r="BM97" s="1" t="s">
        <v>435</v>
      </c>
      <c r="BN97" s="1" t="s">
        <v>10127</v>
      </c>
      <c r="BO97" s="1" t="s">
        <v>60</v>
      </c>
      <c r="BP97" s="1" t="s">
        <v>7012</v>
      </c>
      <c r="BQ97" s="1" t="s">
        <v>436</v>
      </c>
      <c r="BR97" s="1" t="s">
        <v>11970</v>
      </c>
      <c r="BS97" s="1" t="s">
        <v>56</v>
      </c>
      <c r="BT97" s="1" t="s">
        <v>11552</v>
      </c>
    </row>
    <row r="98" spans="1:72" ht="13.5" customHeight="1" x14ac:dyDescent="0.25">
      <c r="A98" s="4" t="str">
        <f t="shared" si="3"/>
        <v>1687_풍각남면_219</v>
      </c>
      <c r="B98" s="1">
        <v>1687</v>
      </c>
      <c r="C98" s="1" t="s">
        <v>11322</v>
      </c>
      <c r="D98" s="1" t="s">
        <v>11323</v>
      </c>
      <c r="E98" s="1">
        <v>97</v>
      </c>
      <c r="F98" s="1">
        <v>1</v>
      </c>
      <c r="G98" s="1" t="s">
        <v>1024</v>
      </c>
      <c r="H98" s="1" t="s">
        <v>11324</v>
      </c>
      <c r="I98" s="1">
        <v>5</v>
      </c>
      <c r="L98" s="1">
        <v>2</v>
      </c>
      <c r="M98" s="1" t="s">
        <v>12335</v>
      </c>
      <c r="N98" s="1" t="s">
        <v>12825</v>
      </c>
      <c r="S98" s="1" t="s">
        <v>93</v>
      </c>
      <c r="T98" s="1" t="s">
        <v>6597</v>
      </c>
      <c r="U98" s="1" t="s">
        <v>387</v>
      </c>
      <c r="V98" s="1" t="s">
        <v>6675</v>
      </c>
      <c r="Y98" s="1" t="s">
        <v>437</v>
      </c>
      <c r="Z98" s="1" t="s">
        <v>7182</v>
      </c>
      <c r="AC98" s="1">
        <v>21</v>
      </c>
      <c r="AD98" s="1" t="s">
        <v>415</v>
      </c>
      <c r="AE98" s="1" t="s">
        <v>8756</v>
      </c>
    </row>
    <row r="99" spans="1:72" ht="13.5" customHeight="1" x14ac:dyDescent="0.25">
      <c r="A99" s="4" t="str">
        <f t="shared" si="3"/>
        <v>1687_풍각남면_219</v>
      </c>
      <c r="B99" s="1">
        <v>1687</v>
      </c>
      <c r="C99" s="1" t="s">
        <v>11322</v>
      </c>
      <c r="D99" s="1" t="s">
        <v>11323</v>
      </c>
      <c r="E99" s="1">
        <v>98</v>
      </c>
      <c r="F99" s="1">
        <v>1</v>
      </c>
      <c r="G99" s="1" t="s">
        <v>1024</v>
      </c>
      <c r="H99" s="1" t="s">
        <v>11324</v>
      </c>
      <c r="I99" s="1">
        <v>5</v>
      </c>
      <c r="L99" s="1">
        <v>2</v>
      </c>
      <c r="M99" s="1" t="s">
        <v>12335</v>
      </c>
      <c r="N99" s="1" t="s">
        <v>12825</v>
      </c>
      <c r="S99" s="1" t="s">
        <v>93</v>
      </c>
      <c r="T99" s="1" t="s">
        <v>6597</v>
      </c>
      <c r="U99" s="1" t="s">
        <v>438</v>
      </c>
      <c r="V99" s="1" t="s">
        <v>6696</v>
      </c>
      <c r="Y99" s="1" t="s">
        <v>439</v>
      </c>
      <c r="Z99" s="1" t="s">
        <v>7183</v>
      </c>
      <c r="AG99" s="1" t="s">
        <v>11537</v>
      </c>
    </row>
    <row r="100" spans="1:72" ht="13.5" customHeight="1" x14ac:dyDescent="0.25">
      <c r="A100" s="4" t="str">
        <f t="shared" si="3"/>
        <v>1687_풍각남면_219</v>
      </c>
      <c r="B100" s="1">
        <v>1687</v>
      </c>
      <c r="C100" s="1" t="s">
        <v>11322</v>
      </c>
      <c r="D100" s="1" t="s">
        <v>11323</v>
      </c>
      <c r="E100" s="1">
        <v>99</v>
      </c>
      <c r="F100" s="1">
        <v>1</v>
      </c>
      <c r="G100" s="1" t="s">
        <v>1024</v>
      </c>
      <c r="H100" s="1" t="s">
        <v>11324</v>
      </c>
      <c r="I100" s="1">
        <v>5</v>
      </c>
      <c r="L100" s="1">
        <v>2</v>
      </c>
      <c r="M100" s="1" t="s">
        <v>12335</v>
      </c>
      <c r="N100" s="1" t="s">
        <v>12825</v>
      </c>
      <c r="S100" s="1" t="s">
        <v>341</v>
      </c>
      <c r="T100" s="1" t="s">
        <v>6594</v>
      </c>
      <c r="W100" s="1" t="s">
        <v>145</v>
      </c>
      <c r="X100" s="1" t="s">
        <v>7059</v>
      </c>
      <c r="Y100" s="1" t="s">
        <v>140</v>
      </c>
      <c r="Z100" s="1" t="s">
        <v>7129</v>
      </c>
      <c r="AF100" s="1" t="s">
        <v>11540</v>
      </c>
      <c r="AG100" s="1" t="s">
        <v>11535</v>
      </c>
    </row>
    <row r="101" spans="1:72" ht="13.5" customHeight="1" x14ac:dyDescent="0.25">
      <c r="A101" s="4" t="str">
        <f t="shared" si="3"/>
        <v>1687_풍각남면_219</v>
      </c>
      <c r="B101" s="1">
        <v>1687</v>
      </c>
      <c r="C101" s="1" t="s">
        <v>11322</v>
      </c>
      <c r="D101" s="1" t="s">
        <v>11323</v>
      </c>
      <c r="E101" s="1">
        <v>100</v>
      </c>
      <c r="F101" s="1">
        <v>1</v>
      </c>
      <c r="G101" s="1" t="s">
        <v>1024</v>
      </c>
      <c r="H101" s="1" t="s">
        <v>11324</v>
      </c>
      <c r="I101" s="1">
        <v>5</v>
      </c>
      <c r="L101" s="1">
        <v>2</v>
      </c>
      <c r="M101" s="1" t="s">
        <v>12335</v>
      </c>
      <c r="N101" s="1" t="s">
        <v>12825</v>
      </c>
      <c r="T101" s="1" t="s">
        <v>11389</v>
      </c>
      <c r="U101" s="1" t="s">
        <v>322</v>
      </c>
      <c r="V101" s="1" t="s">
        <v>6685</v>
      </c>
      <c r="Y101" s="1" t="s">
        <v>440</v>
      </c>
      <c r="Z101" s="1" t="s">
        <v>7184</v>
      </c>
      <c r="AG101" s="1" t="s">
        <v>11542</v>
      </c>
      <c r="AI101" s="1" t="s">
        <v>8839</v>
      </c>
    </row>
    <row r="102" spans="1:72" ht="13.5" customHeight="1" x14ac:dyDescent="0.25">
      <c r="A102" s="4" t="str">
        <f t="shared" si="3"/>
        <v>1687_풍각남면_219</v>
      </c>
      <c r="B102" s="1">
        <v>1687</v>
      </c>
      <c r="C102" s="1" t="s">
        <v>11322</v>
      </c>
      <c r="D102" s="1" t="s">
        <v>11323</v>
      </c>
      <c r="E102" s="1">
        <v>101</v>
      </c>
      <c r="F102" s="1">
        <v>1</v>
      </c>
      <c r="G102" s="1" t="s">
        <v>1024</v>
      </c>
      <c r="H102" s="1" t="s">
        <v>11324</v>
      </c>
      <c r="I102" s="1">
        <v>5</v>
      </c>
      <c r="L102" s="1">
        <v>2</v>
      </c>
      <c r="M102" s="1" t="s">
        <v>12335</v>
      </c>
      <c r="N102" s="1" t="s">
        <v>12825</v>
      </c>
      <c r="T102" s="1" t="s">
        <v>11389</v>
      </c>
      <c r="U102" s="1" t="s">
        <v>322</v>
      </c>
      <c r="V102" s="1" t="s">
        <v>6685</v>
      </c>
      <c r="Y102" s="1" t="s">
        <v>441</v>
      </c>
      <c r="Z102" s="1" t="s">
        <v>7185</v>
      </c>
      <c r="AF102" s="1" t="s">
        <v>11541</v>
      </c>
      <c r="AG102" s="1" t="s">
        <v>11536</v>
      </c>
      <c r="AH102" s="1" t="s">
        <v>442</v>
      </c>
      <c r="AI102" s="1" t="s">
        <v>8839</v>
      </c>
    </row>
    <row r="103" spans="1:72" ht="13.5" customHeight="1" x14ac:dyDescent="0.25">
      <c r="A103" s="4" t="str">
        <f t="shared" si="3"/>
        <v>1687_풍각남면_219</v>
      </c>
      <c r="B103" s="1">
        <v>1687</v>
      </c>
      <c r="C103" s="1" t="s">
        <v>11322</v>
      </c>
      <c r="D103" s="1" t="s">
        <v>11323</v>
      </c>
      <c r="E103" s="1">
        <v>102</v>
      </c>
      <c r="F103" s="1">
        <v>1</v>
      </c>
      <c r="G103" s="1" t="s">
        <v>1024</v>
      </c>
      <c r="H103" s="1" t="s">
        <v>11324</v>
      </c>
      <c r="I103" s="1">
        <v>5</v>
      </c>
      <c r="L103" s="1">
        <v>3</v>
      </c>
      <c r="M103" s="1" t="s">
        <v>12336</v>
      </c>
      <c r="N103" s="1" t="s">
        <v>12241</v>
      </c>
      <c r="O103" s="1" t="s">
        <v>443</v>
      </c>
      <c r="P103" s="1" t="s">
        <v>11371</v>
      </c>
      <c r="T103" s="1" t="s">
        <v>11369</v>
      </c>
      <c r="U103" s="1" t="s">
        <v>134</v>
      </c>
      <c r="V103" s="1" t="s">
        <v>6674</v>
      </c>
      <c r="W103" s="1" t="s">
        <v>84</v>
      </c>
      <c r="X103" s="1" t="s">
        <v>11440</v>
      </c>
      <c r="Y103" s="1" t="s">
        <v>444</v>
      </c>
      <c r="Z103" s="1" t="s">
        <v>7183</v>
      </c>
      <c r="AC103" s="1">
        <v>23</v>
      </c>
      <c r="AD103" s="1" t="s">
        <v>202</v>
      </c>
      <c r="AE103" s="1" t="s">
        <v>8736</v>
      </c>
      <c r="AJ103" s="1" t="s">
        <v>17</v>
      </c>
      <c r="AK103" s="1" t="s">
        <v>8908</v>
      </c>
      <c r="AL103" s="1" t="s">
        <v>86</v>
      </c>
      <c r="AM103" s="1" t="s">
        <v>8853</v>
      </c>
      <c r="AT103" s="1" t="s">
        <v>445</v>
      </c>
      <c r="AU103" s="1" t="s">
        <v>6724</v>
      </c>
      <c r="AV103" s="1" t="s">
        <v>428</v>
      </c>
      <c r="AW103" s="1" t="s">
        <v>7181</v>
      </c>
      <c r="BG103" s="1" t="s">
        <v>78</v>
      </c>
      <c r="BH103" s="1" t="s">
        <v>6689</v>
      </c>
      <c r="BI103" s="1" t="s">
        <v>377</v>
      </c>
      <c r="BJ103" s="1" t="s">
        <v>7792</v>
      </c>
      <c r="BK103" s="1" t="s">
        <v>60</v>
      </c>
      <c r="BL103" s="1" t="s">
        <v>7012</v>
      </c>
      <c r="BM103" s="1" t="s">
        <v>378</v>
      </c>
      <c r="BN103" s="1" t="s">
        <v>7470</v>
      </c>
      <c r="BO103" s="1" t="s">
        <v>180</v>
      </c>
      <c r="BP103" s="1" t="s">
        <v>6712</v>
      </c>
      <c r="BQ103" s="1" t="s">
        <v>446</v>
      </c>
      <c r="BR103" s="1" t="s">
        <v>12303</v>
      </c>
      <c r="BS103" s="1" t="s">
        <v>51</v>
      </c>
      <c r="BT103" s="1" t="s">
        <v>8849</v>
      </c>
    </row>
    <row r="104" spans="1:72" ht="13.5" customHeight="1" x14ac:dyDescent="0.25">
      <c r="A104" s="4" t="str">
        <f t="shared" si="3"/>
        <v>1687_풍각남면_219</v>
      </c>
      <c r="B104" s="1">
        <v>1687</v>
      </c>
      <c r="C104" s="1" t="s">
        <v>11322</v>
      </c>
      <c r="D104" s="1" t="s">
        <v>11323</v>
      </c>
      <c r="E104" s="1">
        <v>103</v>
      </c>
      <c r="F104" s="1">
        <v>1</v>
      </c>
      <c r="G104" s="1" t="s">
        <v>1024</v>
      </c>
      <c r="H104" s="1" t="s">
        <v>11324</v>
      </c>
      <c r="I104" s="1">
        <v>5</v>
      </c>
      <c r="L104" s="1">
        <v>3</v>
      </c>
      <c r="M104" s="1" t="s">
        <v>12336</v>
      </c>
      <c r="N104" s="1" t="s">
        <v>12241</v>
      </c>
      <c r="S104" s="1" t="s">
        <v>52</v>
      </c>
      <c r="T104" s="1" t="s">
        <v>6593</v>
      </c>
      <c r="U104" s="1" t="s">
        <v>83</v>
      </c>
      <c r="V104" s="1" t="s">
        <v>11397</v>
      </c>
      <c r="W104" s="1" t="s">
        <v>145</v>
      </c>
      <c r="X104" s="1" t="s">
        <v>7059</v>
      </c>
      <c r="Y104" s="1" t="s">
        <v>140</v>
      </c>
      <c r="Z104" s="1" t="s">
        <v>7129</v>
      </c>
      <c r="AC104" s="1">
        <v>28</v>
      </c>
      <c r="AD104" s="1" t="s">
        <v>340</v>
      </c>
      <c r="AE104" s="1" t="s">
        <v>8750</v>
      </c>
      <c r="AJ104" s="1" t="s">
        <v>17</v>
      </c>
      <c r="AK104" s="1" t="s">
        <v>8908</v>
      </c>
      <c r="AL104" s="1" t="s">
        <v>51</v>
      </c>
      <c r="AM104" s="1" t="s">
        <v>8849</v>
      </c>
      <c r="AT104" s="1" t="s">
        <v>60</v>
      </c>
      <c r="AU104" s="1" t="s">
        <v>7012</v>
      </c>
      <c r="AV104" s="1" t="s">
        <v>447</v>
      </c>
      <c r="AW104" s="1" t="s">
        <v>9264</v>
      </c>
      <c r="BG104" s="1" t="s">
        <v>180</v>
      </c>
      <c r="BH104" s="1" t="s">
        <v>6712</v>
      </c>
      <c r="BI104" s="1" t="s">
        <v>13730</v>
      </c>
      <c r="BJ104" s="1" t="s">
        <v>7302</v>
      </c>
      <c r="BK104" s="1" t="s">
        <v>60</v>
      </c>
      <c r="BL104" s="1" t="s">
        <v>7012</v>
      </c>
      <c r="BM104" s="1" t="s">
        <v>448</v>
      </c>
      <c r="BN104" s="1" t="s">
        <v>8112</v>
      </c>
      <c r="BO104" s="1" t="s">
        <v>60</v>
      </c>
      <c r="BP104" s="1" t="s">
        <v>7012</v>
      </c>
      <c r="BQ104" s="1" t="s">
        <v>449</v>
      </c>
      <c r="BR104" s="1" t="s">
        <v>10805</v>
      </c>
      <c r="BS104" s="1" t="s">
        <v>450</v>
      </c>
      <c r="BT104" s="1" t="s">
        <v>8848</v>
      </c>
    </row>
    <row r="105" spans="1:72" ht="13.5" customHeight="1" x14ac:dyDescent="0.25">
      <c r="A105" s="4" t="str">
        <f t="shared" si="3"/>
        <v>1687_풍각남면_219</v>
      </c>
      <c r="B105" s="1">
        <v>1687</v>
      </c>
      <c r="C105" s="1" t="s">
        <v>11322</v>
      </c>
      <c r="D105" s="1" t="s">
        <v>11323</v>
      </c>
      <c r="E105" s="1">
        <v>104</v>
      </c>
      <c r="F105" s="1">
        <v>1</v>
      </c>
      <c r="G105" s="1" t="s">
        <v>1024</v>
      </c>
      <c r="H105" s="1" t="s">
        <v>11324</v>
      </c>
      <c r="I105" s="1">
        <v>5</v>
      </c>
      <c r="L105" s="1">
        <v>3</v>
      </c>
      <c r="M105" s="1" t="s">
        <v>12336</v>
      </c>
      <c r="N105" s="1" t="s">
        <v>12241</v>
      </c>
      <c r="S105" s="1" t="s">
        <v>70</v>
      </c>
      <c r="T105" s="1" t="s">
        <v>6596</v>
      </c>
      <c r="Y105" s="1" t="s">
        <v>140</v>
      </c>
      <c r="Z105" s="1" t="s">
        <v>7129</v>
      </c>
      <c r="AC105" s="1">
        <v>2</v>
      </c>
      <c r="AD105" s="1" t="s">
        <v>69</v>
      </c>
      <c r="AE105" s="1" t="s">
        <v>6722</v>
      </c>
      <c r="AF105" s="1" t="s">
        <v>97</v>
      </c>
      <c r="AG105" s="1" t="s">
        <v>8774</v>
      </c>
    </row>
    <row r="106" spans="1:72" ht="13.5" customHeight="1" x14ac:dyDescent="0.25">
      <c r="A106" s="4" t="str">
        <f t="shared" si="3"/>
        <v>1687_풍각남면_219</v>
      </c>
      <c r="B106" s="1">
        <v>1687</v>
      </c>
      <c r="C106" s="1" t="s">
        <v>11322</v>
      </c>
      <c r="D106" s="1" t="s">
        <v>11323</v>
      </c>
      <c r="E106" s="1">
        <v>105</v>
      </c>
      <c r="F106" s="1">
        <v>1</v>
      </c>
      <c r="G106" s="1" t="s">
        <v>1024</v>
      </c>
      <c r="H106" s="1" t="s">
        <v>11324</v>
      </c>
      <c r="I106" s="1">
        <v>5</v>
      </c>
      <c r="L106" s="1">
        <v>4</v>
      </c>
      <c r="M106" s="1" t="s">
        <v>12337</v>
      </c>
      <c r="N106" s="1" t="s">
        <v>12826</v>
      </c>
      <c r="T106" s="1" t="s">
        <v>11368</v>
      </c>
      <c r="U106" s="1" t="s">
        <v>451</v>
      </c>
      <c r="V106" s="1" t="s">
        <v>6697</v>
      </c>
      <c r="W106" s="1" t="s">
        <v>145</v>
      </c>
      <c r="X106" s="1" t="s">
        <v>7059</v>
      </c>
      <c r="Y106" s="1" t="s">
        <v>452</v>
      </c>
      <c r="Z106" s="1" t="s">
        <v>7186</v>
      </c>
      <c r="AC106" s="1">
        <v>37</v>
      </c>
      <c r="AD106" s="1" t="s">
        <v>124</v>
      </c>
      <c r="AE106" s="1" t="s">
        <v>8726</v>
      </c>
      <c r="AJ106" s="1" t="s">
        <v>17</v>
      </c>
      <c r="AK106" s="1" t="s">
        <v>8908</v>
      </c>
      <c r="AL106" s="1" t="s">
        <v>51</v>
      </c>
      <c r="AM106" s="1" t="s">
        <v>8849</v>
      </c>
      <c r="AT106" s="1" t="s">
        <v>60</v>
      </c>
      <c r="AU106" s="1" t="s">
        <v>7012</v>
      </c>
      <c r="AV106" s="1" t="s">
        <v>156</v>
      </c>
      <c r="AW106" s="1" t="s">
        <v>8691</v>
      </c>
      <c r="BG106" s="1" t="s">
        <v>60</v>
      </c>
      <c r="BH106" s="1" t="s">
        <v>7012</v>
      </c>
      <c r="BI106" s="1" t="s">
        <v>157</v>
      </c>
      <c r="BJ106" s="1" t="s">
        <v>9953</v>
      </c>
      <c r="BK106" s="1" t="s">
        <v>60</v>
      </c>
      <c r="BL106" s="1" t="s">
        <v>7012</v>
      </c>
      <c r="BM106" s="1" t="s">
        <v>453</v>
      </c>
      <c r="BN106" s="1" t="s">
        <v>10403</v>
      </c>
      <c r="BO106" s="1" t="s">
        <v>60</v>
      </c>
      <c r="BP106" s="1" t="s">
        <v>7012</v>
      </c>
      <c r="BQ106" s="1" t="s">
        <v>160</v>
      </c>
      <c r="BR106" s="1" t="s">
        <v>7416</v>
      </c>
      <c r="BS106" s="1" t="s">
        <v>51</v>
      </c>
      <c r="BT106" s="1" t="s">
        <v>8849</v>
      </c>
    </row>
    <row r="107" spans="1:72" ht="13.5" customHeight="1" x14ac:dyDescent="0.25">
      <c r="A107" s="4" t="str">
        <f t="shared" si="3"/>
        <v>1687_풍각남면_219</v>
      </c>
      <c r="B107" s="1">
        <v>1687</v>
      </c>
      <c r="C107" s="1" t="s">
        <v>11322</v>
      </c>
      <c r="D107" s="1" t="s">
        <v>11323</v>
      </c>
      <c r="E107" s="1">
        <v>106</v>
      </c>
      <c r="F107" s="1">
        <v>1</v>
      </c>
      <c r="G107" s="1" t="s">
        <v>1024</v>
      </c>
      <c r="H107" s="1" t="s">
        <v>11324</v>
      </c>
      <c r="I107" s="1">
        <v>5</v>
      </c>
      <c r="L107" s="1">
        <v>4</v>
      </c>
      <c r="M107" s="1" t="s">
        <v>12337</v>
      </c>
      <c r="N107" s="1" t="s">
        <v>12826</v>
      </c>
      <c r="S107" s="1" t="s">
        <v>52</v>
      </c>
      <c r="T107" s="1" t="s">
        <v>6593</v>
      </c>
      <c r="U107" s="1" t="s">
        <v>454</v>
      </c>
      <c r="V107" s="1" t="s">
        <v>6698</v>
      </c>
      <c r="Y107" s="1" t="s">
        <v>13731</v>
      </c>
      <c r="Z107" s="1" t="s">
        <v>7187</v>
      </c>
      <c r="AC107" s="1">
        <v>39</v>
      </c>
      <c r="AD107" s="1" t="s">
        <v>347</v>
      </c>
      <c r="AE107" s="1" t="s">
        <v>8751</v>
      </c>
      <c r="AJ107" s="1" t="s">
        <v>17</v>
      </c>
      <c r="AK107" s="1" t="s">
        <v>8908</v>
      </c>
      <c r="AL107" s="1" t="s">
        <v>51</v>
      </c>
      <c r="AM107" s="1" t="s">
        <v>8849</v>
      </c>
      <c r="AT107" s="1" t="s">
        <v>44</v>
      </c>
      <c r="AU107" s="1" t="s">
        <v>6669</v>
      </c>
      <c r="AV107" s="1" t="s">
        <v>455</v>
      </c>
      <c r="AW107" s="1" t="s">
        <v>9265</v>
      </c>
      <c r="BG107" s="1" t="s">
        <v>44</v>
      </c>
      <c r="BH107" s="1" t="s">
        <v>6669</v>
      </c>
      <c r="BI107" s="1" t="s">
        <v>246</v>
      </c>
      <c r="BJ107" s="1" t="s">
        <v>7148</v>
      </c>
      <c r="BK107" s="1" t="s">
        <v>44</v>
      </c>
      <c r="BL107" s="1" t="s">
        <v>6669</v>
      </c>
      <c r="BM107" s="1" t="s">
        <v>456</v>
      </c>
      <c r="BN107" s="1" t="s">
        <v>8539</v>
      </c>
      <c r="BO107" s="1" t="s">
        <v>44</v>
      </c>
      <c r="BP107" s="1" t="s">
        <v>6669</v>
      </c>
      <c r="BQ107" s="1" t="s">
        <v>457</v>
      </c>
      <c r="BR107" s="1" t="s">
        <v>10806</v>
      </c>
      <c r="BS107" s="1" t="s">
        <v>163</v>
      </c>
      <c r="BT107" s="1" t="s">
        <v>8851</v>
      </c>
    </row>
    <row r="108" spans="1:72" ht="13.5" customHeight="1" x14ac:dyDescent="0.25">
      <c r="A108" s="4" t="str">
        <f t="shared" si="3"/>
        <v>1687_풍각남면_219</v>
      </c>
      <c r="B108" s="1">
        <v>1687</v>
      </c>
      <c r="C108" s="1" t="s">
        <v>11322</v>
      </c>
      <c r="D108" s="1" t="s">
        <v>11323</v>
      </c>
      <c r="E108" s="1">
        <v>107</v>
      </c>
      <c r="F108" s="1">
        <v>1</v>
      </c>
      <c r="G108" s="1" t="s">
        <v>1024</v>
      </c>
      <c r="H108" s="1" t="s">
        <v>11324</v>
      </c>
      <c r="I108" s="1">
        <v>5</v>
      </c>
      <c r="L108" s="1">
        <v>4</v>
      </c>
      <c r="M108" s="1" t="s">
        <v>12337</v>
      </c>
      <c r="N108" s="1" t="s">
        <v>12826</v>
      </c>
      <c r="S108" s="1" t="s">
        <v>93</v>
      </c>
      <c r="T108" s="1" t="s">
        <v>6597</v>
      </c>
      <c r="Y108" s="1" t="s">
        <v>458</v>
      </c>
      <c r="Z108" s="1" t="s">
        <v>7188</v>
      </c>
      <c r="AF108" s="1" t="s">
        <v>459</v>
      </c>
      <c r="AG108" s="1" t="s">
        <v>8779</v>
      </c>
      <c r="AH108" s="1" t="s">
        <v>460</v>
      </c>
      <c r="AI108" s="1" t="s">
        <v>8840</v>
      </c>
    </row>
    <row r="109" spans="1:72" ht="13.5" customHeight="1" x14ac:dyDescent="0.25">
      <c r="A109" s="4" t="str">
        <f t="shared" si="3"/>
        <v>1687_풍각남면_219</v>
      </c>
      <c r="B109" s="1">
        <v>1687</v>
      </c>
      <c r="C109" s="1" t="s">
        <v>11322</v>
      </c>
      <c r="D109" s="1" t="s">
        <v>11323</v>
      </c>
      <c r="E109" s="1">
        <v>108</v>
      </c>
      <c r="F109" s="1">
        <v>1</v>
      </c>
      <c r="G109" s="1" t="s">
        <v>1024</v>
      </c>
      <c r="H109" s="1" t="s">
        <v>11324</v>
      </c>
      <c r="I109" s="1">
        <v>5</v>
      </c>
      <c r="L109" s="1">
        <v>4</v>
      </c>
      <c r="M109" s="1" t="s">
        <v>12337</v>
      </c>
      <c r="N109" s="1" t="s">
        <v>12826</v>
      </c>
      <c r="S109" s="1" t="s">
        <v>93</v>
      </c>
      <c r="T109" s="1" t="s">
        <v>6597</v>
      </c>
      <c r="Y109" s="1" t="s">
        <v>461</v>
      </c>
      <c r="Z109" s="1" t="s">
        <v>7189</v>
      </c>
      <c r="AC109" s="1">
        <v>8</v>
      </c>
      <c r="AD109" s="1" t="s">
        <v>429</v>
      </c>
      <c r="AE109" s="1" t="s">
        <v>8759</v>
      </c>
    </row>
    <row r="110" spans="1:72" ht="13.5" customHeight="1" x14ac:dyDescent="0.25">
      <c r="A110" s="4" t="str">
        <f t="shared" si="3"/>
        <v>1687_풍각남면_219</v>
      </c>
      <c r="B110" s="1">
        <v>1687</v>
      </c>
      <c r="C110" s="1" t="s">
        <v>11322</v>
      </c>
      <c r="D110" s="1" t="s">
        <v>11323</v>
      </c>
      <c r="E110" s="1">
        <v>109</v>
      </c>
      <c r="F110" s="1">
        <v>1</v>
      </c>
      <c r="G110" s="1" t="s">
        <v>1024</v>
      </c>
      <c r="H110" s="1" t="s">
        <v>11324</v>
      </c>
      <c r="I110" s="1">
        <v>5</v>
      </c>
      <c r="L110" s="1">
        <v>4</v>
      </c>
      <c r="M110" s="1" t="s">
        <v>12337</v>
      </c>
      <c r="N110" s="1" t="s">
        <v>12826</v>
      </c>
      <c r="S110" s="1" t="s">
        <v>70</v>
      </c>
      <c r="T110" s="1" t="s">
        <v>6596</v>
      </c>
      <c r="Y110" s="1" t="s">
        <v>462</v>
      </c>
      <c r="Z110" s="1" t="s">
        <v>7190</v>
      </c>
      <c r="AC110" s="1">
        <v>3</v>
      </c>
      <c r="AD110" s="1" t="s">
        <v>96</v>
      </c>
      <c r="AE110" s="1" t="s">
        <v>8721</v>
      </c>
      <c r="AF110" s="1" t="s">
        <v>97</v>
      </c>
      <c r="AG110" s="1" t="s">
        <v>8774</v>
      </c>
    </row>
    <row r="111" spans="1:72" ht="13.5" customHeight="1" x14ac:dyDescent="0.25">
      <c r="A111" s="4" t="str">
        <f t="shared" si="3"/>
        <v>1687_풍각남면_219</v>
      </c>
      <c r="B111" s="1">
        <v>1687</v>
      </c>
      <c r="C111" s="1" t="s">
        <v>11322</v>
      </c>
      <c r="D111" s="1" t="s">
        <v>11323</v>
      </c>
      <c r="E111" s="1">
        <v>110</v>
      </c>
      <c r="F111" s="1">
        <v>1</v>
      </c>
      <c r="G111" s="1" t="s">
        <v>1024</v>
      </c>
      <c r="H111" s="1" t="s">
        <v>11324</v>
      </c>
      <c r="I111" s="1">
        <v>5</v>
      </c>
      <c r="L111" s="1">
        <v>4</v>
      </c>
      <c r="M111" s="1" t="s">
        <v>12337</v>
      </c>
      <c r="N111" s="1" t="s">
        <v>12826</v>
      </c>
      <c r="S111" s="1" t="s">
        <v>463</v>
      </c>
      <c r="T111" s="1" t="s">
        <v>6606</v>
      </c>
      <c r="U111" s="1" t="s">
        <v>464</v>
      </c>
      <c r="V111" s="1" t="s">
        <v>6699</v>
      </c>
      <c r="Y111" s="1" t="s">
        <v>465</v>
      </c>
      <c r="Z111" s="1" t="s">
        <v>7191</v>
      </c>
      <c r="AC111" s="1">
        <v>36</v>
      </c>
      <c r="AD111" s="1" t="s">
        <v>76</v>
      </c>
      <c r="AE111" s="1" t="s">
        <v>8719</v>
      </c>
      <c r="AN111" s="1" t="s">
        <v>466</v>
      </c>
      <c r="AO111" s="1" t="s">
        <v>8968</v>
      </c>
      <c r="AP111" s="1" t="s">
        <v>58</v>
      </c>
      <c r="AQ111" s="1" t="s">
        <v>6774</v>
      </c>
      <c r="AR111" s="1" t="s">
        <v>467</v>
      </c>
      <c r="AS111" s="1" t="s">
        <v>9022</v>
      </c>
      <c r="AT111" s="1" t="s">
        <v>44</v>
      </c>
      <c r="AU111" s="1" t="s">
        <v>6669</v>
      </c>
      <c r="AV111" s="1" t="s">
        <v>468</v>
      </c>
      <c r="AW111" s="1" t="s">
        <v>11780</v>
      </c>
      <c r="BB111" s="1" t="s">
        <v>46</v>
      </c>
      <c r="BC111" s="1" t="s">
        <v>6783</v>
      </c>
      <c r="BD111" s="1" t="s">
        <v>13732</v>
      </c>
      <c r="BE111" s="1" t="s">
        <v>11813</v>
      </c>
    </row>
    <row r="112" spans="1:72" ht="13.5" customHeight="1" x14ac:dyDescent="0.25">
      <c r="A112" s="4" t="str">
        <f t="shared" si="3"/>
        <v>1687_풍각남면_219</v>
      </c>
      <c r="B112" s="1">
        <v>1687</v>
      </c>
      <c r="C112" s="1" t="s">
        <v>11322</v>
      </c>
      <c r="D112" s="1" t="s">
        <v>11323</v>
      </c>
      <c r="E112" s="1">
        <v>111</v>
      </c>
      <c r="F112" s="1">
        <v>1</v>
      </c>
      <c r="G112" s="1" t="s">
        <v>1024</v>
      </c>
      <c r="H112" s="1" t="s">
        <v>11324</v>
      </c>
      <c r="I112" s="1">
        <v>5</v>
      </c>
      <c r="L112" s="1">
        <v>5</v>
      </c>
      <c r="M112" s="1" t="s">
        <v>12338</v>
      </c>
      <c r="N112" s="1" t="s">
        <v>12827</v>
      </c>
      <c r="T112" s="1" t="s">
        <v>11369</v>
      </c>
      <c r="U112" s="1" t="s">
        <v>469</v>
      </c>
      <c r="V112" s="1" t="s">
        <v>6700</v>
      </c>
      <c r="W112" s="1" t="s">
        <v>84</v>
      </c>
      <c r="X112" s="1" t="s">
        <v>11440</v>
      </c>
      <c r="Y112" s="1" t="s">
        <v>458</v>
      </c>
      <c r="Z112" s="1" t="s">
        <v>7188</v>
      </c>
      <c r="AC112" s="1">
        <v>70</v>
      </c>
      <c r="AD112" s="1" t="s">
        <v>67</v>
      </c>
      <c r="AE112" s="1" t="s">
        <v>8717</v>
      </c>
      <c r="AJ112" s="1" t="s">
        <v>17</v>
      </c>
      <c r="AK112" s="1" t="s">
        <v>8908</v>
      </c>
      <c r="AL112" s="1" t="s">
        <v>86</v>
      </c>
      <c r="AM112" s="1" t="s">
        <v>8853</v>
      </c>
      <c r="AT112" s="1" t="s">
        <v>78</v>
      </c>
      <c r="AU112" s="1" t="s">
        <v>6689</v>
      </c>
      <c r="AV112" s="1" t="s">
        <v>377</v>
      </c>
      <c r="AW112" s="1" t="s">
        <v>7792</v>
      </c>
      <c r="BG112" s="1" t="s">
        <v>60</v>
      </c>
      <c r="BH112" s="1" t="s">
        <v>7012</v>
      </c>
      <c r="BI112" s="1" t="s">
        <v>470</v>
      </c>
      <c r="BJ112" s="1" t="s">
        <v>7470</v>
      </c>
      <c r="BK112" s="1" t="s">
        <v>60</v>
      </c>
      <c r="BL112" s="1" t="s">
        <v>7012</v>
      </c>
      <c r="BM112" s="1" t="s">
        <v>379</v>
      </c>
      <c r="BN112" s="1" t="s">
        <v>9582</v>
      </c>
      <c r="BO112" s="1" t="s">
        <v>60</v>
      </c>
      <c r="BP112" s="1" t="s">
        <v>7012</v>
      </c>
      <c r="BQ112" s="1" t="s">
        <v>430</v>
      </c>
      <c r="BR112" s="1" t="s">
        <v>12102</v>
      </c>
      <c r="BS112" s="1" t="s">
        <v>56</v>
      </c>
      <c r="BT112" s="1" t="s">
        <v>11552</v>
      </c>
    </row>
    <row r="113" spans="1:73" ht="13.5" customHeight="1" x14ac:dyDescent="0.25">
      <c r="A113" s="4" t="str">
        <f t="shared" si="3"/>
        <v>1687_풍각남면_219</v>
      </c>
      <c r="B113" s="1">
        <v>1687</v>
      </c>
      <c r="C113" s="1" t="s">
        <v>11322</v>
      </c>
      <c r="D113" s="1" t="s">
        <v>11323</v>
      </c>
      <c r="E113" s="1">
        <v>112</v>
      </c>
      <c r="F113" s="1">
        <v>1</v>
      </c>
      <c r="G113" s="1" t="s">
        <v>1024</v>
      </c>
      <c r="H113" s="1" t="s">
        <v>11324</v>
      </c>
      <c r="I113" s="1">
        <v>5</v>
      </c>
      <c r="L113" s="1">
        <v>5</v>
      </c>
      <c r="M113" s="1" t="s">
        <v>12338</v>
      </c>
      <c r="N113" s="1" t="s">
        <v>12827</v>
      </c>
      <c r="S113" s="1" t="s">
        <v>52</v>
      </c>
      <c r="T113" s="1" t="s">
        <v>6593</v>
      </c>
      <c r="W113" s="1" t="s">
        <v>306</v>
      </c>
      <c r="X113" s="1" t="s">
        <v>7062</v>
      </c>
      <c r="Y113" s="1" t="s">
        <v>140</v>
      </c>
      <c r="Z113" s="1" t="s">
        <v>7129</v>
      </c>
      <c r="AC113" s="1">
        <v>49</v>
      </c>
      <c r="AD113" s="1" t="s">
        <v>100</v>
      </c>
      <c r="AE113" s="1" t="s">
        <v>8722</v>
      </c>
      <c r="AJ113" s="1" t="s">
        <v>17</v>
      </c>
      <c r="AK113" s="1" t="s">
        <v>8908</v>
      </c>
      <c r="AL113" s="1" t="s">
        <v>116</v>
      </c>
      <c r="AM113" s="1" t="s">
        <v>8914</v>
      </c>
      <c r="AT113" s="1" t="s">
        <v>471</v>
      </c>
      <c r="AU113" s="1" t="s">
        <v>9170</v>
      </c>
      <c r="AV113" s="1" t="s">
        <v>472</v>
      </c>
      <c r="AW113" s="1" t="s">
        <v>8759</v>
      </c>
      <c r="BG113" s="1" t="s">
        <v>13733</v>
      </c>
      <c r="BH113" s="1" t="s">
        <v>11889</v>
      </c>
      <c r="BI113" s="1" t="s">
        <v>473</v>
      </c>
      <c r="BJ113" s="1" t="s">
        <v>9966</v>
      </c>
      <c r="BK113" s="1" t="s">
        <v>474</v>
      </c>
      <c r="BL113" s="1" t="s">
        <v>10331</v>
      </c>
      <c r="BM113" s="1" t="s">
        <v>475</v>
      </c>
      <c r="BN113" s="1" t="s">
        <v>10404</v>
      </c>
      <c r="BO113" s="1" t="s">
        <v>392</v>
      </c>
      <c r="BP113" s="1" t="s">
        <v>9213</v>
      </c>
      <c r="BQ113" s="1" t="s">
        <v>13734</v>
      </c>
      <c r="BR113" s="1" t="s">
        <v>11955</v>
      </c>
      <c r="BS113" s="1" t="s">
        <v>56</v>
      </c>
      <c r="BT113" s="1" t="s">
        <v>11552</v>
      </c>
    </row>
    <row r="114" spans="1:73" ht="13.5" customHeight="1" x14ac:dyDescent="0.25">
      <c r="A114" s="4" t="str">
        <f t="shared" si="3"/>
        <v>1687_풍각남면_219</v>
      </c>
      <c r="B114" s="1">
        <v>1687</v>
      </c>
      <c r="C114" s="1" t="s">
        <v>11322</v>
      </c>
      <c r="D114" s="1" t="s">
        <v>11323</v>
      </c>
      <c r="E114" s="1">
        <v>113</v>
      </c>
      <c r="F114" s="1">
        <v>1</v>
      </c>
      <c r="G114" s="1" t="s">
        <v>1024</v>
      </c>
      <c r="H114" s="1" t="s">
        <v>11324</v>
      </c>
      <c r="I114" s="1">
        <v>5</v>
      </c>
      <c r="L114" s="1">
        <v>5</v>
      </c>
      <c r="M114" s="1" t="s">
        <v>12338</v>
      </c>
      <c r="N114" s="1" t="s">
        <v>12827</v>
      </c>
      <c r="S114" s="1" t="s">
        <v>93</v>
      </c>
      <c r="T114" s="1" t="s">
        <v>6597</v>
      </c>
      <c r="U114" s="1" t="s">
        <v>13405</v>
      </c>
      <c r="V114" s="1" t="s">
        <v>13623</v>
      </c>
      <c r="Y114" s="1" t="s">
        <v>476</v>
      </c>
      <c r="Z114" s="1" t="s">
        <v>7192</v>
      </c>
      <c r="AA114" s="1" t="s">
        <v>477</v>
      </c>
      <c r="AB114" s="1" t="s">
        <v>8660</v>
      </c>
      <c r="AC114" s="1">
        <v>12</v>
      </c>
      <c r="AD114" s="1" t="s">
        <v>150</v>
      </c>
      <c r="AE114" s="1" t="s">
        <v>8731</v>
      </c>
      <c r="BU114" s="1" t="s">
        <v>14035</v>
      </c>
    </row>
    <row r="115" spans="1:73" ht="13.5" customHeight="1" x14ac:dyDescent="0.25">
      <c r="A115" s="4" t="str">
        <f t="shared" si="3"/>
        <v>1687_풍각남면_219</v>
      </c>
      <c r="B115" s="1">
        <v>1687</v>
      </c>
      <c r="C115" s="1" t="s">
        <v>11322</v>
      </c>
      <c r="D115" s="1" t="s">
        <v>11323</v>
      </c>
      <c r="E115" s="1">
        <v>114</v>
      </c>
      <c r="F115" s="1">
        <v>1</v>
      </c>
      <c r="G115" s="1" t="s">
        <v>1024</v>
      </c>
      <c r="H115" s="1" t="s">
        <v>11324</v>
      </c>
      <c r="I115" s="1">
        <v>5</v>
      </c>
      <c r="L115" s="1">
        <v>5</v>
      </c>
      <c r="M115" s="1" t="s">
        <v>12338</v>
      </c>
      <c r="N115" s="1" t="s">
        <v>12827</v>
      </c>
      <c r="S115" s="1" t="s">
        <v>463</v>
      </c>
      <c r="T115" s="1" t="s">
        <v>6606</v>
      </c>
      <c r="U115" s="1" t="s">
        <v>478</v>
      </c>
      <c r="V115" s="1" t="s">
        <v>6701</v>
      </c>
      <c r="Y115" s="1" t="s">
        <v>465</v>
      </c>
      <c r="Z115" s="1" t="s">
        <v>7191</v>
      </c>
      <c r="AF115" s="1" t="s">
        <v>479</v>
      </c>
      <c r="AG115" s="1" t="s">
        <v>8780</v>
      </c>
      <c r="AH115" s="1" t="s">
        <v>480</v>
      </c>
      <c r="AI115" s="1" t="s">
        <v>8841</v>
      </c>
    </row>
    <row r="116" spans="1:73" ht="13.5" customHeight="1" x14ac:dyDescent="0.25">
      <c r="A116" s="4" t="str">
        <f t="shared" si="3"/>
        <v>1687_풍각남면_219</v>
      </c>
      <c r="B116" s="1">
        <v>1687</v>
      </c>
      <c r="C116" s="1" t="s">
        <v>11322</v>
      </c>
      <c r="D116" s="1" t="s">
        <v>11323</v>
      </c>
      <c r="E116" s="1">
        <v>115</v>
      </c>
      <c r="F116" s="1">
        <v>1</v>
      </c>
      <c r="G116" s="1" t="s">
        <v>1024</v>
      </c>
      <c r="H116" s="1" t="s">
        <v>11324</v>
      </c>
      <c r="I116" s="1">
        <v>6</v>
      </c>
      <c r="J116" s="1" t="s">
        <v>481</v>
      </c>
      <c r="K116" s="1" t="s">
        <v>6478</v>
      </c>
      <c r="L116" s="1">
        <v>1</v>
      </c>
      <c r="M116" s="1" t="s">
        <v>12339</v>
      </c>
      <c r="N116" s="1" t="s">
        <v>12828</v>
      </c>
      <c r="T116" s="1" t="s">
        <v>11369</v>
      </c>
      <c r="U116" s="1" t="s">
        <v>482</v>
      </c>
      <c r="V116" s="1" t="s">
        <v>6702</v>
      </c>
      <c r="W116" s="1" t="s">
        <v>331</v>
      </c>
      <c r="X116" s="1" t="s">
        <v>7063</v>
      </c>
      <c r="Y116" s="1" t="s">
        <v>483</v>
      </c>
      <c r="Z116" s="1" t="s">
        <v>7193</v>
      </c>
      <c r="AC116" s="1">
        <v>38</v>
      </c>
      <c r="AD116" s="1" t="s">
        <v>85</v>
      </c>
      <c r="AE116" s="1" t="s">
        <v>8720</v>
      </c>
      <c r="AJ116" s="1" t="s">
        <v>17</v>
      </c>
      <c r="AK116" s="1" t="s">
        <v>8908</v>
      </c>
      <c r="AL116" s="1" t="s">
        <v>106</v>
      </c>
      <c r="AM116" s="1" t="s">
        <v>8894</v>
      </c>
      <c r="AT116" s="1" t="s">
        <v>348</v>
      </c>
      <c r="AU116" s="1" t="s">
        <v>9000</v>
      </c>
      <c r="AV116" s="1" t="s">
        <v>428</v>
      </c>
      <c r="AW116" s="1" t="s">
        <v>7181</v>
      </c>
      <c r="BG116" s="1" t="s">
        <v>335</v>
      </c>
      <c r="BH116" s="1" t="s">
        <v>6942</v>
      </c>
      <c r="BI116" s="1" t="s">
        <v>336</v>
      </c>
      <c r="BJ116" s="1" t="s">
        <v>9326</v>
      </c>
      <c r="BK116" s="1" t="s">
        <v>60</v>
      </c>
      <c r="BL116" s="1" t="s">
        <v>7012</v>
      </c>
      <c r="BM116" s="1" t="s">
        <v>337</v>
      </c>
      <c r="BN116" s="1" t="s">
        <v>9611</v>
      </c>
      <c r="BO116" s="1" t="s">
        <v>78</v>
      </c>
      <c r="BP116" s="1" t="s">
        <v>6689</v>
      </c>
      <c r="BQ116" s="1" t="s">
        <v>484</v>
      </c>
      <c r="BR116" s="1" t="s">
        <v>10807</v>
      </c>
      <c r="BS116" s="1" t="s">
        <v>57</v>
      </c>
      <c r="BT116" s="1" t="s">
        <v>8919</v>
      </c>
    </row>
    <row r="117" spans="1:73" ht="13.5" customHeight="1" x14ac:dyDescent="0.25">
      <c r="A117" s="4" t="str">
        <f t="shared" si="3"/>
        <v>1687_풍각남면_219</v>
      </c>
      <c r="B117" s="1">
        <v>1687</v>
      </c>
      <c r="C117" s="1" t="s">
        <v>11322</v>
      </c>
      <c r="D117" s="1" t="s">
        <v>11323</v>
      </c>
      <c r="E117" s="1">
        <v>116</v>
      </c>
      <c r="F117" s="1">
        <v>1</v>
      </c>
      <c r="G117" s="1" t="s">
        <v>1024</v>
      </c>
      <c r="H117" s="1" t="s">
        <v>11324</v>
      </c>
      <c r="I117" s="1">
        <v>6</v>
      </c>
      <c r="L117" s="1">
        <v>1</v>
      </c>
      <c r="M117" s="1" t="s">
        <v>12339</v>
      </c>
      <c r="N117" s="1" t="s">
        <v>12828</v>
      </c>
      <c r="S117" s="1" t="s">
        <v>52</v>
      </c>
      <c r="T117" s="1" t="s">
        <v>6593</v>
      </c>
      <c r="U117" s="1" t="s">
        <v>83</v>
      </c>
      <c r="V117" s="1" t="s">
        <v>11397</v>
      </c>
      <c r="W117" s="1" t="s">
        <v>84</v>
      </c>
      <c r="X117" s="1" t="s">
        <v>11440</v>
      </c>
      <c r="Y117" s="1" t="s">
        <v>140</v>
      </c>
      <c r="Z117" s="1" t="s">
        <v>7129</v>
      </c>
      <c r="AC117" s="1">
        <v>40</v>
      </c>
      <c r="AD117" s="1" t="s">
        <v>327</v>
      </c>
      <c r="AE117" s="1" t="s">
        <v>8748</v>
      </c>
      <c r="AJ117" s="1" t="s">
        <v>17</v>
      </c>
      <c r="AK117" s="1" t="s">
        <v>8908</v>
      </c>
      <c r="AL117" s="1" t="s">
        <v>77</v>
      </c>
      <c r="AM117" s="1" t="s">
        <v>8882</v>
      </c>
      <c r="AT117" s="1" t="s">
        <v>60</v>
      </c>
      <c r="AU117" s="1" t="s">
        <v>7012</v>
      </c>
      <c r="AV117" s="1" t="s">
        <v>485</v>
      </c>
      <c r="AW117" s="1" t="s">
        <v>8564</v>
      </c>
      <c r="BG117" s="1" t="s">
        <v>78</v>
      </c>
      <c r="BH117" s="1" t="s">
        <v>6689</v>
      </c>
      <c r="BI117" s="1" t="s">
        <v>272</v>
      </c>
      <c r="BJ117" s="1" t="s">
        <v>8932</v>
      </c>
      <c r="BK117" s="1" t="s">
        <v>60</v>
      </c>
      <c r="BL117" s="1" t="s">
        <v>7012</v>
      </c>
      <c r="BM117" s="1" t="s">
        <v>273</v>
      </c>
      <c r="BN117" s="1" t="s">
        <v>10394</v>
      </c>
      <c r="BO117" s="1" t="s">
        <v>60</v>
      </c>
      <c r="BP117" s="1" t="s">
        <v>7012</v>
      </c>
      <c r="BQ117" s="1" t="s">
        <v>486</v>
      </c>
      <c r="BR117" s="1" t="s">
        <v>11953</v>
      </c>
      <c r="BS117" s="1" t="s">
        <v>56</v>
      </c>
      <c r="BT117" s="1" t="s">
        <v>11552</v>
      </c>
    </row>
    <row r="118" spans="1:73" ht="13.5" customHeight="1" x14ac:dyDescent="0.25">
      <c r="A118" s="4" t="str">
        <f t="shared" si="3"/>
        <v>1687_풍각남면_219</v>
      </c>
      <c r="B118" s="1">
        <v>1687</v>
      </c>
      <c r="C118" s="1" t="s">
        <v>11322</v>
      </c>
      <c r="D118" s="1" t="s">
        <v>11323</v>
      </c>
      <c r="E118" s="1">
        <v>117</v>
      </c>
      <c r="F118" s="1">
        <v>1</v>
      </c>
      <c r="G118" s="1" t="s">
        <v>1024</v>
      </c>
      <c r="H118" s="1" t="s">
        <v>11324</v>
      </c>
      <c r="I118" s="1">
        <v>6</v>
      </c>
      <c r="L118" s="1">
        <v>1</v>
      </c>
      <c r="M118" s="1" t="s">
        <v>12339</v>
      </c>
      <c r="N118" s="1" t="s">
        <v>12828</v>
      </c>
      <c r="S118" s="1" t="s">
        <v>93</v>
      </c>
      <c r="T118" s="1" t="s">
        <v>6597</v>
      </c>
      <c r="U118" s="1" t="s">
        <v>487</v>
      </c>
      <c r="V118" s="1" t="s">
        <v>6703</v>
      </c>
      <c r="Y118" s="1" t="s">
        <v>488</v>
      </c>
      <c r="Z118" s="1" t="s">
        <v>7194</v>
      </c>
      <c r="AC118" s="1">
        <v>10</v>
      </c>
      <c r="AD118" s="1" t="s">
        <v>67</v>
      </c>
      <c r="AE118" s="1" t="s">
        <v>8717</v>
      </c>
    </row>
    <row r="119" spans="1:73" ht="13.5" customHeight="1" x14ac:dyDescent="0.25">
      <c r="A119" s="4" t="str">
        <f t="shared" si="3"/>
        <v>1687_풍각남면_219</v>
      </c>
      <c r="B119" s="1">
        <v>1687</v>
      </c>
      <c r="C119" s="1" t="s">
        <v>11322</v>
      </c>
      <c r="D119" s="1" t="s">
        <v>11323</v>
      </c>
      <c r="E119" s="1">
        <v>118</v>
      </c>
      <c r="F119" s="1">
        <v>1</v>
      </c>
      <c r="G119" s="1" t="s">
        <v>1024</v>
      </c>
      <c r="H119" s="1" t="s">
        <v>11324</v>
      </c>
      <c r="I119" s="1">
        <v>6</v>
      </c>
      <c r="L119" s="1">
        <v>1</v>
      </c>
      <c r="M119" s="1" t="s">
        <v>12339</v>
      </c>
      <c r="N119" s="1" t="s">
        <v>12828</v>
      </c>
      <c r="S119" s="1" t="s">
        <v>93</v>
      </c>
      <c r="T119" s="1" t="s">
        <v>6597</v>
      </c>
      <c r="U119" s="1" t="s">
        <v>387</v>
      </c>
      <c r="V119" s="1" t="s">
        <v>6675</v>
      </c>
      <c r="Y119" s="1" t="s">
        <v>489</v>
      </c>
      <c r="Z119" s="1" t="s">
        <v>7195</v>
      </c>
      <c r="AC119" s="1">
        <v>19</v>
      </c>
      <c r="AD119" s="1" t="s">
        <v>188</v>
      </c>
      <c r="AE119" s="1" t="s">
        <v>8734</v>
      </c>
    </row>
    <row r="120" spans="1:73" ht="13.5" customHeight="1" x14ac:dyDescent="0.25">
      <c r="A120" s="4" t="str">
        <f t="shared" si="3"/>
        <v>1687_풍각남면_219</v>
      </c>
      <c r="B120" s="1">
        <v>1687</v>
      </c>
      <c r="C120" s="1" t="s">
        <v>11322</v>
      </c>
      <c r="D120" s="1" t="s">
        <v>11323</v>
      </c>
      <c r="E120" s="1">
        <v>119</v>
      </c>
      <c r="F120" s="1">
        <v>1</v>
      </c>
      <c r="G120" s="1" t="s">
        <v>1024</v>
      </c>
      <c r="H120" s="1" t="s">
        <v>11324</v>
      </c>
      <c r="I120" s="1">
        <v>6</v>
      </c>
      <c r="L120" s="1">
        <v>1</v>
      </c>
      <c r="M120" s="1" t="s">
        <v>12339</v>
      </c>
      <c r="N120" s="1" t="s">
        <v>12828</v>
      </c>
      <c r="S120" s="1" t="s">
        <v>490</v>
      </c>
      <c r="T120" s="1" t="s">
        <v>6607</v>
      </c>
      <c r="W120" s="1" t="s">
        <v>98</v>
      </c>
      <c r="X120" s="1" t="s">
        <v>11439</v>
      </c>
      <c r="Y120" s="1" t="s">
        <v>140</v>
      </c>
      <c r="Z120" s="1" t="s">
        <v>7129</v>
      </c>
      <c r="AC120" s="1">
        <v>68</v>
      </c>
      <c r="AD120" s="1" t="s">
        <v>429</v>
      </c>
      <c r="AE120" s="1" t="s">
        <v>8759</v>
      </c>
      <c r="AJ120" s="1" t="s">
        <v>17</v>
      </c>
      <c r="AK120" s="1" t="s">
        <v>8908</v>
      </c>
      <c r="AL120" s="1" t="s">
        <v>56</v>
      </c>
      <c r="AM120" s="1" t="s">
        <v>11552</v>
      </c>
    </row>
    <row r="121" spans="1:73" ht="13.5" customHeight="1" x14ac:dyDescent="0.25">
      <c r="A121" s="4" t="str">
        <f t="shared" si="3"/>
        <v>1687_풍각남면_219</v>
      </c>
      <c r="B121" s="1">
        <v>1687</v>
      </c>
      <c r="C121" s="1" t="s">
        <v>11322</v>
      </c>
      <c r="D121" s="1" t="s">
        <v>11323</v>
      </c>
      <c r="E121" s="1">
        <v>120</v>
      </c>
      <c r="F121" s="1">
        <v>1</v>
      </c>
      <c r="G121" s="1" t="s">
        <v>1024</v>
      </c>
      <c r="H121" s="1" t="s">
        <v>11324</v>
      </c>
      <c r="I121" s="1">
        <v>6</v>
      </c>
      <c r="L121" s="1">
        <v>1</v>
      </c>
      <c r="M121" s="1" t="s">
        <v>12339</v>
      </c>
      <c r="N121" s="1" t="s">
        <v>12828</v>
      </c>
      <c r="S121" s="1" t="s">
        <v>491</v>
      </c>
      <c r="T121" s="1" t="s">
        <v>6608</v>
      </c>
      <c r="U121" s="1" t="s">
        <v>492</v>
      </c>
      <c r="V121" s="1" t="s">
        <v>6704</v>
      </c>
      <c r="Y121" s="1" t="s">
        <v>493</v>
      </c>
      <c r="Z121" s="1" t="s">
        <v>7196</v>
      </c>
      <c r="AF121" s="1" t="s">
        <v>443</v>
      </c>
      <c r="AG121" s="1" t="s">
        <v>11537</v>
      </c>
    </row>
    <row r="122" spans="1:73" ht="13.5" customHeight="1" x14ac:dyDescent="0.25">
      <c r="A122" s="4" t="str">
        <f t="shared" si="3"/>
        <v>1687_풍각남면_219</v>
      </c>
      <c r="B122" s="1">
        <v>1687</v>
      </c>
      <c r="C122" s="1" t="s">
        <v>11322</v>
      </c>
      <c r="D122" s="1" t="s">
        <v>11323</v>
      </c>
      <c r="E122" s="1">
        <v>121</v>
      </c>
      <c r="F122" s="1">
        <v>1</v>
      </c>
      <c r="G122" s="1" t="s">
        <v>1024</v>
      </c>
      <c r="H122" s="1" t="s">
        <v>11324</v>
      </c>
      <c r="I122" s="1">
        <v>6</v>
      </c>
      <c r="L122" s="1">
        <v>2</v>
      </c>
      <c r="M122" s="1" t="s">
        <v>12340</v>
      </c>
      <c r="N122" s="1" t="s">
        <v>12829</v>
      </c>
      <c r="T122" s="1" t="s">
        <v>11368</v>
      </c>
      <c r="U122" s="1" t="s">
        <v>73</v>
      </c>
      <c r="V122" s="1" t="s">
        <v>6670</v>
      </c>
      <c r="W122" s="1" t="s">
        <v>98</v>
      </c>
      <c r="X122" s="1" t="s">
        <v>11439</v>
      </c>
      <c r="Y122" s="1" t="s">
        <v>494</v>
      </c>
      <c r="Z122" s="1" t="s">
        <v>7197</v>
      </c>
      <c r="AC122" s="1">
        <v>40</v>
      </c>
      <c r="AD122" s="1" t="s">
        <v>327</v>
      </c>
      <c r="AE122" s="1" t="s">
        <v>8748</v>
      </c>
      <c r="AJ122" s="1" t="s">
        <v>17</v>
      </c>
      <c r="AK122" s="1" t="s">
        <v>8908</v>
      </c>
      <c r="AL122" s="1" t="s">
        <v>56</v>
      </c>
      <c r="AM122" s="1" t="s">
        <v>11552</v>
      </c>
      <c r="AT122" s="1" t="s">
        <v>60</v>
      </c>
      <c r="AU122" s="1" t="s">
        <v>7012</v>
      </c>
      <c r="AV122" s="1" t="s">
        <v>48</v>
      </c>
      <c r="AW122" s="1" t="s">
        <v>7854</v>
      </c>
      <c r="BG122" s="1" t="s">
        <v>60</v>
      </c>
      <c r="BH122" s="1" t="s">
        <v>7012</v>
      </c>
      <c r="BI122" s="1" t="s">
        <v>495</v>
      </c>
      <c r="BJ122" s="1" t="s">
        <v>7763</v>
      </c>
      <c r="BK122" s="1" t="s">
        <v>60</v>
      </c>
      <c r="BL122" s="1" t="s">
        <v>7012</v>
      </c>
      <c r="BM122" s="1" t="s">
        <v>496</v>
      </c>
      <c r="BN122" s="1" t="s">
        <v>7751</v>
      </c>
      <c r="BO122" s="1" t="s">
        <v>60</v>
      </c>
      <c r="BP122" s="1" t="s">
        <v>7012</v>
      </c>
      <c r="BQ122" s="1" t="s">
        <v>194</v>
      </c>
      <c r="BR122" s="1" t="s">
        <v>10790</v>
      </c>
      <c r="BS122" s="1" t="s">
        <v>51</v>
      </c>
      <c r="BT122" s="1" t="s">
        <v>8849</v>
      </c>
    </row>
    <row r="123" spans="1:73" ht="13.5" customHeight="1" x14ac:dyDescent="0.25">
      <c r="A123" s="4" t="str">
        <f t="shared" si="3"/>
        <v>1687_풍각남면_219</v>
      </c>
      <c r="B123" s="1">
        <v>1687</v>
      </c>
      <c r="C123" s="1" t="s">
        <v>11322</v>
      </c>
      <c r="D123" s="1" t="s">
        <v>11323</v>
      </c>
      <c r="E123" s="1">
        <v>122</v>
      </c>
      <c r="F123" s="1">
        <v>1</v>
      </c>
      <c r="G123" s="1" t="s">
        <v>1024</v>
      </c>
      <c r="H123" s="1" t="s">
        <v>11324</v>
      </c>
      <c r="I123" s="1">
        <v>6</v>
      </c>
      <c r="L123" s="1">
        <v>2</v>
      </c>
      <c r="M123" s="1" t="s">
        <v>12340</v>
      </c>
      <c r="N123" s="1" t="s">
        <v>12829</v>
      </c>
      <c r="S123" s="1" t="s">
        <v>52</v>
      </c>
      <c r="T123" s="1" t="s">
        <v>6593</v>
      </c>
      <c r="U123" s="1" t="s">
        <v>53</v>
      </c>
      <c r="V123" s="1" t="s">
        <v>6668</v>
      </c>
      <c r="Y123" s="1" t="s">
        <v>13735</v>
      </c>
      <c r="Z123" s="1" t="s">
        <v>7198</v>
      </c>
      <c r="AC123" s="1">
        <v>38</v>
      </c>
      <c r="AD123" s="1" t="s">
        <v>85</v>
      </c>
      <c r="AE123" s="1" t="s">
        <v>8720</v>
      </c>
      <c r="AJ123" s="1" t="s">
        <v>17</v>
      </c>
      <c r="AK123" s="1" t="s">
        <v>8908</v>
      </c>
      <c r="AL123" s="1" t="s">
        <v>163</v>
      </c>
      <c r="AM123" s="1" t="s">
        <v>8851</v>
      </c>
      <c r="AN123" s="1" t="s">
        <v>497</v>
      </c>
      <c r="AO123" s="1" t="s">
        <v>8848</v>
      </c>
      <c r="AP123" s="1" t="s">
        <v>58</v>
      </c>
      <c r="AQ123" s="1" t="s">
        <v>6774</v>
      </c>
      <c r="AR123" s="1" t="s">
        <v>498</v>
      </c>
      <c r="AS123" s="1" t="s">
        <v>9023</v>
      </c>
      <c r="AT123" s="1" t="s">
        <v>44</v>
      </c>
      <c r="AU123" s="1" t="s">
        <v>6669</v>
      </c>
      <c r="AV123" s="1" t="s">
        <v>499</v>
      </c>
      <c r="AW123" s="1" t="s">
        <v>9266</v>
      </c>
      <c r="BB123" s="1" t="s">
        <v>46</v>
      </c>
      <c r="BC123" s="1" t="s">
        <v>6783</v>
      </c>
      <c r="BD123" s="1" t="s">
        <v>500</v>
      </c>
      <c r="BE123" s="1" t="s">
        <v>9760</v>
      </c>
      <c r="BG123" s="1" t="s">
        <v>44</v>
      </c>
      <c r="BH123" s="1" t="s">
        <v>6669</v>
      </c>
      <c r="BI123" s="1" t="s">
        <v>501</v>
      </c>
      <c r="BJ123" s="1" t="s">
        <v>9967</v>
      </c>
      <c r="BK123" s="1" t="s">
        <v>44</v>
      </c>
      <c r="BL123" s="1" t="s">
        <v>6669</v>
      </c>
      <c r="BM123" s="1" t="s">
        <v>502</v>
      </c>
      <c r="BN123" s="1" t="s">
        <v>10405</v>
      </c>
      <c r="BQ123" s="1" t="s">
        <v>503</v>
      </c>
      <c r="BR123" s="1" t="s">
        <v>11991</v>
      </c>
      <c r="BS123" s="1" t="s">
        <v>56</v>
      </c>
      <c r="BT123" s="1" t="s">
        <v>11552</v>
      </c>
    </row>
    <row r="124" spans="1:73" ht="13.5" customHeight="1" x14ac:dyDescent="0.25">
      <c r="A124" s="4" t="str">
        <f t="shared" si="3"/>
        <v>1687_풍각남면_219</v>
      </c>
      <c r="B124" s="1">
        <v>1687</v>
      </c>
      <c r="C124" s="1" t="s">
        <v>11322</v>
      </c>
      <c r="D124" s="1" t="s">
        <v>11323</v>
      </c>
      <c r="E124" s="1">
        <v>123</v>
      </c>
      <c r="F124" s="1">
        <v>1</v>
      </c>
      <c r="G124" s="1" t="s">
        <v>1024</v>
      </c>
      <c r="H124" s="1" t="s">
        <v>11324</v>
      </c>
      <c r="I124" s="1">
        <v>6</v>
      </c>
      <c r="L124" s="1">
        <v>2</v>
      </c>
      <c r="M124" s="1" t="s">
        <v>12340</v>
      </c>
      <c r="N124" s="1" t="s">
        <v>12829</v>
      </c>
      <c r="S124" s="1" t="s">
        <v>93</v>
      </c>
      <c r="T124" s="1" t="s">
        <v>6597</v>
      </c>
      <c r="Y124" s="1" t="s">
        <v>241</v>
      </c>
      <c r="Z124" s="1" t="s">
        <v>7146</v>
      </c>
      <c r="AC124" s="1">
        <v>13</v>
      </c>
      <c r="AD124" s="1" t="s">
        <v>314</v>
      </c>
      <c r="AE124" s="1" t="s">
        <v>8747</v>
      </c>
    </row>
    <row r="125" spans="1:73" ht="13.5" customHeight="1" x14ac:dyDescent="0.25">
      <c r="A125" s="4" t="str">
        <f t="shared" si="3"/>
        <v>1687_풍각남면_219</v>
      </c>
      <c r="B125" s="1">
        <v>1687</v>
      </c>
      <c r="C125" s="1" t="s">
        <v>11322</v>
      </c>
      <c r="D125" s="1" t="s">
        <v>11323</v>
      </c>
      <c r="E125" s="1">
        <v>124</v>
      </c>
      <c r="F125" s="1">
        <v>1</v>
      </c>
      <c r="G125" s="1" t="s">
        <v>1024</v>
      </c>
      <c r="H125" s="1" t="s">
        <v>11324</v>
      </c>
      <c r="I125" s="1">
        <v>6</v>
      </c>
      <c r="L125" s="1">
        <v>2</v>
      </c>
      <c r="M125" s="1" t="s">
        <v>12340</v>
      </c>
      <c r="N125" s="1" t="s">
        <v>12829</v>
      </c>
      <c r="S125" s="1" t="s">
        <v>70</v>
      </c>
      <c r="T125" s="1" t="s">
        <v>6596</v>
      </c>
      <c r="Y125" s="1" t="s">
        <v>504</v>
      </c>
      <c r="Z125" s="1" t="s">
        <v>7199</v>
      </c>
      <c r="AC125" s="1">
        <v>6</v>
      </c>
      <c r="AD125" s="1" t="s">
        <v>333</v>
      </c>
      <c r="AE125" s="1" t="s">
        <v>8749</v>
      </c>
      <c r="AF125" s="1" t="s">
        <v>97</v>
      </c>
      <c r="AG125" s="1" t="s">
        <v>8774</v>
      </c>
    </row>
    <row r="126" spans="1:73" ht="13.5" customHeight="1" x14ac:dyDescent="0.25">
      <c r="A126" s="4" t="str">
        <f t="shared" si="3"/>
        <v>1687_풍각남면_219</v>
      </c>
      <c r="B126" s="1">
        <v>1687</v>
      </c>
      <c r="C126" s="1" t="s">
        <v>11322</v>
      </c>
      <c r="D126" s="1" t="s">
        <v>11323</v>
      </c>
      <c r="E126" s="1">
        <v>125</v>
      </c>
      <c r="F126" s="1">
        <v>1</v>
      </c>
      <c r="G126" s="1" t="s">
        <v>1024</v>
      </c>
      <c r="H126" s="1" t="s">
        <v>11324</v>
      </c>
      <c r="I126" s="1">
        <v>6</v>
      </c>
      <c r="L126" s="1">
        <v>3</v>
      </c>
      <c r="M126" s="1" t="s">
        <v>12341</v>
      </c>
      <c r="N126" s="1" t="s">
        <v>12830</v>
      </c>
      <c r="T126" s="1" t="s">
        <v>11368</v>
      </c>
      <c r="U126" s="1" t="s">
        <v>73</v>
      </c>
      <c r="V126" s="1" t="s">
        <v>6670</v>
      </c>
      <c r="W126" s="1" t="s">
        <v>145</v>
      </c>
      <c r="X126" s="1" t="s">
        <v>7059</v>
      </c>
      <c r="Y126" s="1" t="s">
        <v>505</v>
      </c>
      <c r="Z126" s="1" t="s">
        <v>7200</v>
      </c>
      <c r="AC126" s="1">
        <v>55</v>
      </c>
      <c r="AD126" s="1" t="s">
        <v>431</v>
      </c>
      <c r="AE126" s="1" t="s">
        <v>8760</v>
      </c>
      <c r="AJ126" s="1" t="s">
        <v>17</v>
      </c>
      <c r="AK126" s="1" t="s">
        <v>8908</v>
      </c>
      <c r="AL126" s="1" t="s">
        <v>51</v>
      </c>
      <c r="AM126" s="1" t="s">
        <v>8849</v>
      </c>
      <c r="AT126" s="1" t="s">
        <v>78</v>
      </c>
      <c r="AU126" s="1" t="s">
        <v>6689</v>
      </c>
      <c r="AV126" s="1" t="s">
        <v>175</v>
      </c>
      <c r="AW126" s="1" t="s">
        <v>8428</v>
      </c>
      <c r="BG126" s="1" t="s">
        <v>78</v>
      </c>
      <c r="BH126" s="1" t="s">
        <v>6689</v>
      </c>
      <c r="BI126" s="1" t="s">
        <v>506</v>
      </c>
      <c r="BJ126" s="1" t="s">
        <v>8339</v>
      </c>
      <c r="BK126" s="1" t="s">
        <v>78</v>
      </c>
      <c r="BL126" s="1" t="s">
        <v>6689</v>
      </c>
      <c r="BM126" s="1" t="s">
        <v>507</v>
      </c>
      <c r="BN126" s="1" t="s">
        <v>8017</v>
      </c>
      <c r="BO126" s="1" t="s">
        <v>508</v>
      </c>
      <c r="BP126" s="1" t="s">
        <v>10761</v>
      </c>
      <c r="BQ126" s="1" t="s">
        <v>393</v>
      </c>
      <c r="BR126" s="1" t="s">
        <v>12133</v>
      </c>
      <c r="BS126" s="1" t="s">
        <v>56</v>
      </c>
      <c r="BT126" s="1" t="s">
        <v>11552</v>
      </c>
    </row>
    <row r="127" spans="1:73" ht="13.5" customHeight="1" x14ac:dyDescent="0.25">
      <c r="A127" s="4" t="str">
        <f t="shared" si="3"/>
        <v>1687_풍각남면_219</v>
      </c>
      <c r="B127" s="1">
        <v>1687</v>
      </c>
      <c r="C127" s="1" t="s">
        <v>11322</v>
      </c>
      <c r="D127" s="1" t="s">
        <v>11323</v>
      </c>
      <c r="E127" s="1">
        <v>126</v>
      </c>
      <c r="F127" s="1">
        <v>1</v>
      </c>
      <c r="G127" s="1" t="s">
        <v>1024</v>
      </c>
      <c r="H127" s="1" t="s">
        <v>11324</v>
      </c>
      <c r="I127" s="1">
        <v>6</v>
      </c>
      <c r="L127" s="1">
        <v>3</v>
      </c>
      <c r="M127" s="1" t="s">
        <v>12341</v>
      </c>
      <c r="N127" s="1" t="s">
        <v>12830</v>
      </c>
      <c r="S127" s="1" t="s">
        <v>52</v>
      </c>
      <c r="T127" s="1" t="s">
        <v>6593</v>
      </c>
      <c r="U127" s="1" t="s">
        <v>83</v>
      </c>
      <c r="V127" s="1" t="s">
        <v>11397</v>
      </c>
      <c r="W127" s="1" t="s">
        <v>509</v>
      </c>
      <c r="X127" s="1" t="s">
        <v>7067</v>
      </c>
      <c r="Y127" s="1" t="s">
        <v>140</v>
      </c>
      <c r="Z127" s="1" t="s">
        <v>7129</v>
      </c>
      <c r="AC127" s="1">
        <v>47</v>
      </c>
      <c r="AD127" s="1" t="s">
        <v>172</v>
      </c>
      <c r="AE127" s="1" t="s">
        <v>8733</v>
      </c>
      <c r="AJ127" s="1" t="s">
        <v>17</v>
      </c>
      <c r="AK127" s="1" t="s">
        <v>8908</v>
      </c>
      <c r="AL127" s="1" t="s">
        <v>510</v>
      </c>
      <c r="AM127" s="1" t="s">
        <v>8915</v>
      </c>
      <c r="AT127" s="1" t="s">
        <v>60</v>
      </c>
      <c r="AU127" s="1" t="s">
        <v>7012</v>
      </c>
      <c r="AV127" s="1" t="s">
        <v>511</v>
      </c>
      <c r="AW127" s="1" t="s">
        <v>9267</v>
      </c>
      <c r="BG127" s="1" t="s">
        <v>512</v>
      </c>
      <c r="BH127" s="1" t="s">
        <v>9899</v>
      </c>
      <c r="BI127" s="1" t="s">
        <v>513</v>
      </c>
      <c r="BJ127" s="1" t="s">
        <v>9968</v>
      </c>
      <c r="BK127" s="1" t="s">
        <v>60</v>
      </c>
      <c r="BL127" s="1" t="s">
        <v>7012</v>
      </c>
      <c r="BM127" s="1" t="s">
        <v>514</v>
      </c>
      <c r="BN127" s="1" t="s">
        <v>8983</v>
      </c>
      <c r="BO127" s="1" t="s">
        <v>515</v>
      </c>
      <c r="BP127" s="1" t="s">
        <v>9926</v>
      </c>
      <c r="BQ127" s="1" t="s">
        <v>516</v>
      </c>
      <c r="BR127" s="1" t="s">
        <v>12134</v>
      </c>
      <c r="BS127" s="1" t="s">
        <v>56</v>
      </c>
      <c r="BT127" s="1" t="s">
        <v>11552</v>
      </c>
    </row>
    <row r="128" spans="1:73" ht="13.5" customHeight="1" x14ac:dyDescent="0.25">
      <c r="A128" s="4" t="str">
        <f t="shared" si="3"/>
        <v>1687_풍각남면_219</v>
      </c>
      <c r="B128" s="1">
        <v>1687</v>
      </c>
      <c r="C128" s="1" t="s">
        <v>11322</v>
      </c>
      <c r="D128" s="1" t="s">
        <v>11323</v>
      </c>
      <c r="E128" s="1">
        <v>127</v>
      </c>
      <c r="F128" s="1">
        <v>1</v>
      </c>
      <c r="G128" s="1" t="s">
        <v>1024</v>
      </c>
      <c r="H128" s="1" t="s">
        <v>11324</v>
      </c>
      <c r="I128" s="1">
        <v>6</v>
      </c>
      <c r="L128" s="1">
        <v>3</v>
      </c>
      <c r="M128" s="1" t="s">
        <v>12341</v>
      </c>
      <c r="N128" s="1" t="s">
        <v>12830</v>
      </c>
      <c r="S128" s="1" t="s">
        <v>93</v>
      </c>
      <c r="T128" s="1" t="s">
        <v>6597</v>
      </c>
      <c r="U128" s="1" t="s">
        <v>73</v>
      </c>
      <c r="V128" s="1" t="s">
        <v>6670</v>
      </c>
      <c r="Y128" s="1" t="s">
        <v>517</v>
      </c>
      <c r="Z128" s="1" t="s">
        <v>7201</v>
      </c>
      <c r="AC128" s="1">
        <v>26</v>
      </c>
      <c r="AD128" s="1" t="s">
        <v>141</v>
      </c>
      <c r="AE128" s="1" t="s">
        <v>8729</v>
      </c>
    </row>
    <row r="129" spans="1:72" ht="13.5" customHeight="1" x14ac:dyDescent="0.25">
      <c r="A129" s="4" t="str">
        <f t="shared" si="3"/>
        <v>1687_풍각남면_219</v>
      </c>
      <c r="B129" s="1">
        <v>1687</v>
      </c>
      <c r="C129" s="1" t="s">
        <v>11322</v>
      </c>
      <c r="D129" s="1" t="s">
        <v>11323</v>
      </c>
      <c r="E129" s="1">
        <v>128</v>
      </c>
      <c r="F129" s="1">
        <v>1</v>
      </c>
      <c r="G129" s="1" t="s">
        <v>1024</v>
      </c>
      <c r="H129" s="1" t="s">
        <v>11324</v>
      </c>
      <c r="I129" s="1">
        <v>6</v>
      </c>
      <c r="L129" s="1">
        <v>3</v>
      </c>
      <c r="M129" s="1" t="s">
        <v>12341</v>
      </c>
      <c r="N129" s="1" t="s">
        <v>12830</v>
      </c>
      <c r="S129" s="1" t="s">
        <v>341</v>
      </c>
      <c r="T129" s="1" t="s">
        <v>6594</v>
      </c>
      <c r="W129" s="1" t="s">
        <v>518</v>
      </c>
      <c r="X129" s="1" t="s">
        <v>7068</v>
      </c>
      <c r="Y129" s="1" t="s">
        <v>140</v>
      </c>
      <c r="Z129" s="1" t="s">
        <v>7129</v>
      </c>
      <c r="AC129" s="1">
        <v>31</v>
      </c>
      <c r="AD129" s="1" t="s">
        <v>247</v>
      </c>
      <c r="AE129" s="1" t="s">
        <v>8741</v>
      </c>
      <c r="AJ129" s="1" t="s">
        <v>17</v>
      </c>
      <c r="AK129" s="1" t="s">
        <v>8908</v>
      </c>
      <c r="AL129" s="1" t="s">
        <v>519</v>
      </c>
      <c r="AM129" s="1" t="s">
        <v>8916</v>
      </c>
    </row>
    <row r="130" spans="1:72" ht="13.5" customHeight="1" x14ac:dyDescent="0.25">
      <c r="A130" s="4" t="str">
        <f t="shared" si="3"/>
        <v>1687_풍각남면_219</v>
      </c>
      <c r="B130" s="1">
        <v>1687</v>
      </c>
      <c r="C130" s="1" t="s">
        <v>11322</v>
      </c>
      <c r="D130" s="1" t="s">
        <v>11323</v>
      </c>
      <c r="E130" s="1">
        <v>129</v>
      </c>
      <c r="F130" s="1">
        <v>1</v>
      </c>
      <c r="G130" s="1" t="s">
        <v>1024</v>
      </c>
      <c r="H130" s="1" t="s">
        <v>11324</v>
      </c>
      <c r="I130" s="1">
        <v>6</v>
      </c>
      <c r="L130" s="1">
        <v>4</v>
      </c>
      <c r="M130" s="1" t="s">
        <v>520</v>
      </c>
      <c r="N130" s="1" t="s">
        <v>7202</v>
      </c>
      <c r="T130" s="1" t="s">
        <v>11369</v>
      </c>
      <c r="U130" s="1" t="s">
        <v>44</v>
      </c>
      <c r="V130" s="1" t="s">
        <v>6669</v>
      </c>
      <c r="Y130" s="1" t="s">
        <v>520</v>
      </c>
      <c r="Z130" s="1" t="s">
        <v>7202</v>
      </c>
      <c r="AC130" s="1">
        <v>56</v>
      </c>
      <c r="AD130" s="1" t="s">
        <v>521</v>
      </c>
      <c r="AE130" s="1" t="s">
        <v>8761</v>
      </c>
      <c r="AJ130" s="1" t="s">
        <v>17</v>
      </c>
      <c r="AK130" s="1" t="s">
        <v>8908</v>
      </c>
      <c r="AL130" s="1" t="s">
        <v>56</v>
      </c>
      <c r="AM130" s="1" t="s">
        <v>11552</v>
      </c>
      <c r="AN130" s="1" t="s">
        <v>522</v>
      </c>
      <c r="AO130" s="1" t="s">
        <v>8889</v>
      </c>
      <c r="AP130" s="1" t="s">
        <v>58</v>
      </c>
      <c r="AQ130" s="1" t="s">
        <v>6774</v>
      </c>
      <c r="AR130" s="1" t="s">
        <v>523</v>
      </c>
      <c r="AS130" s="1" t="s">
        <v>11725</v>
      </c>
      <c r="AT130" s="1" t="s">
        <v>44</v>
      </c>
      <c r="AU130" s="1" t="s">
        <v>6669</v>
      </c>
      <c r="AV130" s="1" t="s">
        <v>260</v>
      </c>
      <c r="AW130" s="1" t="s">
        <v>7204</v>
      </c>
      <c r="BB130" s="1" t="s">
        <v>46</v>
      </c>
      <c r="BC130" s="1" t="s">
        <v>6783</v>
      </c>
      <c r="BD130" s="1" t="s">
        <v>13736</v>
      </c>
      <c r="BE130" s="1" t="s">
        <v>7429</v>
      </c>
      <c r="BG130" s="1" t="s">
        <v>44</v>
      </c>
      <c r="BH130" s="1" t="s">
        <v>6669</v>
      </c>
      <c r="BI130" s="1" t="s">
        <v>524</v>
      </c>
      <c r="BJ130" s="1" t="s">
        <v>9280</v>
      </c>
      <c r="BK130" s="1" t="s">
        <v>44</v>
      </c>
      <c r="BL130" s="1" t="s">
        <v>6669</v>
      </c>
      <c r="BM130" s="1" t="s">
        <v>290</v>
      </c>
      <c r="BN130" s="1" t="s">
        <v>10395</v>
      </c>
      <c r="BQ130" s="1" t="s">
        <v>525</v>
      </c>
      <c r="BR130" s="1" t="s">
        <v>10808</v>
      </c>
      <c r="BS130" s="1" t="s">
        <v>522</v>
      </c>
      <c r="BT130" s="1" t="s">
        <v>8889</v>
      </c>
    </row>
    <row r="131" spans="1:72" ht="13.5" customHeight="1" x14ac:dyDescent="0.25">
      <c r="A131" s="4" t="str">
        <f t="shared" ref="A131:A159" si="4">HYPERLINK("http://kyu.snu.ac.kr/sdhj/index.jsp?type=hj/GK14817_00IH_0001_0220.jpg","1687_풍각남면_220")</f>
        <v>1687_풍각남면_220</v>
      </c>
      <c r="B131" s="1">
        <v>1687</v>
      </c>
      <c r="C131" s="1" t="s">
        <v>11322</v>
      </c>
      <c r="D131" s="1" t="s">
        <v>11323</v>
      </c>
      <c r="E131" s="1">
        <v>130</v>
      </c>
      <c r="F131" s="1">
        <v>1</v>
      </c>
      <c r="G131" s="1" t="s">
        <v>1024</v>
      </c>
      <c r="H131" s="1" t="s">
        <v>11324</v>
      </c>
      <c r="I131" s="1">
        <v>6</v>
      </c>
      <c r="L131" s="1">
        <v>4</v>
      </c>
      <c r="M131" s="1" t="s">
        <v>520</v>
      </c>
      <c r="N131" s="1" t="s">
        <v>7202</v>
      </c>
      <c r="S131" s="1" t="s">
        <v>52</v>
      </c>
      <c r="T131" s="1" t="s">
        <v>6593</v>
      </c>
      <c r="U131" s="1" t="s">
        <v>83</v>
      </c>
      <c r="V131" s="1" t="s">
        <v>11397</v>
      </c>
      <c r="W131" s="1" t="s">
        <v>145</v>
      </c>
      <c r="X131" s="1" t="s">
        <v>7059</v>
      </c>
      <c r="Y131" s="1" t="s">
        <v>13737</v>
      </c>
      <c r="Z131" s="1" t="s">
        <v>11476</v>
      </c>
      <c r="AC131" s="1">
        <v>40</v>
      </c>
      <c r="AD131" s="1" t="s">
        <v>327</v>
      </c>
      <c r="AE131" s="1" t="s">
        <v>8748</v>
      </c>
      <c r="AJ131" s="1" t="s">
        <v>17</v>
      </c>
      <c r="AK131" s="1" t="s">
        <v>8908</v>
      </c>
      <c r="AL131" s="1" t="s">
        <v>51</v>
      </c>
      <c r="AM131" s="1" t="s">
        <v>8849</v>
      </c>
      <c r="AT131" s="1" t="s">
        <v>60</v>
      </c>
      <c r="AU131" s="1" t="s">
        <v>7012</v>
      </c>
      <c r="AV131" s="1" t="s">
        <v>526</v>
      </c>
      <c r="AW131" s="1" t="s">
        <v>7073</v>
      </c>
      <c r="BG131" s="1" t="s">
        <v>60</v>
      </c>
      <c r="BH131" s="1" t="s">
        <v>7012</v>
      </c>
      <c r="BI131" s="1" t="s">
        <v>210</v>
      </c>
      <c r="BJ131" s="1" t="s">
        <v>8591</v>
      </c>
      <c r="BK131" s="1" t="s">
        <v>60</v>
      </c>
      <c r="BL131" s="1" t="s">
        <v>7012</v>
      </c>
      <c r="BM131" s="1" t="s">
        <v>527</v>
      </c>
      <c r="BN131" s="1" t="s">
        <v>7094</v>
      </c>
      <c r="BO131" s="1" t="s">
        <v>60</v>
      </c>
      <c r="BP131" s="1" t="s">
        <v>7012</v>
      </c>
      <c r="BQ131" s="1" t="s">
        <v>528</v>
      </c>
      <c r="BR131" s="1" t="s">
        <v>10809</v>
      </c>
      <c r="BS131" s="1" t="s">
        <v>522</v>
      </c>
      <c r="BT131" s="1" t="s">
        <v>8889</v>
      </c>
    </row>
    <row r="132" spans="1:72" ht="13.5" customHeight="1" x14ac:dyDescent="0.25">
      <c r="A132" s="4" t="str">
        <f t="shared" si="4"/>
        <v>1687_풍각남면_220</v>
      </c>
      <c r="B132" s="1">
        <v>1687</v>
      </c>
      <c r="C132" s="1" t="s">
        <v>11322</v>
      </c>
      <c r="D132" s="1" t="s">
        <v>11323</v>
      </c>
      <c r="E132" s="1">
        <v>131</v>
      </c>
      <c r="F132" s="1">
        <v>1</v>
      </c>
      <c r="G132" s="1" t="s">
        <v>1024</v>
      </c>
      <c r="H132" s="1" t="s">
        <v>11324</v>
      </c>
      <c r="I132" s="1">
        <v>6</v>
      </c>
      <c r="L132" s="1">
        <v>4</v>
      </c>
      <c r="M132" s="1" t="s">
        <v>520</v>
      </c>
      <c r="N132" s="1" t="s">
        <v>7202</v>
      </c>
      <c r="S132" s="1" t="s">
        <v>70</v>
      </c>
      <c r="T132" s="1" t="s">
        <v>6596</v>
      </c>
      <c r="Y132" s="1" t="s">
        <v>529</v>
      </c>
      <c r="Z132" s="1" t="s">
        <v>7203</v>
      </c>
      <c r="AC132" s="1">
        <v>15</v>
      </c>
      <c r="AD132" s="1" t="s">
        <v>119</v>
      </c>
      <c r="AE132" s="1" t="s">
        <v>8724</v>
      </c>
    </row>
    <row r="133" spans="1:72" ht="13.5" customHeight="1" x14ac:dyDescent="0.25">
      <c r="A133" s="4" t="str">
        <f t="shared" si="4"/>
        <v>1687_풍각남면_220</v>
      </c>
      <c r="B133" s="1">
        <v>1687</v>
      </c>
      <c r="C133" s="1" t="s">
        <v>11322</v>
      </c>
      <c r="D133" s="1" t="s">
        <v>11323</v>
      </c>
      <c r="E133" s="1">
        <v>132</v>
      </c>
      <c r="F133" s="1">
        <v>1</v>
      </c>
      <c r="G133" s="1" t="s">
        <v>1024</v>
      </c>
      <c r="H133" s="1" t="s">
        <v>11324</v>
      </c>
      <c r="I133" s="1">
        <v>6</v>
      </c>
      <c r="L133" s="1">
        <v>4</v>
      </c>
      <c r="M133" s="1" t="s">
        <v>520</v>
      </c>
      <c r="N133" s="1" t="s">
        <v>7202</v>
      </c>
      <c r="S133" s="1" t="s">
        <v>66</v>
      </c>
      <c r="T133" s="1" t="s">
        <v>11384</v>
      </c>
      <c r="Y133" s="1" t="s">
        <v>530</v>
      </c>
      <c r="Z133" s="1" t="s">
        <v>7204</v>
      </c>
      <c r="AF133" s="1" t="s">
        <v>531</v>
      </c>
      <c r="AG133" s="1" t="s">
        <v>8781</v>
      </c>
    </row>
    <row r="134" spans="1:72" ht="13.5" customHeight="1" x14ac:dyDescent="0.25">
      <c r="A134" s="4" t="str">
        <f t="shared" si="4"/>
        <v>1687_풍각남면_220</v>
      </c>
      <c r="B134" s="1">
        <v>1687</v>
      </c>
      <c r="C134" s="1" t="s">
        <v>11322</v>
      </c>
      <c r="D134" s="1" t="s">
        <v>11323</v>
      </c>
      <c r="E134" s="1">
        <v>133</v>
      </c>
      <c r="F134" s="1">
        <v>1</v>
      </c>
      <c r="G134" s="1" t="s">
        <v>1024</v>
      </c>
      <c r="H134" s="1" t="s">
        <v>11324</v>
      </c>
      <c r="I134" s="1">
        <v>6</v>
      </c>
      <c r="L134" s="1">
        <v>5</v>
      </c>
      <c r="M134" s="1" t="s">
        <v>12342</v>
      </c>
      <c r="N134" s="1" t="s">
        <v>12831</v>
      </c>
      <c r="T134" s="1" t="s">
        <v>11368</v>
      </c>
      <c r="U134" s="1" t="s">
        <v>154</v>
      </c>
      <c r="V134" s="1" t="s">
        <v>6675</v>
      </c>
      <c r="W134" s="1" t="s">
        <v>98</v>
      </c>
      <c r="X134" s="1" t="s">
        <v>11439</v>
      </c>
      <c r="Y134" s="1" t="s">
        <v>532</v>
      </c>
      <c r="Z134" s="1" t="s">
        <v>7205</v>
      </c>
      <c r="AC134" s="1">
        <v>50</v>
      </c>
      <c r="AD134" s="1" t="s">
        <v>533</v>
      </c>
      <c r="AE134" s="1" t="s">
        <v>7162</v>
      </c>
      <c r="AJ134" s="1" t="s">
        <v>17</v>
      </c>
      <c r="AK134" s="1" t="s">
        <v>8908</v>
      </c>
      <c r="AL134" s="1" t="s">
        <v>56</v>
      </c>
      <c r="AM134" s="1" t="s">
        <v>11552</v>
      </c>
      <c r="AT134" s="1" t="s">
        <v>288</v>
      </c>
      <c r="AU134" s="1" t="s">
        <v>6823</v>
      </c>
      <c r="AV134" s="1" t="s">
        <v>534</v>
      </c>
      <c r="AW134" s="1" t="s">
        <v>9268</v>
      </c>
      <c r="BG134" s="1" t="s">
        <v>78</v>
      </c>
      <c r="BH134" s="1" t="s">
        <v>6689</v>
      </c>
      <c r="BI134" s="1" t="s">
        <v>304</v>
      </c>
      <c r="BJ134" s="1" t="s">
        <v>7950</v>
      </c>
      <c r="BK134" s="1" t="s">
        <v>60</v>
      </c>
      <c r="BL134" s="1" t="s">
        <v>7012</v>
      </c>
      <c r="BM134" s="1" t="s">
        <v>535</v>
      </c>
      <c r="BN134" s="1" t="s">
        <v>9832</v>
      </c>
      <c r="BO134" s="1" t="s">
        <v>60</v>
      </c>
      <c r="BP134" s="1" t="s">
        <v>7012</v>
      </c>
      <c r="BQ134" s="1" t="s">
        <v>536</v>
      </c>
      <c r="BR134" s="1" t="s">
        <v>10810</v>
      </c>
      <c r="BS134" s="1" t="s">
        <v>537</v>
      </c>
      <c r="BT134" s="1" t="s">
        <v>8937</v>
      </c>
    </row>
    <row r="135" spans="1:72" ht="13.5" customHeight="1" x14ac:dyDescent="0.25">
      <c r="A135" s="4" t="str">
        <f t="shared" si="4"/>
        <v>1687_풍각남면_220</v>
      </c>
      <c r="B135" s="1">
        <v>1687</v>
      </c>
      <c r="C135" s="1" t="s">
        <v>11322</v>
      </c>
      <c r="D135" s="1" t="s">
        <v>11323</v>
      </c>
      <c r="E135" s="1">
        <v>134</v>
      </c>
      <c r="F135" s="1">
        <v>1</v>
      </c>
      <c r="G135" s="1" t="s">
        <v>1024</v>
      </c>
      <c r="H135" s="1" t="s">
        <v>11324</v>
      </c>
      <c r="I135" s="1">
        <v>6</v>
      </c>
      <c r="L135" s="1">
        <v>5</v>
      </c>
      <c r="M135" s="1" t="s">
        <v>12342</v>
      </c>
      <c r="N135" s="1" t="s">
        <v>12831</v>
      </c>
      <c r="S135" s="1" t="s">
        <v>52</v>
      </c>
      <c r="T135" s="1" t="s">
        <v>6593</v>
      </c>
      <c r="U135" s="1" t="s">
        <v>83</v>
      </c>
      <c r="V135" s="1" t="s">
        <v>11397</v>
      </c>
      <c r="W135" s="1" t="s">
        <v>145</v>
      </c>
      <c r="X135" s="1" t="s">
        <v>7059</v>
      </c>
      <c r="Y135" s="1" t="s">
        <v>140</v>
      </c>
      <c r="Z135" s="1" t="s">
        <v>7129</v>
      </c>
      <c r="AC135" s="1">
        <v>47</v>
      </c>
      <c r="AD135" s="1" t="s">
        <v>172</v>
      </c>
      <c r="AE135" s="1" t="s">
        <v>8733</v>
      </c>
      <c r="AJ135" s="1" t="s">
        <v>17</v>
      </c>
      <c r="AK135" s="1" t="s">
        <v>8908</v>
      </c>
      <c r="AL135" s="1" t="s">
        <v>51</v>
      </c>
      <c r="AM135" s="1" t="s">
        <v>8849</v>
      </c>
      <c r="AT135" s="1" t="s">
        <v>60</v>
      </c>
      <c r="AU135" s="1" t="s">
        <v>7012</v>
      </c>
      <c r="AV135" s="1" t="s">
        <v>538</v>
      </c>
      <c r="AW135" s="1" t="s">
        <v>7793</v>
      </c>
      <c r="BG135" s="1" t="s">
        <v>60</v>
      </c>
      <c r="BH135" s="1" t="s">
        <v>7012</v>
      </c>
      <c r="BI135" s="1" t="s">
        <v>539</v>
      </c>
      <c r="BJ135" s="1" t="s">
        <v>9969</v>
      </c>
      <c r="BK135" s="1" t="s">
        <v>60</v>
      </c>
      <c r="BL135" s="1" t="s">
        <v>7012</v>
      </c>
      <c r="BM135" s="1" t="s">
        <v>241</v>
      </c>
      <c r="BN135" s="1" t="s">
        <v>7146</v>
      </c>
      <c r="BO135" s="1" t="s">
        <v>78</v>
      </c>
      <c r="BP135" s="1" t="s">
        <v>6689</v>
      </c>
      <c r="BQ135" s="1" t="s">
        <v>540</v>
      </c>
      <c r="BR135" s="1" t="s">
        <v>10811</v>
      </c>
      <c r="BS135" s="1" t="s">
        <v>86</v>
      </c>
      <c r="BT135" s="1" t="s">
        <v>8853</v>
      </c>
    </row>
    <row r="136" spans="1:72" ht="13.5" customHeight="1" x14ac:dyDescent="0.25">
      <c r="A136" s="4" t="str">
        <f t="shared" si="4"/>
        <v>1687_풍각남면_220</v>
      </c>
      <c r="B136" s="1">
        <v>1687</v>
      </c>
      <c r="C136" s="1" t="s">
        <v>11322</v>
      </c>
      <c r="D136" s="1" t="s">
        <v>11323</v>
      </c>
      <c r="E136" s="1">
        <v>135</v>
      </c>
      <c r="F136" s="1">
        <v>1</v>
      </c>
      <c r="G136" s="1" t="s">
        <v>1024</v>
      </c>
      <c r="H136" s="1" t="s">
        <v>11324</v>
      </c>
      <c r="I136" s="1">
        <v>6</v>
      </c>
      <c r="L136" s="1">
        <v>5</v>
      </c>
      <c r="M136" s="1" t="s">
        <v>12342</v>
      </c>
      <c r="N136" s="1" t="s">
        <v>12831</v>
      </c>
      <c r="S136" s="1" t="s">
        <v>70</v>
      </c>
      <c r="T136" s="1" t="s">
        <v>6596</v>
      </c>
      <c r="Y136" s="1" t="s">
        <v>541</v>
      </c>
      <c r="Z136" s="1" t="s">
        <v>7206</v>
      </c>
      <c r="AC136" s="1">
        <v>7</v>
      </c>
      <c r="AD136" s="1" t="s">
        <v>121</v>
      </c>
      <c r="AE136" s="1" t="s">
        <v>8725</v>
      </c>
    </row>
    <row r="137" spans="1:72" ht="13.5" customHeight="1" x14ac:dyDescent="0.25">
      <c r="A137" s="4" t="str">
        <f t="shared" si="4"/>
        <v>1687_풍각남면_220</v>
      </c>
      <c r="B137" s="1">
        <v>1687</v>
      </c>
      <c r="C137" s="1" t="s">
        <v>11322</v>
      </c>
      <c r="D137" s="1" t="s">
        <v>11323</v>
      </c>
      <c r="E137" s="1">
        <v>136</v>
      </c>
      <c r="F137" s="1">
        <v>1</v>
      </c>
      <c r="G137" s="1" t="s">
        <v>1024</v>
      </c>
      <c r="H137" s="1" t="s">
        <v>11324</v>
      </c>
      <c r="I137" s="1">
        <v>6</v>
      </c>
      <c r="L137" s="1">
        <v>5</v>
      </c>
      <c r="M137" s="1" t="s">
        <v>12342</v>
      </c>
      <c r="N137" s="1" t="s">
        <v>12831</v>
      </c>
      <c r="S137" s="1" t="s">
        <v>70</v>
      </c>
      <c r="T137" s="1" t="s">
        <v>6596</v>
      </c>
      <c r="Y137" s="1" t="s">
        <v>542</v>
      </c>
      <c r="Z137" s="1" t="s">
        <v>7207</v>
      </c>
      <c r="AC137" s="1">
        <v>21</v>
      </c>
      <c r="AD137" s="1" t="s">
        <v>415</v>
      </c>
      <c r="AE137" s="1" t="s">
        <v>8756</v>
      </c>
    </row>
    <row r="138" spans="1:72" ht="13.5" customHeight="1" x14ac:dyDescent="0.25">
      <c r="A138" s="4" t="str">
        <f t="shared" si="4"/>
        <v>1687_풍각남면_220</v>
      </c>
      <c r="B138" s="1">
        <v>1687</v>
      </c>
      <c r="C138" s="1" t="s">
        <v>11322</v>
      </c>
      <c r="D138" s="1" t="s">
        <v>11323</v>
      </c>
      <c r="E138" s="1">
        <v>137</v>
      </c>
      <c r="F138" s="1">
        <v>1</v>
      </c>
      <c r="G138" s="1" t="s">
        <v>1024</v>
      </c>
      <c r="H138" s="1" t="s">
        <v>11324</v>
      </c>
      <c r="I138" s="1">
        <v>6</v>
      </c>
      <c r="L138" s="1">
        <v>5</v>
      </c>
      <c r="M138" s="1" t="s">
        <v>12342</v>
      </c>
      <c r="N138" s="1" t="s">
        <v>12831</v>
      </c>
      <c r="S138" s="1" t="s">
        <v>147</v>
      </c>
      <c r="T138" s="1" t="s">
        <v>6598</v>
      </c>
      <c r="U138" s="1" t="s">
        <v>134</v>
      </c>
      <c r="V138" s="1" t="s">
        <v>6674</v>
      </c>
      <c r="Y138" s="1" t="s">
        <v>543</v>
      </c>
      <c r="Z138" s="1" t="s">
        <v>7208</v>
      </c>
      <c r="AC138" s="1">
        <v>23</v>
      </c>
      <c r="AD138" s="1" t="s">
        <v>202</v>
      </c>
      <c r="AE138" s="1" t="s">
        <v>8736</v>
      </c>
    </row>
    <row r="139" spans="1:72" ht="13.5" customHeight="1" x14ac:dyDescent="0.25">
      <c r="A139" s="4" t="str">
        <f t="shared" si="4"/>
        <v>1687_풍각남면_220</v>
      </c>
      <c r="B139" s="1">
        <v>1687</v>
      </c>
      <c r="C139" s="1" t="s">
        <v>11322</v>
      </c>
      <c r="D139" s="1" t="s">
        <v>11323</v>
      </c>
      <c r="E139" s="1">
        <v>138</v>
      </c>
      <c r="F139" s="1">
        <v>1</v>
      </c>
      <c r="G139" s="1" t="s">
        <v>1024</v>
      </c>
      <c r="H139" s="1" t="s">
        <v>11324</v>
      </c>
      <c r="I139" s="1">
        <v>6</v>
      </c>
      <c r="L139" s="1">
        <v>5</v>
      </c>
      <c r="M139" s="1" t="s">
        <v>12342</v>
      </c>
      <c r="N139" s="1" t="s">
        <v>12831</v>
      </c>
      <c r="S139" s="1" t="s">
        <v>544</v>
      </c>
      <c r="T139" s="1" t="s">
        <v>6609</v>
      </c>
      <c r="W139" s="1" t="s">
        <v>545</v>
      </c>
      <c r="X139" s="1" t="s">
        <v>7069</v>
      </c>
      <c r="Y139" s="1" t="s">
        <v>140</v>
      </c>
      <c r="Z139" s="1" t="s">
        <v>7129</v>
      </c>
      <c r="AC139" s="1">
        <v>26</v>
      </c>
      <c r="AD139" s="1" t="s">
        <v>141</v>
      </c>
      <c r="AE139" s="1" t="s">
        <v>8729</v>
      </c>
      <c r="AF139" s="1" t="s">
        <v>97</v>
      </c>
      <c r="AG139" s="1" t="s">
        <v>8774</v>
      </c>
      <c r="AJ139" s="1" t="s">
        <v>17</v>
      </c>
      <c r="AK139" s="1" t="s">
        <v>8908</v>
      </c>
      <c r="AL139" s="1" t="s">
        <v>546</v>
      </c>
      <c r="AM139" s="1" t="s">
        <v>8917</v>
      </c>
    </row>
    <row r="140" spans="1:72" ht="13.5" customHeight="1" x14ac:dyDescent="0.25">
      <c r="A140" s="4" t="str">
        <f t="shared" si="4"/>
        <v>1687_풍각남면_220</v>
      </c>
      <c r="B140" s="1">
        <v>1687</v>
      </c>
      <c r="C140" s="1" t="s">
        <v>11322</v>
      </c>
      <c r="D140" s="1" t="s">
        <v>11323</v>
      </c>
      <c r="E140" s="1">
        <v>139</v>
      </c>
      <c r="F140" s="1">
        <v>1</v>
      </c>
      <c r="G140" s="1" t="s">
        <v>1024</v>
      </c>
      <c r="H140" s="1" t="s">
        <v>11324</v>
      </c>
      <c r="I140" s="1">
        <v>7</v>
      </c>
      <c r="J140" s="1" t="s">
        <v>547</v>
      </c>
      <c r="K140" s="1" t="s">
        <v>11356</v>
      </c>
      <c r="L140" s="1">
        <v>1</v>
      </c>
      <c r="M140" s="1" t="s">
        <v>12343</v>
      </c>
      <c r="N140" s="1" t="s">
        <v>12832</v>
      </c>
      <c r="T140" s="1" t="s">
        <v>11368</v>
      </c>
      <c r="U140" s="1" t="s">
        <v>548</v>
      </c>
      <c r="V140" s="1" t="s">
        <v>6705</v>
      </c>
      <c r="W140" s="1" t="s">
        <v>285</v>
      </c>
      <c r="X140" s="1" t="s">
        <v>7071</v>
      </c>
      <c r="Y140" s="1" t="s">
        <v>549</v>
      </c>
      <c r="Z140" s="1" t="s">
        <v>7209</v>
      </c>
      <c r="AC140" s="1">
        <v>19</v>
      </c>
      <c r="AD140" s="1" t="s">
        <v>188</v>
      </c>
      <c r="AE140" s="1" t="s">
        <v>8734</v>
      </c>
      <c r="AJ140" s="1" t="s">
        <v>17</v>
      </c>
      <c r="AK140" s="1" t="s">
        <v>8908</v>
      </c>
      <c r="AL140" s="1" t="s">
        <v>522</v>
      </c>
      <c r="AM140" s="1" t="s">
        <v>8889</v>
      </c>
      <c r="AT140" s="1" t="s">
        <v>148</v>
      </c>
      <c r="AU140" s="1" t="s">
        <v>11760</v>
      </c>
      <c r="AV140" s="1" t="s">
        <v>550</v>
      </c>
      <c r="AW140" s="1" t="s">
        <v>7676</v>
      </c>
      <c r="BG140" s="1" t="s">
        <v>148</v>
      </c>
      <c r="BH140" s="1" t="s">
        <v>11401</v>
      </c>
      <c r="BI140" s="1" t="s">
        <v>551</v>
      </c>
      <c r="BJ140" s="1" t="s">
        <v>9970</v>
      </c>
      <c r="BK140" s="1" t="s">
        <v>148</v>
      </c>
      <c r="BL140" s="1" t="s">
        <v>11910</v>
      </c>
      <c r="BM140" s="1" t="s">
        <v>552</v>
      </c>
      <c r="BN140" s="1" t="s">
        <v>10406</v>
      </c>
      <c r="BO140" s="1" t="s">
        <v>148</v>
      </c>
      <c r="BP140" s="1" t="s">
        <v>11401</v>
      </c>
      <c r="BQ140" s="1" t="s">
        <v>553</v>
      </c>
      <c r="BR140" s="1" t="s">
        <v>10812</v>
      </c>
      <c r="BS140" s="1" t="s">
        <v>554</v>
      </c>
      <c r="BT140" s="1" t="s">
        <v>11285</v>
      </c>
    </row>
    <row r="141" spans="1:72" ht="13.5" customHeight="1" x14ac:dyDescent="0.25">
      <c r="A141" s="4" t="str">
        <f t="shared" si="4"/>
        <v>1687_풍각남면_220</v>
      </c>
      <c r="B141" s="1">
        <v>1687</v>
      </c>
      <c r="C141" s="1" t="s">
        <v>11322</v>
      </c>
      <c r="D141" s="1" t="s">
        <v>11323</v>
      </c>
      <c r="E141" s="1">
        <v>140</v>
      </c>
      <c r="F141" s="1">
        <v>1</v>
      </c>
      <c r="G141" s="1" t="s">
        <v>1024</v>
      </c>
      <c r="H141" s="1" t="s">
        <v>11324</v>
      </c>
      <c r="I141" s="1">
        <v>7</v>
      </c>
      <c r="L141" s="1">
        <v>1</v>
      </c>
      <c r="M141" s="1" t="s">
        <v>12343</v>
      </c>
      <c r="N141" s="1" t="s">
        <v>12832</v>
      </c>
      <c r="S141" s="1" t="s">
        <v>52</v>
      </c>
      <c r="T141" s="1" t="s">
        <v>6593</v>
      </c>
      <c r="U141" s="1" t="s">
        <v>83</v>
      </c>
      <c r="V141" s="1" t="s">
        <v>11397</v>
      </c>
      <c r="W141" s="1" t="s">
        <v>98</v>
      </c>
      <c r="X141" s="1" t="s">
        <v>11439</v>
      </c>
      <c r="Y141" s="1" t="s">
        <v>13554</v>
      </c>
      <c r="Z141" s="1" t="s">
        <v>7210</v>
      </c>
      <c r="AC141" s="1">
        <v>26</v>
      </c>
      <c r="AD141" s="1" t="s">
        <v>141</v>
      </c>
      <c r="AE141" s="1" t="s">
        <v>8729</v>
      </c>
      <c r="AF141" s="1" t="s">
        <v>11543</v>
      </c>
      <c r="AG141" s="1" t="s">
        <v>8774</v>
      </c>
      <c r="AJ141" s="1" t="s">
        <v>17</v>
      </c>
      <c r="AK141" s="1" t="s">
        <v>8908</v>
      </c>
      <c r="AL141" s="1" t="s">
        <v>56</v>
      </c>
      <c r="AM141" s="1" t="s">
        <v>11552</v>
      </c>
      <c r="AT141" s="1" t="s">
        <v>60</v>
      </c>
      <c r="AU141" s="1" t="s">
        <v>7012</v>
      </c>
      <c r="AV141" s="1" t="s">
        <v>555</v>
      </c>
      <c r="AW141" s="1" t="s">
        <v>8024</v>
      </c>
      <c r="BG141" s="1" t="s">
        <v>60</v>
      </c>
      <c r="BH141" s="1" t="s">
        <v>7012</v>
      </c>
      <c r="BI141" s="1" t="s">
        <v>556</v>
      </c>
      <c r="BJ141" s="1" t="s">
        <v>9512</v>
      </c>
      <c r="BK141" s="1" t="s">
        <v>60</v>
      </c>
      <c r="BL141" s="1" t="s">
        <v>7012</v>
      </c>
      <c r="BM141" s="1" t="s">
        <v>557</v>
      </c>
      <c r="BN141" s="1" t="s">
        <v>7445</v>
      </c>
      <c r="BO141" s="1" t="s">
        <v>180</v>
      </c>
      <c r="BP141" s="1" t="s">
        <v>6712</v>
      </c>
      <c r="BQ141" s="1" t="s">
        <v>558</v>
      </c>
      <c r="BR141" s="1" t="s">
        <v>10813</v>
      </c>
      <c r="BS141" s="1" t="s">
        <v>559</v>
      </c>
      <c r="BT141" s="1" t="s">
        <v>8928</v>
      </c>
    </row>
    <row r="142" spans="1:72" ht="13.5" customHeight="1" x14ac:dyDescent="0.25">
      <c r="A142" s="4" t="str">
        <f t="shared" si="4"/>
        <v>1687_풍각남면_220</v>
      </c>
      <c r="B142" s="1">
        <v>1687</v>
      </c>
      <c r="C142" s="1" t="s">
        <v>11322</v>
      </c>
      <c r="D142" s="1" t="s">
        <v>11323</v>
      </c>
      <c r="E142" s="1">
        <v>141</v>
      </c>
      <c r="F142" s="1">
        <v>1</v>
      </c>
      <c r="G142" s="1" t="s">
        <v>1024</v>
      </c>
      <c r="H142" s="1" t="s">
        <v>11324</v>
      </c>
      <c r="I142" s="1">
        <v>7</v>
      </c>
      <c r="L142" s="1">
        <v>1</v>
      </c>
      <c r="M142" s="1" t="s">
        <v>12343</v>
      </c>
      <c r="N142" s="1" t="s">
        <v>12832</v>
      </c>
      <c r="S142" s="1" t="s">
        <v>68</v>
      </c>
      <c r="T142" s="1" t="s">
        <v>6595</v>
      </c>
      <c r="W142" s="1" t="s">
        <v>560</v>
      </c>
      <c r="X142" s="1" t="s">
        <v>7070</v>
      </c>
      <c r="Y142" s="1" t="s">
        <v>561</v>
      </c>
      <c r="Z142" s="1" t="s">
        <v>7211</v>
      </c>
      <c r="AC142" s="1">
        <v>51</v>
      </c>
      <c r="AD142" s="1" t="s">
        <v>107</v>
      </c>
      <c r="AE142" s="1" t="s">
        <v>8723</v>
      </c>
      <c r="AG142" s="1" t="s">
        <v>13539</v>
      </c>
    </row>
    <row r="143" spans="1:72" ht="13.5" customHeight="1" x14ac:dyDescent="0.25">
      <c r="A143" s="4" t="str">
        <f t="shared" si="4"/>
        <v>1687_풍각남면_220</v>
      </c>
      <c r="B143" s="1">
        <v>1687</v>
      </c>
      <c r="C143" s="1" t="s">
        <v>11322</v>
      </c>
      <c r="D143" s="1" t="s">
        <v>11323</v>
      </c>
      <c r="E143" s="1">
        <v>142</v>
      </c>
      <c r="F143" s="1">
        <v>1</v>
      </c>
      <c r="G143" s="1" t="s">
        <v>1024</v>
      </c>
      <c r="H143" s="1" t="s">
        <v>11324</v>
      </c>
      <c r="I143" s="1">
        <v>7</v>
      </c>
      <c r="L143" s="1">
        <v>1</v>
      </c>
      <c r="M143" s="1" t="s">
        <v>12343</v>
      </c>
      <c r="N143" s="1" t="s">
        <v>12832</v>
      </c>
      <c r="S143" s="1" t="s">
        <v>265</v>
      </c>
      <c r="T143" s="1" t="s">
        <v>6603</v>
      </c>
      <c r="Y143" s="1" t="s">
        <v>13738</v>
      </c>
      <c r="Z143" s="1" t="s">
        <v>7212</v>
      </c>
      <c r="AC143" s="1">
        <v>5</v>
      </c>
      <c r="AD143" s="1" t="s">
        <v>133</v>
      </c>
      <c r="AE143" s="1" t="s">
        <v>8727</v>
      </c>
      <c r="AF143" s="1" t="s">
        <v>11538</v>
      </c>
      <c r="AG143" s="1" t="s">
        <v>11539</v>
      </c>
    </row>
    <row r="144" spans="1:72" ht="13.5" customHeight="1" x14ac:dyDescent="0.25">
      <c r="A144" s="4" t="str">
        <f t="shared" si="4"/>
        <v>1687_풍각남면_220</v>
      </c>
      <c r="B144" s="1">
        <v>1687</v>
      </c>
      <c r="C144" s="1" t="s">
        <v>11322</v>
      </c>
      <c r="D144" s="1" t="s">
        <v>11323</v>
      </c>
      <c r="E144" s="1">
        <v>143</v>
      </c>
      <c r="F144" s="1">
        <v>1</v>
      </c>
      <c r="G144" s="1" t="s">
        <v>1024</v>
      </c>
      <c r="H144" s="1" t="s">
        <v>11324</v>
      </c>
      <c r="I144" s="1">
        <v>7</v>
      </c>
      <c r="L144" s="1">
        <v>2</v>
      </c>
      <c r="M144" s="1" t="s">
        <v>12344</v>
      </c>
      <c r="N144" s="1" t="s">
        <v>12833</v>
      </c>
      <c r="T144" s="1" t="s">
        <v>11369</v>
      </c>
      <c r="U144" s="1" t="s">
        <v>73</v>
      </c>
      <c r="V144" s="1" t="s">
        <v>6670</v>
      </c>
      <c r="W144" s="1" t="s">
        <v>98</v>
      </c>
      <c r="X144" s="1" t="s">
        <v>11439</v>
      </c>
      <c r="Y144" s="1" t="s">
        <v>562</v>
      </c>
      <c r="Z144" s="1" t="s">
        <v>7213</v>
      </c>
      <c r="AC144" s="1">
        <v>37</v>
      </c>
      <c r="AD144" s="1" t="s">
        <v>124</v>
      </c>
      <c r="AE144" s="1" t="s">
        <v>8726</v>
      </c>
      <c r="AJ144" s="1" t="s">
        <v>17</v>
      </c>
      <c r="AK144" s="1" t="s">
        <v>8908</v>
      </c>
      <c r="AL144" s="1" t="s">
        <v>56</v>
      </c>
      <c r="AM144" s="1" t="s">
        <v>11552</v>
      </c>
      <c r="AT144" s="1" t="s">
        <v>60</v>
      </c>
      <c r="AU144" s="1" t="s">
        <v>7012</v>
      </c>
      <c r="AV144" s="1" t="s">
        <v>48</v>
      </c>
      <c r="AW144" s="1" t="s">
        <v>7854</v>
      </c>
      <c r="BG144" s="1" t="s">
        <v>60</v>
      </c>
      <c r="BH144" s="1" t="s">
        <v>7012</v>
      </c>
      <c r="BI144" s="1" t="s">
        <v>495</v>
      </c>
      <c r="BJ144" s="1" t="s">
        <v>7763</v>
      </c>
      <c r="BK144" s="1" t="s">
        <v>60</v>
      </c>
      <c r="BL144" s="1" t="s">
        <v>7012</v>
      </c>
      <c r="BM144" s="1" t="s">
        <v>563</v>
      </c>
      <c r="BN144" s="1" t="s">
        <v>7751</v>
      </c>
      <c r="BO144" s="1" t="s">
        <v>60</v>
      </c>
      <c r="BP144" s="1" t="s">
        <v>7012</v>
      </c>
      <c r="BQ144" s="1" t="s">
        <v>194</v>
      </c>
      <c r="BR144" s="1" t="s">
        <v>10790</v>
      </c>
      <c r="BS144" s="1" t="s">
        <v>51</v>
      </c>
      <c r="BT144" s="1" t="s">
        <v>8849</v>
      </c>
    </row>
    <row r="145" spans="1:73" ht="13.5" customHeight="1" x14ac:dyDescent="0.25">
      <c r="A145" s="4" t="str">
        <f t="shared" si="4"/>
        <v>1687_풍각남면_220</v>
      </c>
      <c r="B145" s="1">
        <v>1687</v>
      </c>
      <c r="C145" s="1" t="s">
        <v>11322</v>
      </c>
      <c r="D145" s="1" t="s">
        <v>11323</v>
      </c>
      <c r="E145" s="1">
        <v>144</v>
      </c>
      <c r="F145" s="1">
        <v>1</v>
      </c>
      <c r="G145" s="1" t="s">
        <v>1024</v>
      </c>
      <c r="H145" s="1" t="s">
        <v>11324</v>
      </c>
      <c r="I145" s="1">
        <v>7</v>
      </c>
      <c r="L145" s="1">
        <v>2</v>
      </c>
      <c r="M145" s="1" t="s">
        <v>12344</v>
      </c>
      <c r="N145" s="1" t="s">
        <v>12833</v>
      </c>
      <c r="S145" s="1" t="s">
        <v>52</v>
      </c>
      <c r="T145" s="1" t="s">
        <v>6593</v>
      </c>
      <c r="U145" s="1" t="s">
        <v>53</v>
      </c>
      <c r="V145" s="1" t="s">
        <v>6668</v>
      </c>
      <c r="Y145" s="1" t="s">
        <v>13414</v>
      </c>
      <c r="Z145" s="1" t="s">
        <v>13413</v>
      </c>
      <c r="AC145" s="1">
        <v>34</v>
      </c>
      <c r="AD145" s="1" t="s">
        <v>55</v>
      </c>
      <c r="AE145" s="1" t="s">
        <v>8716</v>
      </c>
      <c r="AJ145" s="1" t="s">
        <v>17</v>
      </c>
      <c r="AK145" s="1" t="s">
        <v>8908</v>
      </c>
      <c r="AL145" s="1" t="s">
        <v>564</v>
      </c>
      <c r="AM145" s="1" t="s">
        <v>8918</v>
      </c>
      <c r="AN145" s="1" t="s">
        <v>41</v>
      </c>
      <c r="AO145" s="1" t="s">
        <v>6620</v>
      </c>
      <c r="AP145" s="1" t="s">
        <v>565</v>
      </c>
      <c r="AQ145" s="1" t="s">
        <v>7004</v>
      </c>
      <c r="AR145" s="1" t="s">
        <v>13739</v>
      </c>
      <c r="AS145" s="1" t="s">
        <v>9024</v>
      </c>
      <c r="AT145" s="1" t="s">
        <v>60</v>
      </c>
      <c r="AU145" s="1" t="s">
        <v>7012</v>
      </c>
      <c r="AV145" s="1" t="s">
        <v>566</v>
      </c>
      <c r="AW145" s="1" t="s">
        <v>9269</v>
      </c>
      <c r="BB145" s="1" t="s">
        <v>46</v>
      </c>
      <c r="BC145" s="1" t="s">
        <v>6783</v>
      </c>
      <c r="BD145" s="1" t="s">
        <v>161</v>
      </c>
      <c r="BE145" s="1" t="s">
        <v>7132</v>
      </c>
      <c r="BG145" s="1" t="s">
        <v>60</v>
      </c>
      <c r="BH145" s="1" t="s">
        <v>7012</v>
      </c>
      <c r="BI145" s="1" t="s">
        <v>567</v>
      </c>
      <c r="BJ145" s="1" t="s">
        <v>9325</v>
      </c>
      <c r="BK145" s="1" t="s">
        <v>60</v>
      </c>
      <c r="BL145" s="1" t="s">
        <v>7012</v>
      </c>
      <c r="BM145" s="1" t="s">
        <v>568</v>
      </c>
      <c r="BN145" s="1" t="s">
        <v>7631</v>
      </c>
      <c r="BQ145" s="1" t="s">
        <v>569</v>
      </c>
      <c r="BR145" s="1" t="s">
        <v>7448</v>
      </c>
      <c r="BS145" s="1" t="s">
        <v>163</v>
      </c>
      <c r="BT145" s="1" t="s">
        <v>8851</v>
      </c>
    </row>
    <row r="146" spans="1:73" ht="13.5" customHeight="1" x14ac:dyDescent="0.25">
      <c r="A146" s="4" t="str">
        <f t="shared" si="4"/>
        <v>1687_풍각남면_220</v>
      </c>
      <c r="B146" s="1">
        <v>1687</v>
      </c>
      <c r="C146" s="1" t="s">
        <v>11322</v>
      </c>
      <c r="D146" s="1" t="s">
        <v>11323</v>
      </c>
      <c r="E146" s="1">
        <v>145</v>
      </c>
      <c r="F146" s="1">
        <v>1</v>
      </c>
      <c r="G146" s="1" t="s">
        <v>1024</v>
      </c>
      <c r="H146" s="1" t="s">
        <v>11324</v>
      </c>
      <c r="I146" s="1">
        <v>7</v>
      </c>
      <c r="L146" s="1">
        <v>2</v>
      </c>
      <c r="M146" s="1" t="s">
        <v>12344</v>
      </c>
      <c r="N146" s="1" t="s">
        <v>12833</v>
      </c>
      <c r="S146" s="1" t="s">
        <v>70</v>
      </c>
      <c r="T146" s="1" t="s">
        <v>6596</v>
      </c>
      <c r="Y146" s="1" t="s">
        <v>570</v>
      </c>
      <c r="Z146" s="1" t="s">
        <v>7214</v>
      </c>
      <c r="AC146" s="1">
        <v>5</v>
      </c>
      <c r="AD146" s="1" t="s">
        <v>133</v>
      </c>
      <c r="AE146" s="1" t="s">
        <v>8727</v>
      </c>
      <c r="AF146" s="1" t="s">
        <v>571</v>
      </c>
      <c r="AG146" s="1" t="s">
        <v>7068</v>
      </c>
    </row>
    <row r="147" spans="1:73" ht="13.5" customHeight="1" x14ac:dyDescent="0.25">
      <c r="A147" s="4" t="str">
        <f t="shared" si="4"/>
        <v>1687_풍각남면_220</v>
      </c>
      <c r="B147" s="1">
        <v>1687</v>
      </c>
      <c r="C147" s="1" t="s">
        <v>11322</v>
      </c>
      <c r="D147" s="1" t="s">
        <v>11323</v>
      </c>
      <c r="E147" s="1">
        <v>146</v>
      </c>
      <c r="F147" s="1">
        <v>1</v>
      </c>
      <c r="G147" s="1" t="s">
        <v>1024</v>
      </c>
      <c r="H147" s="1" t="s">
        <v>11324</v>
      </c>
      <c r="I147" s="1">
        <v>7</v>
      </c>
      <c r="L147" s="1">
        <v>3</v>
      </c>
      <c r="M147" s="1" t="s">
        <v>3803</v>
      </c>
      <c r="N147" s="1" t="s">
        <v>12091</v>
      </c>
      <c r="T147" s="1" t="s">
        <v>11369</v>
      </c>
      <c r="U147" s="1" t="s">
        <v>572</v>
      </c>
      <c r="V147" s="1" t="s">
        <v>6706</v>
      </c>
      <c r="W147" s="1" t="s">
        <v>98</v>
      </c>
      <c r="X147" s="1" t="s">
        <v>11439</v>
      </c>
      <c r="Y147" s="1" t="s">
        <v>573</v>
      </c>
      <c r="Z147" s="1" t="s">
        <v>7215</v>
      </c>
      <c r="AC147" s="1">
        <v>33</v>
      </c>
      <c r="AD147" s="1" t="s">
        <v>574</v>
      </c>
      <c r="AE147" s="1" t="s">
        <v>8762</v>
      </c>
      <c r="AJ147" s="1" t="s">
        <v>17</v>
      </c>
      <c r="AK147" s="1" t="s">
        <v>8908</v>
      </c>
      <c r="AL147" s="1" t="s">
        <v>56</v>
      </c>
      <c r="AM147" s="1" t="s">
        <v>11552</v>
      </c>
      <c r="AT147" s="1" t="s">
        <v>575</v>
      </c>
      <c r="AU147" s="1" t="s">
        <v>9010</v>
      </c>
      <c r="AV147" s="1" t="s">
        <v>576</v>
      </c>
      <c r="AW147" s="1" t="s">
        <v>7768</v>
      </c>
      <c r="BB147" s="1" t="s">
        <v>577</v>
      </c>
      <c r="BC147" s="1" t="s">
        <v>6707</v>
      </c>
      <c r="BD147" s="1" t="s">
        <v>578</v>
      </c>
      <c r="BE147" s="1" t="s">
        <v>11814</v>
      </c>
      <c r="BG147" s="1" t="s">
        <v>579</v>
      </c>
      <c r="BH147" s="1" t="s">
        <v>9171</v>
      </c>
      <c r="BI147" s="1" t="s">
        <v>580</v>
      </c>
      <c r="BJ147" s="1" t="s">
        <v>9270</v>
      </c>
      <c r="BK147" s="1" t="s">
        <v>581</v>
      </c>
      <c r="BL147" s="1" t="s">
        <v>9902</v>
      </c>
      <c r="BM147" s="1" t="s">
        <v>582</v>
      </c>
      <c r="BN147" s="1" t="s">
        <v>9971</v>
      </c>
      <c r="BO147" s="1" t="s">
        <v>78</v>
      </c>
      <c r="BP147" s="1" t="s">
        <v>6689</v>
      </c>
      <c r="BQ147" s="1" t="s">
        <v>583</v>
      </c>
      <c r="BR147" s="1" t="s">
        <v>7366</v>
      </c>
      <c r="BS147" s="1" t="s">
        <v>351</v>
      </c>
      <c r="BT147" s="1" t="s">
        <v>8854</v>
      </c>
      <c r="BU147" s="1" t="s">
        <v>14036</v>
      </c>
    </row>
    <row r="148" spans="1:73" ht="13.5" customHeight="1" x14ac:dyDescent="0.25">
      <c r="A148" s="4" t="str">
        <f t="shared" si="4"/>
        <v>1687_풍각남면_220</v>
      </c>
      <c r="B148" s="1">
        <v>1687</v>
      </c>
      <c r="C148" s="1" t="s">
        <v>11322</v>
      </c>
      <c r="D148" s="1" t="s">
        <v>11323</v>
      </c>
      <c r="E148" s="1">
        <v>147</v>
      </c>
      <c r="F148" s="1">
        <v>1</v>
      </c>
      <c r="G148" s="1" t="s">
        <v>1024</v>
      </c>
      <c r="H148" s="1" t="s">
        <v>11324</v>
      </c>
      <c r="I148" s="1">
        <v>7</v>
      </c>
      <c r="L148" s="1">
        <v>3</v>
      </c>
      <c r="M148" s="1" t="s">
        <v>3803</v>
      </c>
      <c r="N148" s="1" t="s">
        <v>12091</v>
      </c>
      <c r="S148" s="1" t="s">
        <v>52</v>
      </c>
      <c r="T148" s="1" t="s">
        <v>6593</v>
      </c>
      <c r="U148" s="1" t="s">
        <v>83</v>
      </c>
      <c r="V148" s="1" t="s">
        <v>11397</v>
      </c>
      <c r="W148" s="1" t="s">
        <v>98</v>
      </c>
      <c r="X148" s="1" t="s">
        <v>11439</v>
      </c>
      <c r="Y148" s="1" t="s">
        <v>584</v>
      </c>
      <c r="Z148" s="1" t="s">
        <v>7216</v>
      </c>
      <c r="AC148" s="1">
        <v>36</v>
      </c>
      <c r="AD148" s="1" t="s">
        <v>141</v>
      </c>
      <c r="AE148" s="1" t="s">
        <v>8729</v>
      </c>
      <c r="AJ148" s="1" t="s">
        <v>17</v>
      </c>
      <c r="AK148" s="1" t="s">
        <v>8908</v>
      </c>
      <c r="AL148" s="1" t="s">
        <v>56</v>
      </c>
      <c r="AM148" s="1" t="s">
        <v>11552</v>
      </c>
      <c r="AT148" s="1" t="s">
        <v>60</v>
      </c>
      <c r="AU148" s="1" t="s">
        <v>7012</v>
      </c>
      <c r="AV148" s="1" t="s">
        <v>235</v>
      </c>
      <c r="AW148" s="1" t="s">
        <v>8010</v>
      </c>
      <c r="BG148" s="1" t="s">
        <v>60</v>
      </c>
      <c r="BH148" s="1" t="s">
        <v>7012</v>
      </c>
      <c r="BI148" s="1" t="s">
        <v>568</v>
      </c>
      <c r="BJ148" s="1" t="s">
        <v>7631</v>
      </c>
      <c r="BK148" s="1" t="s">
        <v>60</v>
      </c>
      <c r="BL148" s="1" t="s">
        <v>7012</v>
      </c>
      <c r="BM148" s="1" t="s">
        <v>585</v>
      </c>
      <c r="BN148" s="1" t="s">
        <v>10407</v>
      </c>
      <c r="BQ148" s="1" t="s">
        <v>586</v>
      </c>
      <c r="BR148" s="1" t="s">
        <v>10814</v>
      </c>
      <c r="BS148" s="1" t="s">
        <v>587</v>
      </c>
      <c r="BT148" s="1" t="s">
        <v>8884</v>
      </c>
    </row>
    <row r="149" spans="1:73" ht="13.5" customHeight="1" x14ac:dyDescent="0.25">
      <c r="A149" s="4" t="str">
        <f t="shared" si="4"/>
        <v>1687_풍각남면_220</v>
      </c>
      <c r="B149" s="1">
        <v>1687</v>
      </c>
      <c r="C149" s="1" t="s">
        <v>11322</v>
      </c>
      <c r="D149" s="1" t="s">
        <v>11323</v>
      </c>
      <c r="E149" s="1">
        <v>148</v>
      </c>
      <c r="F149" s="1">
        <v>1</v>
      </c>
      <c r="G149" s="1" t="s">
        <v>1024</v>
      </c>
      <c r="H149" s="1" t="s">
        <v>11324</v>
      </c>
      <c r="I149" s="1">
        <v>7</v>
      </c>
      <c r="L149" s="1">
        <v>3</v>
      </c>
      <c r="M149" s="1" t="s">
        <v>3803</v>
      </c>
      <c r="N149" s="1" t="s">
        <v>12091</v>
      </c>
      <c r="S149" s="1" t="s">
        <v>68</v>
      </c>
      <c r="T149" s="1" t="s">
        <v>6595</v>
      </c>
      <c r="U149" s="1" t="s">
        <v>577</v>
      </c>
      <c r="V149" s="1" t="s">
        <v>6707</v>
      </c>
      <c r="W149" s="1" t="s">
        <v>588</v>
      </c>
      <c r="X149" s="1" t="s">
        <v>7071</v>
      </c>
      <c r="Y149" s="1" t="s">
        <v>589</v>
      </c>
      <c r="Z149" s="1" t="s">
        <v>7217</v>
      </c>
      <c r="AC149" s="1">
        <v>56</v>
      </c>
      <c r="AD149" s="1" t="s">
        <v>521</v>
      </c>
      <c r="AE149" s="1" t="s">
        <v>8761</v>
      </c>
    </row>
    <row r="150" spans="1:73" ht="13.5" customHeight="1" x14ac:dyDescent="0.25">
      <c r="A150" s="4" t="str">
        <f t="shared" si="4"/>
        <v>1687_풍각남면_220</v>
      </c>
      <c r="B150" s="1">
        <v>1687</v>
      </c>
      <c r="C150" s="1" t="s">
        <v>11322</v>
      </c>
      <c r="D150" s="1" t="s">
        <v>11323</v>
      </c>
      <c r="E150" s="1">
        <v>149</v>
      </c>
      <c r="F150" s="1">
        <v>1</v>
      </c>
      <c r="G150" s="1" t="s">
        <v>1024</v>
      </c>
      <c r="H150" s="1" t="s">
        <v>11324</v>
      </c>
      <c r="I150" s="1">
        <v>7</v>
      </c>
      <c r="L150" s="1">
        <v>3</v>
      </c>
      <c r="M150" s="1" t="s">
        <v>3803</v>
      </c>
      <c r="N150" s="1" t="s">
        <v>12091</v>
      </c>
      <c r="S150" s="1" t="s">
        <v>147</v>
      </c>
      <c r="T150" s="1" t="s">
        <v>6598</v>
      </c>
      <c r="U150" s="1" t="s">
        <v>590</v>
      </c>
      <c r="V150" s="1" t="s">
        <v>6708</v>
      </c>
      <c r="Y150" s="1" t="s">
        <v>591</v>
      </c>
      <c r="Z150" s="1" t="s">
        <v>7218</v>
      </c>
      <c r="AC150" s="1">
        <v>25</v>
      </c>
      <c r="AD150" s="1" t="s">
        <v>401</v>
      </c>
      <c r="AE150" s="1" t="s">
        <v>8754</v>
      </c>
      <c r="AF150" s="1" t="s">
        <v>97</v>
      </c>
      <c r="AG150" s="1" t="s">
        <v>8774</v>
      </c>
    </row>
    <row r="151" spans="1:73" ht="13.5" customHeight="1" x14ac:dyDescent="0.25">
      <c r="A151" s="4" t="str">
        <f t="shared" si="4"/>
        <v>1687_풍각남면_220</v>
      </c>
      <c r="B151" s="1">
        <v>1687</v>
      </c>
      <c r="C151" s="1" t="s">
        <v>11322</v>
      </c>
      <c r="D151" s="1" t="s">
        <v>11323</v>
      </c>
      <c r="E151" s="1">
        <v>150</v>
      </c>
      <c r="F151" s="1">
        <v>1</v>
      </c>
      <c r="G151" s="1" t="s">
        <v>1024</v>
      </c>
      <c r="H151" s="1" t="s">
        <v>11324</v>
      </c>
      <c r="I151" s="1">
        <v>7</v>
      </c>
      <c r="L151" s="1">
        <v>3</v>
      </c>
      <c r="M151" s="1" t="s">
        <v>3803</v>
      </c>
      <c r="N151" s="1" t="s">
        <v>12091</v>
      </c>
      <c r="S151" s="1" t="s">
        <v>93</v>
      </c>
      <c r="T151" s="1" t="s">
        <v>6597</v>
      </c>
      <c r="U151" s="1" t="s">
        <v>592</v>
      </c>
      <c r="V151" s="1" t="s">
        <v>6709</v>
      </c>
      <c r="Y151" s="1" t="s">
        <v>593</v>
      </c>
      <c r="Z151" s="1" t="s">
        <v>7219</v>
      </c>
      <c r="AC151" s="1">
        <v>9</v>
      </c>
      <c r="AD151" s="1" t="s">
        <v>594</v>
      </c>
      <c r="AE151" s="1" t="s">
        <v>8763</v>
      </c>
      <c r="AF151" s="1" t="s">
        <v>97</v>
      </c>
      <c r="AG151" s="1" t="s">
        <v>8774</v>
      </c>
      <c r="BE151" s="1" t="s">
        <v>11815</v>
      </c>
    </row>
    <row r="152" spans="1:73" ht="13.5" customHeight="1" x14ac:dyDescent="0.25">
      <c r="A152" s="4" t="str">
        <f t="shared" si="4"/>
        <v>1687_풍각남면_220</v>
      </c>
      <c r="B152" s="1">
        <v>1687</v>
      </c>
      <c r="C152" s="1" t="s">
        <v>11322</v>
      </c>
      <c r="D152" s="1" t="s">
        <v>11323</v>
      </c>
      <c r="E152" s="1">
        <v>151</v>
      </c>
      <c r="F152" s="1">
        <v>1</v>
      </c>
      <c r="G152" s="1" t="s">
        <v>1024</v>
      </c>
      <c r="H152" s="1" t="s">
        <v>11324</v>
      </c>
      <c r="I152" s="1">
        <v>7</v>
      </c>
      <c r="L152" s="1">
        <v>4</v>
      </c>
      <c r="M152" s="1" t="s">
        <v>13740</v>
      </c>
      <c r="N152" s="1" t="s">
        <v>12834</v>
      </c>
      <c r="T152" s="1" t="s">
        <v>11368</v>
      </c>
      <c r="U152" s="1" t="s">
        <v>73</v>
      </c>
      <c r="V152" s="1" t="s">
        <v>6670</v>
      </c>
      <c r="W152" s="1" t="s">
        <v>98</v>
      </c>
      <c r="X152" s="1" t="s">
        <v>11439</v>
      </c>
      <c r="Y152" s="1" t="s">
        <v>13741</v>
      </c>
      <c r="Z152" s="1" t="s">
        <v>11514</v>
      </c>
      <c r="AC152" s="1">
        <v>43</v>
      </c>
      <c r="AD152" s="1" t="s">
        <v>382</v>
      </c>
      <c r="AE152" s="1" t="s">
        <v>8753</v>
      </c>
      <c r="AJ152" s="1" t="s">
        <v>17</v>
      </c>
      <c r="AK152" s="1" t="s">
        <v>8908</v>
      </c>
      <c r="AL152" s="1" t="s">
        <v>56</v>
      </c>
      <c r="AM152" s="1" t="s">
        <v>11552</v>
      </c>
      <c r="AT152" s="1" t="s">
        <v>579</v>
      </c>
      <c r="AU152" s="1" t="s">
        <v>9171</v>
      </c>
      <c r="AV152" s="1" t="s">
        <v>580</v>
      </c>
      <c r="AW152" s="1" t="s">
        <v>9270</v>
      </c>
      <c r="BG152" s="1" t="s">
        <v>595</v>
      </c>
      <c r="BH152" s="1" t="s">
        <v>9900</v>
      </c>
      <c r="BI152" s="1" t="s">
        <v>582</v>
      </c>
      <c r="BJ152" s="1" t="s">
        <v>9971</v>
      </c>
      <c r="BM152" s="1" t="s">
        <v>596</v>
      </c>
      <c r="BN152" s="1" t="s">
        <v>8185</v>
      </c>
      <c r="BO152" s="1" t="s">
        <v>297</v>
      </c>
      <c r="BP152" s="1" t="s">
        <v>11399</v>
      </c>
      <c r="BQ152" s="1" t="s">
        <v>194</v>
      </c>
      <c r="BR152" s="1" t="s">
        <v>10790</v>
      </c>
      <c r="BS152" s="1" t="s">
        <v>51</v>
      </c>
      <c r="BT152" s="1" t="s">
        <v>8849</v>
      </c>
    </row>
    <row r="153" spans="1:73" ht="13.5" customHeight="1" x14ac:dyDescent="0.25">
      <c r="A153" s="4" t="str">
        <f t="shared" si="4"/>
        <v>1687_풍각남면_220</v>
      </c>
      <c r="B153" s="1">
        <v>1687</v>
      </c>
      <c r="C153" s="1" t="s">
        <v>11322</v>
      </c>
      <c r="D153" s="1" t="s">
        <v>11323</v>
      </c>
      <c r="E153" s="1">
        <v>152</v>
      </c>
      <c r="F153" s="1">
        <v>1</v>
      </c>
      <c r="G153" s="1" t="s">
        <v>1024</v>
      </c>
      <c r="H153" s="1" t="s">
        <v>11324</v>
      </c>
      <c r="I153" s="1">
        <v>7</v>
      </c>
      <c r="L153" s="1">
        <v>4</v>
      </c>
      <c r="M153" s="1" t="s">
        <v>13740</v>
      </c>
      <c r="N153" s="1" t="s">
        <v>12834</v>
      </c>
      <c r="S153" s="1" t="s">
        <v>52</v>
      </c>
      <c r="T153" s="1" t="s">
        <v>6593</v>
      </c>
      <c r="U153" s="1" t="s">
        <v>53</v>
      </c>
      <c r="V153" s="1" t="s">
        <v>6668</v>
      </c>
      <c r="Y153" s="1" t="s">
        <v>597</v>
      </c>
      <c r="Z153" s="1" t="s">
        <v>7220</v>
      </c>
      <c r="AC153" s="1">
        <v>43</v>
      </c>
      <c r="AD153" s="1" t="s">
        <v>382</v>
      </c>
      <c r="AE153" s="1" t="s">
        <v>8753</v>
      </c>
      <c r="AJ153" s="1" t="s">
        <v>17</v>
      </c>
      <c r="AK153" s="1" t="s">
        <v>8908</v>
      </c>
      <c r="AL153" s="1" t="s">
        <v>56</v>
      </c>
      <c r="AM153" s="1" t="s">
        <v>11552</v>
      </c>
      <c r="AN153" s="1" t="s">
        <v>598</v>
      </c>
      <c r="AO153" s="1" t="s">
        <v>8969</v>
      </c>
      <c r="AP153" s="1" t="s">
        <v>599</v>
      </c>
      <c r="AQ153" s="1" t="s">
        <v>8991</v>
      </c>
      <c r="AR153" s="1" t="s">
        <v>600</v>
      </c>
      <c r="AS153" s="1" t="s">
        <v>9025</v>
      </c>
      <c r="AT153" s="1" t="s">
        <v>44</v>
      </c>
      <c r="AU153" s="1" t="s">
        <v>6669</v>
      </c>
      <c r="AV153" s="1" t="s">
        <v>601</v>
      </c>
      <c r="AW153" s="1" t="s">
        <v>9271</v>
      </c>
      <c r="BB153" s="1" t="s">
        <v>46</v>
      </c>
      <c r="BC153" s="1" t="s">
        <v>6783</v>
      </c>
      <c r="BD153" s="1" t="s">
        <v>602</v>
      </c>
      <c r="BE153" s="1" t="s">
        <v>8591</v>
      </c>
      <c r="BG153" s="1" t="s">
        <v>44</v>
      </c>
      <c r="BH153" s="1" t="s">
        <v>6669</v>
      </c>
      <c r="BI153" s="1" t="s">
        <v>603</v>
      </c>
      <c r="BJ153" s="1" t="s">
        <v>8688</v>
      </c>
      <c r="BK153" s="1" t="s">
        <v>44</v>
      </c>
      <c r="BL153" s="1" t="s">
        <v>6669</v>
      </c>
      <c r="BM153" s="1" t="s">
        <v>319</v>
      </c>
      <c r="BN153" s="1" t="s">
        <v>7951</v>
      </c>
      <c r="BQ153" s="1" t="s">
        <v>604</v>
      </c>
      <c r="BR153" s="1" t="s">
        <v>11952</v>
      </c>
      <c r="BS153" s="1" t="s">
        <v>56</v>
      </c>
      <c r="BT153" s="1" t="s">
        <v>11552</v>
      </c>
    </row>
    <row r="154" spans="1:73" ht="13.5" customHeight="1" x14ac:dyDescent="0.25">
      <c r="A154" s="4" t="str">
        <f t="shared" si="4"/>
        <v>1687_풍각남면_220</v>
      </c>
      <c r="B154" s="1">
        <v>1687</v>
      </c>
      <c r="C154" s="1" t="s">
        <v>11322</v>
      </c>
      <c r="D154" s="1" t="s">
        <v>11323</v>
      </c>
      <c r="E154" s="1">
        <v>153</v>
      </c>
      <c r="F154" s="1">
        <v>1</v>
      </c>
      <c r="G154" s="1" t="s">
        <v>1024</v>
      </c>
      <c r="H154" s="1" t="s">
        <v>11324</v>
      </c>
      <c r="I154" s="1">
        <v>7</v>
      </c>
      <c r="L154" s="1">
        <v>4</v>
      </c>
      <c r="M154" s="1" t="s">
        <v>13740</v>
      </c>
      <c r="N154" s="1" t="s">
        <v>12834</v>
      </c>
      <c r="S154" s="1" t="s">
        <v>195</v>
      </c>
      <c r="T154" s="1" t="s">
        <v>6600</v>
      </c>
      <c r="U154" s="1" t="s">
        <v>83</v>
      </c>
      <c r="V154" s="1" t="s">
        <v>11397</v>
      </c>
      <c r="W154" s="1" t="s">
        <v>306</v>
      </c>
      <c r="X154" s="1" t="s">
        <v>7062</v>
      </c>
      <c r="Y154" s="1" t="s">
        <v>605</v>
      </c>
      <c r="Z154" s="1" t="s">
        <v>7221</v>
      </c>
      <c r="AC154" s="1">
        <v>40</v>
      </c>
      <c r="AD154" s="1" t="s">
        <v>327</v>
      </c>
      <c r="AE154" s="1" t="s">
        <v>8748</v>
      </c>
      <c r="AJ154" s="1" t="s">
        <v>17</v>
      </c>
      <c r="AK154" s="1" t="s">
        <v>8908</v>
      </c>
      <c r="AL154" s="1" t="s">
        <v>86</v>
      </c>
      <c r="AM154" s="1" t="s">
        <v>8853</v>
      </c>
      <c r="AT154" s="1" t="s">
        <v>60</v>
      </c>
      <c r="AU154" s="1" t="s">
        <v>7012</v>
      </c>
      <c r="AV154" s="1" t="s">
        <v>606</v>
      </c>
      <c r="AW154" s="1" t="s">
        <v>9272</v>
      </c>
      <c r="BG154" s="1" t="s">
        <v>60</v>
      </c>
      <c r="BH154" s="1" t="s">
        <v>7012</v>
      </c>
      <c r="BI154" s="1" t="s">
        <v>607</v>
      </c>
      <c r="BJ154" s="1" t="s">
        <v>9972</v>
      </c>
      <c r="BK154" s="1" t="s">
        <v>60</v>
      </c>
      <c r="BL154" s="1" t="s">
        <v>7012</v>
      </c>
      <c r="BM154" s="1" t="s">
        <v>608</v>
      </c>
      <c r="BN154" s="1" t="s">
        <v>7751</v>
      </c>
      <c r="BO154" s="1" t="s">
        <v>60</v>
      </c>
      <c r="BP154" s="1" t="s">
        <v>7012</v>
      </c>
      <c r="BQ154" s="1" t="s">
        <v>609</v>
      </c>
      <c r="BR154" s="1" t="s">
        <v>12270</v>
      </c>
      <c r="BS154" s="1" t="s">
        <v>86</v>
      </c>
      <c r="BT154" s="1" t="s">
        <v>8853</v>
      </c>
    </row>
    <row r="155" spans="1:73" ht="13.5" customHeight="1" x14ac:dyDescent="0.25">
      <c r="A155" s="4" t="str">
        <f t="shared" si="4"/>
        <v>1687_풍각남면_220</v>
      </c>
      <c r="B155" s="1">
        <v>1687</v>
      </c>
      <c r="C155" s="1" t="s">
        <v>11322</v>
      </c>
      <c r="D155" s="1" t="s">
        <v>11323</v>
      </c>
      <c r="E155" s="1">
        <v>154</v>
      </c>
      <c r="F155" s="1">
        <v>1</v>
      </c>
      <c r="G155" s="1" t="s">
        <v>1024</v>
      </c>
      <c r="H155" s="1" t="s">
        <v>11324</v>
      </c>
      <c r="I155" s="1">
        <v>7</v>
      </c>
      <c r="L155" s="1">
        <v>4</v>
      </c>
      <c r="M155" s="1" t="s">
        <v>13740</v>
      </c>
      <c r="N155" s="1" t="s">
        <v>12834</v>
      </c>
      <c r="S155" s="1" t="s">
        <v>93</v>
      </c>
      <c r="T155" s="1" t="s">
        <v>6597</v>
      </c>
      <c r="U155" s="1" t="s">
        <v>244</v>
      </c>
      <c r="V155" s="1" t="s">
        <v>6681</v>
      </c>
      <c r="Y155" s="1" t="s">
        <v>610</v>
      </c>
      <c r="Z155" s="1" t="s">
        <v>7222</v>
      </c>
      <c r="AC155" s="1">
        <v>17</v>
      </c>
      <c r="AD155" s="1" t="s">
        <v>611</v>
      </c>
      <c r="AE155" s="1" t="s">
        <v>8764</v>
      </c>
    </row>
    <row r="156" spans="1:73" ht="13.5" customHeight="1" x14ac:dyDescent="0.25">
      <c r="A156" s="4" t="str">
        <f t="shared" si="4"/>
        <v>1687_풍각남면_220</v>
      </c>
      <c r="B156" s="1">
        <v>1687</v>
      </c>
      <c r="C156" s="1" t="s">
        <v>11322</v>
      </c>
      <c r="D156" s="1" t="s">
        <v>11323</v>
      </c>
      <c r="E156" s="1">
        <v>155</v>
      </c>
      <c r="F156" s="1">
        <v>1</v>
      </c>
      <c r="G156" s="1" t="s">
        <v>1024</v>
      </c>
      <c r="H156" s="1" t="s">
        <v>11324</v>
      </c>
      <c r="I156" s="1">
        <v>7</v>
      </c>
      <c r="L156" s="1">
        <v>4</v>
      </c>
      <c r="M156" s="1" t="s">
        <v>13740</v>
      </c>
      <c r="N156" s="1" t="s">
        <v>12834</v>
      </c>
      <c r="S156" s="1" t="s">
        <v>93</v>
      </c>
      <c r="T156" s="1" t="s">
        <v>6597</v>
      </c>
      <c r="Y156" s="1" t="s">
        <v>612</v>
      </c>
      <c r="Z156" s="1" t="s">
        <v>7223</v>
      </c>
      <c r="AF156" s="1" t="s">
        <v>129</v>
      </c>
      <c r="AG156" s="1" t="s">
        <v>8738</v>
      </c>
    </row>
    <row r="157" spans="1:73" ht="13.5" customHeight="1" x14ac:dyDescent="0.25">
      <c r="A157" s="4" t="str">
        <f t="shared" si="4"/>
        <v>1687_풍각남면_220</v>
      </c>
      <c r="B157" s="1">
        <v>1687</v>
      </c>
      <c r="C157" s="1" t="s">
        <v>11322</v>
      </c>
      <c r="D157" s="1" t="s">
        <v>11323</v>
      </c>
      <c r="E157" s="1">
        <v>156</v>
      </c>
      <c r="F157" s="1">
        <v>1</v>
      </c>
      <c r="G157" s="1" t="s">
        <v>1024</v>
      </c>
      <c r="H157" s="1" t="s">
        <v>11324</v>
      </c>
      <c r="I157" s="1">
        <v>7</v>
      </c>
      <c r="L157" s="1">
        <v>5</v>
      </c>
      <c r="M157" s="1" t="s">
        <v>12345</v>
      </c>
      <c r="N157" s="1" t="s">
        <v>12835</v>
      </c>
      <c r="T157" s="1" t="s">
        <v>11369</v>
      </c>
      <c r="U157" s="1" t="s">
        <v>154</v>
      </c>
      <c r="V157" s="1" t="s">
        <v>6675</v>
      </c>
      <c r="W157" s="1" t="s">
        <v>331</v>
      </c>
      <c r="X157" s="1" t="s">
        <v>7063</v>
      </c>
      <c r="Y157" s="1" t="s">
        <v>613</v>
      </c>
      <c r="Z157" s="1" t="s">
        <v>7196</v>
      </c>
      <c r="AC157" s="1">
        <v>49</v>
      </c>
      <c r="AD157" s="1" t="s">
        <v>100</v>
      </c>
      <c r="AE157" s="1" t="s">
        <v>8722</v>
      </c>
      <c r="AJ157" s="1" t="s">
        <v>17</v>
      </c>
      <c r="AK157" s="1" t="s">
        <v>8908</v>
      </c>
      <c r="AL157" s="1" t="s">
        <v>106</v>
      </c>
      <c r="AM157" s="1" t="s">
        <v>8894</v>
      </c>
      <c r="AT157" s="1" t="s">
        <v>348</v>
      </c>
      <c r="AU157" s="1" t="s">
        <v>9000</v>
      </c>
      <c r="AV157" s="1" t="s">
        <v>614</v>
      </c>
      <c r="AW157" s="1" t="s">
        <v>7181</v>
      </c>
      <c r="BG157" s="1" t="s">
        <v>335</v>
      </c>
      <c r="BH157" s="1" t="s">
        <v>6942</v>
      </c>
      <c r="BI157" s="1" t="s">
        <v>336</v>
      </c>
      <c r="BJ157" s="1" t="s">
        <v>9326</v>
      </c>
      <c r="BK157" s="1" t="s">
        <v>78</v>
      </c>
      <c r="BL157" s="1" t="s">
        <v>6689</v>
      </c>
      <c r="BM157" s="1" t="s">
        <v>337</v>
      </c>
      <c r="BN157" s="1" t="s">
        <v>9611</v>
      </c>
      <c r="BO157" s="1" t="s">
        <v>78</v>
      </c>
      <c r="BP157" s="1" t="s">
        <v>6689</v>
      </c>
      <c r="BQ157" s="1" t="s">
        <v>615</v>
      </c>
      <c r="BR157" s="1" t="s">
        <v>10815</v>
      </c>
      <c r="BS157" s="1" t="s">
        <v>616</v>
      </c>
      <c r="BT157" s="1" t="s">
        <v>11286</v>
      </c>
    </row>
    <row r="158" spans="1:73" ht="13.5" customHeight="1" x14ac:dyDescent="0.25">
      <c r="A158" s="4" t="str">
        <f t="shared" si="4"/>
        <v>1687_풍각남면_220</v>
      </c>
      <c r="B158" s="1">
        <v>1687</v>
      </c>
      <c r="C158" s="1" t="s">
        <v>11322</v>
      </c>
      <c r="D158" s="1" t="s">
        <v>11323</v>
      </c>
      <c r="E158" s="1">
        <v>157</v>
      </c>
      <c r="F158" s="1">
        <v>1</v>
      </c>
      <c r="G158" s="1" t="s">
        <v>1024</v>
      </c>
      <c r="H158" s="1" t="s">
        <v>11324</v>
      </c>
      <c r="I158" s="1">
        <v>7</v>
      </c>
      <c r="L158" s="1">
        <v>5</v>
      </c>
      <c r="M158" s="1" t="s">
        <v>12345</v>
      </c>
      <c r="N158" s="1" t="s">
        <v>12835</v>
      </c>
      <c r="S158" s="1" t="s">
        <v>52</v>
      </c>
      <c r="T158" s="1" t="s">
        <v>6593</v>
      </c>
      <c r="U158" s="1" t="s">
        <v>83</v>
      </c>
      <c r="V158" s="1" t="s">
        <v>11397</v>
      </c>
      <c r="W158" s="1" t="s">
        <v>617</v>
      </c>
      <c r="X158" s="1" t="s">
        <v>7072</v>
      </c>
      <c r="Y158" s="1" t="s">
        <v>140</v>
      </c>
      <c r="Z158" s="1" t="s">
        <v>7129</v>
      </c>
      <c r="AC158" s="1">
        <v>45</v>
      </c>
      <c r="AD158" s="1" t="s">
        <v>406</v>
      </c>
      <c r="AE158" s="1" t="s">
        <v>8755</v>
      </c>
      <c r="AJ158" s="1" t="s">
        <v>17</v>
      </c>
      <c r="AK158" s="1" t="s">
        <v>8908</v>
      </c>
      <c r="AL158" s="1" t="s">
        <v>57</v>
      </c>
      <c r="AM158" s="1" t="s">
        <v>8919</v>
      </c>
      <c r="AT158" s="1" t="s">
        <v>618</v>
      </c>
      <c r="AU158" s="1" t="s">
        <v>6817</v>
      </c>
      <c r="AV158" s="1" t="s">
        <v>619</v>
      </c>
      <c r="AW158" s="1" t="s">
        <v>8206</v>
      </c>
      <c r="BG158" s="1" t="s">
        <v>618</v>
      </c>
      <c r="BH158" s="1" t="s">
        <v>6817</v>
      </c>
      <c r="BI158" s="1" t="s">
        <v>620</v>
      </c>
      <c r="BJ158" s="1" t="s">
        <v>10806</v>
      </c>
      <c r="BK158" s="1" t="s">
        <v>618</v>
      </c>
      <c r="BL158" s="1" t="s">
        <v>6817</v>
      </c>
      <c r="BM158" s="1" t="s">
        <v>603</v>
      </c>
      <c r="BN158" s="1" t="s">
        <v>8688</v>
      </c>
      <c r="BO158" s="1" t="s">
        <v>618</v>
      </c>
      <c r="BP158" s="1" t="s">
        <v>6817</v>
      </c>
      <c r="BQ158" s="1" t="s">
        <v>621</v>
      </c>
      <c r="BR158" s="1" t="s">
        <v>9702</v>
      </c>
      <c r="BS158" s="1" t="s">
        <v>108</v>
      </c>
      <c r="BT158" s="1" t="s">
        <v>8869</v>
      </c>
    </row>
    <row r="159" spans="1:73" ht="13.5" customHeight="1" x14ac:dyDescent="0.25">
      <c r="A159" s="4" t="str">
        <f t="shared" si="4"/>
        <v>1687_풍각남면_220</v>
      </c>
      <c r="B159" s="1">
        <v>1687</v>
      </c>
      <c r="C159" s="1" t="s">
        <v>11322</v>
      </c>
      <c r="D159" s="1" t="s">
        <v>11323</v>
      </c>
      <c r="E159" s="1">
        <v>158</v>
      </c>
      <c r="F159" s="1">
        <v>1</v>
      </c>
      <c r="G159" s="1" t="s">
        <v>1024</v>
      </c>
      <c r="H159" s="1" t="s">
        <v>11324</v>
      </c>
      <c r="I159" s="1">
        <v>7</v>
      </c>
      <c r="L159" s="1">
        <v>5</v>
      </c>
      <c r="M159" s="1" t="s">
        <v>12345</v>
      </c>
      <c r="N159" s="1" t="s">
        <v>12835</v>
      </c>
      <c r="S159" s="1" t="s">
        <v>70</v>
      </c>
      <c r="T159" s="1" t="s">
        <v>6596</v>
      </c>
      <c r="Y159" s="1" t="s">
        <v>622</v>
      </c>
      <c r="Z159" s="1" t="s">
        <v>11456</v>
      </c>
      <c r="AC159" s="1">
        <v>4</v>
      </c>
      <c r="AD159" s="1" t="s">
        <v>72</v>
      </c>
      <c r="AE159" s="1" t="s">
        <v>8718</v>
      </c>
    </row>
    <row r="160" spans="1:73" ht="13.5" customHeight="1" x14ac:dyDescent="0.25">
      <c r="A160" s="4" t="str">
        <f t="shared" ref="A160:A200" si="5">HYPERLINK("http://kyu.snu.ac.kr/sdhj/index.jsp?type=hj/GK14817_00IH_0001_0221.jpg","1687_풍각남면_221")</f>
        <v>1687_풍각남면_221</v>
      </c>
      <c r="B160" s="1">
        <v>1687</v>
      </c>
      <c r="C160" s="1" t="s">
        <v>11322</v>
      </c>
      <c r="D160" s="1" t="s">
        <v>11323</v>
      </c>
      <c r="E160" s="1">
        <v>159</v>
      </c>
      <c r="F160" s="1">
        <v>1</v>
      </c>
      <c r="G160" s="1" t="s">
        <v>1024</v>
      </c>
      <c r="H160" s="1" t="s">
        <v>11324</v>
      </c>
      <c r="I160" s="1">
        <v>8</v>
      </c>
      <c r="J160" s="1" t="s">
        <v>623</v>
      </c>
      <c r="K160" s="1" t="s">
        <v>6479</v>
      </c>
      <c r="L160" s="1">
        <v>1</v>
      </c>
      <c r="M160" s="1" t="s">
        <v>625</v>
      </c>
      <c r="N160" s="1" t="s">
        <v>7224</v>
      </c>
      <c r="T160" s="1" t="s">
        <v>11368</v>
      </c>
      <c r="U160" s="1" t="s">
        <v>624</v>
      </c>
      <c r="V160" s="1" t="s">
        <v>6710</v>
      </c>
      <c r="Y160" s="1" t="s">
        <v>625</v>
      </c>
      <c r="Z160" s="1" t="s">
        <v>7224</v>
      </c>
      <c r="AC160" s="1">
        <v>39</v>
      </c>
      <c r="AD160" s="1" t="s">
        <v>347</v>
      </c>
      <c r="AE160" s="1" t="s">
        <v>8751</v>
      </c>
      <c r="AJ160" s="1" t="s">
        <v>17</v>
      </c>
      <c r="AK160" s="1" t="s">
        <v>8908</v>
      </c>
      <c r="AL160" s="1" t="s">
        <v>51</v>
      </c>
      <c r="AM160" s="1" t="s">
        <v>8849</v>
      </c>
      <c r="AT160" s="1" t="s">
        <v>626</v>
      </c>
      <c r="AU160" s="1" t="s">
        <v>9172</v>
      </c>
      <c r="AV160" s="1" t="s">
        <v>627</v>
      </c>
      <c r="AW160" s="1" t="s">
        <v>7258</v>
      </c>
      <c r="BB160" s="1" t="s">
        <v>83</v>
      </c>
      <c r="BC160" s="1" t="s">
        <v>11816</v>
      </c>
      <c r="BD160" s="1" t="s">
        <v>13742</v>
      </c>
      <c r="BE160" s="1" t="s">
        <v>7259</v>
      </c>
      <c r="BG160" s="1" t="s">
        <v>626</v>
      </c>
      <c r="BH160" s="1" t="s">
        <v>9172</v>
      </c>
      <c r="BI160" s="1" t="s">
        <v>628</v>
      </c>
      <c r="BJ160" s="1" t="s">
        <v>9281</v>
      </c>
      <c r="BK160" s="1" t="s">
        <v>626</v>
      </c>
      <c r="BL160" s="1" t="s">
        <v>9172</v>
      </c>
      <c r="BM160" s="1" t="s">
        <v>629</v>
      </c>
      <c r="BN160" s="1" t="s">
        <v>9980</v>
      </c>
      <c r="BO160" s="1" t="s">
        <v>60</v>
      </c>
      <c r="BP160" s="1" t="s">
        <v>7012</v>
      </c>
      <c r="BQ160" s="1" t="s">
        <v>630</v>
      </c>
      <c r="BR160" s="1" t="s">
        <v>12167</v>
      </c>
      <c r="BS160" s="1" t="s">
        <v>631</v>
      </c>
      <c r="BT160" s="1" t="s">
        <v>8941</v>
      </c>
    </row>
    <row r="161" spans="1:73" ht="13.5" customHeight="1" x14ac:dyDescent="0.25">
      <c r="A161" s="4" t="str">
        <f t="shared" si="5"/>
        <v>1687_풍각남면_221</v>
      </c>
      <c r="B161" s="1">
        <v>1687</v>
      </c>
      <c r="C161" s="1" t="s">
        <v>11322</v>
      </c>
      <c r="D161" s="1" t="s">
        <v>11323</v>
      </c>
      <c r="E161" s="1">
        <v>160</v>
      </c>
      <c r="F161" s="1">
        <v>1</v>
      </c>
      <c r="G161" s="1" t="s">
        <v>1024</v>
      </c>
      <c r="H161" s="1" t="s">
        <v>11324</v>
      </c>
      <c r="I161" s="1">
        <v>8</v>
      </c>
      <c r="L161" s="1">
        <v>1</v>
      </c>
      <c r="M161" s="1" t="s">
        <v>625</v>
      </c>
      <c r="N161" s="1" t="s">
        <v>7224</v>
      </c>
      <c r="S161" s="1" t="s">
        <v>52</v>
      </c>
      <c r="T161" s="1" t="s">
        <v>6593</v>
      </c>
      <c r="U161" s="1" t="s">
        <v>83</v>
      </c>
      <c r="V161" s="1" t="s">
        <v>11397</v>
      </c>
      <c r="W161" s="1" t="s">
        <v>98</v>
      </c>
      <c r="X161" s="1" t="s">
        <v>11439</v>
      </c>
      <c r="Y161" s="1" t="s">
        <v>632</v>
      </c>
      <c r="Z161" s="1" t="s">
        <v>7225</v>
      </c>
      <c r="AC161" s="1">
        <v>32</v>
      </c>
      <c r="AD161" s="1" t="s">
        <v>633</v>
      </c>
      <c r="AE161" s="1" t="s">
        <v>7260</v>
      </c>
      <c r="AJ161" s="1" t="s">
        <v>17</v>
      </c>
      <c r="AK161" s="1" t="s">
        <v>8908</v>
      </c>
      <c r="AL161" s="1" t="s">
        <v>163</v>
      </c>
      <c r="AM161" s="1" t="s">
        <v>8851</v>
      </c>
      <c r="AT161" s="1" t="s">
        <v>60</v>
      </c>
      <c r="AU161" s="1" t="s">
        <v>7012</v>
      </c>
      <c r="AV161" s="1" t="s">
        <v>634</v>
      </c>
      <c r="AW161" s="1" t="s">
        <v>7340</v>
      </c>
      <c r="BI161" s="1" t="s">
        <v>320</v>
      </c>
      <c r="BJ161" s="1" t="s">
        <v>12306</v>
      </c>
      <c r="BM161" s="1" t="s">
        <v>320</v>
      </c>
      <c r="BN161" s="1" t="s">
        <v>11933</v>
      </c>
      <c r="BO161" s="1" t="s">
        <v>60</v>
      </c>
      <c r="BP161" s="1" t="s">
        <v>7012</v>
      </c>
      <c r="BQ161" s="1" t="s">
        <v>635</v>
      </c>
      <c r="BR161" s="1" t="s">
        <v>12228</v>
      </c>
      <c r="BS161" s="1" t="s">
        <v>636</v>
      </c>
      <c r="BT161" s="1" t="s">
        <v>8934</v>
      </c>
    </row>
    <row r="162" spans="1:73" ht="13.5" customHeight="1" x14ac:dyDescent="0.25">
      <c r="A162" s="4" t="str">
        <f t="shared" si="5"/>
        <v>1687_풍각남면_221</v>
      </c>
      <c r="B162" s="1">
        <v>1687</v>
      </c>
      <c r="C162" s="1" t="s">
        <v>11322</v>
      </c>
      <c r="D162" s="1" t="s">
        <v>11323</v>
      </c>
      <c r="E162" s="1">
        <v>161</v>
      </c>
      <c r="F162" s="1">
        <v>1</v>
      </c>
      <c r="G162" s="1" t="s">
        <v>1024</v>
      </c>
      <c r="H162" s="1" t="s">
        <v>11324</v>
      </c>
      <c r="I162" s="1">
        <v>8</v>
      </c>
      <c r="L162" s="1">
        <v>1</v>
      </c>
      <c r="M162" s="1" t="s">
        <v>625</v>
      </c>
      <c r="N162" s="1" t="s">
        <v>7224</v>
      </c>
      <c r="S162" s="1" t="s">
        <v>70</v>
      </c>
      <c r="T162" s="1" t="s">
        <v>6596</v>
      </c>
      <c r="Y162" s="1" t="s">
        <v>637</v>
      </c>
      <c r="Z162" s="1" t="s">
        <v>7226</v>
      </c>
      <c r="AC162" s="1">
        <v>11</v>
      </c>
      <c r="AD162" s="1" t="s">
        <v>192</v>
      </c>
      <c r="AE162" s="1" t="s">
        <v>8735</v>
      </c>
    </row>
    <row r="163" spans="1:73" ht="13.5" customHeight="1" x14ac:dyDescent="0.25">
      <c r="A163" s="4" t="str">
        <f t="shared" si="5"/>
        <v>1687_풍각남면_221</v>
      </c>
      <c r="B163" s="1">
        <v>1687</v>
      </c>
      <c r="C163" s="1" t="s">
        <v>11322</v>
      </c>
      <c r="D163" s="1" t="s">
        <v>11323</v>
      </c>
      <c r="E163" s="1">
        <v>162</v>
      </c>
      <c r="F163" s="1">
        <v>1</v>
      </c>
      <c r="G163" s="1" t="s">
        <v>1024</v>
      </c>
      <c r="H163" s="1" t="s">
        <v>11324</v>
      </c>
      <c r="I163" s="1">
        <v>8</v>
      </c>
      <c r="L163" s="1">
        <v>1</v>
      </c>
      <c r="M163" s="1" t="s">
        <v>625</v>
      </c>
      <c r="N163" s="1" t="s">
        <v>7224</v>
      </c>
      <c r="S163" s="1" t="s">
        <v>70</v>
      </c>
      <c r="T163" s="1" t="s">
        <v>6596</v>
      </c>
      <c r="Y163" s="1" t="s">
        <v>638</v>
      </c>
      <c r="Z163" s="1" t="s">
        <v>7227</v>
      </c>
      <c r="AC163" s="1">
        <v>7</v>
      </c>
      <c r="AD163" s="1" t="s">
        <v>121</v>
      </c>
      <c r="AE163" s="1" t="s">
        <v>8725</v>
      </c>
    </row>
    <row r="164" spans="1:73" ht="13.5" customHeight="1" x14ac:dyDescent="0.25">
      <c r="A164" s="4" t="str">
        <f t="shared" si="5"/>
        <v>1687_풍각남면_221</v>
      </c>
      <c r="B164" s="1">
        <v>1687</v>
      </c>
      <c r="C164" s="1" t="s">
        <v>11322</v>
      </c>
      <c r="D164" s="1" t="s">
        <v>11323</v>
      </c>
      <c r="E164" s="1">
        <v>163</v>
      </c>
      <c r="F164" s="1">
        <v>1</v>
      </c>
      <c r="G164" s="1" t="s">
        <v>1024</v>
      </c>
      <c r="H164" s="1" t="s">
        <v>11324</v>
      </c>
      <c r="I164" s="1">
        <v>8</v>
      </c>
      <c r="L164" s="1">
        <v>1</v>
      </c>
      <c r="M164" s="1" t="s">
        <v>625</v>
      </c>
      <c r="N164" s="1" t="s">
        <v>7224</v>
      </c>
      <c r="S164" s="1" t="s">
        <v>70</v>
      </c>
      <c r="T164" s="1" t="s">
        <v>6596</v>
      </c>
      <c r="Y164" s="1" t="s">
        <v>639</v>
      </c>
      <c r="Z164" s="1" t="s">
        <v>7228</v>
      </c>
      <c r="AC164" s="1">
        <v>5</v>
      </c>
      <c r="AD164" s="1" t="s">
        <v>133</v>
      </c>
      <c r="AE164" s="1" t="s">
        <v>8727</v>
      </c>
    </row>
    <row r="165" spans="1:73" ht="13.5" customHeight="1" x14ac:dyDescent="0.25">
      <c r="A165" s="4" t="str">
        <f t="shared" si="5"/>
        <v>1687_풍각남면_221</v>
      </c>
      <c r="B165" s="1">
        <v>1687</v>
      </c>
      <c r="C165" s="1" t="s">
        <v>11322</v>
      </c>
      <c r="D165" s="1" t="s">
        <v>11323</v>
      </c>
      <c r="E165" s="1">
        <v>164</v>
      </c>
      <c r="F165" s="1">
        <v>1</v>
      </c>
      <c r="G165" s="1" t="s">
        <v>1024</v>
      </c>
      <c r="H165" s="1" t="s">
        <v>11324</v>
      </c>
      <c r="I165" s="1">
        <v>8</v>
      </c>
      <c r="L165" s="1">
        <v>2</v>
      </c>
      <c r="M165" s="1" t="s">
        <v>641</v>
      </c>
      <c r="N165" s="1" t="s">
        <v>7229</v>
      </c>
      <c r="T165" s="1" t="s">
        <v>11368</v>
      </c>
      <c r="U165" s="1" t="s">
        <v>640</v>
      </c>
      <c r="V165" s="1" t="s">
        <v>6711</v>
      </c>
      <c r="Y165" s="1" t="s">
        <v>641</v>
      </c>
      <c r="Z165" s="1" t="s">
        <v>7229</v>
      </c>
      <c r="AC165" s="1">
        <v>34</v>
      </c>
      <c r="AD165" s="1" t="s">
        <v>55</v>
      </c>
      <c r="AE165" s="1" t="s">
        <v>8716</v>
      </c>
      <c r="AJ165" s="1" t="s">
        <v>17</v>
      </c>
      <c r="AK165" s="1" t="s">
        <v>8908</v>
      </c>
      <c r="AL165" s="1" t="s">
        <v>51</v>
      </c>
      <c r="AM165" s="1" t="s">
        <v>8849</v>
      </c>
      <c r="AN165" s="1" t="s">
        <v>77</v>
      </c>
      <c r="AO165" s="1" t="s">
        <v>8882</v>
      </c>
      <c r="AP165" s="1" t="s">
        <v>58</v>
      </c>
      <c r="AQ165" s="1" t="s">
        <v>6774</v>
      </c>
      <c r="AR165" s="1" t="s">
        <v>642</v>
      </c>
      <c r="AS165" s="1" t="s">
        <v>11721</v>
      </c>
      <c r="AT165" s="1" t="s">
        <v>180</v>
      </c>
      <c r="AU165" s="1" t="s">
        <v>6712</v>
      </c>
      <c r="AV165" s="1" t="s">
        <v>643</v>
      </c>
      <c r="AW165" s="1" t="s">
        <v>7231</v>
      </c>
      <c r="BB165" s="1" t="s">
        <v>53</v>
      </c>
      <c r="BC165" s="1" t="s">
        <v>6668</v>
      </c>
      <c r="BD165" s="1" t="s">
        <v>644</v>
      </c>
      <c r="BE165" s="1" t="s">
        <v>7419</v>
      </c>
      <c r="BG165" s="1" t="s">
        <v>44</v>
      </c>
      <c r="BH165" s="1" t="s">
        <v>6669</v>
      </c>
      <c r="BI165" s="1" t="s">
        <v>276</v>
      </c>
      <c r="BJ165" s="1" t="s">
        <v>7061</v>
      </c>
      <c r="BK165" s="1" t="s">
        <v>44</v>
      </c>
      <c r="BL165" s="1" t="s">
        <v>6669</v>
      </c>
      <c r="BM165" s="1" t="s">
        <v>645</v>
      </c>
      <c r="BN165" s="1" t="s">
        <v>10408</v>
      </c>
      <c r="BO165" s="1" t="s">
        <v>60</v>
      </c>
      <c r="BP165" s="1" t="s">
        <v>7012</v>
      </c>
      <c r="BQ165" s="1" t="s">
        <v>646</v>
      </c>
      <c r="BR165" s="1" t="s">
        <v>10816</v>
      </c>
      <c r="BS165" s="1" t="s">
        <v>51</v>
      </c>
      <c r="BT165" s="1" t="s">
        <v>8849</v>
      </c>
      <c r="BU165" s="1" t="s">
        <v>14037</v>
      </c>
    </row>
    <row r="166" spans="1:73" ht="13.5" customHeight="1" x14ac:dyDescent="0.25">
      <c r="A166" s="4" t="str">
        <f t="shared" si="5"/>
        <v>1687_풍각남면_221</v>
      </c>
      <c r="B166" s="1">
        <v>1687</v>
      </c>
      <c r="C166" s="1" t="s">
        <v>11322</v>
      </c>
      <c r="D166" s="1" t="s">
        <v>11323</v>
      </c>
      <c r="E166" s="1">
        <v>165</v>
      </c>
      <c r="F166" s="1">
        <v>1</v>
      </c>
      <c r="G166" s="1" t="s">
        <v>1024</v>
      </c>
      <c r="H166" s="1" t="s">
        <v>11324</v>
      </c>
      <c r="I166" s="1">
        <v>8</v>
      </c>
      <c r="L166" s="1">
        <v>2</v>
      </c>
      <c r="M166" s="1" t="s">
        <v>641</v>
      </c>
      <c r="N166" s="1" t="s">
        <v>7229</v>
      </c>
      <c r="S166" s="1" t="s">
        <v>52</v>
      </c>
      <c r="T166" s="1" t="s">
        <v>6593</v>
      </c>
      <c r="U166" s="1" t="s">
        <v>53</v>
      </c>
      <c r="V166" s="1" t="s">
        <v>6668</v>
      </c>
      <c r="Y166" s="1" t="s">
        <v>647</v>
      </c>
      <c r="Z166" s="1" t="s">
        <v>7230</v>
      </c>
      <c r="AC166" s="1">
        <v>41</v>
      </c>
      <c r="AD166" s="1" t="s">
        <v>287</v>
      </c>
      <c r="AE166" s="1" t="s">
        <v>8744</v>
      </c>
      <c r="AJ166" s="1" t="s">
        <v>17</v>
      </c>
      <c r="AK166" s="1" t="s">
        <v>8908</v>
      </c>
      <c r="AL166" s="1" t="s">
        <v>51</v>
      </c>
      <c r="AM166" s="1" t="s">
        <v>8849</v>
      </c>
      <c r="AN166" s="1" t="s">
        <v>41</v>
      </c>
      <c r="AO166" s="1" t="s">
        <v>6620</v>
      </c>
      <c r="AP166" s="1" t="s">
        <v>58</v>
      </c>
      <c r="AQ166" s="1" t="s">
        <v>6774</v>
      </c>
      <c r="AR166" s="1" t="s">
        <v>648</v>
      </c>
      <c r="AS166" s="1" t="s">
        <v>9026</v>
      </c>
      <c r="AT166" s="1" t="s">
        <v>44</v>
      </c>
      <c r="AU166" s="1" t="s">
        <v>6669</v>
      </c>
      <c r="AV166" s="1" t="s">
        <v>649</v>
      </c>
      <c r="AW166" s="1" t="s">
        <v>9273</v>
      </c>
      <c r="BB166" s="1" t="s">
        <v>46</v>
      </c>
      <c r="BC166" s="1" t="s">
        <v>6783</v>
      </c>
      <c r="BD166" s="1" t="s">
        <v>650</v>
      </c>
      <c r="BE166" s="1" t="s">
        <v>9761</v>
      </c>
      <c r="BG166" s="1" t="s">
        <v>44</v>
      </c>
      <c r="BH166" s="1" t="s">
        <v>6669</v>
      </c>
      <c r="BI166" s="1" t="s">
        <v>651</v>
      </c>
      <c r="BJ166" s="1" t="s">
        <v>9973</v>
      </c>
      <c r="BK166" s="1" t="s">
        <v>44</v>
      </c>
      <c r="BL166" s="1" t="s">
        <v>6669</v>
      </c>
      <c r="BM166" s="1" t="s">
        <v>652</v>
      </c>
      <c r="BN166" s="1" t="s">
        <v>10409</v>
      </c>
      <c r="BO166" s="1" t="s">
        <v>44</v>
      </c>
      <c r="BP166" s="1" t="s">
        <v>6669</v>
      </c>
      <c r="BQ166" s="1" t="s">
        <v>13743</v>
      </c>
      <c r="BR166" s="1" t="s">
        <v>10219</v>
      </c>
      <c r="BS166" s="1" t="s">
        <v>163</v>
      </c>
      <c r="BT166" s="1" t="s">
        <v>8851</v>
      </c>
    </row>
    <row r="167" spans="1:73" ht="13.5" customHeight="1" x14ac:dyDescent="0.25">
      <c r="A167" s="4" t="str">
        <f t="shared" si="5"/>
        <v>1687_풍각남면_221</v>
      </c>
      <c r="B167" s="1">
        <v>1687</v>
      </c>
      <c r="C167" s="1" t="s">
        <v>11322</v>
      </c>
      <c r="D167" s="1" t="s">
        <v>11323</v>
      </c>
      <c r="E167" s="1">
        <v>166</v>
      </c>
      <c r="F167" s="1">
        <v>1</v>
      </c>
      <c r="G167" s="1" t="s">
        <v>1024</v>
      </c>
      <c r="H167" s="1" t="s">
        <v>11324</v>
      </c>
      <c r="I167" s="1">
        <v>8</v>
      </c>
      <c r="L167" s="1">
        <v>2</v>
      </c>
      <c r="M167" s="1" t="s">
        <v>641</v>
      </c>
      <c r="N167" s="1" t="s">
        <v>7229</v>
      </c>
      <c r="S167" s="1" t="s">
        <v>66</v>
      </c>
      <c r="T167" s="1" t="s">
        <v>11384</v>
      </c>
      <c r="U167" s="1" t="s">
        <v>180</v>
      </c>
      <c r="V167" s="1" t="s">
        <v>6712</v>
      </c>
      <c r="Y167" s="1" t="s">
        <v>643</v>
      </c>
      <c r="Z167" s="1" t="s">
        <v>7231</v>
      </c>
      <c r="AC167" s="1">
        <v>71</v>
      </c>
      <c r="AD167" s="1" t="s">
        <v>192</v>
      </c>
      <c r="AE167" s="1" t="s">
        <v>8735</v>
      </c>
    </row>
    <row r="168" spans="1:73" ht="13.5" customHeight="1" x14ac:dyDescent="0.25">
      <c r="A168" s="4" t="str">
        <f t="shared" si="5"/>
        <v>1687_풍각남면_221</v>
      </c>
      <c r="B168" s="1">
        <v>1687</v>
      </c>
      <c r="C168" s="1" t="s">
        <v>11322</v>
      </c>
      <c r="D168" s="1" t="s">
        <v>11323</v>
      </c>
      <c r="E168" s="1">
        <v>167</v>
      </c>
      <c r="F168" s="1">
        <v>1</v>
      </c>
      <c r="G168" s="1" t="s">
        <v>1024</v>
      </c>
      <c r="H168" s="1" t="s">
        <v>11324</v>
      </c>
      <c r="I168" s="1">
        <v>8</v>
      </c>
      <c r="L168" s="1">
        <v>2</v>
      </c>
      <c r="M168" s="1" t="s">
        <v>641</v>
      </c>
      <c r="N168" s="1" t="s">
        <v>7229</v>
      </c>
      <c r="S168" s="1" t="s">
        <v>70</v>
      </c>
      <c r="T168" s="1" t="s">
        <v>6596</v>
      </c>
      <c r="Y168" s="1" t="s">
        <v>241</v>
      </c>
      <c r="Z168" s="1" t="s">
        <v>7146</v>
      </c>
      <c r="AC168" s="1">
        <v>7</v>
      </c>
      <c r="AD168" s="1" t="s">
        <v>121</v>
      </c>
      <c r="AE168" s="1" t="s">
        <v>8725</v>
      </c>
    </row>
    <row r="169" spans="1:73" ht="13.5" customHeight="1" x14ac:dyDescent="0.25">
      <c r="A169" s="4" t="str">
        <f t="shared" si="5"/>
        <v>1687_풍각남면_221</v>
      </c>
      <c r="B169" s="1">
        <v>1687</v>
      </c>
      <c r="C169" s="1" t="s">
        <v>11322</v>
      </c>
      <c r="D169" s="1" t="s">
        <v>11323</v>
      </c>
      <c r="E169" s="1">
        <v>168</v>
      </c>
      <c r="F169" s="1">
        <v>1</v>
      </c>
      <c r="G169" s="1" t="s">
        <v>1024</v>
      </c>
      <c r="H169" s="1" t="s">
        <v>11324</v>
      </c>
      <c r="I169" s="1">
        <v>8</v>
      </c>
      <c r="L169" s="1">
        <v>2</v>
      </c>
      <c r="M169" s="1" t="s">
        <v>641</v>
      </c>
      <c r="N169" s="1" t="s">
        <v>7229</v>
      </c>
      <c r="S169" s="1" t="s">
        <v>93</v>
      </c>
      <c r="T169" s="1" t="s">
        <v>6597</v>
      </c>
      <c r="U169" s="1" t="s">
        <v>44</v>
      </c>
      <c r="V169" s="1" t="s">
        <v>6669</v>
      </c>
      <c r="Y169" s="1" t="s">
        <v>653</v>
      </c>
      <c r="Z169" s="1" t="s">
        <v>7232</v>
      </c>
      <c r="AC169" s="1">
        <v>4</v>
      </c>
      <c r="AD169" s="1" t="s">
        <v>72</v>
      </c>
      <c r="AE169" s="1" t="s">
        <v>8718</v>
      </c>
      <c r="AF169" s="1" t="s">
        <v>97</v>
      </c>
      <c r="AG169" s="1" t="s">
        <v>8774</v>
      </c>
      <c r="AP169" s="1" t="s">
        <v>654</v>
      </c>
      <c r="AQ169" s="1" t="s">
        <v>8992</v>
      </c>
      <c r="AR169" s="1" t="s">
        <v>655</v>
      </c>
      <c r="AS169" s="1" t="s">
        <v>9027</v>
      </c>
    </row>
    <row r="170" spans="1:73" ht="13.5" customHeight="1" x14ac:dyDescent="0.25">
      <c r="A170" s="4" t="str">
        <f t="shared" si="5"/>
        <v>1687_풍각남면_221</v>
      </c>
      <c r="B170" s="1">
        <v>1687</v>
      </c>
      <c r="C170" s="1" t="s">
        <v>11322</v>
      </c>
      <c r="D170" s="1" t="s">
        <v>11323</v>
      </c>
      <c r="E170" s="1">
        <v>169</v>
      </c>
      <c r="F170" s="1">
        <v>1</v>
      </c>
      <c r="G170" s="1" t="s">
        <v>1024</v>
      </c>
      <c r="H170" s="1" t="s">
        <v>11324</v>
      </c>
      <c r="I170" s="1">
        <v>8</v>
      </c>
      <c r="L170" s="1">
        <v>2</v>
      </c>
      <c r="M170" s="1" t="s">
        <v>641</v>
      </c>
      <c r="N170" s="1" t="s">
        <v>7229</v>
      </c>
      <c r="T170" s="1" t="s">
        <v>11389</v>
      </c>
      <c r="U170" s="1" t="s">
        <v>413</v>
      </c>
      <c r="V170" s="1" t="s">
        <v>6695</v>
      </c>
      <c r="Y170" s="1" t="s">
        <v>656</v>
      </c>
      <c r="Z170" s="1" t="s">
        <v>7233</v>
      </c>
      <c r="AC170" s="1">
        <v>31</v>
      </c>
      <c r="AD170" s="1" t="s">
        <v>247</v>
      </c>
      <c r="AE170" s="1" t="s">
        <v>8741</v>
      </c>
      <c r="AT170" s="1" t="s">
        <v>44</v>
      </c>
      <c r="AU170" s="1" t="s">
        <v>6669</v>
      </c>
      <c r="AV170" s="1" t="s">
        <v>657</v>
      </c>
      <c r="AW170" s="1" t="s">
        <v>9274</v>
      </c>
      <c r="BB170" s="1" t="s">
        <v>46</v>
      </c>
      <c r="BC170" s="1" t="s">
        <v>6783</v>
      </c>
      <c r="BD170" s="1" t="s">
        <v>658</v>
      </c>
      <c r="BE170" s="1" t="s">
        <v>9762</v>
      </c>
    </row>
    <row r="171" spans="1:73" ht="13.5" customHeight="1" x14ac:dyDescent="0.25">
      <c r="A171" s="4" t="str">
        <f t="shared" si="5"/>
        <v>1687_풍각남면_221</v>
      </c>
      <c r="B171" s="1">
        <v>1687</v>
      </c>
      <c r="C171" s="1" t="s">
        <v>11322</v>
      </c>
      <c r="D171" s="1" t="s">
        <v>11323</v>
      </c>
      <c r="E171" s="1">
        <v>170</v>
      </c>
      <c r="F171" s="1">
        <v>1</v>
      </c>
      <c r="G171" s="1" t="s">
        <v>1024</v>
      </c>
      <c r="H171" s="1" t="s">
        <v>11324</v>
      </c>
      <c r="I171" s="1">
        <v>8</v>
      </c>
      <c r="L171" s="1">
        <v>3</v>
      </c>
      <c r="M171" s="1" t="s">
        <v>12346</v>
      </c>
      <c r="N171" s="1" t="s">
        <v>12836</v>
      </c>
      <c r="T171" s="1" t="s">
        <v>11368</v>
      </c>
      <c r="U171" s="1" t="s">
        <v>659</v>
      </c>
      <c r="V171" s="1" t="s">
        <v>6713</v>
      </c>
      <c r="W171" s="1" t="s">
        <v>145</v>
      </c>
      <c r="X171" s="1" t="s">
        <v>7059</v>
      </c>
      <c r="Y171" s="1" t="s">
        <v>660</v>
      </c>
      <c r="Z171" s="1" t="s">
        <v>7234</v>
      </c>
      <c r="AC171" s="1">
        <v>61</v>
      </c>
      <c r="AD171" s="1" t="s">
        <v>661</v>
      </c>
      <c r="AE171" s="1" t="s">
        <v>8765</v>
      </c>
      <c r="AJ171" s="1" t="s">
        <v>17</v>
      </c>
      <c r="AK171" s="1" t="s">
        <v>8908</v>
      </c>
      <c r="AL171" s="1" t="s">
        <v>51</v>
      </c>
      <c r="AM171" s="1" t="s">
        <v>8849</v>
      </c>
      <c r="AT171" s="1" t="s">
        <v>60</v>
      </c>
      <c r="AU171" s="1" t="s">
        <v>7012</v>
      </c>
      <c r="AV171" s="1" t="s">
        <v>303</v>
      </c>
      <c r="AW171" s="1" t="s">
        <v>7665</v>
      </c>
      <c r="BG171" s="1" t="s">
        <v>60</v>
      </c>
      <c r="BH171" s="1" t="s">
        <v>7012</v>
      </c>
      <c r="BI171" s="1" t="s">
        <v>662</v>
      </c>
      <c r="BJ171" s="1" t="s">
        <v>9974</v>
      </c>
      <c r="BK171" s="1" t="s">
        <v>663</v>
      </c>
      <c r="BL171" s="1" t="s">
        <v>10332</v>
      </c>
      <c r="BM171" s="1" t="s">
        <v>664</v>
      </c>
      <c r="BN171" s="1" t="s">
        <v>9318</v>
      </c>
      <c r="BO171" s="1" t="s">
        <v>60</v>
      </c>
      <c r="BP171" s="1" t="s">
        <v>7012</v>
      </c>
      <c r="BQ171" s="1" t="s">
        <v>665</v>
      </c>
      <c r="BR171" s="1" t="s">
        <v>12056</v>
      </c>
      <c r="BS171" s="1" t="s">
        <v>56</v>
      </c>
      <c r="BT171" s="1" t="s">
        <v>11552</v>
      </c>
    </row>
    <row r="172" spans="1:73" ht="13.5" customHeight="1" x14ac:dyDescent="0.25">
      <c r="A172" s="4" t="str">
        <f t="shared" si="5"/>
        <v>1687_풍각남면_221</v>
      </c>
      <c r="B172" s="1">
        <v>1687</v>
      </c>
      <c r="C172" s="1" t="s">
        <v>11322</v>
      </c>
      <c r="D172" s="1" t="s">
        <v>11323</v>
      </c>
      <c r="E172" s="1">
        <v>171</v>
      </c>
      <c r="F172" s="1">
        <v>1</v>
      </c>
      <c r="G172" s="1" t="s">
        <v>1024</v>
      </c>
      <c r="H172" s="1" t="s">
        <v>11324</v>
      </c>
      <c r="I172" s="1">
        <v>8</v>
      </c>
      <c r="L172" s="1">
        <v>3</v>
      </c>
      <c r="M172" s="1" t="s">
        <v>12346</v>
      </c>
      <c r="N172" s="1" t="s">
        <v>12836</v>
      </c>
      <c r="S172" s="1" t="s">
        <v>52</v>
      </c>
      <c r="T172" s="1" t="s">
        <v>6593</v>
      </c>
      <c r="U172" s="1" t="s">
        <v>83</v>
      </c>
      <c r="V172" s="1" t="s">
        <v>11397</v>
      </c>
      <c r="W172" s="1" t="s">
        <v>84</v>
      </c>
      <c r="X172" s="1" t="s">
        <v>11440</v>
      </c>
      <c r="Y172" s="1" t="s">
        <v>140</v>
      </c>
      <c r="Z172" s="1" t="s">
        <v>7129</v>
      </c>
      <c r="AC172" s="1">
        <v>49</v>
      </c>
      <c r="AD172" s="1" t="s">
        <v>100</v>
      </c>
      <c r="AE172" s="1" t="s">
        <v>8722</v>
      </c>
      <c r="AJ172" s="1" t="s">
        <v>17</v>
      </c>
      <c r="AK172" s="1" t="s">
        <v>8908</v>
      </c>
      <c r="AL172" s="1" t="s">
        <v>106</v>
      </c>
      <c r="AM172" s="1" t="s">
        <v>8894</v>
      </c>
      <c r="AT172" s="1" t="s">
        <v>60</v>
      </c>
      <c r="AU172" s="1" t="s">
        <v>7012</v>
      </c>
      <c r="AV172" s="1" t="s">
        <v>666</v>
      </c>
      <c r="AW172" s="1" t="s">
        <v>9275</v>
      </c>
      <c r="BG172" s="1" t="s">
        <v>60</v>
      </c>
      <c r="BH172" s="1" t="s">
        <v>7012</v>
      </c>
      <c r="BI172" s="1" t="s">
        <v>667</v>
      </c>
      <c r="BJ172" s="1" t="s">
        <v>7221</v>
      </c>
      <c r="BK172" s="1" t="s">
        <v>60</v>
      </c>
      <c r="BL172" s="1" t="s">
        <v>7012</v>
      </c>
      <c r="BM172" s="1" t="s">
        <v>668</v>
      </c>
      <c r="BN172" s="1" t="s">
        <v>10410</v>
      </c>
      <c r="BO172" s="1" t="s">
        <v>669</v>
      </c>
      <c r="BP172" s="1" t="s">
        <v>7014</v>
      </c>
      <c r="BQ172" s="1" t="s">
        <v>670</v>
      </c>
      <c r="BR172" s="1" t="s">
        <v>10817</v>
      </c>
      <c r="BS172" s="1" t="s">
        <v>106</v>
      </c>
      <c r="BT172" s="1" t="s">
        <v>8894</v>
      </c>
    </row>
    <row r="173" spans="1:73" ht="13.5" customHeight="1" x14ac:dyDescent="0.25">
      <c r="A173" s="4" t="str">
        <f t="shared" si="5"/>
        <v>1687_풍각남면_221</v>
      </c>
      <c r="B173" s="1">
        <v>1687</v>
      </c>
      <c r="C173" s="1" t="s">
        <v>11322</v>
      </c>
      <c r="D173" s="1" t="s">
        <v>11323</v>
      </c>
      <c r="E173" s="1">
        <v>172</v>
      </c>
      <c r="F173" s="1">
        <v>1</v>
      </c>
      <c r="G173" s="1" t="s">
        <v>1024</v>
      </c>
      <c r="H173" s="1" t="s">
        <v>11324</v>
      </c>
      <c r="I173" s="1">
        <v>8</v>
      </c>
      <c r="L173" s="1">
        <v>3</v>
      </c>
      <c r="M173" s="1" t="s">
        <v>12346</v>
      </c>
      <c r="N173" s="1" t="s">
        <v>12836</v>
      </c>
      <c r="S173" s="1" t="s">
        <v>93</v>
      </c>
      <c r="T173" s="1" t="s">
        <v>6597</v>
      </c>
      <c r="U173" s="1" t="s">
        <v>671</v>
      </c>
      <c r="V173" s="1" t="s">
        <v>6714</v>
      </c>
      <c r="Y173" s="1" t="s">
        <v>672</v>
      </c>
      <c r="Z173" s="1" t="s">
        <v>7235</v>
      </c>
      <c r="AC173" s="1">
        <v>29</v>
      </c>
      <c r="AD173" s="1" t="s">
        <v>422</v>
      </c>
      <c r="AE173" s="1" t="s">
        <v>8757</v>
      </c>
    </row>
    <row r="174" spans="1:73" ht="13.5" customHeight="1" x14ac:dyDescent="0.25">
      <c r="A174" s="4" t="str">
        <f t="shared" si="5"/>
        <v>1687_풍각남면_221</v>
      </c>
      <c r="B174" s="1">
        <v>1687</v>
      </c>
      <c r="C174" s="1" t="s">
        <v>11322</v>
      </c>
      <c r="D174" s="1" t="s">
        <v>11323</v>
      </c>
      <c r="E174" s="1">
        <v>173</v>
      </c>
      <c r="F174" s="1">
        <v>1</v>
      </c>
      <c r="G174" s="1" t="s">
        <v>1024</v>
      </c>
      <c r="H174" s="1" t="s">
        <v>11324</v>
      </c>
      <c r="I174" s="1">
        <v>8</v>
      </c>
      <c r="L174" s="1">
        <v>3</v>
      </c>
      <c r="M174" s="1" t="s">
        <v>12346</v>
      </c>
      <c r="N174" s="1" t="s">
        <v>12836</v>
      </c>
      <c r="S174" s="1" t="s">
        <v>341</v>
      </c>
      <c r="T174" s="1" t="s">
        <v>6594</v>
      </c>
      <c r="W174" s="1" t="s">
        <v>145</v>
      </c>
      <c r="X174" s="1" t="s">
        <v>7059</v>
      </c>
      <c r="Y174" s="1" t="s">
        <v>140</v>
      </c>
      <c r="Z174" s="1" t="s">
        <v>7129</v>
      </c>
      <c r="AC174" s="1">
        <v>25</v>
      </c>
      <c r="AD174" s="1" t="s">
        <v>401</v>
      </c>
      <c r="AE174" s="1" t="s">
        <v>8754</v>
      </c>
      <c r="AJ174" s="1" t="s">
        <v>17</v>
      </c>
      <c r="AK174" s="1" t="s">
        <v>8908</v>
      </c>
      <c r="AL174" s="1" t="s">
        <v>51</v>
      </c>
      <c r="AM174" s="1" t="s">
        <v>8849</v>
      </c>
    </row>
    <row r="175" spans="1:73" ht="13.5" customHeight="1" x14ac:dyDescent="0.25">
      <c r="A175" s="4" t="str">
        <f t="shared" si="5"/>
        <v>1687_풍각남면_221</v>
      </c>
      <c r="B175" s="1">
        <v>1687</v>
      </c>
      <c r="C175" s="1" t="s">
        <v>11322</v>
      </c>
      <c r="D175" s="1" t="s">
        <v>11323</v>
      </c>
      <c r="E175" s="1">
        <v>174</v>
      </c>
      <c r="F175" s="1">
        <v>1</v>
      </c>
      <c r="G175" s="1" t="s">
        <v>1024</v>
      </c>
      <c r="H175" s="1" t="s">
        <v>11324</v>
      </c>
      <c r="I175" s="1">
        <v>8</v>
      </c>
      <c r="L175" s="1">
        <v>3</v>
      </c>
      <c r="M175" s="1" t="s">
        <v>12346</v>
      </c>
      <c r="N175" s="1" t="s">
        <v>12836</v>
      </c>
      <c r="S175" s="1" t="s">
        <v>70</v>
      </c>
      <c r="T175" s="1" t="s">
        <v>6596</v>
      </c>
      <c r="Y175" s="1" t="s">
        <v>673</v>
      </c>
      <c r="Z175" s="1" t="s">
        <v>7236</v>
      </c>
      <c r="AC175" s="1">
        <v>7</v>
      </c>
      <c r="AD175" s="1" t="s">
        <v>121</v>
      </c>
      <c r="AE175" s="1" t="s">
        <v>8725</v>
      </c>
    </row>
    <row r="176" spans="1:73" ht="13.5" customHeight="1" x14ac:dyDescent="0.25">
      <c r="A176" s="4" t="str">
        <f t="shared" si="5"/>
        <v>1687_풍각남면_221</v>
      </c>
      <c r="B176" s="1">
        <v>1687</v>
      </c>
      <c r="C176" s="1" t="s">
        <v>11322</v>
      </c>
      <c r="D176" s="1" t="s">
        <v>11323</v>
      </c>
      <c r="E176" s="1">
        <v>175</v>
      </c>
      <c r="F176" s="1">
        <v>1</v>
      </c>
      <c r="G176" s="1" t="s">
        <v>1024</v>
      </c>
      <c r="H176" s="1" t="s">
        <v>11324</v>
      </c>
      <c r="I176" s="1">
        <v>8</v>
      </c>
      <c r="L176" s="1">
        <v>3</v>
      </c>
      <c r="M176" s="1" t="s">
        <v>12346</v>
      </c>
      <c r="N176" s="1" t="s">
        <v>12836</v>
      </c>
      <c r="S176" s="1" t="s">
        <v>343</v>
      </c>
      <c r="T176" s="1" t="s">
        <v>6604</v>
      </c>
      <c r="Y176" s="1" t="s">
        <v>674</v>
      </c>
      <c r="Z176" s="1" t="s">
        <v>7237</v>
      </c>
      <c r="AC176" s="1">
        <v>2</v>
      </c>
      <c r="AD176" s="1" t="s">
        <v>69</v>
      </c>
      <c r="AE176" s="1" t="s">
        <v>6722</v>
      </c>
      <c r="AF176" s="1" t="s">
        <v>97</v>
      </c>
      <c r="AG176" s="1" t="s">
        <v>8774</v>
      </c>
    </row>
    <row r="177" spans="1:72" ht="13.5" customHeight="1" x14ac:dyDescent="0.25">
      <c r="A177" s="4" t="str">
        <f t="shared" si="5"/>
        <v>1687_풍각남면_221</v>
      </c>
      <c r="B177" s="1">
        <v>1687</v>
      </c>
      <c r="C177" s="1" t="s">
        <v>11322</v>
      </c>
      <c r="D177" s="1" t="s">
        <v>11323</v>
      </c>
      <c r="E177" s="1">
        <v>176</v>
      </c>
      <c r="F177" s="1">
        <v>1</v>
      </c>
      <c r="G177" s="1" t="s">
        <v>1024</v>
      </c>
      <c r="H177" s="1" t="s">
        <v>11324</v>
      </c>
      <c r="I177" s="1">
        <v>8</v>
      </c>
      <c r="L177" s="1">
        <v>4</v>
      </c>
      <c r="M177" s="1" t="s">
        <v>675</v>
      </c>
      <c r="N177" s="1" t="s">
        <v>11497</v>
      </c>
      <c r="T177" s="1" t="s">
        <v>11369</v>
      </c>
      <c r="U177" s="1" t="s">
        <v>640</v>
      </c>
      <c r="V177" s="1" t="s">
        <v>6711</v>
      </c>
      <c r="Y177" s="1" t="s">
        <v>675</v>
      </c>
      <c r="Z177" s="1" t="s">
        <v>11497</v>
      </c>
      <c r="AC177" s="1">
        <v>38</v>
      </c>
      <c r="AD177" s="1" t="s">
        <v>85</v>
      </c>
      <c r="AE177" s="1" t="s">
        <v>8720</v>
      </c>
      <c r="AJ177" s="1" t="s">
        <v>17</v>
      </c>
      <c r="AK177" s="1" t="s">
        <v>8908</v>
      </c>
      <c r="AL177" s="1" t="s">
        <v>51</v>
      </c>
      <c r="AM177" s="1" t="s">
        <v>8849</v>
      </c>
      <c r="AN177" s="1" t="s">
        <v>77</v>
      </c>
      <c r="AO177" s="1" t="s">
        <v>8882</v>
      </c>
      <c r="AP177" s="1" t="s">
        <v>58</v>
      </c>
      <c r="AQ177" s="1" t="s">
        <v>6774</v>
      </c>
      <c r="AR177" s="1" t="s">
        <v>642</v>
      </c>
      <c r="AS177" s="1" t="s">
        <v>11721</v>
      </c>
      <c r="AT177" s="1" t="s">
        <v>44</v>
      </c>
      <c r="AU177" s="1" t="s">
        <v>6669</v>
      </c>
      <c r="AV177" s="1" t="s">
        <v>676</v>
      </c>
      <c r="AW177" s="1" t="s">
        <v>8183</v>
      </c>
      <c r="BB177" s="1" t="s">
        <v>46</v>
      </c>
      <c r="BC177" s="1" t="s">
        <v>6783</v>
      </c>
      <c r="BD177" s="1" t="s">
        <v>677</v>
      </c>
      <c r="BE177" s="1" t="s">
        <v>8643</v>
      </c>
      <c r="BG177" s="1" t="s">
        <v>60</v>
      </c>
      <c r="BH177" s="1" t="s">
        <v>7012</v>
      </c>
      <c r="BI177" s="1" t="s">
        <v>303</v>
      </c>
      <c r="BJ177" s="1" t="s">
        <v>7665</v>
      </c>
      <c r="BK177" s="1" t="s">
        <v>60</v>
      </c>
      <c r="BL177" s="1" t="s">
        <v>7012</v>
      </c>
      <c r="BM177" s="1" t="s">
        <v>662</v>
      </c>
      <c r="BN177" s="1" t="s">
        <v>9974</v>
      </c>
      <c r="BO177" s="1" t="s">
        <v>44</v>
      </c>
      <c r="BP177" s="1" t="s">
        <v>6669</v>
      </c>
      <c r="BQ177" s="1" t="s">
        <v>678</v>
      </c>
      <c r="BR177" s="1" t="s">
        <v>9302</v>
      </c>
      <c r="BS177" s="1" t="s">
        <v>636</v>
      </c>
      <c r="BT177" s="1" t="s">
        <v>8934</v>
      </c>
    </row>
    <row r="178" spans="1:72" ht="13.5" customHeight="1" x14ac:dyDescent="0.25">
      <c r="A178" s="4" t="str">
        <f t="shared" si="5"/>
        <v>1687_풍각남면_221</v>
      </c>
      <c r="B178" s="1">
        <v>1687</v>
      </c>
      <c r="C178" s="1" t="s">
        <v>11322</v>
      </c>
      <c r="D178" s="1" t="s">
        <v>11323</v>
      </c>
      <c r="E178" s="1">
        <v>177</v>
      </c>
      <c r="F178" s="1">
        <v>1</v>
      </c>
      <c r="G178" s="1" t="s">
        <v>1024</v>
      </c>
      <c r="H178" s="1" t="s">
        <v>11324</v>
      </c>
      <c r="I178" s="1">
        <v>8</v>
      </c>
      <c r="L178" s="1">
        <v>4</v>
      </c>
      <c r="M178" s="1" t="s">
        <v>675</v>
      </c>
      <c r="N178" s="1" t="s">
        <v>11497</v>
      </c>
      <c r="S178" s="1" t="s">
        <v>52</v>
      </c>
      <c r="T178" s="1" t="s">
        <v>6593</v>
      </c>
      <c r="U178" s="1" t="s">
        <v>53</v>
      </c>
      <c r="V178" s="1" t="s">
        <v>6668</v>
      </c>
      <c r="Y178" s="1" t="s">
        <v>679</v>
      </c>
      <c r="Z178" s="1" t="s">
        <v>7238</v>
      </c>
      <c r="AC178" s="1">
        <v>40</v>
      </c>
      <c r="AD178" s="1" t="s">
        <v>327</v>
      </c>
      <c r="AE178" s="1" t="s">
        <v>8748</v>
      </c>
      <c r="AJ178" s="1" t="s">
        <v>17</v>
      </c>
      <c r="AK178" s="1" t="s">
        <v>8908</v>
      </c>
      <c r="AL178" s="1" t="s">
        <v>108</v>
      </c>
      <c r="AM178" s="1" t="s">
        <v>8869</v>
      </c>
      <c r="AN178" s="1" t="s">
        <v>680</v>
      </c>
      <c r="AO178" s="1" t="s">
        <v>8897</v>
      </c>
      <c r="AP178" s="1" t="s">
        <v>60</v>
      </c>
      <c r="AQ178" s="1" t="s">
        <v>7012</v>
      </c>
      <c r="AR178" s="1" t="s">
        <v>681</v>
      </c>
      <c r="AS178" s="1" t="s">
        <v>9028</v>
      </c>
      <c r="AT178" s="1" t="s">
        <v>60</v>
      </c>
      <c r="AU178" s="1" t="s">
        <v>7012</v>
      </c>
      <c r="AV178" s="1" t="s">
        <v>682</v>
      </c>
      <c r="AW178" s="1" t="s">
        <v>7333</v>
      </c>
      <c r="BB178" s="1" t="s">
        <v>46</v>
      </c>
      <c r="BC178" s="1" t="s">
        <v>6783</v>
      </c>
      <c r="BD178" s="1" t="s">
        <v>683</v>
      </c>
      <c r="BE178" s="1" t="s">
        <v>9763</v>
      </c>
      <c r="BG178" s="1" t="s">
        <v>60</v>
      </c>
      <c r="BH178" s="1" t="s">
        <v>7012</v>
      </c>
      <c r="BI178" s="1" t="s">
        <v>684</v>
      </c>
      <c r="BJ178" s="1" t="s">
        <v>9975</v>
      </c>
      <c r="BK178" s="1" t="s">
        <v>60</v>
      </c>
      <c r="BL178" s="1" t="s">
        <v>7012</v>
      </c>
      <c r="BM178" s="1" t="s">
        <v>685</v>
      </c>
      <c r="BN178" s="1" t="s">
        <v>8405</v>
      </c>
      <c r="BO178" s="1" t="s">
        <v>423</v>
      </c>
      <c r="BP178" s="1" t="s">
        <v>8997</v>
      </c>
      <c r="BQ178" s="1" t="s">
        <v>686</v>
      </c>
      <c r="BR178" s="1" t="s">
        <v>10818</v>
      </c>
      <c r="BS178" s="1" t="s">
        <v>522</v>
      </c>
      <c r="BT178" s="1" t="s">
        <v>8889</v>
      </c>
    </row>
    <row r="179" spans="1:72" ht="13.5" customHeight="1" x14ac:dyDescent="0.25">
      <c r="A179" s="4" t="str">
        <f t="shared" si="5"/>
        <v>1687_풍각남면_221</v>
      </c>
      <c r="B179" s="1">
        <v>1687</v>
      </c>
      <c r="C179" s="1" t="s">
        <v>11322</v>
      </c>
      <c r="D179" s="1" t="s">
        <v>11323</v>
      </c>
      <c r="E179" s="1">
        <v>178</v>
      </c>
      <c r="F179" s="1">
        <v>1</v>
      </c>
      <c r="G179" s="1" t="s">
        <v>1024</v>
      </c>
      <c r="H179" s="1" t="s">
        <v>11324</v>
      </c>
      <c r="I179" s="1">
        <v>8</v>
      </c>
      <c r="L179" s="1">
        <v>4</v>
      </c>
      <c r="M179" s="1" t="s">
        <v>675</v>
      </c>
      <c r="N179" s="1" t="s">
        <v>11497</v>
      </c>
      <c r="S179" s="1" t="s">
        <v>93</v>
      </c>
      <c r="T179" s="1" t="s">
        <v>6597</v>
      </c>
      <c r="Y179" s="1" t="s">
        <v>488</v>
      </c>
      <c r="Z179" s="1" t="s">
        <v>7194</v>
      </c>
      <c r="AC179" s="1">
        <v>11</v>
      </c>
      <c r="AD179" s="1" t="s">
        <v>192</v>
      </c>
      <c r="AE179" s="1" t="s">
        <v>8735</v>
      </c>
    </row>
    <row r="180" spans="1:72" ht="13.5" customHeight="1" x14ac:dyDescent="0.25">
      <c r="A180" s="4" t="str">
        <f t="shared" si="5"/>
        <v>1687_풍각남면_221</v>
      </c>
      <c r="B180" s="1">
        <v>1687</v>
      </c>
      <c r="C180" s="1" t="s">
        <v>11322</v>
      </c>
      <c r="D180" s="1" t="s">
        <v>11323</v>
      </c>
      <c r="E180" s="1">
        <v>179</v>
      </c>
      <c r="F180" s="1">
        <v>1</v>
      </c>
      <c r="G180" s="1" t="s">
        <v>1024</v>
      </c>
      <c r="H180" s="1" t="s">
        <v>11324</v>
      </c>
      <c r="I180" s="1">
        <v>8</v>
      </c>
      <c r="L180" s="1">
        <v>4</v>
      </c>
      <c r="M180" s="1" t="s">
        <v>675</v>
      </c>
      <c r="N180" s="1" t="s">
        <v>11497</v>
      </c>
      <c r="S180" s="1" t="s">
        <v>93</v>
      </c>
      <c r="T180" s="1" t="s">
        <v>6597</v>
      </c>
      <c r="Y180" s="1" t="s">
        <v>687</v>
      </c>
      <c r="Z180" s="1" t="s">
        <v>7239</v>
      </c>
      <c r="AC180" s="1">
        <v>7</v>
      </c>
      <c r="AD180" s="1" t="s">
        <v>121</v>
      </c>
      <c r="AE180" s="1" t="s">
        <v>8725</v>
      </c>
    </row>
    <row r="181" spans="1:72" ht="13.5" customHeight="1" x14ac:dyDescent="0.25">
      <c r="A181" s="4" t="str">
        <f t="shared" si="5"/>
        <v>1687_풍각남면_221</v>
      </c>
      <c r="B181" s="1">
        <v>1687</v>
      </c>
      <c r="C181" s="1" t="s">
        <v>11322</v>
      </c>
      <c r="D181" s="1" t="s">
        <v>11323</v>
      </c>
      <c r="E181" s="1">
        <v>180</v>
      </c>
      <c r="F181" s="1">
        <v>1</v>
      </c>
      <c r="G181" s="1" t="s">
        <v>1024</v>
      </c>
      <c r="H181" s="1" t="s">
        <v>11324</v>
      </c>
      <c r="I181" s="1">
        <v>8</v>
      </c>
      <c r="L181" s="1">
        <v>5</v>
      </c>
      <c r="M181" s="1" t="s">
        <v>688</v>
      </c>
      <c r="N181" s="1" t="s">
        <v>7240</v>
      </c>
      <c r="O181" s="1" t="s">
        <v>6</v>
      </c>
      <c r="P181" s="1" t="s">
        <v>6578</v>
      </c>
      <c r="T181" s="1" t="s">
        <v>11368</v>
      </c>
      <c r="U181" s="1" t="s">
        <v>205</v>
      </c>
      <c r="V181" s="1" t="s">
        <v>6679</v>
      </c>
      <c r="Y181" s="1" t="s">
        <v>688</v>
      </c>
      <c r="Z181" s="1" t="s">
        <v>7240</v>
      </c>
      <c r="AC181" s="1">
        <v>28</v>
      </c>
      <c r="AD181" s="1" t="s">
        <v>340</v>
      </c>
      <c r="AE181" s="1" t="s">
        <v>8750</v>
      </c>
      <c r="AJ181" s="1" t="s">
        <v>17</v>
      </c>
      <c r="AK181" s="1" t="s">
        <v>8908</v>
      </c>
      <c r="AL181" s="1" t="s">
        <v>56</v>
      </c>
      <c r="AM181" s="1" t="s">
        <v>11552</v>
      </c>
      <c r="AN181" s="1" t="s">
        <v>163</v>
      </c>
      <c r="AO181" s="1" t="s">
        <v>8851</v>
      </c>
      <c r="AP181" s="1" t="s">
        <v>58</v>
      </c>
      <c r="AQ181" s="1" t="s">
        <v>6774</v>
      </c>
      <c r="AR181" s="1" t="s">
        <v>689</v>
      </c>
      <c r="AS181" s="1" t="s">
        <v>11715</v>
      </c>
      <c r="AT181" s="1" t="s">
        <v>60</v>
      </c>
      <c r="AU181" s="1" t="s">
        <v>7012</v>
      </c>
      <c r="AV181" s="1" t="s">
        <v>303</v>
      </c>
      <c r="AW181" s="1" t="s">
        <v>7665</v>
      </c>
      <c r="BB181" s="1" t="s">
        <v>46</v>
      </c>
      <c r="BC181" s="1" t="s">
        <v>6783</v>
      </c>
      <c r="BD181" s="1" t="s">
        <v>690</v>
      </c>
      <c r="BE181" s="1" t="s">
        <v>7241</v>
      </c>
      <c r="BG181" s="1" t="s">
        <v>78</v>
      </c>
      <c r="BH181" s="1" t="s">
        <v>6689</v>
      </c>
      <c r="BI181" s="1" t="s">
        <v>304</v>
      </c>
      <c r="BJ181" s="1" t="s">
        <v>7950</v>
      </c>
      <c r="BK181" s="1" t="s">
        <v>348</v>
      </c>
      <c r="BL181" s="1" t="s">
        <v>9000</v>
      </c>
      <c r="BM181" s="1" t="s">
        <v>535</v>
      </c>
      <c r="BN181" s="1" t="s">
        <v>9832</v>
      </c>
      <c r="BO181" s="1" t="s">
        <v>471</v>
      </c>
      <c r="BP181" s="1" t="s">
        <v>9170</v>
      </c>
      <c r="BQ181" s="1" t="s">
        <v>691</v>
      </c>
      <c r="BR181" s="1" t="s">
        <v>10819</v>
      </c>
      <c r="BS181" s="1" t="s">
        <v>692</v>
      </c>
      <c r="BT181" s="1" t="s">
        <v>8920</v>
      </c>
    </row>
    <row r="182" spans="1:72" ht="13.5" customHeight="1" x14ac:dyDescent="0.25">
      <c r="A182" s="4" t="str">
        <f t="shared" si="5"/>
        <v>1687_풍각남면_221</v>
      </c>
      <c r="B182" s="1">
        <v>1687</v>
      </c>
      <c r="C182" s="1" t="s">
        <v>11322</v>
      </c>
      <c r="D182" s="1" t="s">
        <v>11323</v>
      </c>
      <c r="E182" s="1">
        <v>181</v>
      </c>
      <c r="F182" s="1">
        <v>1</v>
      </c>
      <c r="G182" s="1" t="s">
        <v>1024</v>
      </c>
      <c r="H182" s="1" t="s">
        <v>11324</v>
      </c>
      <c r="I182" s="1">
        <v>8</v>
      </c>
      <c r="L182" s="1">
        <v>5</v>
      </c>
      <c r="M182" s="1" t="s">
        <v>688</v>
      </c>
      <c r="N182" s="1" t="s">
        <v>7240</v>
      </c>
      <c r="S182" s="1" t="s">
        <v>52</v>
      </c>
      <c r="T182" s="1" t="s">
        <v>6593</v>
      </c>
      <c r="U182" s="1" t="s">
        <v>53</v>
      </c>
      <c r="V182" s="1" t="s">
        <v>6668</v>
      </c>
      <c r="Y182" s="1" t="s">
        <v>440</v>
      </c>
      <c r="Z182" s="1" t="s">
        <v>7184</v>
      </c>
      <c r="AC182" s="1">
        <v>33</v>
      </c>
      <c r="AD182" s="1" t="s">
        <v>574</v>
      </c>
      <c r="AE182" s="1" t="s">
        <v>8762</v>
      </c>
      <c r="AF182" s="1" t="s">
        <v>97</v>
      </c>
      <c r="AG182" s="1" t="s">
        <v>8774</v>
      </c>
      <c r="AJ182" s="1" t="s">
        <v>17</v>
      </c>
      <c r="AK182" s="1" t="s">
        <v>8908</v>
      </c>
      <c r="AL182" s="1" t="s">
        <v>163</v>
      </c>
      <c r="AM182" s="1" t="s">
        <v>8851</v>
      </c>
      <c r="AN182" s="1" t="s">
        <v>693</v>
      </c>
      <c r="AO182" s="1" t="s">
        <v>8970</v>
      </c>
      <c r="AP182" s="1" t="s">
        <v>60</v>
      </c>
      <c r="AQ182" s="1" t="s">
        <v>7012</v>
      </c>
      <c r="AR182" s="1" t="s">
        <v>694</v>
      </c>
      <c r="AS182" s="1" t="s">
        <v>9029</v>
      </c>
      <c r="AT182" s="1" t="s">
        <v>148</v>
      </c>
      <c r="AU182" s="1" t="s">
        <v>11760</v>
      </c>
      <c r="AV182" s="1" t="s">
        <v>695</v>
      </c>
      <c r="AW182" s="1" t="s">
        <v>9276</v>
      </c>
      <c r="BB182" s="1" t="s">
        <v>46</v>
      </c>
      <c r="BC182" s="1" t="s">
        <v>6783</v>
      </c>
      <c r="BD182" s="1" t="s">
        <v>674</v>
      </c>
      <c r="BE182" s="1" t="s">
        <v>7237</v>
      </c>
      <c r="BG182" s="1" t="s">
        <v>148</v>
      </c>
      <c r="BH182" s="1" t="s">
        <v>11401</v>
      </c>
      <c r="BI182" s="1" t="s">
        <v>696</v>
      </c>
      <c r="BJ182" s="1" t="s">
        <v>7642</v>
      </c>
      <c r="BK182" s="1" t="s">
        <v>148</v>
      </c>
      <c r="BL182" s="1" t="s">
        <v>11910</v>
      </c>
      <c r="BM182" s="1" t="s">
        <v>697</v>
      </c>
      <c r="BN182" s="1" t="s">
        <v>7316</v>
      </c>
      <c r="BO182" s="1" t="s">
        <v>44</v>
      </c>
      <c r="BP182" s="1" t="s">
        <v>6669</v>
      </c>
      <c r="BQ182" s="1" t="s">
        <v>698</v>
      </c>
      <c r="BR182" s="1" t="s">
        <v>10820</v>
      </c>
      <c r="BS182" s="1" t="s">
        <v>163</v>
      </c>
      <c r="BT182" s="1" t="s">
        <v>8851</v>
      </c>
    </row>
    <row r="183" spans="1:72" ht="13.5" customHeight="1" x14ac:dyDescent="0.25">
      <c r="A183" s="4" t="str">
        <f t="shared" si="5"/>
        <v>1687_풍각남면_221</v>
      </c>
      <c r="B183" s="1">
        <v>1687</v>
      </c>
      <c r="C183" s="1" t="s">
        <v>11322</v>
      </c>
      <c r="D183" s="1" t="s">
        <v>11323</v>
      </c>
      <c r="E183" s="1">
        <v>182</v>
      </c>
      <c r="F183" s="1">
        <v>1</v>
      </c>
      <c r="G183" s="1" t="s">
        <v>1024</v>
      </c>
      <c r="H183" s="1" t="s">
        <v>11324</v>
      </c>
      <c r="I183" s="1">
        <v>8</v>
      </c>
      <c r="L183" s="1">
        <v>5</v>
      </c>
      <c r="M183" s="1" t="s">
        <v>688</v>
      </c>
      <c r="N183" s="1" t="s">
        <v>7240</v>
      </c>
      <c r="S183" s="1" t="s">
        <v>68</v>
      </c>
      <c r="T183" s="1" t="s">
        <v>6595</v>
      </c>
      <c r="U183" s="1" t="s">
        <v>53</v>
      </c>
      <c r="V183" s="1" t="s">
        <v>6668</v>
      </c>
      <c r="Y183" s="1" t="s">
        <v>690</v>
      </c>
      <c r="Z183" s="1" t="s">
        <v>7241</v>
      </c>
      <c r="AC183" s="1">
        <v>65</v>
      </c>
      <c r="AD183" s="1" t="s">
        <v>133</v>
      </c>
      <c r="AE183" s="1" t="s">
        <v>8727</v>
      </c>
      <c r="AJ183" s="1" t="s">
        <v>17</v>
      </c>
      <c r="AK183" s="1" t="s">
        <v>8908</v>
      </c>
      <c r="AL183" s="1" t="s">
        <v>692</v>
      </c>
      <c r="AM183" s="1" t="s">
        <v>8920</v>
      </c>
    </row>
    <row r="184" spans="1:72" ht="13.5" customHeight="1" x14ac:dyDescent="0.25">
      <c r="A184" s="4" t="str">
        <f t="shared" si="5"/>
        <v>1687_풍각남면_221</v>
      </c>
      <c r="B184" s="1">
        <v>1687</v>
      </c>
      <c r="C184" s="1" t="s">
        <v>11322</v>
      </c>
      <c r="D184" s="1" t="s">
        <v>11323</v>
      </c>
      <c r="E184" s="1">
        <v>183</v>
      </c>
      <c r="F184" s="1">
        <v>1</v>
      </c>
      <c r="G184" s="1" t="s">
        <v>1024</v>
      </c>
      <c r="H184" s="1" t="s">
        <v>11324</v>
      </c>
      <c r="I184" s="1">
        <v>9</v>
      </c>
      <c r="J184" s="1" t="s">
        <v>13744</v>
      </c>
      <c r="K184" s="1" t="s">
        <v>11344</v>
      </c>
      <c r="L184" s="1">
        <v>1</v>
      </c>
      <c r="M184" s="1" t="s">
        <v>13745</v>
      </c>
      <c r="N184" s="1" t="s">
        <v>11477</v>
      </c>
      <c r="T184" s="1" t="s">
        <v>11368</v>
      </c>
      <c r="U184" s="1" t="s">
        <v>640</v>
      </c>
      <c r="V184" s="1" t="s">
        <v>6711</v>
      </c>
      <c r="Y184" s="1" t="s">
        <v>13745</v>
      </c>
      <c r="Z184" s="1" t="s">
        <v>11477</v>
      </c>
      <c r="AC184" s="1">
        <v>40</v>
      </c>
      <c r="AD184" s="1" t="s">
        <v>327</v>
      </c>
      <c r="AE184" s="1" t="s">
        <v>8748</v>
      </c>
      <c r="AJ184" s="1" t="s">
        <v>17</v>
      </c>
      <c r="AK184" s="1" t="s">
        <v>8908</v>
      </c>
      <c r="AL184" s="1" t="s">
        <v>56</v>
      </c>
      <c r="AM184" s="1" t="s">
        <v>11552</v>
      </c>
      <c r="AN184" s="1" t="s">
        <v>699</v>
      </c>
      <c r="AO184" s="1" t="s">
        <v>8977</v>
      </c>
      <c r="AP184" s="1" t="s">
        <v>58</v>
      </c>
      <c r="AQ184" s="1" t="s">
        <v>6774</v>
      </c>
      <c r="AR184" s="1" t="s">
        <v>700</v>
      </c>
      <c r="AS184" s="1" t="s">
        <v>11710</v>
      </c>
      <c r="AT184" s="1" t="s">
        <v>44</v>
      </c>
      <c r="AU184" s="1" t="s">
        <v>6669</v>
      </c>
      <c r="AV184" s="1" t="s">
        <v>316</v>
      </c>
      <c r="AW184" s="1" t="s">
        <v>9256</v>
      </c>
      <c r="BB184" s="1" t="s">
        <v>46</v>
      </c>
      <c r="BC184" s="1" t="s">
        <v>6783</v>
      </c>
      <c r="BD184" s="1" t="s">
        <v>701</v>
      </c>
      <c r="BE184" s="1" t="s">
        <v>9764</v>
      </c>
      <c r="BG184" s="1" t="s">
        <v>44</v>
      </c>
      <c r="BH184" s="1" t="s">
        <v>6669</v>
      </c>
      <c r="BI184" s="1" t="s">
        <v>260</v>
      </c>
      <c r="BJ184" s="1" t="s">
        <v>7204</v>
      </c>
      <c r="BK184" s="1" t="s">
        <v>44</v>
      </c>
      <c r="BL184" s="1" t="s">
        <v>6669</v>
      </c>
      <c r="BM184" s="1" t="s">
        <v>289</v>
      </c>
      <c r="BN184" s="1" t="s">
        <v>9280</v>
      </c>
      <c r="BO184" s="1" t="s">
        <v>44</v>
      </c>
      <c r="BP184" s="1" t="s">
        <v>6669</v>
      </c>
      <c r="BQ184" s="1" t="s">
        <v>13415</v>
      </c>
      <c r="BR184" s="1" t="s">
        <v>13416</v>
      </c>
      <c r="BS184" s="1" t="s">
        <v>86</v>
      </c>
      <c r="BT184" s="1" t="s">
        <v>8853</v>
      </c>
    </row>
    <row r="185" spans="1:72" ht="13.5" customHeight="1" x14ac:dyDescent="0.25">
      <c r="A185" s="4" t="str">
        <f t="shared" si="5"/>
        <v>1687_풍각남면_221</v>
      </c>
      <c r="B185" s="1">
        <v>1687</v>
      </c>
      <c r="C185" s="1" t="s">
        <v>11322</v>
      </c>
      <c r="D185" s="1" t="s">
        <v>11323</v>
      </c>
      <c r="E185" s="1">
        <v>184</v>
      </c>
      <c r="F185" s="1">
        <v>1</v>
      </c>
      <c r="G185" s="1" t="s">
        <v>1024</v>
      </c>
      <c r="H185" s="1" t="s">
        <v>11324</v>
      </c>
      <c r="I185" s="1">
        <v>9</v>
      </c>
      <c r="L185" s="1">
        <v>1</v>
      </c>
      <c r="M185" s="1" t="s">
        <v>13745</v>
      </c>
      <c r="N185" s="1" t="s">
        <v>11477</v>
      </c>
      <c r="S185" s="1" t="s">
        <v>52</v>
      </c>
      <c r="T185" s="1" t="s">
        <v>6593</v>
      </c>
      <c r="U185" s="1" t="s">
        <v>53</v>
      </c>
      <c r="V185" s="1" t="s">
        <v>6668</v>
      </c>
      <c r="Y185" s="1" t="s">
        <v>702</v>
      </c>
      <c r="Z185" s="1" t="s">
        <v>7242</v>
      </c>
      <c r="AC185" s="1">
        <v>40</v>
      </c>
      <c r="AD185" s="1" t="s">
        <v>327</v>
      </c>
      <c r="AE185" s="1" t="s">
        <v>8748</v>
      </c>
      <c r="AJ185" s="1" t="s">
        <v>17</v>
      </c>
      <c r="AK185" s="1" t="s">
        <v>8908</v>
      </c>
      <c r="AL185" s="1" t="s">
        <v>106</v>
      </c>
      <c r="AM185" s="1" t="s">
        <v>8894</v>
      </c>
      <c r="AN185" s="1" t="s">
        <v>522</v>
      </c>
      <c r="AO185" s="1" t="s">
        <v>8889</v>
      </c>
      <c r="AP185" s="1" t="s">
        <v>58</v>
      </c>
      <c r="AQ185" s="1" t="s">
        <v>6774</v>
      </c>
      <c r="AR185" s="1" t="s">
        <v>703</v>
      </c>
      <c r="AS185" s="1" t="s">
        <v>11702</v>
      </c>
      <c r="AT185" s="1" t="s">
        <v>44</v>
      </c>
      <c r="AU185" s="1" t="s">
        <v>6669</v>
      </c>
      <c r="AV185" s="1" t="s">
        <v>704</v>
      </c>
      <c r="AW185" s="1" t="s">
        <v>9277</v>
      </c>
      <c r="BB185" s="1" t="s">
        <v>46</v>
      </c>
      <c r="BC185" s="1" t="s">
        <v>6783</v>
      </c>
      <c r="BD185" s="1" t="s">
        <v>705</v>
      </c>
      <c r="BE185" s="1" t="s">
        <v>9765</v>
      </c>
      <c r="BG185" s="1" t="s">
        <v>44</v>
      </c>
      <c r="BH185" s="1" t="s">
        <v>6669</v>
      </c>
      <c r="BI185" s="1" t="s">
        <v>706</v>
      </c>
      <c r="BJ185" s="1" t="s">
        <v>9976</v>
      </c>
      <c r="BK185" s="1" t="s">
        <v>44</v>
      </c>
      <c r="BL185" s="1" t="s">
        <v>6669</v>
      </c>
      <c r="BM185" s="1" t="s">
        <v>707</v>
      </c>
      <c r="BN185" s="1" t="s">
        <v>10411</v>
      </c>
      <c r="BO185" s="1" t="s">
        <v>44</v>
      </c>
      <c r="BP185" s="1" t="s">
        <v>6669</v>
      </c>
      <c r="BQ185" s="1" t="s">
        <v>708</v>
      </c>
      <c r="BR185" s="1" t="s">
        <v>7278</v>
      </c>
      <c r="BS185" s="1" t="s">
        <v>51</v>
      </c>
      <c r="BT185" s="1" t="s">
        <v>8849</v>
      </c>
    </row>
    <row r="186" spans="1:72" ht="13.5" customHeight="1" x14ac:dyDescent="0.25">
      <c r="A186" s="4" t="str">
        <f t="shared" si="5"/>
        <v>1687_풍각남면_221</v>
      </c>
      <c r="B186" s="1">
        <v>1687</v>
      </c>
      <c r="C186" s="1" t="s">
        <v>11322</v>
      </c>
      <c r="D186" s="1" t="s">
        <v>11323</v>
      </c>
      <c r="E186" s="1">
        <v>185</v>
      </c>
      <c r="F186" s="1">
        <v>1</v>
      </c>
      <c r="G186" s="1" t="s">
        <v>1024</v>
      </c>
      <c r="H186" s="1" t="s">
        <v>11324</v>
      </c>
      <c r="I186" s="1">
        <v>9</v>
      </c>
      <c r="L186" s="1">
        <v>1</v>
      </c>
      <c r="M186" s="1" t="s">
        <v>13745</v>
      </c>
      <c r="N186" s="1" t="s">
        <v>11477</v>
      </c>
      <c r="S186" s="1" t="s">
        <v>70</v>
      </c>
      <c r="T186" s="1" t="s">
        <v>6596</v>
      </c>
      <c r="Y186" s="1" t="s">
        <v>13718</v>
      </c>
      <c r="Z186" s="1" t="s">
        <v>7120</v>
      </c>
      <c r="AC186" s="1">
        <v>9</v>
      </c>
      <c r="AD186" s="1" t="s">
        <v>594</v>
      </c>
      <c r="AE186" s="1" t="s">
        <v>8763</v>
      </c>
      <c r="AG186" s="1" t="s">
        <v>8774</v>
      </c>
    </row>
    <row r="187" spans="1:72" ht="13.5" customHeight="1" x14ac:dyDescent="0.25">
      <c r="A187" s="4" t="str">
        <f t="shared" si="5"/>
        <v>1687_풍각남면_221</v>
      </c>
      <c r="B187" s="1">
        <v>1687</v>
      </c>
      <c r="C187" s="1" t="s">
        <v>11322</v>
      </c>
      <c r="D187" s="1" t="s">
        <v>11323</v>
      </c>
      <c r="E187" s="1">
        <v>186</v>
      </c>
      <c r="F187" s="1">
        <v>1</v>
      </c>
      <c r="G187" s="1" t="s">
        <v>1024</v>
      </c>
      <c r="H187" s="1" t="s">
        <v>11324</v>
      </c>
      <c r="I187" s="1">
        <v>9</v>
      </c>
      <c r="L187" s="1">
        <v>1</v>
      </c>
      <c r="M187" s="1" t="s">
        <v>13745</v>
      </c>
      <c r="N187" s="1" t="s">
        <v>11477</v>
      </c>
      <c r="S187" s="1" t="s">
        <v>93</v>
      </c>
      <c r="T187" s="1" t="s">
        <v>6597</v>
      </c>
      <c r="Y187" s="1" t="s">
        <v>709</v>
      </c>
      <c r="Z187" s="1" t="s">
        <v>7243</v>
      </c>
      <c r="AC187" s="1">
        <v>7</v>
      </c>
      <c r="AD187" s="1" t="s">
        <v>121</v>
      </c>
      <c r="AE187" s="1" t="s">
        <v>8725</v>
      </c>
      <c r="AF187" s="1" t="s">
        <v>11544</v>
      </c>
      <c r="AG187" s="1" t="s">
        <v>11545</v>
      </c>
    </row>
    <row r="188" spans="1:72" ht="13.5" customHeight="1" x14ac:dyDescent="0.25">
      <c r="A188" s="4" t="str">
        <f t="shared" si="5"/>
        <v>1687_풍각남면_221</v>
      </c>
      <c r="B188" s="1">
        <v>1687</v>
      </c>
      <c r="C188" s="1" t="s">
        <v>11322</v>
      </c>
      <c r="D188" s="1" t="s">
        <v>11323</v>
      </c>
      <c r="E188" s="1">
        <v>187</v>
      </c>
      <c r="F188" s="1">
        <v>1</v>
      </c>
      <c r="G188" s="1" t="s">
        <v>1024</v>
      </c>
      <c r="H188" s="1" t="s">
        <v>11324</v>
      </c>
      <c r="I188" s="1">
        <v>9</v>
      </c>
      <c r="L188" s="1">
        <v>2</v>
      </c>
      <c r="M188" s="1" t="s">
        <v>12347</v>
      </c>
      <c r="N188" s="1" t="s">
        <v>12837</v>
      </c>
      <c r="T188" s="1" t="s">
        <v>11369</v>
      </c>
      <c r="U188" s="1" t="s">
        <v>487</v>
      </c>
      <c r="V188" s="1" t="s">
        <v>6703</v>
      </c>
      <c r="W188" s="1" t="s">
        <v>560</v>
      </c>
      <c r="X188" s="1" t="s">
        <v>7070</v>
      </c>
      <c r="Y188" s="1" t="s">
        <v>710</v>
      </c>
      <c r="Z188" s="1" t="s">
        <v>7244</v>
      </c>
      <c r="AC188" s="1">
        <v>48</v>
      </c>
      <c r="AD188" s="1" t="s">
        <v>427</v>
      </c>
      <c r="AE188" s="1" t="s">
        <v>8758</v>
      </c>
      <c r="AJ188" s="1" t="s">
        <v>17</v>
      </c>
      <c r="AK188" s="1" t="s">
        <v>8908</v>
      </c>
      <c r="AL188" s="1" t="s">
        <v>106</v>
      </c>
      <c r="AM188" s="1" t="s">
        <v>8894</v>
      </c>
      <c r="AT188" s="1" t="s">
        <v>159</v>
      </c>
      <c r="AU188" s="1" t="s">
        <v>9166</v>
      </c>
      <c r="AV188" s="1" t="s">
        <v>711</v>
      </c>
      <c r="AW188" s="1" t="s">
        <v>9278</v>
      </c>
      <c r="BG188" s="1" t="s">
        <v>159</v>
      </c>
      <c r="BH188" s="1" t="s">
        <v>9166</v>
      </c>
      <c r="BI188" s="1" t="s">
        <v>712</v>
      </c>
      <c r="BJ188" s="1" t="s">
        <v>9329</v>
      </c>
      <c r="BK188" s="1" t="s">
        <v>159</v>
      </c>
      <c r="BL188" s="1" t="s">
        <v>9166</v>
      </c>
      <c r="BM188" s="1" t="s">
        <v>713</v>
      </c>
      <c r="BN188" s="1" t="s">
        <v>7726</v>
      </c>
      <c r="BO188" s="1" t="s">
        <v>60</v>
      </c>
      <c r="BP188" s="1" t="s">
        <v>7012</v>
      </c>
      <c r="BQ188" s="1" t="s">
        <v>714</v>
      </c>
      <c r="BR188" s="1" t="s">
        <v>12293</v>
      </c>
      <c r="BS188" s="1" t="s">
        <v>57</v>
      </c>
      <c r="BT188" s="1" t="s">
        <v>8919</v>
      </c>
    </row>
    <row r="189" spans="1:72" ht="13.5" customHeight="1" x14ac:dyDescent="0.25">
      <c r="A189" s="4" t="str">
        <f t="shared" si="5"/>
        <v>1687_풍각남면_221</v>
      </c>
      <c r="B189" s="1">
        <v>1687</v>
      </c>
      <c r="C189" s="1" t="s">
        <v>11322</v>
      </c>
      <c r="D189" s="1" t="s">
        <v>11323</v>
      </c>
      <c r="E189" s="1">
        <v>188</v>
      </c>
      <c r="F189" s="1">
        <v>1</v>
      </c>
      <c r="G189" s="1" t="s">
        <v>1024</v>
      </c>
      <c r="H189" s="1" t="s">
        <v>11324</v>
      </c>
      <c r="I189" s="1">
        <v>9</v>
      </c>
      <c r="L189" s="1">
        <v>2</v>
      </c>
      <c r="M189" s="1" t="s">
        <v>12347</v>
      </c>
      <c r="N189" s="1" t="s">
        <v>12837</v>
      </c>
      <c r="S189" s="1" t="s">
        <v>52</v>
      </c>
      <c r="T189" s="1" t="s">
        <v>6593</v>
      </c>
      <c r="U189" s="1" t="s">
        <v>83</v>
      </c>
      <c r="V189" s="1" t="s">
        <v>11397</v>
      </c>
      <c r="W189" s="1" t="s">
        <v>145</v>
      </c>
      <c r="X189" s="1" t="s">
        <v>7059</v>
      </c>
      <c r="Y189" s="1" t="s">
        <v>715</v>
      </c>
      <c r="Z189" s="1" t="s">
        <v>7245</v>
      </c>
      <c r="AC189" s="1">
        <v>49</v>
      </c>
      <c r="AD189" s="1" t="s">
        <v>100</v>
      </c>
      <c r="AE189" s="1" t="s">
        <v>8722</v>
      </c>
      <c r="AJ189" s="1" t="s">
        <v>17</v>
      </c>
      <c r="AK189" s="1" t="s">
        <v>8908</v>
      </c>
      <c r="AL189" s="1" t="s">
        <v>51</v>
      </c>
      <c r="AM189" s="1" t="s">
        <v>8849</v>
      </c>
      <c r="AT189" s="1" t="s">
        <v>60</v>
      </c>
      <c r="AU189" s="1" t="s">
        <v>7012</v>
      </c>
      <c r="AV189" s="1" t="s">
        <v>177</v>
      </c>
      <c r="AW189" s="1" t="s">
        <v>8339</v>
      </c>
      <c r="BG189" s="1" t="s">
        <v>60</v>
      </c>
      <c r="BH189" s="1" t="s">
        <v>7012</v>
      </c>
      <c r="BI189" s="1" t="s">
        <v>716</v>
      </c>
      <c r="BJ189" s="1" t="s">
        <v>8317</v>
      </c>
      <c r="BK189" s="1" t="s">
        <v>60</v>
      </c>
      <c r="BL189" s="1" t="s">
        <v>7012</v>
      </c>
      <c r="BM189" s="1" t="s">
        <v>717</v>
      </c>
      <c r="BN189" s="1" t="s">
        <v>10412</v>
      </c>
      <c r="BO189" s="1" t="s">
        <v>579</v>
      </c>
      <c r="BP189" s="1" t="s">
        <v>9171</v>
      </c>
      <c r="BQ189" s="1" t="s">
        <v>718</v>
      </c>
      <c r="BR189" s="1" t="s">
        <v>12135</v>
      </c>
      <c r="BS189" s="1" t="s">
        <v>56</v>
      </c>
      <c r="BT189" s="1" t="s">
        <v>11552</v>
      </c>
    </row>
    <row r="190" spans="1:72" ht="13.5" customHeight="1" x14ac:dyDescent="0.25">
      <c r="A190" s="4" t="str">
        <f t="shared" si="5"/>
        <v>1687_풍각남면_221</v>
      </c>
      <c r="B190" s="1">
        <v>1687</v>
      </c>
      <c r="C190" s="1" t="s">
        <v>11322</v>
      </c>
      <c r="D190" s="1" t="s">
        <v>11323</v>
      </c>
      <c r="E190" s="1">
        <v>189</v>
      </c>
      <c r="F190" s="1">
        <v>1</v>
      </c>
      <c r="G190" s="1" t="s">
        <v>1024</v>
      </c>
      <c r="H190" s="1" t="s">
        <v>11324</v>
      </c>
      <c r="I190" s="1">
        <v>9</v>
      </c>
      <c r="L190" s="1">
        <v>2</v>
      </c>
      <c r="M190" s="1" t="s">
        <v>12347</v>
      </c>
      <c r="N190" s="1" t="s">
        <v>12837</v>
      </c>
      <c r="S190" s="1" t="s">
        <v>70</v>
      </c>
      <c r="T190" s="1" t="s">
        <v>6596</v>
      </c>
      <c r="Y190" s="1" t="s">
        <v>719</v>
      </c>
      <c r="Z190" s="1" t="s">
        <v>7246</v>
      </c>
      <c r="AF190" s="1" t="s">
        <v>266</v>
      </c>
      <c r="AG190" s="1" t="s">
        <v>8777</v>
      </c>
      <c r="AH190" s="1" t="s">
        <v>720</v>
      </c>
      <c r="AI190" s="1" t="s">
        <v>8842</v>
      </c>
    </row>
    <row r="191" spans="1:72" ht="13.5" customHeight="1" x14ac:dyDescent="0.25">
      <c r="A191" s="4" t="str">
        <f t="shared" si="5"/>
        <v>1687_풍각남면_221</v>
      </c>
      <c r="B191" s="1">
        <v>1687</v>
      </c>
      <c r="C191" s="1" t="s">
        <v>11322</v>
      </c>
      <c r="D191" s="1" t="s">
        <v>11323</v>
      </c>
      <c r="E191" s="1">
        <v>190</v>
      </c>
      <c r="F191" s="1">
        <v>1</v>
      </c>
      <c r="G191" s="1" t="s">
        <v>1024</v>
      </c>
      <c r="H191" s="1" t="s">
        <v>11324</v>
      </c>
      <c r="I191" s="1">
        <v>9</v>
      </c>
      <c r="L191" s="1">
        <v>2</v>
      </c>
      <c r="M191" s="1" t="s">
        <v>12347</v>
      </c>
      <c r="N191" s="1" t="s">
        <v>12837</v>
      </c>
      <c r="S191" s="1" t="s">
        <v>93</v>
      </c>
      <c r="T191" s="1" t="s">
        <v>6597</v>
      </c>
      <c r="U191" s="1" t="s">
        <v>721</v>
      </c>
      <c r="V191" s="1" t="s">
        <v>6715</v>
      </c>
      <c r="Y191" s="1" t="s">
        <v>722</v>
      </c>
      <c r="Z191" s="1" t="s">
        <v>7247</v>
      </c>
      <c r="AC191" s="1">
        <v>15</v>
      </c>
      <c r="AD191" s="1" t="s">
        <v>119</v>
      </c>
      <c r="AE191" s="1" t="s">
        <v>8724</v>
      </c>
    </row>
    <row r="192" spans="1:72" ht="13.5" customHeight="1" x14ac:dyDescent="0.25">
      <c r="A192" s="4" t="str">
        <f t="shared" si="5"/>
        <v>1687_풍각남면_221</v>
      </c>
      <c r="B192" s="1">
        <v>1687</v>
      </c>
      <c r="C192" s="1" t="s">
        <v>11322</v>
      </c>
      <c r="D192" s="1" t="s">
        <v>11323</v>
      </c>
      <c r="E192" s="1">
        <v>191</v>
      </c>
      <c r="F192" s="1">
        <v>1</v>
      </c>
      <c r="G192" s="1" t="s">
        <v>1024</v>
      </c>
      <c r="H192" s="1" t="s">
        <v>11324</v>
      </c>
      <c r="I192" s="1">
        <v>9</v>
      </c>
      <c r="L192" s="1">
        <v>3</v>
      </c>
      <c r="M192" s="1" t="s">
        <v>13746</v>
      </c>
      <c r="N192" s="1" t="s">
        <v>7248</v>
      </c>
      <c r="T192" s="1" t="s">
        <v>11369</v>
      </c>
      <c r="U192" s="1" t="s">
        <v>723</v>
      </c>
      <c r="V192" s="1" t="s">
        <v>6716</v>
      </c>
      <c r="Y192" s="1" t="s">
        <v>13746</v>
      </c>
      <c r="Z192" s="1" t="s">
        <v>7248</v>
      </c>
      <c r="AC192" s="1">
        <v>30</v>
      </c>
      <c r="AD192" s="1" t="s">
        <v>136</v>
      </c>
      <c r="AE192" s="1" t="s">
        <v>8728</v>
      </c>
      <c r="AJ192" s="1" t="s">
        <v>17</v>
      </c>
      <c r="AK192" s="1" t="s">
        <v>8908</v>
      </c>
      <c r="AL192" s="1" t="s">
        <v>56</v>
      </c>
      <c r="AM192" s="1" t="s">
        <v>11552</v>
      </c>
      <c r="AN192" s="1" t="s">
        <v>598</v>
      </c>
      <c r="AO192" s="1" t="s">
        <v>8969</v>
      </c>
      <c r="AP192" s="1" t="s">
        <v>58</v>
      </c>
      <c r="AQ192" s="1" t="s">
        <v>6774</v>
      </c>
      <c r="AR192" s="1" t="s">
        <v>724</v>
      </c>
      <c r="AS192" s="1" t="s">
        <v>11690</v>
      </c>
      <c r="AT192" s="1" t="s">
        <v>148</v>
      </c>
      <c r="AU192" s="1" t="s">
        <v>11760</v>
      </c>
      <c r="AV192" s="1" t="s">
        <v>725</v>
      </c>
      <c r="AW192" s="1" t="s">
        <v>13578</v>
      </c>
      <c r="BB192" s="1" t="s">
        <v>46</v>
      </c>
      <c r="BC192" s="1" t="s">
        <v>6783</v>
      </c>
      <c r="BD192" s="1" t="s">
        <v>726</v>
      </c>
      <c r="BE192" s="1" t="s">
        <v>7251</v>
      </c>
      <c r="BG192" s="1" t="s">
        <v>334</v>
      </c>
      <c r="BH192" s="1" t="s">
        <v>6767</v>
      </c>
      <c r="BI192" s="1" t="s">
        <v>727</v>
      </c>
      <c r="BJ192" s="1" t="s">
        <v>9977</v>
      </c>
      <c r="BK192" s="1" t="s">
        <v>78</v>
      </c>
      <c r="BL192" s="1" t="s">
        <v>6689</v>
      </c>
      <c r="BM192" s="1" t="s">
        <v>728</v>
      </c>
      <c r="BN192" s="1" t="s">
        <v>10413</v>
      </c>
      <c r="BO192" s="1" t="s">
        <v>44</v>
      </c>
      <c r="BP192" s="1" t="s">
        <v>6669</v>
      </c>
      <c r="BQ192" s="1" t="s">
        <v>729</v>
      </c>
      <c r="BR192" s="1" t="s">
        <v>10821</v>
      </c>
      <c r="BS192" s="1" t="s">
        <v>51</v>
      </c>
      <c r="BT192" s="1" t="s">
        <v>8849</v>
      </c>
    </row>
    <row r="193" spans="1:72" ht="13.5" customHeight="1" x14ac:dyDescent="0.25">
      <c r="A193" s="4" t="str">
        <f t="shared" si="5"/>
        <v>1687_풍각남면_221</v>
      </c>
      <c r="B193" s="1">
        <v>1687</v>
      </c>
      <c r="C193" s="1" t="s">
        <v>11322</v>
      </c>
      <c r="D193" s="1" t="s">
        <v>11323</v>
      </c>
      <c r="E193" s="1">
        <v>192</v>
      </c>
      <c r="F193" s="1">
        <v>1</v>
      </c>
      <c r="G193" s="1" t="s">
        <v>1024</v>
      </c>
      <c r="H193" s="1" t="s">
        <v>11324</v>
      </c>
      <c r="I193" s="1">
        <v>9</v>
      </c>
      <c r="L193" s="1">
        <v>3</v>
      </c>
      <c r="M193" s="1" t="s">
        <v>13746</v>
      </c>
      <c r="N193" s="1" t="s">
        <v>7248</v>
      </c>
      <c r="S193" s="1" t="s">
        <v>52</v>
      </c>
      <c r="T193" s="1" t="s">
        <v>6593</v>
      </c>
      <c r="U193" s="1" t="s">
        <v>53</v>
      </c>
      <c r="V193" s="1" t="s">
        <v>6668</v>
      </c>
      <c r="Y193" s="1" t="s">
        <v>730</v>
      </c>
      <c r="Z193" s="1" t="s">
        <v>7249</v>
      </c>
      <c r="AC193" s="1">
        <v>25</v>
      </c>
      <c r="AD193" s="1" t="s">
        <v>401</v>
      </c>
      <c r="AE193" s="1" t="s">
        <v>8754</v>
      </c>
      <c r="AJ193" s="1" t="s">
        <v>17</v>
      </c>
      <c r="AK193" s="1" t="s">
        <v>8908</v>
      </c>
      <c r="AL193" s="1" t="s">
        <v>56</v>
      </c>
      <c r="AM193" s="1" t="s">
        <v>11552</v>
      </c>
      <c r="AN193" s="1" t="s">
        <v>108</v>
      </c>
      <c r="AO193" s="1" t="s">
        <v>8869</v>
      </c>
      <c r="AP193" s="1" t="s">
        <v>58</v>
      </c>
      <c r="AQ193" s="1" t="s">
        <v>6774</v>
      </c>
      <c r="AR193" s="1" t="s">
        <v>110</v>
      </c>
      <c r="AS193" s="1" t="s">
        <v>9018</v>
      </c>
      <c r="AT193" s="1" t="s">
        <v>575</v>
      </c>
      <c r="AU193" s="1" t="s">
        <v>9010</v>
      </c>
      <c r="AV193" s="1" t="s">
        <v>99</v>
      </c>
      <c r="AW193" s="1" t="s">
        <v>7119</v>
      </c>
      <c r="BB193" s="1" t="s">
        <v>46</v>
      </c>
      <c r="BC193" s="1" t="s">
        <v>6783</v>
      </c>
      <c r="BD193" s="1" t="s">
        <v>13718</v>
      </c>
      <c r="BE193" s="1" t="s">
        <v>7120</v>
      </c>
      <c r="BG193" s="1" t="s">
        <v>101</v>
      </c>
      <c r="BH193" s="1" t="s">
        <v>9165</v>
      </c>
      <c r="BI193" s="1" t="s">
        <v>102</v>
      </c>
      <c r="BJ193" s="1" t="s">
        <v>7728</v>
      </c>
      <c r="BK193" s="1" t="s">
        <v>101</v>
      </c>
      <c r="BL193" s="1" t="s">
        <v>9165</v>
      </c>
      <c r="BM193" s="1" t="s">
        <v>103</v>
      </c>
      <c r="BN193" s="1" t="s">
        <v>9951</v>
      </c>
      <c r="BO193" s="1" t="s">
        <v>44</v>
      </c>
      <c r="BP193" s="1" t="s">
        <v>6669</v>
      </c>
      <c r="BQ193" s="1" t="s">
        <v>111</v>
      </c>
      <c r="BR193" s="1" t="s">
        <v>7984</v>
      </c>
      <c r="BS193" s="1" t="s">
        <v>108</v>
      </c>
      <c r="BT193" s="1" t="s">
        <v>8869</v>
      </c>
    </row>
    <row r="194" spans="1:72" ht="13.5" customHeight="1" x14ac:dyDescent="0.25">
      <c r="A194" s="4" t="str">
        <f t="shared" si="5"/>
        <v>1687_풍각남면_221</v>
      </c>
      <c r="B194" s="1">
        <v>1687</v>
      </c>
      <c r="C194" s="1" t="s">
        <v>11322</v>
      </c>
      <c r="D194" s="1" t="s">
        <v>11323</v>
      </c>
      <c r="E194" s="1">
        <v>193</v>
      </c>
      <c r="F194" s="1">
        <v>1</v>
      </c>
      <c r="G194" s="1" t="s">
        <v>1024</v>
      </c>
      <c r="H194" s="1" t="s">
        <v>11324</v>
      </c>
      <c r="I194" s="1">
        <v>9</v>
      </c>
      <c r="L194" s="1">
        <v>3</v>
      </c>
      <c r="M194" s="1" t="s">
        <v>13746</v>
      </c>
      <c r="N194" s="1" t="s">
        <v>7248</v>
      </c>
      <c r="S194" s="1" t="s">
        <v>66</v>
      </c>
      <c r="T194" s="1" t="s">
        <v>11384</v>
      </c>
      <c r="U194" s="1" t="s">
        <v>148</v>
      </c>
      <c r="V194" s="1" t="s">
        <v>11401</v>
      </c>
      <c r="Y194" s="1" t="s">
        <v>731</v>
      </c>
      <c r="Z194" s="1" t="s">
        <v>7250</v>
      </c>
      <c r="AF194" s="1" t="s">
        <v>220</v>
      </c>
      <c r="AG194" s="1" t="s">
        <v>8737</v>
      </c>
    </row>
    <row r="195" spans="1:72" ht="13.5" customHeight="1" x14ac:dyDescent="0.25">
      <c r="A195" s="4" t="str">
        <f t="shared" si="5"/>
        <v>1687_풍각남면_221</v>
      </c>
      <c r="B195" s="1">
        <v>1687</v>
      </c>
      <c r="C195" s="1" t="s">
        <v>11322</v>
      </c>
      <c r="D195" s="1" t="s">
        <v>11323</v>
      </c>
      <c r="E195" s="1">
        <v>194</v>
      </c>
      <c r="F195" s="1">
        <v>1</v>
      </c>
      <c r="G195" s="1" t="s">
        <v>1024</v>
      </c>
      <c r="H195" s="1" t="s">
        <v>11324</v>
      </c>
      <c r="I195" s="1">
        <v>9</v>
      </c>
      <c r="L195" s="1">
        <v>3</v>
      </c>
      <c r="M195" s="1" t="s">
        <v>13746</v>
      </c>
      <c r="N195" s="1" t="s">
        <v>7248</v>
      </c>
      <c r="S195" s="1" t="s">
        <v>68</v>
      </c>
      <c r="T195" s="1" t="s">
        <v>6595</v>
      </c>
      <c r="U195" s="1" t="s">
        <v>53</v>
      </c>
      <c r="V195" s="1" t="s">
        <v>6668</v>
      </c>
      <c r="Y195" s="1" t="s">
        <v>726</v>
      </c>
      <c r="Z195" s="1" t="s">
        <v>7251</v>
      </c>
      <c r="AC195" s="1">
        <v>55</v>
      </c>
      <c r="AD195" s="1" t="s">
        <v>431</v>
      </c>
      <c r="AE195" s="1" t="s">
        <v>8760</v>
      </c>
    </row>
    <row r="196" spans="1:72" ht="13.5" customHeight="1" x14ac:dyDescent="0.25">
      <c r="A196" s="4" t="str">
        <f t="shared" si="5"/>
        <v>1687_풍각남면_221</v>
      </c>
      <c r="B196" s="1">
        <v>1687</v>
      </c>
      <c r="C196" s="1" t="s">
        <v>11322</v>
      </c>
      <c r="D196" s="1" t="s">
        <v>11323</v>
      </c>
      <c r="E196" s="1">
        <v>195</v>
      </c>
      <c r="F196" s="1">
        <v>1</v>
      </c>
      <c r="G196" s="1" t="s">
        <v>1024</v>
      </c>
      <c r="H196" s="1" t="s">
        <v>11324</v>
      </c>
      <c r="I196" s="1">
        <v>9</v>
      </c>
      <c r="L196" s="1">
        <v>4</v>
      </c>
      <c r="M196" s="1" t="s">
        <v>12348</v>
      </c>
      <c r="N196" s="1" t="s">
        <v>12838</v>
      </c>
      <c r="T196" s="1" t="s">
        <v>11368</v>
      </c>
      <c r="U196" s="1" t="s">
        <v>73</v>
      </c>
      <c r="V196" s="1" t="s">
        <v>6670</v>
      </c>
      <c r="W196" s="1" t="s">
        <v>139</v>
      </c>
      <c r="X196" s="1" t="s">
        <v>11441</v>
      </c>
      <c r="Y196" s="1" t="s">
        <v>349</v>
      </c>
      <c r="Z196" s="1" t="s">
        <v>7165</v>
      </c>
      <c r="AC196" s="1">
        <v>50</v>
      </c>
      <c r="AD196" s="1" t="s">
        <v>533</v>
      </c>
      <c r="AE196" s="1" t="s">
        <v>7162</v>
      </c>
      <c r="AJ196" s="1" t="s">
        <v>17</v>
      </c>
      <c r="AK196" s="1" t="s">
        <v>8908</v>
      </c>
      <c r="AL196" s="1" t="s">
        <v>106</v>
      </c>
      <c r="AM196" s="1" t="s">
        <v>8894</v>
      </c>
      <c r="AT196" s="1" t="s">
        <v>130</v>
      </c>
      <c r="AU196" s="1" t="s">
        <v>6673</v>
      </c>
      <c r="AV196" s="1" t="s">
        <v>732</v>
      </c>
      <c r="AW196" s="1" t="s">
        <v>7160</v>
      </c>
      <c r="BG196" s="1" t="s">
        <v>60</v>
      </c>
      <c r="BH196" s="1" t="s">
        <v>7012</v>
      </c>
      <c r="BI196" s="1" t="s">
        <v>733</v>
      </c>
      <c r="BJ196" s="1" t="s">
        <v>7807</v>
      </c>
      <c r="BK196" s="1" t="s">
        <v>60</v>
      </c>
      <c r="BL196" s="1" t="s">
        <v>7012</v>
      </c>
      <c r="BM196" s="1" t="s">
        <v>734</v>
      </c>
      <c r="BN196" s="1" t="s">
        <v>10414</v>
      </c>
      <c r="BO196" s="1" t="s">
        <v>44</v>
      </c>
      <c r="BP196" s="1" t="s">
        <v>6669</v>
      </c>
      <c r="BQ196" s="1" t="s">
        <v>735</v>
      </c>
      <c r="BR196" s="1" t="s">
        <v>10822</v>
      </c>
      <c r="BS196" s="1" t="s">
        <v>51</v>
      </c>
      <c r="BT196" s="1" t="s">
        <v>8849</v>
      </c>
    </row>
    <row r="197" spans="1:72" ht="13.5" customHeight="1" x14ac:dyDescent="0.25">
      <c r="A197" s="4" t="str">
        <f t="shared" si="5"/>
        <v>1687_풍각남면_221</v>
      </c>
      <c r="B197" s="1">
        <v>1687</v>
      </c>
      <c r="C197" s="1" t="s">
        <v>11322</v>
      </c>
      <c r="D197" s="1" t="s">
        <v>11323</v>
      </c>
      <c r="E197" s="1">
        <v>196</v>
      </c>
      <c r="F197" s="1">
        <v>1</v>
      </c>
      <c r="G197" s="1" t="s">
        <v>1024</v>
      </c>
      <c r="H197" s="1" t="s">
        <v>11324</v>
      </c>
      <c r="I197" s="1">
        <v>9</v>
      </c>
      <c r="L197" s="1">
        <v>4</v>
      </c>
      <c r="M197" s="1" t="s">
        <v>12348</v>
      </c>
      <c r="N197" s="1" t="s">
        <v>12838</v>
      </c>
      <c r="S197" s="1" t="s">
        <v>52</v>
      </c>
      <c r="T197" s="1" t="s">
        <v>6593</v>
      </c>
      <c r="U197" s="1" t="s">
        <v>53</v>
      </c>
      <c r="V197" s="1" t="s">
        <v>6668</v>
      </c>
      <c r="Y197" s="1" t="s">
        <v>736</v>
      </c>
      <c r="Z197" s="1" t="s">
        <v>7252</v>
      </c>
      <c r="AC197" s="1">
        <v>34</v>
      </c>
      <c r="AD197" s="1" t="s">
        <v>55</v>
      </c>
      <c r="AE197" s="1" t="s">
        <v>8716</v>
      </c>
      <c r="AJ197" s="1" t="s">
        <v>17</v>
      </c>
      <c r="AK197" s="1" t="s">
        <v>8908</v>
      </c>
      <c r="AL197" s="1" t="s">
        <v>737</v>
      </c>
      <c r="AM197" s="1" t="s">
        <v>8867</v>
      </c>
      <c r="AN197" s="1" t="s">
        <v>41</v>
      </c>
      <c r="AO197" s="1" t="s">
        <v>6620</v>
      </c>
      <c r="AP197" s="1" t="s">
        <v>173</v>
      </c>
      <c r="AQ197" s="1" t="s">
        <v>6934</v>
      </c>
      <c r="AR197" s="1" t="s">
        <v>738</v>
      </c>
      <c r="AS197" s="1" t="s">
        <v>9030</v>
      </c>
      <c r="AV197" s="1" t="s">
        <v>739</v>
      </c>
      <c r="AW197" s="1" t="s">
        <v>9279</v>
      </c>
      <c r="BB197" s="1" t="s">
        <v>46</v>
      </c>
      <c r="BC197" s="1" t="s">
        <v>6783</v>
      </c>
      <c r="BD197" s="1" t="s">
        <v>225</v>
      </c>
      <c r="BE197" s="1" t="s">
        <v>7144</v>
      </c>
      <c r="BG197" s="1" t="s">
        <v>60</v>
      </c>
      <c r="BH197" s="1" t="s">
        <v>7012</v>
      </c>
      <c r="BI197" s="1" t="s">
        <v>740</v>
      </c>
      <c r="BJ197" s="1" t="s">
        <v>7755</v>
      </c>
      <c r="BK197" s="1" t="s">
        <v>60</v>
      </c>
      <c r="BL197" s="1" t="s">
        <v>7012</v>
      </c>
      <c r="BM197" s="1" t="s">
        <v>741</v>
      </c>
      <c r="BN197" s="1" t="s">
        <v>10415</v>
      </c>
      <c r="BQ197" s="1" t="s">
        <v>742</v>
      </c>
      <c r="BR197" s="1" t="s">
        <v>12037</v>
      </c>
      <c r="BS197" s="1" t="s">
        <v>56</v>
      </c>
      <c r="BT197" s="1" t="s">
        <v>11552</v>
      </c>
    </row>
    <row r="198" spans="1:72" ht="13.5" customHeight="1" x14ac:dyDescent="0.25">
      <c r="A198" s="4" t="str">
        <f t="shared" si="5"/>
        <v>1687_풍각남면_221</v>
      </c>
      <c r="B198" s="1">
        <v>1687</v>
      </c>
      <c r="C198" s="1" t="s">
        <v>11322</v>
      </c>
      <c r="D198" s="1" t="s">
        <v>11323</v>
      </c>
      <c r="E198" s="1">
        <v>197</v>
      </c>
      <c r="F198" s="1">
        <v>1</v>
      </c>
      <c r="G198" s="1" t="s">
        <v>1024</v>
      </c>
      <c r="H198" s="1" t="s">
        <v>11324</v>
      </c>
      <c r="I198" s="1">
        <v>9</v>
      </c>
      <c r="L198" s="1">
        <v>4</v>
      </c>
      <c r="M198" s="1" t="s">
        <v>12348</v>
      </c>
      <c r="N198" s="1" t="s">
        <v>12838</v>
      </c>
      <c r="S198" s="1" t="s">
        <v>66</v>
      </c>
      <c r="T198" s="1" t="s">
        <v>11384</v>
      </c>
      <c r="Y198" s="1" t="s">
        <v>732</v>
      </c>
      <c r="Z198" s="1" t="s">
        <v>7160</v>
      </c>
      <c r="AC198" s="1">
        <v>70</v>
      </c>
      <c r="AD198" s="1" t="s">
        <v>67</v>
      </c>
      <c r="AE198" s="1" t="s">
        <v>8717</v>
      </c>
    </row>
    <row r="199" spans="1:72" ht="13.5" customHeight="1" x14ac:dyDescent="0.25">
      <c r="A199" s="4" t="str">
        <f t="shared" si="5"/>
        <v>1687_풍각남면_221</v>
      </c>
      <c r="B199" s="1">
        <v>1687</v>
      </c>
      <c r="C199" s="1" t="s">
        <v>11322</v>
      </c>
      <c r="D199" s="1" t="s">
        <v>11323</v>
      </c>
      <c r="E199" s="1">
        <v>198</v>
      </c>
      <c r="F199" s="1">
        <v>1</v>
      </c>
      <c r="G199" s="1" t="s">
        <v>1024</v>
      </c>
      <c r="H199" s="1" t="s">
        <v>11324</v>
      </c>
      <c r="I199" s="1">
        <v>9</v>
      </c>
      <c r="L199" s="1">
        <v>4</v>
      </c>
      <c r="M199" s="1" t="s">
        <v>12348</v>
      </c>
      <c r="N199" s="1" t="s">
        <v>12838</v>
      </c>
      <c r="S199" s="1" t="s">
        <v>68</v>
      </c>
      <c r="T199" s="1" t="s">
        <v>6595</v>
      </c>
      <c r="Y199" s="1" t="s">
        <v>743</v>
      </c>
      <c r="Z199" s="1" t="s">
        <v>7253</v>
      </c>
      <c r="AF199" s="1" t="s">
        <v>220</v>
      </c>
      <c r="AG199" s="1" t="s">
        <v>8737</v>
      </c>
    </row>
    <row r="200" spans="1:72" ht="13.5" customHeight="1" x14ac:dyDescent="0.25">
      <c r="A200" s="4" t="str">
        <f t="shared" si="5"/>
        <v>1687_풍각남면_221</v>
      </c>
      <c r="B200" s="1">
        <v>1687</v>
      </c>
      <c r="C200" s="1" t="s">
        <v>11322</v>
      </c>
      <c r="D200" s="1" t="s">
        <v>11323</v>
      </c>
      <c r="E200" s="1">
        <v>199</v>
      </c>
      <c r="F200" s="1">
        <v>1</v>
      </c>
      <c r="G200" s="1" t="s">
        <v>1024</v>
      </c>
      <c r="H200" s="1" t="s">
        <v>11324</v>
      </c>
      <c r="I200" s="1">
        <v>9</v>
      </c>
      <c r="L200" s="1">
        <v>4</v>
      </c>
      <c r="M200" s="1" t="s">
        <v>12348</v>
      </c>
      <c r="N200" s="1" t="s">
        <v>12838</v>
      </c>
      <c r="S200" s="1" t="s">
        <v>93</v>
      </c>
      <c r="T200" s="1" t="s">
        <v>6597</v>
      </c>
      <c r="Y200" s="1" t="s">
        <v>744</v>
      </c>
      <c r="Z200" s="1" t="s">
        <v>7254</v>
      </c>
      <c r="AC200" s="1">
        <v>5</v>
      </c>
      <c r="AD200" s="1" t="s">
        <v>133</v>
      </c>
      <c r="AE200" s="1" t="s">
        <v>8727</v>
      </c>
      <c r="AF200" s="1" t="s">
        <v>97</v>
      </c>
      <c r="AG200" s="1" t="s">
        <v>8774</v>
      </c>
    </row>
    <row r="201" spans="1:72" ht="13.5" customHeight="1" x14ac:dyDescent="0.25">
      <c r="A201" s="4" t="str">
        <f t="shared" ref="A201:A231" si="6">HYPERLINK("http://kyu.snu.ac.kr/sdhj/index.jsp?type=hj/GK14817_00IH_0001_0222.jpg","1687_풍각남면_222")</f>
        <v>1687_풍각남면_222</v>
      </c>
      <c r="B201" s="1">
        <v>1687</v>
      </c>
      <c r="C201" s="1" t="s">
        <v>11322</v>
      </c>
      <c r="D201" s="1" t="s">
        <v>11323</v>
      </c>
      <c r="E201" s="1">
        <v>200</v>
      </c>
      <c r="F201" s="1">
        <v>1</v>
      </c>
      <c r="G201" s="1" t="s">
        <v>1024</v>
      </c>
      <c r="H201" s="1" t="s">
        <v>11324</v>
      </c>
      <c r="I201" s="1">
        <v>9</v>
      </c>
      <c r="L201" s="1">
        <v>5</v>
      </c>
      <c r="M201" s="1" t="s">
        <v>746</v>
      </c>
      <c r="N201" s="1" t="s">
        <v>7255</v>
      </c>
      <c r="T201" s="1" t="s">
        <v>11369</v>
      </c>
      <c r="U201" s="1" t="s">
        <v>745</v>
      </c>
      <c r="V201" s="1" t="s">
        <v>6717</v>
      </c>
      <c r="Y201" s="1" t="s">
        <v>746</v>
      </c>
      <c r="Z201" s="1" t="s">
        <v>7255</v>
      </c>
      <c r="AC201" s="1">
        <v>52</v>
      </c>
      <c r="AD201" s="1" t="s">
        <v>747</v>
      </c>
      <c r="AE201" s="1" t="s">
        <v>8766</v>
      </c>
      <c r="AJ201" s="1" t="s">
        <v>17</v>
      </c>
      <c r="AK201" s="1" t="s">
        <v>8908</v>
      </c>
      <c r="AL201" s="1" t="s">
        <v>51</v>
      </c>
      <c r="AM201" s="1" t="s">
        <v>8849</v>
      </c>
      <c r="AN201" s="1" t="s">
        <v>163</v>
      </c>
      <c r="AO201" s="1" t="s">
        <v>8851</v>
      </c>
      <c r="AP201" s="1" t="s">
        <v>60</v>
      </c>
      <c r="AQ201" s="1" t="s">
        <v>7012</v>
      </c>
      <c r="AR201" s="1" t="s">
        <v>748</v>
      </c>
      <c r="AS201" s="1" t="s">
        <v>11748</v>
      </c>
      <c r="AT201" s="1" t="s">
        <v>60</v>
      </c>
      <c r="AU201" s="1" t="s">
        <v>7012</v>
      </c>
      <c r="AV201" s="1" t="s">
        <v>289</v>
      </c>
      <c r="AW201" s="1" t="s">
        <v>9280</v>
      </c>
      <c r="BB201" s="1" t="s">
        <v>46</v>
      </c>
      <c r="BC201" s="1" t="s">
        <v>6783</v>
      </c>
      <c r="BD201" s="1" t="s">
        <v>749</v>
      </c>
      <c r="BE201" s="1" t="s">
        <v>7261</v>
      </c>
      <c r="BG201" s="1" t="s">
        <v>60</v>
      </c>
      <c r="BH201" s="1" t="s">
        <v>7012</v>
      </c>
      <c r="BI201" s="1" t="s">
        <v>750</v>
      </c>
      <c r="BJ201" s="1" t="s">
        <v>9978</v>
      </c>
      <c r="BK201" s="1" t="s">
        <v>60</v>
      </c>
      <c r="BL201" s="1" t="s">
        <v>7012</v>
      </c>
      <c r="BM201" s="1" t="s">
        <v>751</v>
      </c>
      <c r="BN201" s="1" t="s">
        <v>9318</v>
      </c>
      <c r="BO201" s="1" t="s">
        <v>60</v>
      </c>
      <c r="BP201" s="1" t="s">
        <v>7012</v>
      </c>
      <c r="BQ201" s="1" t="s">
        <v>752</v>
      </c>
      <c r="BR201" s="1" t="s">
        <v>12000</v>
      </c>
      <c r="BS201" s="1" t="s">
        <v>56</v>
      </c>
      <c r="BT201" s="1" t="s">
        <v>11552</v>
      </c>
    </row>
    <row r="202" spans="1:72" ht="13.5" customHeight="1" x14ac:dyDescent="0.25">
      <c r="A202" s="4" t="str">
        <f t="shared" si="6"/>
        <v>1687_풍각남면_222</v>
      </c>
      <c r="B202" s="1">
        <v>1687</v>
      </c>
      <c r="C202" s="1" t="s">
        <v>11322</v>
      </c>
      <c r="D202" s="1" t="s">
        <v>11323</v>
      </c>
      <c r="E202" s="1">
        <v>201</v>
      </c>
      <c r="F202" s="1">
        <v>1</v>
      </c>
      <c r="G202" s="1" t="s">
        <v>1024</v>
      </c>
      <c r="H202" s="1" t="s">
        <v>11324</v>
      </c>
      <c r="I202" s="1">
        <v>9</v>
      </c>
      <c r="L202" s="1">
        <v>5</v>
      </c>
      <c r="M202" s="1" t="s">
        <v>746</v>
      </c>
      <c r="N202" s="1" t="s">
        <v>7255</v>
      </c>
      <c r="S202" s="1" t="s">
        <v>52</v>
      </c>
      <c r="T202" s="1" t="s">
        <v>6593</v>
      </c>
      <c r="U202" s="1" t="s">
        <v>53</v>
      </c>
      <c r="V202" s="1" t="s">
        <v>6668</v>
      </c>
      <c r="Y202" s="1" t="s">
        <v>753</v>
      </c>
      <c r="Z202" s="1" t="s">
        <v>7256</v>
      </c>
      <c r="AC202" s="1">
        <v>39</v>
      </c>
      <c r="AD202" s="1" t="s">
        <v>347</v>
      </c>
      <c r="AE202" s="1" t="s">
        <v>8751</v>
      </c>
      <c r="AJ202" s="1" t="s">
        <v>17</v>
      </c>
      <c r="AK202" s="1" t="s">
        <v>8908</v>
      </c>
      <c r="AL202" s="1" t="s">
        <v>163</v>
      </c>
      <c r="AM202" s="1" t="s">
        <v>8851</v>
      </c>
      <c r="AN202" s="1" t="s">
        <v>163</v>
      </c>
      <c r="AO202" s="1" t="s">
        <v>8851</v>
      </c>
      <c r="AP202" s="1" t="s">
        <v>754</v>
      </c>
      <c r="AQ202" s="1" t="s">
        <v>8993</v>
      </c>
      <c r="AR202" s="1" t="s">
        <v>755</v>
      </c>
      <c r="AS202" s="1" t="s">
        <v>11669</v>
      </c>
      <c r="AT202" s="1" t="s">
        <v>402</v>
      </c>
      <c r="AU202" s="1" t="s">
        <v>6694</v>
      </c>
      <c r="AV202" s="1" t="s">
        <v>756</v>
      </c>
      <c r="AW202" s="1" t="s">
        <v>13576</v>
      </c>
      <c r="BB202" s="1" t="s">
        <v>46</v>
      </c>
      <c r="BC202" s="1" t="s">
        <v>6783</v>
      </c>
      <c r="BD202" s="1" t="s">
        <v>13418</v>
      </c>
      <c r="BE202" s="1" t="s">
        <v>13419</v>
      </c>
      <c r="BG202" s="1" t="s">
        <v>78</v>
      </c>
      <c r="BH202" s="1" t="s">
        <v>6689</v>
      </c>
      <c r="BI202" s="1" t="s">
        <v>757</v>
      </c>
      <c r="BJ202" s="1" t="s">
        <v>9979</v>
      </c>
      <c r="BK202" s="1" t="s">
        <v>758</v>
      </c>
      <c r="BL202" s="1" t="s">
        <v>10333</v>
      </c>
      <c r="BM202" s="1" t="s">
        <v>759</v>
      </c>
      <c r="BN202" s="1" t="s">
        <v>10416</v>
      </c>
      <c r="BO202" s="1" t="s">
        <v>78</v>
      </c>
      <c r="BP202" s="1" t="s">
        <v>6689</v>
      </c>
      <c r="BQ202" s="1" t="s">
        <v>760</v>
      </c>
      <c r="BR202" s="1" t="s">
        <v>10823</v>
      </c>
      <c r="BS202" s="1" t="s">
        <v>86</v>
      </c>
      <c r="BT202" s="1" t="s">
        <v>8853</v>
      </c>
    </row>
    <row r="203" spans="1:72" ht="13.5" customHeight="1" x14ac:dyDescent="0.25">
      <c r="A203" s="4" t="str">
        <f t="shared" si="6"/>
        <v>1687_풍각남면_222</v>
      </c>
      <c r="B203" s="1">
        <v>1687</v>
      </c>
      <c r="C203" s="1" t="s">
        <v>11322</v>
      </c>
      <c r="D203" s="1" t="s">
        <v>11323</v>
      </c>
      <c r="E203" s="1">
        <v>202</v>
      </c>
      <c r="F203" s="1">
        <v>1</v>
      </c>
      <c r="G203" s="1" t="s">
        <v>1024</v>
      </c>
      <c r="H203" s="1" t="s">
        <v>11324</v>
      </c>
      <c r="I203" s="1">
        <v>9</v>
      </c>
      <c r="L203" s="1">
        <v>5</v>
      </c>
      <c r="M203" s="1" t="s">
        <v>746</v>
      </c>
      <c r="N203" s="1" t="s">
        <v>7255</v>
      </c>
      <c r="S203" s="1" t="s">
        <v>70</v>
      </c>
      <c r="T203" s="1" t="s">
        <v>6596</v>
      </c>
      <c r="Y203" s="1" t="s">
        <v>761</v>
      </c>
      <c r="Z203" s="1" t="s">
        <v>7257</v>
      </c>
      <c r="AC203" s="1">
        <v>5</v>
      </c>
      <c r="AD203" s="1" t="s">
        <v>96</v>
      </c>
      <c r="AE203" s="1" t="s">
        <v>8721</v>
      </c>
      <c r="AF203" s="1" t="s">
        <v>97</v>
      </c>
      <c r="AG203" s="1" t="s">
        <v>8774</v>
      </c>
    </row>
    <row r="204" spans="1:72" ht="13.5" customHeight="1" x14ac:dyDescent="0.25">
      <c r="A204" s="4" t="str">
        <f t="shared" si="6"/>
        <v>1687_풍각남면_222</v>
      </c>
      <c r="B204" s="1">
        <v>1687</v>
      </c>
      <c r="C204" s="1" t="s">
        <v>11322</v>
      </c>
      <c r="D204" s="1" t="s">
        <v>11323</v>
      </c>
      <c r="E204" s="1">
        <v>203</v>
      </c>
      <c r="F204" s="1">
        <v>1</v>
      </c>
      <c r="G204" s="1" t="s">
        <v>1024</v>
      </c>
      <c r="H204" s="1" t="s">
        <v>11324</v>
      </c>
      <c r="I204" s="1">
        <v>10</v>
      </c>
      <c r="J204" s="1" t="s">
        <v>13747</v>
      </c>
      <c r="K204" s="1" t="s">
        <v>11345</v>
      </c>
      <c r="L204" s="1">
        <v>1</v>
      </c>
      <c r="M204" s="1" t="s">
        <v>13748</v>
      </c>
      <c r="N204" s="1" t="s">
        <v>11479</v>
      </c>
      <c r="T204" s="1" t="s">
        <v>11369</v>
      </c>
      <c r="U204" s="1" t="s">
        <v>745</v>
      </c>
      <c r="V204" s="1" t="s">
        <v>6717</v>
      </c>
      <c r="Y204" s="1" t="s">
        <v>13748</v>
      </c>
      <c r="Z204" s="1" t="s">
        <v>11479</v>
      </c>
      <c r="AC204" s="1">
        <v>27</v>
      </c>
      <c r="AD204" s="1" t="s">
        <v>162</v>
      </c>
      <c r="AE204" s="1" t="s">
        <v>8732</v>
      </c>
      <c r="AJ204" s="1" t="s">
        <v>17</v>
      </c>
      <c r="AK204" s="1" t="s">
        <v>8908</v>
      </c>
      <c r="AL204" s="1" t="s">
        <v>56</v>
      </c>
      <c r="AM204" s="1" t="s">
        <v>11552</v>
      </c>
      <c r="AN204" s="1" t="s">
        <v>699</v>
      </c>
      <c r="AO204" s="1" t="s">
        <v>8977</v>
      </c>
      <c r="AP204" s="1" t="s">
        <v>58</v>
      </c>
      <c r="AQ204" s="1" t="s">
        <v>6774</v>
      </c>
      <c r="AR204" s="1" t="s">
        <v>762</v>
      </c>
      <c r="AS204" s="1" t="s">
        <v>11701</v>
      </c>
      <c r="AT204" s="1" t="s">
        <v>44</v>
      </c>
      <c r="AU204" s="1" t="s">
        <v>6669</v>
      </c>
      <c r="AV204" s="1" t="s">
        <v>763</v>
      </c>
      <c r="AW204" s="1" t="s">
        <v>7091</v>
      </c>
      <c r="BB204" s="1" t="s">
        <v>46</v>
      </c>
      <c r="BC204" s="1" t="s">
        <v>6783</v>
      </c>
      <c r="BD204" s="1" t="s">
        <v>701</v>
      </c>
      <c r="BE204" s="1" t="s">
        <v>9764</v>
      </c>
      <c r="BG204" s="1" t="s">
        <v>44</v>
      </c>
      <c r="BH204" s="1" t="s">
        <v>6669</v>
      </c>
      <c r="BI204" s="1" t="s">
        <v>260</v>
      </c>
      <c r="BJ204" s="1" t="s">
        <v>7204</v>
      </c>
      <c r="BK204" s="1" t="s">
        <v>44</v>
      </c>
      <c r="BL204" s="1" t="s">
        <v>6669</v>
      </c>
      <c r="BM204" s="1" t="s">
        <v>289</v>
      </c>
      <c r="BN204" s="1" t="s">
        <v>9280</v>
      </c>
      <c r="BO204" s="1" t="s">
        <v>44</v>
      </c>
      <c r="BP204" s="1" t="s">
        <v>6669</v>
      </c>
      <c r="BQ204" s="1" t="s">
        <v>13420</v>
      </c>
      <c r="BR204" s="1" t="s">
        <v>13421</v>
      </c>
      <c r="BS204" s="1" t="s">
        <v>86</v>
      </c>
      <c r="BT204" s="1" t="s">
        <v>8853</v>
      </c>
    </row>
    <row r="205" spans="1:72" ht="13.5" customHeight="1" x14ac:dyDescent="0.25">
      <c r="A205" s="4" t="str">
        <f t="shared" si="6"/>
        <v>1687_풍각남면_222</v>
      </c>
      <c r="B205" s="1">
        <v>1687</v>
      </c>
      <c r="C205" s="1" t="s">
        <v>11322</v>
      </c>
      <c r="D205" s="1" t="s">
        <v>11323</v>
      </c>
      <c r="E205" s="1">
        <v>204</v>
      </c>
      <c r="F205" s="1">
        <v>1</v>
      </c>
      <c r="G205" s="1" t="s">
        <v>1024</v>
      </c>
      <c r="H205" s="1" t="s">
        <v>11324</v>
      </c>
      <c r="I205" s="1">
        <v>10</v>
      </c>
      <c r="L205" s="1">
        <v>1</v>
      </c>
      <c r="M205" s="1" t="s">
        <v>13748</v>
      </c>
      <c r="N205" s="1" t="s">
        <v>11479</v>
      </c>
      <c r="S205" s="1" t="s">
        <v>52</v>
      </c>
      <c r="T205" s="1" t="s">
        <v>6593</v>
      </c>
      <c r="U205" s="1" t="s">
        <v>53</v>
      </c>
      <c r="V205" s="1" t="s">
        <v>6668</v>
      </c>
      <c r="Y205" s="1" t="s">
        <v>13720</v>
      </c>
      <c r="Z205" s="1" t="s">
        <v>7127</v>
      </c>
      <c r="AC205" s="1">
        <v>24</v>
      </c>
      <c r="AD205" s="1" t="s">
        <v>764</v>
      </c>
      <c r="AE205" s="1" t="s">
        <v>8767</v>
      </c>
      <c r="AJ205" s="1" t="s">
        <v>17</v>
      </c>
      <c r="AK205" s="1" t="s">
        <v>8908</v>
      </c>
      <c r="AL205" s="1" t="s">
        <v>564</v>
      </c>
      <c r="AM205" s="1" t="s">
        <v>8918</v>
      </c>
      <c r="AN205" s="1" t="s">
        <v>41</v>
      </c>
      <c r="AO205" s="1" t="s">
        <v>6620</v>
      </c>
      <c r="AP205" s="1" t="s">
        <v>765</v>
      </c>
      <c r="AQ205" s="1" t="s">
        <v>8994</v>
      </c>
      <c r="AR205" s="1" t="s">
        <v>766</v>
      </c>
      <c r="AS205" s="1" t="s">
        <v>11668</v>
      </c>
      <c r="AT205" s="1" t="s">
        <v>60</v>
      </c>
      <c r="AU205" s="1" t="s">
        <v>7012</v>
      </c>
      <c r="AV205" s="1" t="s">
        <v>566</v>
      </c>
      <c r="AW205" s="1" t="s">
        <v>9269</v>
      </c>
      <c r="BB205" s="1" t="s">
        <v>46</v>
      </c>
      <c r="BC205" s="1" t="s">
        <v>6783</v>
      </c>
      <c r="BD205" s="1" t="s">
        <v>161</v>
      </c>
      <c r="BE205" s="1" t="s">
        <v>7132</v>
      </c>
      <c r="BG205" s="1" t="s">
        <v>60</v>
      </c>
      <c r="BH205" s="1" t="s">
        <v>7012</v>
      </c>
      <c r="BI205" s="1" t="s">
        <v>657</v>
      </c>
      <c r="BJ205" s="1" t="s">
        <v>9274</v>
      </c>
      <c r="BK205" s="1" t="s">
        <v>60</v>
      </c>
      <c r="BL205" s="1" t="s">
        <v>7012</v>
      </c>
      <c r="BM205" s="1" t="s">
        <v>568</v>
      </c>
      <c r="BN205" s="1" t="s">
        <v>7631</v>
      </c>
      <c r="BO205" s="1" t="s">
        <v>44</v>
      </c>
      <c r="BP205" s="1" t="s">
        <v>6669</v>
      </c>
      <c r="BQ205" s="1" t="s">
        <v>767</v>
      </c>
      <c r="BR205" s="1" t="s">
        <v>7448</v>
      </c>
      <c r="BS205" s="1" t="s">
        <v>163</v>
      </c>
      <c r="BT205" s="1" t="s">
        <v>8851</v>
      </c>
    </row>
    <row r="206" spans="1:72" ht="13.5" customHeight="1" x14ac:dyDescent="0.25">
      <c r="A206" s="4" t="str">
        <f t="shared" si="6"/>
        <v>1687_풍각남면_222</v>
      </c>
      <c r="B206" s="1">
        <v>1687</v>
      </c>
      <c r="C206" s="1" t="s">
        <v>11322</v>
      </c>
      <c r="D206" s="1" t="s">
        <v>11323</v>
      </c>
      <c r="E206" s="1">
        <v>205</v>
      </c>
      <c r="F206" s="1">
        <v>1</v>
      </c>
      <c r="G206" s="1" t="s">
        <v>1024</v>
      </c>
      <c r="H206" s="1" t="s">
        <v>11324</v>
      </c>
      <c r="I206" s="1">
        <v>10</v>
      </c>
      <c r="L206" s="1">
        <v>1</v>
      </c>
      <c r="M206" s="1" t="s">
        <v>13748</v>
      </c>
      <c r="N206" s="1" t="s">
        <v>11479</v>
      </c>
      <c r="S206" s="1" t="s">
        <v>490</v>
      </c>
      <c r="T206" s="1" t="s">
        <v>6607</v>
      </c>
      <c r="U206" s="1" t="s">
        <v>53</v>
      </c>
      <c r="V206" s="1" t="s">
        <v>6668</v>
      </c>
      <c r="Y206" s="1" t="s">
        <v>161</v>
      </c>
      <c r="Z206" s="1" t="s">
        <v>7132</v>
      </c>
      <c r="AC206" s="1">
        <v>65</v>
      </c>
      <c r="AD206" s="1" t="s">
        <v>133</v>
      </c>
      <c r="AE206" s="1" t="s">
        <v>8727</v>
      </c>
      <c r="AF206" s="1" t="s">
        <v>768</v>
      </c>
      <c r="AG206" s="1" t="s">
        <v>8782</v>
      </c>
      <c r="AH206" s="1" t="s">
        <v>769</v>
      </c>
      <c r="AI206" s="1" t="s">
        <v>8843</v>
      </c>
    </row>
    <row r="207" spans="1:72" ht="13.5" customHeight="1" x14ac:dyDescent="0.25">
      <c r="A207" s="4" t="str">
        <f t="shared" si="6"/>
        <v>1687_풍각남면_222</v>
      </c>
      <c r="B207" s="1">
        <v>1687</v>
      </c>
      <c r="C207" s="1" t="s">
        <v>11322</v>
      </c>
      <c r="D207" s="1" t="s">
        <v>11323</v>
      </c>
      <c r="E207" s="1">
        <v>206</v>
      </c>
      <c r="F207" s="1">
        <v>1</v>
      </c>
      <c r="G207" s="1" t="s">
        <v>1024</v>
      </c>
      <c r="H207" s="1" t="s">
        <v>11324</v>
      </c>
      <c r="I207" s="1">
        <v>10</v>
      </c>
      <c r="L207" s="1">
        <v>2</v>
      </c>
      <c r="M207" s="1" t="s">
        <v>627</v>
      </c>
      <c r="N207" s="1" t="s">
        <v>7258</v>
      </c>
      <c r="T207" s="1" t="s">
        <v>11368</v>
      </c>
      <c r="U207" s="1" t="s">
        <v>770</v>
      </c>
      <c r="V207" s="1" t="s">
        <v>6718</v>
      </c>
      <c r="Y207" s="1" t="s">
        <v>627</v>
      </c>
      <c r="Z207" s="1" t="s">
        <v>7258</v>
      </c>
      <c r="AC207" s="1">
        <v>62</v>
      </c>
      <c r="AD207" s="1" t="s">
        <v>69</v>
      </c>
      <c r="AE207" s="1" t="s">
        <v>6722</v>
      </c>
      <c r="AJ207" s="1" t="s">
        <v>17</v>
      </c>
      <c r="AK207" s="1" t="s">
        <v>8908</v>
      </c>
      <c r="AL207" s="1" t="s">
        <v>57</v>
      </c>
      <c r="AM207" s="1" t="s">
        <v>8919</v>
      </c>
      <c r="AN207" s="1" t="s">
        <v>109</v>
      </c>
      <c r="AO207" s="1" t="s">
        <v>8966</v>
      </c>
      <c r="AR207" s="1" t="s">
        <v>771</v>
      </c>
      <c r="AS207" s="1" t="s">
        <v>11652</v>
      </c>
      <c r="AT207" s="1" t="s">
        <v>626</v>
      </c>
      <c r="AU207" s="1" t="s">
        <v>9172</v>
      </c>
      <c r="AV207" s="1" t="s">
        <v>628</v>
      </c>
      <c r="AW207" s="1" t="s">
        <v>9281</v>
      </c>
      <c r="BB207" s="1" t="s">
        <v>46</v>
      </c>
      <c r="BC207" s="1" t="s">
        <v>6783</v>
      </c>
      <c r="BD207" s="1" t="s">
        <v>772</v>
      </c>
      <c r="BE207" s="1" t="s">
        <v>9721</v>
      </c>
      <c r="BG207" s="1" t="s">
        <v>626</v>
      </c>
      <c r="BH207" s="1" t="s">
        <v>9172</v>
      </c>
      <c r="BI207" s="1" t="s">
        <v>773</v>
      </c>
      <c r="BJ207" s="1" t="s">
        <v>9980</v>
      </c>
      <c r="BK207" s="1" t="s">
        <v>626</v>
      </c>
      <c r="BL207" s="1" t="s">
        <v>9172</v>
      </c>
      <c r="BM207" s="1" t="s">
        <v>13422</v>
      </c>
      <c r="BN207" s="1" t="s">
        <v>13423</v>
      </c>
      <c r="BO207" s="1" t="s">
        <v>44</v>
      </c>
      <c r="BP207" s="1" t="s">
        <v>6669</v>
      </c>
      <c r="BQ207" s="1" t="s">
        <v>774</v>
      </c>
      <c r="BR207" s="1" t="s">
        <v>10092</v>
      </c>
      <c r="BS207" s="1" t="s">
        <v>57</v>
      </c>
      <c r="BT207" s="1" t="s">
        <v>8919</v>
      </c>
    </row>
    <row r="208" spans="1:72" ht="13.5" customHeight="1" x14ac:dyDescent="0.25">
      <c r="A208" s="4" t="str">
        <f t="shared" si="6"/>
        <v>1687_풍각남면_222</v>
      </c>
      <c r="B208" s="1">
        <v>1687</v>
      </c>
      <c r="C208" s="1" t="s">
        <v>11322</v>
      </c>
      <c r="D208" s="1" t="s">
        <v>11323</v>
      </c>
      <c r="E208" s="1">
        <v>207</v>
      </c>
      <c r="F208" s="1">
        <v>1</v>
      </c>
      <c r="G208" s="1" t="s">
        <v>1024</v>
      </c>
      <c r="H208" s="1" t="s">
        <v>11324</v>
      </c>
      <c r="I208" s="1">
        <v>10</v>
      </c>
      <c r="L208" s="1">
        <v>2</v>
      </c>
      <c r="M208" s="1" t="s">
        <v>627</v>
      </c>
      <c r="N208" s="1" t="s">
        <v>7258</v>
      </c>
      <c r="S208" s="1" t="s">
        <v>52</v>
      </c>
      <c r="T208" s="1" t="s">
        <v>6593</v>
      </c>
      <c r="U208" s="1" t="s">
        <v>83</v>
      </c>
      <c r="V208" s="1" t="s">
        <v>11397</v>
      </c>
      <c r="W208" s="1" t="s">
        <v>775</v>
      </c>
      <c r="X208" s="1" t="s">
        <v>7103</v>
      </c>
      <c r="Y208" s="1" t="s">
        <v>13742</v>
      </c>
      <c r="Z208" s="1" t="s">
        <v>7259</v>
      </c>
      <c r="AC208" s="1">
        <v>59</v>
      </c>
      <c r="AD208" s="1" t="s">
        <v>776</v>
      </c>
      <c r="AE208" s="1" t="s">
        <v>8768</v>
      </c>
      <c r="AJ208" s="1" t="s">
        <v>17</v>
      </c>
      <c r="AK208" s="1" t="s">
        <v>8908</v>
      </c>
      <c r="AL208" s="1" t="s">
        <v>13688</v>
      </c>
      <c r="AM208" s="1" t="s">
        <v>13689</v>
      </c>
      <c r="AT208" s="1" t="s">
        <v>60</v>
      </c>
      <c r="AU208" s="1" t="s">
        <v>7012</v>
      </c>
      <c r="AV208" s="1" t="s">
        <v>777</v>
      </c>
      <c r="AW208" s="1" t="s">
        <v>8640</v>
      </c>
      <c r="BG208" s="1" t="s">
        <v>60</v>
      </c>
      <c r="BH208" s="1" t="s">
        <v>7012</v>
      </c>
      <c r="BI208" s="1" t="s">
        <v>778</v>
      </c>
      <c r="BJ208" s="1" t="s">
        <v>9981</v>
      </c>
      <c r="BK208" s="1" t="s">
        <v>60</v>
      </c>
      <c r="BL208" s="1" t="s">
        <v>7012</v>
      </c>
      <c r="BM208" s="1" t="s">
        <v>779</v>
      </c>
      <c r="BN208" s="1" t="s">
        <v>10721</v>
      </c>
      <c r="BO208" s="1" t="s">
        <v>60</v>
      </c>
      <c r="BP208" s="1" t="s">
        <v>7012</v>
      </c>
      <c r="BQ208" s="1" t="s">
        <v>780</v>
      </c>
      <c r="BR208" s="1" t="s">
        <v>7712</v>
      </c>
      <c r="BS208" s="1" t="s">
        <v>522</v>
      </c>
      <c r="BT208" s="1" t="s">
        <v>8889</v>
      </c>
    </row>
    <row r="209" spans="1:73" ht="13.5" customHeight="1" x14ac:dyDescent="0.25">
      <c r="A209" s="4" t="str">
        <f t="shared" si="6"/>
        <v>1687_풍각남면_222</v>
      </c>
      <c r="B209" s="1">
        <v>1687</v>
      </c>
      <c r="C209" s="1" t="s">
        <v>11322</v>
      </c>
      <c r="D209" s="1" t="s">
        <v>11323</v>
      </c>
      <c r="E209" s="1">
        <v>208</v>
      </c>
      <c r="F209" s="1">
        <v>1</v>
      </c>
      <c r="G209" s="1" t="s">
        <v>1024</v>
      </c>
      <c r="H209" s="1" t="s">
        <v>11324</v>
      </c>
      <c r="I209" s="1">
        <v>10</v>
      </c>
      <c r="L209" s="1">
        <v>3</v>
      </c>
      <c r="M209" s="1" t="s">
        <v>12349</v>
      </c>
      <c r="N209" s="1" t="s">
        <v>12839</v>
      </c>
      <c r="T209" s="1" t="s">
        <v>11368</v>
      </c>
      <c r="U209" s="1" t="s">
        <v>11432</v>
      </c>
      <c r="V209" s="1" t="s">
        <v>11430</v>
      </c>
      <c r="W209" s="1" t="s">
        <v>98</v>
      </c>
      <c r="X209" s="1" t="s">
        <v>11439</v>
      </c>
      <c r="Y209" s="1" t="s">
        <v>633</v>
      </c>
      <c r="Z209" s="1" t="s">
        <v>7260</v>
      </c>
      <c r="AC209" s="1">
        <v>32</v>
      </c>
      <c r="AD209" s="1" t="s">
        <v>633</v>
      </c>
      <c r="AE209" s="1" t="s">
        <v>7260</v>
      </c>
      <c r="AJ209" s="1" t="s">
        <v>17</v>
      </c>
      <c r="AK209" s="1" t="s">
        <v>8908</v>
      </c>
      <c r="AL209" s="1" t="s">
        <v>56</v>
      </c>
      <c r="AM209" s="1" t="s">
        <v>11552</v>
      </c>
      <c r="AT209" s="1" t="s">
        <v>60</v>
      </c>
      <c r="AU209" s="1" t="s">
        <v>7012</v>
      </c>
      <c r="AV209" s="1" t="s">
        <v>781</v>
      </c>
      <c r="AW209" s="1" t="s">
        <v>9282</v>
      </c>
      <c r="BG209" s="1" t="s">
        <v>60</v>
      </c>
      <c r="BH209" s="1" t="s">
        <v>7012</v>
      </c>
      <c r="BI209" s="1" t="s">
        <v>782</v>
      </c>
      <c r="BJ209" s="1" t="s">
        <v>9982</v>
      </c>
      <c r="BK209" s="1" t="s">
        <v>60</v>
      </c>
      <c r="BL209" s="1" t="s">
        <v>7012</v>
      </c>
      <c r="BM209" s="1" t="s">
        <v>783</v>
      </c>
      <c r="BN209" s="1" t="s">
        <v>10097</v>
      </c>
      <c r="BO209" s="1" t="s">
        <v>60</v>
      </c>
      <c r="BP209" s="1" t="s">
        <v>7012</v>
      </c>
      <c r="BQ209" s="1" t="s">
        <v>13749</v>
      </c>
      <c r="BR209" s="1" t="s">
        <v>11945</v>
      </c>
      <c r="BS209" s="1" t="s">
        <v>163</v>
      </c>
      <c r="BT209" s="1" t="s">
        <v>8851</v>
      </c>
    </row>
    <row r="210" spans="1:73" ht="13.5" customHeight="1" x14ac:dyDescent="0.25">
      <c r="A210" s="4" t="str">
        <f t="shared" si="6"/>
        <v>1687_풍각남면_222</v>
      </c>
      <c r="B210" s="1">
        <v>1687</v>
      </c>
      <c r="C210" s="1" t="s">
        <v>11322</v>
      </c>
      <c r="D210" s="1" t="s">
        <v>11323</v>
      </c>
      <c r="E210" s="1">
        <v>209</v>
      </c>
      <c r="F210" s="1">
        <v>1</v>
      </c>
      <c r="G210" s="1" t="s">
        <v>1024</v>
      </c>
      <c r="H210" s="1" t="s">
        <v>11324</v>
      </c>
      <c r="I210" s="1">
        <v>10</v>
      </c>
      <c r="L210" s="1">
        <v>3</v>
      </c>
      <c r="M210" s="1" t="s">
        <v>12349</v>
      </c>
      <c r="N210" s="1" t="s">
        <v>12839</v>
      </c>
      <c r="S210" s="1" t="s">
        <v>52</v>
      </c>
      <c r="T210" s="1" t="s">
        <v>6593</v>
      </c>
      <c r="U210" s="1" t="s">
        <v>83</v>
      </c>
      <c r="V210" s="1" t="s">
        <v>11397</v>
      </c>
      <c r="W210" s="1" t="s">
        <v>518</v>
      </c>
      <c r="X210" s="1" t="s">
        <v>7068</v>
      </c>
      <c r="Y210" s="1" t="s">
        <v>749</v>
      </c>
      <c r="Z210" s="1" t="s">
        <v>7261</v>
      </c>
      <c r="AC210" s="1">
        <v>28</v>
      </c>
      <c r="AD210" s="1" t="s">
        <v>340</v>
      </c>
      <c r="AE210" s="1" t="s">
        <v>8750</v>
      </c>
      <c r="AJ210" s="1" t="s">
        <v>17</v>
      </c>
      <c r="AK210" s="1" t="s">
        <v>8908</v>
      </c>
      <c r="AL210" s="1" t="s">
        <v>680</v>
      </c>
      <c r="AM210" s="1" t="s">
        <v>8897</v>
      </c>
      <c r="AT210" s="1" t="s">
        <v>60</v>
      </c>
      <c r="AU210" s="1" t="s">
        <v>7012</v>
      </c>
      <c r="AV210" s="1" t="s">
        <v>660</v>
      </c>
      <c r="AW210" s="1" t="s">
        <v>7234</v>
      </c>
      <c r="BG210" s="1" t="s">
        <v>60</v>
      </c>
      <c r="BH210" s="1" t="s">
        <v>7012</v>
      </c>
      <c r="BI210" s="1" t="s">
        <v>784</v>
      </c>
      <c r="BJ210" s="1" t="s">
        <v>7975</v>
      </c>
      <c r="BK210" s="1" t="s">
        <v>60</v>
      </c>
      <c r="BL210" s="1" t="s">
        <v>7012</v>
      </c>
      <c r="BM210" s="1" t="s">
        <v>785</v>
      </c>
      <c r="BN210" s="1" t="s">
        <v>10417</v>
      </c>
      <c r="BO210" s="1" t="s">
        <v>60</v>
      </c>
      <c r="BP210" s="1" t="s">
        <v>7012</v>
      </c>
      <c r="BQ210" s="1" t="s">
        <v>786</v>
      </c>
      <c r="BR210" s="1" t="s">
        <v>12258</v>
      </c>
      <c r="BS210" s="1" t="s">
        <v>86</v>
      </c>
      <c r="BT210" s="1" t="s">
        <v>8853</v>
      </c>
    </row>
    <row r="211" spans="1:73" ht="13.5" customHeight="1" x14ac:dyDescent="0.25">
      <c r="A211" s="4" t="str">
        <f t="shared" si="6"/>
        <v>1687_풍각남면_222</v>
      </c>
      <c r="B211" s="1">
        <v>1687</v>
      </c>
      <c r="C211" s="1" t="s">
        <v>11322</v>
      </c>
      <c r="D211" s="1" t="s">
        <v>11323</v>
      </c>
      <c r="E211" s="1">
        <v>210</v>
      </c>
      <c r="F211" s="1">
        <v>1</v>
      </c>
      <c r="G211" s="1" t="s">
        <v>1024</v>
      </c>
      <c r="H211" s="1" t="s">
        <v>11324</v>
      </c>
      <c r="I211" s="1">
        <v>10</v>
      </c>
      <c r="L211" s="1">
        <v>3</v>
      </c>
      <c r="M211" s="1" t="s">
        <v>12349</v>
      </c>
      <c r="N211" s="1" t="s">
        <v>12839</v>
      </c>
      <c r="S211" s="1" t="s">
        <v>490</v>
      </c>
      <c r="T211" s="1" t="s">
        <v>6607</v>
      </c>
      <c r="W211" s="1" t="s">
        <v>560</v>
      </c>
      <c r="X211" s="1" t="s">
        <v>7070</v>
      </c>
      <c r="Y211" s="1" t="s">
        <v>140</v>
      </c>
      <c r="Z211" s="1" t="s">
        <v>7129</v>
      </c>
      <c r="AF211" s="1" t="s">
        <v>479</v>
      </c>
      <c r="AG211" s="1" t="s">
        <v>8780</v>
      </c>
      <c r="AH211" s="1" t="s">
        <v>787</v>
      </c>
      <c r="AI211" s="1" t="s">
        <v>8844</v>
      </c>
    </row>
    <row r="212" spans="1:73" ht="13.5" customHeight="1" x14ac:dyDescent="0.25">
      <c r="A212" s="4" t="str">
        <f t="shared" si="6"/>
        <v>1687_풍각남면_222</v>
      </c>
      <c r="B212" s="1">
        <v>1687</v>
      </c>
      <c r="C212" s="1" t="s">
        <v>11322</v>
      </c>
      <c r="D212" s="1" t="s">
        <v>11323</v>
      </c>
      <c r="E212" s="1">
        <v>211</v>
      </c>
      <c r="F212" s="1">
        <v>1</v>
      </c>
      <c r="G212" s="1" t="s">
        <v>1024</v>
      </c>
      <c r="H212" s="1" t="s">
        <v>11324</v>
      </c>
      <c r="I212" s="1">
        <v>10</v>
      </c>
      <c r="L212" s="1">
        <v>3</v>
      </c>
      <c r="M212" s="1" t="s">
        <v>12349</v>
      </c>
      <c r="N212" s="1" t="s">
        <v>12839</v>
      </c>
      <c r="S212" s="1" t="s">
        <v>70</v>
      </c>
      <c r="T212" s="1" t="s">
        <v>6596</v>
      </c>
      <c r="Y212" s="1" t="s">
        <v>13750</v>
      </c>
      <c r="Z212" s="1" t="s">
        <v>7262</v>
      </c>
      <c r="AC212" s="1">
        <v>5</v>
      </c>
      <c r="AD212" s="1" t="s">
        <v>133</v>
      </c>
      <c r="AE212" s="1" t="s">
        <v>8727</v>
      </c>
      <c r="AF212" s="1" t="s">
        <v>97</v>
      </c>
      <c r="AG212" s="1" t="s">
        <v>8774</v>
      </c>
    </row>
    <row r="213" spans="1:73" ht="13.5" customHeight="1" x14ac:dyDescent="0.25">
      <c r="A213" s="4" t="str">
        <f t="shared" si="6"/>
        <v>1687_풍각남면_222</v>
      </c>
      <c r="B213" s="1">
        <v>1687</v>
      </c>
      <c r="C213" s="1" t="s">
        <v>11322</v>
      </c>
      <c r="D213" s="1" t="s">
        <v>11323</v>
      </c>
      <c r="E213" s="1">
        <v>212</v>
      </c>
      <c r="F213" s="1">
        <v>1</v>
      </c>
      <c r="G213" s="1" t="s">
        <v>1024</v>
      </c>
      <c r="H213" s="1" t="s">
        <v>11324</v>
      </c>
      <c r="I213" s="1">
        <v>10</v>
      </c>
      <c r="L213" s="1">
        <v>4</v>
      </c>
      <c r="M213" s="1" t="s">
        <v>12350</v>
      </c>
      <c r="N213" s="1" t="s">
        <v>12840</v>
      </c>
      <c r="T213" s="1" t="s">
        <v>11369</v>
      </c>
      <c r="U213" s="1" t="s">
        <v>788</v>
      </c>
      <c r="V213" s="1" t="s">
        <v>6719</v>
      </c>
      <c r="W213" s="1" t="s">
        <v>98</v>
      </c>
      <c r="X213" s="1" t="s">
        <v>11439</v>
      </c>
      <c r="Y213" s="1" t="s">
        <v>789</v>
      </c>
      <c r="Z213" s="1" t="s">
        <v>7263</v>
      </c>
      <c r="AC213" s="1">
        <v>49</v>
      </c>
      <c r="AD213" s="1" t="s">
        <v>100</v>
      </c>
      <c r="AE213" s="1" t="s">
        <v>8722</v>
      </c>
      <c r="AJ213" s="1" t="s">
        <v>17</v>
      </c>
      <c r="AK213" s="1" t="s">
        <v>8908</v>
      </c>
      <c r="AL213" s="1" t="s">
        <v>56</v>
      </c>
      <c r="AM213" s="1" t="s">
        <v>11552</v>
      </c>
      <c r="AT213" s="1" t="s">
        <v>60</v>
      </c>
      <c r="AU213" s="1" t="s">
        <v>7012</v>
      </c>
      <c r="AV213" s="1" t="s">
        <v>303</v>
      </c>
      <c r="AW213" s="1" t="s">
        <v>7665</v>
      </c>
      <c r="BG213" s="1" t="s">
        <v>180</v>
      </c>
      <c r="BH213" s="1" t="s">
        <v>6712</v>
      </c>
      <c r="BI213" s="1" t="s">
        <v>790</v>
      </c>
      <c r="BJ213" s="1" t="s">
        <v>7950</v>
      </c>
      <c r="BK213" s="1" t="s">
        <v>78</v>
      </c>
      <c r="BL213" s="1" t="s">
        <v>6689</v>
      </c>
      <c r="BM213" s="1" t="s">
        <v>535</v>
      </c>
      <c r="BN213" s="1" t="s">
        <v>9832</v>
      </c>
      <c r="BO213" s="1" t="s">
        <v>791</v>
      </c>
      <c r="BP213" s="1" t="s">
        <v>9000</v>
      </c>
      <c r="BQ213" s="1" t="s">
        <v>689</v>
      </c>
      <c r="BR213" s="1" t="s">
        <v>11715</v>
      </c>
      <c r="BS213" s="1" t="s">
        <v>86</v>
      </c>
      <c r="BT213" s="1" t="s">
        <v>8853</v>
      </c>
    </row>
    <row r="214" spans="1:73" ht="13.5" customHeight="1" x14ac:dyDescent="0.25">
      <c r="A214" s="4" t="str">
        <f t="shared" si="6"/>
        <v>1687_풍각남면_222</v>
      </c>
      <c r="B214" s="1">
        <v>1687</v>
      </c>
      <c r="C214" s="1" t="s">
        <v>11322</v>
      </c>
      <c r="D214" s="1" t="s">
        <v>11323</v>
      </c>
      <c r="E214" s="1">
        <v>213</v>
      </c>
      <c r="F214" s="1">
        <v>1</v>
      </c>
      <c r="G214" s="1" t="s">
        <v>1024</v>
      </c>
      <c r="H214" s="1" t="s">
        <v>11324</v>
      </c>
      <c r="I214" s="1">
        <v>10</v>
      </c>
      <c r="L214" s="1">
        <v>4</v>
      </c>
      <c r="M214" s="1" t="s">
        <v>12350</v>
      </c>
      <c r="N214" s="1" t="s">
        <v>12840</v>
      </c>
      <c r="S214" s="1" t="s">
        <v>52</v>
      </c>
      <c r="T214" s="1" t="s">
        <v>6593</v>
      </c>
      <c r="U214" s="1" t="s">
        <v>83</v>
      </c>
      <c r="V214" s="1" t="s">
        <v>11397</v>
      </c>
      <c r="W214" s="1" t="s">
        <v>74</v>
      </c>
      <c r="X214" s="1" t="s">
        <v>7057</v>
      </c>
      <c r="Y214" s="1" t="s">
        <v>140</v>
      </c>
      <c r="Z214" s="1" t="s">
        <v>7129</v>
      </c>
      <c r="AC214" s="1">
        <v>41</v>
      </c>
      <c r="AD214" s="1" t="s">
        <v>287</v>
      </c>
      <c r="AE214" s="1" t="s">
        <v>8744</v>
      </c>
      <c r="AJ214" s="1" t="s">
        <v>17</v>
      </c>
      <c r="AK214" s="1" t="s">
        <v>8908</v>
      </c>
      <c r="AL214" s="1" t="s">
        <v>77</v>
      </c>
      <c r="AM214" s="1" t="s">
        <v>8882</v>
      </c>
      <c r="AT214" s="1" t="s">
        <v>335</v>
      </c>
      <c r="AU214" s="1" t="s">
        <v>6942</v>
      </c>
      <c r="AV214" s="1" t="s">
        <v>792</v>
      </c>
      <c r="AW214" s="1" t="s">
        <v>9283</v>
      </c>
      <c r="BG214" s="1" t="s">
        <v>78</v>
      </c>
      <c r="BH214" s="1" t="s">
        <v>6689</v>
      </c>
      <c r="BI214" s="1" t="s">
        <v>507</v>
      </c>
      <c r="BJ214" s="1" t="s">
        <v>8017</v>
      </c>
      <c r="BK214" s="1" t="s">
        <v>60</v>
      </c>
      <c r="BL214" s="1" t="s">
        <v>7012</v>
      </c>
      <c r="BM214" s="1" t="s">
        <v>793</v>
      </c>
      <c r="BN214" s="1" t="s">
        <v>10418</v>
      </c>
      <c r="BO214" s="1" t="s">
        <v>78</v>
      </c>
      <c r="BP214" s="1" t="s">
        <v>6689</v>
      </c>
      <c r="BQ214" s="1" t="s">
        <v>794</v>
      </c>
      <c r="BR214" s="1" t="s">
        <v>13327</v>
      </c>
      <c r="BS214" s="1" t="s">
        <v>795</v>
      </c>
      <c r="BT214" s="1" t="s">
        <v>8865</v>
      </c>
    </row>
    <row r="215" spans="1:73" ht="13.5" customHeight="1" x14ac:dyDescent="0.25">
      <c r="A215" s="4" t="str">
        <f t="shared" si="6"/>
        <v>1687_풍각남면_222</v>
      </c>
      <c r="B215" s="1">
        <v>1687</v>
      </c>
      <c r="C215" s="1" t="s">
        <v>11322</v>
      </c>
      <c r="D215" s="1" t="s">
        <v>11323</v>
      </c>
      <c r="E215" s="1">
        <v>214</v>
      </c>
      <c r="F215" s="1">
        <v>1</v>
      </c>
      <c r="G215" s="1" t="s">
        <v>1024</v>
      </c>
      <c r="H215" s="1" t="s">
        <v>11324</v>
      </c>
      <c r="I215" s="1">
        <v>10</v>
      </c>
      <c r="L215" s="1">
        <v>4</v>
      </c>
      <c r="M215" s="1" t="s">
        <v>12350</v>
      </c>
      <c r="N215" s="1" t="s">
        <v>12840</v>
      </c>
      <c r="S215" s="1" t="s">
        <v>93</v>
      </c>
      <c r="T215" s="1" t="s">
        <v>6597</v>
      </c>
      <c r="U215" s="1" t="s">
        <v>796</v>
      </c>
      <c r="V215" s="1" t="s">
        <v>6720</v>
      </c>
      <c r="Y215" s="1" t="s">
        <v>797</v>
      </c>
      <c r="Z215" s="1" t="s">
        <v>7264</v>
      </c>
      <c r="AC215" s="1">
        <v>14</v>
      </c>
      <c r="AD215" s="1" t="s">
        <v>240</v>
      </c>
      <c r="AE215" s="1" t="s">
        <v>8740</v>
      </c>
    </row>
    <row r="216" spans="1:73" ht="13.5" customHeight="1" x14ac:dyDescent="0.25">
      <c r="A216" s="4" t="str">
        <f t="shared" si="6"/>
        <v>1687_풍각남면_222</v>
      </c>
      <c r="B216" s="1">
        <v>1687</v>
      </c>
      <c r="C216" s="1" t="s">
        <v>11322</v>
      </c>
      <c r="D216" s="1" t="s">
        <v>11323</v>
      </c>
      <c r="E216" s="1">
        <v>215</v>
      </c>
      <c r="F216" s="1">
        <v>1</v>
      </c>
      <c r="G216" s="1" t="s">
        <v>1024</v>
      </c>
      <c r="H216" s="1" t="s">
        <v>11324</v>
      </c>
      <c r="I216" s="1">
        <v>10</v>
      </c>
      <c r="L216" s="1">
        <v>4</v>
      </c>
      <c r="M216" s="1" t="s">
        <v>12350</v>
      </c>
      <c r="N216" s="1" t="s">
        <v>12840</v>
      </c>
      <c r="S216" s="1" t="s">
        <v>93</v>
      </c>
      <c r="T216" s="1" t="s">
        <v>6597</v>
      </c>
      <c r="Y216" s="1" t="s">
        <v>798</v>
      </c>
      <c r="Z216" s="1" t="s">
        <v>7265</v>
      </c>
      <c r="AC216" s="1">
        <v>3</v>
      </c>
      <c r="AD216" s="1" t="s">
        <v>96</v>
      </c>
      <c r="AE216" s="1" t="s">
        <v>8721</v>
      </c>
      <c r="AF216" s="1" t="s">
        <v>97</v>
      </c>
      <c r="AG216" s="1" t="s">
        <v>8774</v>
      </c>
    </row>
    <row r="217" spans="1:73" ht="13.5" customHeight="1" x14ac:dyDescent="0.25">
      <c r="A217" s="4" t="str">
        <f t="shared" si="6"/>
        <v>1687_풍각남면_222</v>
      </c>
      <c r="B217" s="1">
        <v>1687</v>
      </c>
      <c r="C217" s="1" t="s">
        <v>11322</v>
      </c>
      <c r="D217" s="1" t="s">
        <v>11323</v>
      </c>
      <c r="E217" s="1">
        <v>216</v>
      </c>
      <c r="F217" s="1">
        <v>1</v>
      </c>
      <c r="G217" s="1" t="s">
        <v>1024</v>
      </c>
      <c r="H217" s="1" t="s">
        <v>11324</v>
      </c>
      <c r="I217" s="1">
        <v>10</v>
      </c>
      <c r="L217" s="1">
        <v>4</v>
      </c>
      <c r="M217" s="1" t="s">
        <v>12350</v>
      </c>
      <c r="N217" s="1" t="s">
        <v>12840</v>
      </c>
      <c r="T217" s="1" t="s">
        <v>11389</v>
      </c>
      <c r="U217" s="1" t="s">
        <v>322</v>
      </c>
      <c r="V217" s="1" t="s">
        <v>6685</v>
      </c>
      <c r="Y217" s="1" t="s">
        <v>799</v>
      </c>
      <c r="Z217" s="1" t="s">
        <v>7266</v>
      </c>
      <c r="AC217" s="1">
        <v>50</v>
      </c>
      <c r="AD217" s="1" t="s">
        <v>533</v>
      </c>
      <c r="AE217" s="1" t="s">
        <v>7162</v>
      </c>
      <c r="AF217" s="1" t="s">
        <v>97</v>
      </c>
      <c r="AG217" s="1" t="s">
        <v>8774</v>
      </c>
      <c r="AT217" s="1" t="s">
        <v>297</v>
      </c>
      <c r="AU217" s="1" t="s">
        <v>11759</v>
      </c>
      <c r="AV217" s="1" t="s">
        <v>800</v>
      </c>
      <c r="AW217" s="1" t="s">
        <v>9284</v>
      </c>
      <c r="BB217" s="1" t="s">
        <v>324</v>
      </c>
      <c r="BC217" s="1" t="s">
        <v>6693</v>
      </c>
      <c r="BD217" s="1" t="s">
        <v>440</v>
      </c>
      <c r="BE217" s="1" t="s">
        <v>7184</v>
      </c>
      <c r="BF217" s="1" t="s">
        <v>11812</v>
      </c>
    </row>
    <row r="218" spans="1:73" ht="13.5" customHeight="1" x14ac:dyDescent="0.25">
      <c r="A218" s="4" t="str">
        <f t="shared" si="6"/>
        <v>1687_풍각남면_222</v>
      </c>
      <c r="B218" s="1">
        <v>1687</v>
      </c>
      <c r="C218" s="1" t="s">
        <v>11322</v>
      </c>
      <c r="D218" s="1" t="s">
        <v>11323</v>
      </c>
      <c r="E218" s="1">
        <v>217</v>
      </c>
      <c r="F218" s="1">
        <v>1</v>
      </c>
      <c r="G218" s="1" t="s">
        <v>1024</v>
      </c>
      <c r="H218" s="1" t="s">
        <v>11324</v>
      </c>
      <c r="I218" s="1">
        <v>10</v>
      </c>
      <c r="L218" s="1">
        <v>4</v>
      </c>
      <c r="M218" s="1" t="s">
        <v>12350</v>
      </c>
      <c r="N218" s="1" t="s">
        <v>12840</v>
      </c>
      <c r="T218" s="1" t="s">
        <v>11389</v>
      </c>
      <c r="U218" s="1" t="s">
        <v>322</v>
      </c>
      <c r="V218" s="1" t="s">
        <v>6685</v>
      </c>
      <c r="Y218" s="1" t="s">
        <v>13424</v>
      </c>
      <c r="Z218" s="1" t="s">
        <v>13425</v>
      </c>
      <c r="AC218" s="1">
        <v>18</v>
      </c>
      <c r="AD218" s="1" t="s">
        <v>801</v>
      </c>
      <c r="AE218" s="1" t="s">
        <v>7937</v>
      </c>
      <c r="BB218" s="1" t="s">
        <v>322</v>
      </c>
      <c r="BC218" s="1" t="s">
        <v>6685</v>
      </c>
      <c r="BD218" s="1" t="s">
        <v>799</v>
      </c>
      <c r="BE218" s="1" t="s">
        <v>7266</v>
      </c>
      <c r="BF218" s="1" t="s">
        <v>11810</v>
      </c>
    </row>
    <row r="219" spans="1:73" ht="13.5" customHeight="1" x14ac:dyDescent="0.25">
      <c r="A219" s="4" t="str">
        <f t="shared" si="6"/>
        <v>1687_풍각남면_222</v>
      </c>
      <c r="B219" s="1">
        <v>1687</v>
      </c>
      <c r="C219" s="1" t="s">
        <v>11322</v>
      </c>
      <c r="D219" s="1" t="s">
        <v>11323</v>
      </c>
      <c r="E219" s="1">
        <v>218</v>
      </c>
      <c r="F219" s="1">
        <v>1</v>
      </c>
      <c r="G219" s="1" t="s">
        <v>1024</v>
      </c>
      <c r="H219" s="1" t="s">
        <v>11324</v>
      </c>
      <c r="I219" s="1">
        <v>10</v>
      </c>
      <c r="L219" s="1">
        <v>4</v>
      </c>
      <c r="M219" s="1" t="s">
        <v>12350</v>
      </c>
      <c r="N219" s="1" t="s">
        <v>12840</v>
      </c>
      <c r="T219" s="1" t="s">
        <v>11389</v>
      </c>
      <c r="U219" s="1" t="s">
        <v>326</v>
      </c>
      <c r="V219" s="1" t="s">
        <v>6686</v>
      </c>
      <c r="Y219" s="1" t="s">
        <v>13426</v>
      </c>
      <c r="Z219" s="1" t="s">
        <v>13427</v>
      </c>
      <c r="AC219" s="1">
        <v>15</v>
      </c>
      <c r="AD219" s="1" t="s">
        <v>119</v>
      </c>
      <c r="AE219" s="1" t="s">
        <v>8724</v>
      </c>
      <c r="AF219" s="1" t="s">
        <v>97</v>
      </c>
      <c r="AG219" s="1" t="s">
        <v>8774</v>
      </c>
      <c r="AT219" s="1" t="s">
        <v>44</v>
      </c>
      <c r="AU219" s="1" t="s">
        <v>6669</v>
      </c>
      <c r="AV219" s="1" t="s">
        <v>802</v>
      </c>
      <c r="AW219" s="1" t="s">
        <v>7653</v>
      </c>
      <c r="BB219" s="1" t="s">
        <v>329</v>
      </c>
      <c r="BC219" s="1" t="s">
        <v>9755</v>
      </c>
      <c r="BE219" s="1" t="s">
        <v>7266</v>
      </c>
      <c r="BF219" s="1" t="s">
        <v>11812</v>
      </c>
    </row>
    <row r="220" spans="1:73" ht="13.5" customHeight="1" x14ac:dyDescent="0.25">
      <c r="A220" s="4" t="str">
        <f t="shared" si="6"/>
        <v>1687_풍각남면_222</v>
      </c>
      <c r="B220" s="1">
        <v>1687</v>
      </c>
      <c r="C220" s="1" t="s">
        <v>11322</v>
      </c>
      <c r="D220" s="1" t="s">
        <v>11323</v>
      </c>
      <c r="E220" s="1">
        <v>219</v>
      </c>
      <c r="F220" s="1">
        <v>1</v>
      </c>
      <c r="G220" s="1" t="s">
        <v>1024</v>
      </c>
      <c r="H220" s="1" t="s">
        <v>11324</v>
      </c>
      <c r="I220" s="1">
        <v>10</v>
      </c>
      <c r="L220" s="1">
        <v>4</v>
      </c>
      <c r="M220" s="1" t="s">
        <v>12350</v>
      </c>
      <c r="N220" s="1" t="s">
        <v>12840</v>
      </c>
      <c r="T220" s="1" t="s">
        <v>11389</v>
      </c>
      <c r="U220" s="1" t="s">
        <v>322</v>
      </c>
      <c r="V220" s="1" t="s">
        <v>6685</v>
      </c>
      <c r="Y220" s="1" t="s">
        <v>803</v>
      </c>
      <c r="Z220" s="1" t="s">
        <v>7267</v>
      </c>
      <c r="AC220" s="1">
        <v>36</v>
      </c>
      <c r="AD220" s="1" t="s">
        <v>76</v>
      </c>
      <c r="AE220" s="1" t="s">
        <v>8719</v>
      </c>
      <c r="AT220" s="1" t="s">
        <v>297</v>
      </c>
      <c r="AU220" s="1" t="s">
        <v>11759</v>
      </c>
      <c r="AV220" s="1" t="s">
        <v>328</v>
      </c>
      <c r="AW220" s="1" t="s">
        <v>9257</v>
      </c>
      <c r="BB220" s="1" t="s">
        <v>322</v>
      </c>
      <c r="BC220" s="1" t="s">
        <v>6685</v>
      </c>
      <c r="BD220" s="1" t="s">
        <v>804</v>
      </c>
      <c r="BE220" s="1" t="s">
        <v>9759</v>
      </c>
      <c r="BF220" s="1" t="s">
        <v>11818</v>
      </c>
    </row>
    <row r="221" spans="1:73" ht="13.5" customHeight="1" x14ac:dyDescent="0.25">
      <c r="A221" s="4" t="str">
        <f t="shared" si="6"/>
        <v>1687_풍각남면_222</v>
      </c>
      <c r="B221" s="1">
        <v>1687</v>
      </c>
      <c r="C221" s="1" t="s">
        <v>11322</v>
      </c>
      <c r="D221" s="1" t="s">
        <v>11323</v>
      </c>
      <c r="E221" s="1">
        <v>220</v>
      </c>
      <c r="F221" s="1">
        <v>1</v>
      </c>
      <c r="G221" s="1" t="s">
        <v>1024</v>
      </c>
      <c r="H221" s="1" t="s">
        <v>11324</v>
      </c>
      <c r="I221" s="1">
        <v>10</v>
      </c>
      <c r="L221" s="1">
        <v>4</v>
      </c>
      <c r="M221" s="1" t="s">
        <v>12350</v>
      </c>
      <c r="N221" s="1" t="s">
        <v>12840</v>
      </c>
      <c r="T221" s="1" t="s">
        <v>11389</v>
      </c>
      <c r="U221" s="1" t="s">
        <v>322</v>
      </c>
      <c r="V221" s="1" t="s">
        <v>6685</v>
      </c>
      <c r="Y221" s="1" t="s">
        <v>805</v>
      </c>
      <c r="Z221" s="1" t="s">
        <v>7268</v>
      </c>
      <c r="AC221" s="1">
        <v>32</v>
      </c>
      <c r="AD221" s="1" t="s">
        <v>633</v>
      </c>
      <c r="AE221" s="1" t="s">
        <v>7260</v>
      </c>
      <c r="AT221" s="1" t="s">
        <v>297</v>
      </c>
      <c r="AU221" s="1" t="s">
        <v>11759</v>
      </c>
      <c r="AV221" s="1" t="s">
        <v>328</v>
      </c>
      <c r="AW221" s="1" t="s">
        <v>9257</v>
      </c>
      <c r="BB221" s="1" t="s">
        <v>329</v>
      </c>
      <c r="BC221" s="1" t="s">
        <v>9755</v>
      </c>
      <c r="BE221" s="1" t="s">
        <v>9759</v>
      </c>
      <c r="BF221" s="1" t="s">
        <v>11820</v>
      </c>
    </row>
    <row r="222" spans="1:73" ht="13.5" customHeight="1" x14ac:dyDescent="0.25">
      <c r="A222" s="4" t="str">
        <f t="shared" si="6"/>
        <v>1687_풍각남면_222</v>
      </c>
      <c r="B222" s="1">
        <v>1687</v>
      </c>
      <c r="C222" s="1" t="s">
        <v>11322</v>
      </c>
      <c r="D222" s="1" t="s">
        <v>11323</v>
      </c>
      <c r="E222" s="1">
        <v>221</v>
      </c>
      <c r="F222" s="1">
        <v>1</v>
      </c>
      <c r="G222" s="1" t="s">
        <v>1024</v>
      </c>
      <c r="H222" s="1" t="s">
        <v>11324</v>
      </c>
      <c r="I222" s="1">
        <v>10</v>
      </c>
      <c r="L222" s="1">
        <v>4</v>
      </c>
      <c r="M222" s="1" t="s">
        <v>12350</v>
      </c>
      <c r="N222" s="1" t="s">
        <v>12840</v>
      </c>
      <c r="T222" s="1" t="s">
        <v>11389</v>
      </c>
      <c r="U222" s="1" t="s">
        <v>322</v>
      </c>
      <c r="V222" s="1" t="s">
        <v>6685</v>
      </c>
      <c r="Y222" s="1" t="s">
        <v>13429</v>
      </c>
      <c r="Z222" s="1" t="s">
        <v>13430</v>
      </c>
      <c r="AC222" s="1">
        <v>28</v>
      </c>
      <c r="AD222" s="1" t="s">
        <v>340</v>
      </c>
      <c r="AE222" s="1" t="s">
        <v>8750</v>
      </c>
      <c r="AF222" s="1" t="s">
        <v>97</v>
      </c>
      <c r="AG222" s="1" t="s">
        <v>8774</v>
      </c>
      <c r="AT222" s="1" t="s">
        <v>297</v>
      </c>
      <c r="AU222" s="1" t="s">
        <v>11759</v>
      </c>
      <c r="AV222" s="1" t="s">
        <v>328</v>
      </c>
      <c r="AW222" s="1" t="s">
        <v>9257</v>
      </c>
      <c r="BB222" s="1" t="s">
        <v>329</v>
      </c>
      <c r="BC222" s="1" t="s">
        <v>9755</v>
      </c>
      <c r="BE222" s="1" t="s">
        <v>9759</v>
      </c>
      <c r="BF222" s="1" t="s">
        <v>11822</v>
      </c>
      <c r="BU222" s="1" t="s">
        <v>14174</v>
      </c>
    </row>
    <row r="223" spans="1:73" ht="13.5" customHeight="1" x14ac:dyDescent="0.25">
      <c r="A223" s="4" t="str">
        <f t="shared" si="6"/>
        <v>1687_풍각남면_222</v>
      </c>
      <c r="B223" s="1">
        <v>1687</v>
      </c>
      <c r="C223" s="1" t="s">
        <v>11322</v>
      </c>
      <c r="D223" s="1" t="s">
        <v>11323</v>
      </c>
      <c r="E223" s="1">
        <v>222</v>
      </c>
      <c r="F223" s="1">
        <v>1</v>
      </c>
      <c r="G223" s="1" t="s">
        <v>1024</v>
      </c>
      <c r="H223" s="1" t="s">
        <v>11324</v>
      </c>
      <c r="I223" s="1">
        <v>10</v>
      </c>
      <c r="L223" s="1">
        <v>5</v>
      </c>
      <c r="M223" s="1" t="s">
        <v>12351</v>
      </c>
      <c r="N223" s="1" t="s">
        <v>12841</v>
      </c>
      <c r="T223" s="1" t="s">
        <v>11368</v>
      </c>
      <c r="U223" s="1" t="s">
        <v>806</v>
      </c>
      <c r="V223" s="1" t="s">
        <v>6721</v>
      </c>
      <c r="W223" s="1" t="s">
        <v>98</v>
      </c>
      <c r="X223" s="1" t="s">
        <v>11439</v>
      </c>
      <c r="Y223" s="1" t="s">
        <v>807</v>
      </c>
      <c r="Z223" s="1" t="s">
        <v>7269</v>
      </c>
      <c r="AC223" s="1">
        <v>40</v>
      </c>
      <c r="AD223" s="1" t="s">
        <v>327</v>
      </c>
      <c r="AE223" s="1" t="s">
        <v>8748</v>
      </c>
      <c r="AJ223" s="1" t="s">
        <v>17</v>
      </c>
      <c r="AK223" s="1" t="s">
        <v>8908</v>
      </c>
      <c r="AL223" s="1" t="s">
        <v>56</v>
      </c>
      <c r="AM223" s="1" t="s">
        <v>11552</v>
      </c>
      <c r="AT223" s="1" t="s">
        <v>808</v>
      </c>
      <c r="AU223" s="1" t="s">
        <v>6787</v>
      </c>
      <c r="AV223" s="1" t="s">
        <v>809</v>
      </c>
      <c r="AW223" s="1" t="s">
        <v>9285</v>
      </c>
      <c r="BG223" s="1" t="s">
        <v>392</v>
      </c>
      <c r="BH223" s="1" t="s">
        <v>9213</v>
      </c>
      <c r="BI223" s="1" t="s">
        <v>727</v>
      </c>
      <c r="BJ223" s="1" t="s">
        <v>9977</v>
      </c>
      <c r="BM223" s="1" t="s">
        <v>728</v>
      </c>
      <c r="BN223" s="1" t="s">
        <v>10413</v>
      </c>
      <c r="BO223" s="1" t="s">
        <v>810</v>
      </c>
      <c r="BP223" s="1" t="s">
        <v>10762</v>
      </c>
      <c r="BQ223" s="1" t="s">
        <v>516</v>
      </c>
      <c r="BR223" s="1" t="s">
        <v>12134</v>
      </c>
      <c r="BS223" s="1" t="s">
        <v>163</v>
      </c>
      <c r="BT223" s="1" t="s">
        <v>8851</v>
      </c>
    </row>
    <row r="224" spans="1:73" ht="13.5" customHeight="1" x14ac:dyDescent="0.25">
      <c r="A224" s="4" t="str">
        <f t="shared" si="6"/>
        <v>1687_풍각남면_222</v>
      </c>
      <c r="B224" s="1">
        <v>1687</v>
      </c>
      <c r="C224" s="1" t="s">
        <v>11322</v>
      </c>
      <c r="D224" s="1" t="s">
        <v>11323</v>
      </c>
      <c r="E224" s="1">
        <v>223</v>
      </c>
      <c r="F224" s="1">
        <v>1</v>
      </c>
      <c r="G224" s="1" t="s">
        <v>1024</v>
      </c>
      <c r="H224" s="1" t="s">
        <v>11324</v>
      </c>
      <c r="I224" s="1">
        <v>10</v>
      </c>
      <c r="L224" s="1">
        <v>5</v>
      </c>
      <c r="M224" s="1" t="s">
        <v>12351</v>
      </c>
      <c r="N224" s="1" t="s">
        <v>12841</v>
      </c>
      <c r="S224" s="1" t="s">
        <v>52</v>
      </c>
      <c r="T224" s="1" t="s">
        <v>6593</v>
      </c>
      <c r="U224" s="1" t="s">
        <v>83</v>
      </c>
      <c r="V224" s="1" t="s">
        <v>11397</v>
      </c>
      <c r="W224" s="1" t="s">
        <v>245</v>
      </c>
      <c r="X224" s="1" t="s">
        <v>7060</v>
      </c>
      <c r="Y224" s="1" t="s">
        <v>140</v>
      </c>
      <c r="Z224" s="1" t="s">
        <v>7129</v>
      </c>
      <c r="AC224" s="1">
        <v>29</v>
      </c>
      <c r="AD224" s="1" t="s">
        <v>422</v>
      </c>
      <c r="AE224" s="1" t="s">
        <v>8757</v>
      </c>
      <c r="AJ224" s="1" t="s">
        <v>17</v>
      </c>
      <c r="AK224" s="1" t="s">
        <v>8908</v>
      </c>
      <c r="AL224" s="1" t="s">
        <v>108</v>
      </c>
      <c r="AM224" s="1" t="s">
        <v>8869</v>
      </c>
      <c r="AT224" s="1" t="s">
        <v>148</v>
      </c>
      <c r="AU224" s="1" t="s">
        <v>11760</v>
      </c>
      <c r="AV224" s="1" t="s">
        <v>248</v>
      </c>
      <c r="AW224" s="1" t="s">
        <v>7150</v>
      </c>
      <c r="BG224" s="1" t="s">
        <v>60</v>
      </c>
      <c r="BH224" s="1" t="s">
        <v>7012</v>
      </c>
      <c r="BI224" s="1" t="s">
        <v>811</v>
      </c>
      <c r="BJ224" s="1" t="s">
        <v>9983</v>
      </c>
      <c r="BK224" s="1" t="s">
        <v>60</v>
      </c>
      <c r="BL224" s="1" t="s">
        <v>7012</v>
      </c>
      <c r="BM224" s="1" t="s">
        <v>250</v>
      </c>
      <c r="BN224" s="1" t="s">
        <v>10393</v>
      </c>
      <c r="BO224" s="1" t="s">
        <v>297</v>
      </c>
      <c r="BP224" s="1" t="s">
        <v>11399</v>
      </c>
      <c r="BQ224" s="1" t="s">
        <v>812</v>
      </c>
      <c r="BR224" s="1" t="s">
        <v>12246</v>
      </c>
      <c r="BS224" s="1" t="s">
        <v>86</v>
      </c>
      <c r="BT224" s="1" t="s">
        <v>8853</v>
      </c>
      <c r="BU224" s="1" t="s">
        <v>14038</v>
      </c>
    </row>
    <row r="225" spans="1:73" ht="13.5" customHeight="1" x14ac:dyDescent="0.25">
      <c r="A225" s="4" t="str">
        <f t="shared" si="6"/>
        <v>1687_풍각남면_222</v>
      </c>
      <c r="B225" s="1">
        <v>1687</v>
      </c>
      <c r="C225" s="1" t="s">
        <v>11322</v>
      </c>
      <c r="D225" s="1" t="s">
        <v>11323</v>
      </c>
      <c r="E225" s="1">
        <v>224</v>
      </c>
      <c r="F225" s="1">
        <v>1</v>
      </c>
      <c r="G225" s="1" t="s">
        <v>1024</v>
      </c>
      <c r="H225" s="1" t="s">
        <v>11324</v>
      </c>
      <c r="I225" s="1">
        <v>10</v>
      </c>
      <c r="L225" s="1">
        <v>5</v>
      </c>
      <c r="M225" s="1" t="s">
        <v>12351</v>
      </c>
      <c r="N225" s="1" t="s">
        <v>12841</v>
      </c>
      <c r="S225" s="1" t="s">
        <v>93</v>
      </c>
      <c r="T225" s="1" t="s">
        <v>6597</v>
      </c>
      <c r="U225" s="1" t="s">
        <v>813</v>
      </c>
      <c r="V225" s="1" t="s">
        <v>6722</v>
      </c>
      <c r="Y225" s="1" t="s">
        <v>814</v>
      </c>
      <c r="Z225" s="1" t="s">
        <v>7270</v>
      </c>
      <c r="AC225" s="1">
        <v>19</v>
      </c>
      <c r="AD225" s="1" t="s">
        <v>188</v>
      </c>
      <c r="AE225" s="1" t="s">
        <v>8734</v>
      </c>
    </row>
    <row r="226" spans="1:73" ht="13.5" customHeight="1" x14ac:dyDescent="0.25">
      <c r="A226" s="4" t="str">
        <f t="shared" si="6"/>
        <v>1687_풍각남면_222</v>
      </c>
      <c r="B226" s="1">
        <v>1687</v>
      </c>
      <c r="C226" s="1" t="s">
        <v>11322</v>
      </c>
      <c r="D226" s="1" t="s">
        <v>11323</v>
      </c>
      <c r="E226" s="1">
        <v>225</v>
      </c>
      <c r="F226" s="1">
        <v>1</v>
      </c>
      <c r="G226" s="1" t="s">
        <v>1024</v>
      </c>
      <c r="H226" s="1" t="s">
        <v>11324</v>
      </c>
      <c r="I226" s="1">
        <v>10</v>
      </c>
      <c r="L226" s="1">
        <v>5</v>
      </c>
      <c r="M226" s="1" t="s">
        <v>12351</v>
      </c>
      <c r="N226" s="1" t="s">
        <v>12841</v>
      </c>
      <c r="S226" s="1" t="s">
        <v>70</v>
      </c>
      <c r="T226" s="1" t="s">
        <v>6596</v>
      </c>
      <c r="Y226" s="1" t="s">
        <v>815</v>
      </c>
      <c r="Z226" s="1" t="s">
        <v>7271</v>
      </c>
      <c r="AC226" s="1">
        <v>4</v>
      </c>
      <c r="AD226" s="1" t="s">
        <v>72</v>
      </c>
      <c r="AE226" s="1" t="s">
        <v>8718</v>
      </c>
    </row>
    <row r="227" spans="1:73" ht="13.5" customHeight="1" x14ac:dyDescent="0.25">
      <c r="A227" s="4" t="str">
        <f t="shared" si="6"/>
        <v>1687_풍각남면_222</v>
      </c>
      <c r="B227" s="1">
        <v>1687</v>
      </c>
      <c r="C227" s="1" t="s">
        <v>11322</v>
      </c>
      <c r="D227" s="1" t="s">
        <v>11323</v>
      </c>
      <c r="E227" s="1">
        <v>226</v>
      </c>
      <c r="F227" s="1">
        <v>1</v>
      </c>
      <c r="G227" s="1" t="s">
        <v>1024</v>
      </c>
      <c r="H227" s="1" t="s">
        <v>11324</v>
      </c>
      <c r="I227" s="1">
        <v>10</v>
      </c>
      <c r="L227" s="1">
        <v>5</v>
      </c>
      <c r="M227" s="1" t="s">
        <v>12351</v>
      </c>
      <c r="N227" s="1" t="s">
        <v>12841</v>
      </c>
      <c r="S227" s="1" t="s">
        <v>70</v>
      </c>
      <c r="T227" s="1" t="s">
        <v>6596</v>
      </c>
      <c r="Y227" s="1" t="s">
        <v>816</v>
      </c>
      <c r="Z227" s="1" t="s">
        <v>7272</v>
      </c>
      <c r="AC227" s="1">
        <v>1</v>
      </c>
      <c r="AD227" s="1" t="s">
        <v>661</v>
      </c>
      <c r="AE227" s="1" t="s">
        <v>8765</v>
      </c>
      <c r="AF227" s="1" t="s">
        <v>97</v>
      </c>
      <c r="AG227" s="1" t="s">
        <v>8774</v>
      </c>
    </row>
    <row r="228" spans="1:73" ht="13.5" customHeight="1" x14ac:dyDescent="0.25">
      <c r="A228" s="4" t="str">
        <f t="shared" si="6"/>
        <v>1687_풍각남면_222</v>
      </c>
      <c r="B228" s="1">
        <v>1687</v>
      </c>
      <c r="C228" s="1" t="s">
        <v>11322</v>
      </c>
      <c r="D228" s="1" t="s">
        <v>11323</v>
      </c>
      <c r="E228" s="1">
        <v>227</v>
      </c>
      <c r="F228" s="1">
        <v>1</v>
      </c>
      <c r="G228" s="1" t="s">
        <v>1024</v>
      </c>
      <c r="H228" s="1" t="s">
        <v>11324</v>
      </c>
      <c r="I228" s="1">
        <v>10</v>
      </c>
      <c r="L228" s="1">
        <v>6</v>
      </c>
      <c r="M228" s="1" t="s">
        <v>12352</v>
      </c>
      <c r="N228" s="1" t="s">
        <v>12842</v>
      </c>
      <c r="O228" s="1" t="s">
        <v>6</v>
      </c>
      <c r="P228" s="1" t="s">
        <v>6578</v>
      </c>
      <c r="T228" s="1" t="s">
        <v>11369</v>
      </c>
      <c r="U228" s="1" t="s">
        <v>817</v>
      </c>
      <c r="V228" s="1" t="s">
        <v>11437</v>
      </c>
      <c r="W228" s="1" t="s">
        <v>84</v>
      </c>
      <c r="X228" s="1" t="s">
        <v>11440</v>
      </c>
      <c r="Y228" s="1" t="s">
        <v>818</v>
      </c>
      <c r="Z228" s="1" t="s">
        <v>7273</v>
      </c>
      <c r="AC228" s="1">
        <v>32</v>
      </c>
      <c r="AD228" s="1" t="s">
        <v>633</v>
      </c>
      <c r="AE228" s="1" t="s">
        <v>7260</v>
      </c>
      <c r="AJ228" s="1" t="s">
        <v>17</v>
      </c>
      <c r="AK228" s="1" t="s">
        <v>8908</v>
      </c>
      <c r="AL228" s="1" t="s">
        <v>86</v>
      </c>
      <c r="AM228" s="1" t="s">
        <v>8853</v>
      </c>
      <c r="AT228" s="1" t="s">
        <v>60</v>
      </c>
      <c r="AU228" s="1" t="s">
        <v>7012</v>
      </c>
      <c r="AV228" s="1" t="s">
        <v>13719</v>
      </c>
      <c r="AW228" s="1" t="s">
        <v>11473</v>
      </c>
      <c r="BG228" s="1" t="s">
        <v>60</v>
      </c>
      <c r="BH228" s="1" t="s">
        <v>7012</v>
      </c>
      <c r="BI228" s="1" t="s">
        <v>125</v>
      </c>
      <c r="BJ228" s="1" t="s">
        <v>9952</v>
      </c>
      <c r="BK228" s="1" t="s">
        <v>60</v>
      </c>
      <c r="BL228" s="1" t="s">
        <v>7012</v>
      </c>
      <c r="BM228" s="1" t="s">
        <v>819</v>
      </c>
      <c r="BN228" s="1" t="s">
        <v>7764</v>
      </c>
      <c r="BO228" s="1" t="s">
        <v>60</v>
      </c>
      <c r="BP228" s="1" t="s">
        <v>7012</v>
      </c>
      <c r="BQ228" s="1" t="s">
        <v>127</v>
      </c>
      <c r="BR228" s="1" t="s">
        <v>11791</v>
      </c>
      <c r="BS228" s="1" t="s">
        <v>636</v>
      </c>
      <c r="BT228" s="1" t="s">
        <v>8934</v>
      </c>
    </row>
    <row r="229" spans="1:73" ht="13.5" customHeight="1" x14ac:dyDescent="0.25">
      <c r="A229" s="4" t="str">
        <f t="shared" si="6"/>
        <v>1687_풍각남면_222</v>
      </c>
      <c r="B229" s="1">
        <v>1687</v>
      </c>
      <c r="C229" s="1" t="s">
        <v>11322</v>
      </c>
      <c r="D229" s="1" t="s">
        <v>11323</v>
      </c>
      <c r="E229" s="1">
        <v>228</v>
      </c>
      <c r="F229" s="1">
        <v>1</v>
      </c>
      <c r="G229" s="1" t="s">
        <v>1024</v>
      </c>
      <c r="H229" s="1" t="s">
        <v>11324</v>
      </c>
      <c r="I229" s="1">
        <v>10</v>
      </c>
      <c r="L229" s="1">
        <v>6</v>
      </c>
      <c r="M229" s="1" t="s">
        <v>12352</v>
      </c>
      <c r="N229" s="1" t="s">
        <v>12842</v>
      </c>
      <c r="S229" s="1" t="s">
        <v>52</v>
      </c>
      <c r="T229" s="1" t="s">
        <v>6593</v>
      </c>
      <c r="U229" s="1" t="s">
        <v>53</v>
      </c>
      <c r="V229" s="1" t="s">
        <v>6668</v>
      </c>
      <c r="Y229" s="1" t="s">
        <v>13751</v>
      </c>
      <c r="Z229" s="1" t="s">
        <v>13431</v>
      </c>
      <c r="AC229" s="1">
        <v>32</v>
      </c>
      <c r="AD229" s="1" t="s">
        <v>633</v>
      </c>
      <c r="AE229" s="1" t="s">
        <v>7260</v>
      </c>
      <c r="AJ229" s="1" t="s">
        <v>17</v>
      </c>
      <c r="AK229" s="1" t="s">
        <v>8908</v>
      </c>
      <c r="AL229" s="1" t="s">
        <v>51</v>
      </c>
      <c r="AM229" s="1" t="s">
        <v>8849</v>
      </c>
      <c r="AN229" s="1" t="s">
        <v>196</v>
      </c>
      <c r="AO229" s="1" t="s">
        <v>8873</v>
      </c>
      <c r="AP229" s="1" t="s">
        <v>60</v>
      </c>
      <c r="AQ229" s="1" t="s">
        <v>7012</v>
      </c>
      <c r="AR229" s="1" t="s">
        <v>820</v>
      </c>
      <c r="AS229" s="1" t="s">
        <v>9031</v>
      </c>
      <c r="AT229" s="1" t="s">
        <v>60</v>
      </c>
      <c r="AU229" s="1" t="s">
        <v>7012</v>
      </c>
      <c r="AV229" s="1" t="s">
        <v>821</v>
      </c>
      <c r="AW229" s="1" t="s">
        <v>9286</v>
      </c>
      <c r="BB229" s="1" t="s">
        <v>46</v>
      </c>
      <c r="BC229" s="1" t="s">
        <v>6783</v>
      </c>
      <c r="BD229" s="1" t="s">
        <v>822</v>
      </c>
      <c r="BE229" s="1" t="s">
        <v>7485</v>
      </c>
      <c r="BG229" s="1" t="s">
        <v>60</v>
      </c>
      <c r="BH229" s="1" t="s">
        <v>7012</v>
      </c>
      <c r="BI229" s="1" t="s">
        <v>156</v>
      </c>
      <c r="BJ229" s="1" t="s">
        <v>8691</v>
      </c>
      <c r="BK229" s="1" t="s">
        <v>60</v>
      </c>
      <c r="BL229" s="1" t="s">
        <v>7012</v>
      </c>
      <c r="BM229" s="1" t="s">
        <v>157</v>
      </c>
      <c r="BN229" s="1" t="s">
        <v>9953</v>
      </c>
      <c r="BO229" s="1" t="s">
        <v>44</v>
      </c>
      <c r="BP229" s="1" t="s">
        <v>6669</v>
      </c>
      <c r="BQ229" s="1" t="s">
        <v>823</v>
      </c>
      <c r="BR229" s="1" t="s">
        <v>7473</v>
      </c>
      <c r="BS229" s="1" t="s">
        <v>163</v>
      </c>
      <c r="BT229" s="1" t="s">
        <v>8851</v>
      </c>
    </row>
    <row r="230" spans="1:73" ht="13.5" customHeight="1" x14ac:dyDescent="0.25">
      <c r="A230" s="4" t="str">
        <f t="shared" si="6"/>
        <v>1687_풍각남면_222</v>
      </c>
      <c r="B230" s="1">
        <v>1687</v>
      </c>
      <c r="C230" s="1" t="s">
        <v>11322</v>
      </c>
      <c r="D230" s="1" t="s">
        <v>11323</v>
      </c>
      <c r="E230" s="1">
        <v>229</v>
      </c>
      <c r="F230" s="1">
        <v>1</v>
      </c>
      <c r="G230" s="1" t="s">
        <v>1024</v>
      </c>
      <c r="H230" s="1" t="s">
        <v>11324</v>
      </c>
      <c r="I230" s="1">
        <v>10</v>
      </c>
      <c r="L230" s="1">
        <v>7</v>
      </c>
      <c r="M230" s="1" t="s">
        <v>825</v>
      </c>
      <c r="N230" s="1" t="s">
        <v>7274</v>
      </c>
      <c r="T230" s="1" t="s">
        <v>11369</v>
      </c>
      <c r="U230" s="1" t="s">
        <v>824</v>
      </c>
      <c r="V230" s="1" t="s">
        <v>6723</v>
      </c>
      <c r="Y230" s="1" t="s">
        <v>825</v>
      </c>
      <c r="Z230" s="1" t="s">
        <v>7274</v>
      </c>
      <c r="AC230" s="1">
        <v>42</v>
      </c>
      <c r="AD230" s="1" t="s">
        <v>307</v>
      </c>
      <c r="AE230" s="1" t="s">
        <v>8745</v>
      </c>
      <c r="AJ230" s="1" t="s">
        <v>17</v>
      </c>
      <c r="AK230" s="1" t="s">
        <v>8908</v>
      </c>
      <c r="AL230" s="1" t="s">
        <v>51</v>
      </c>
      <c r="AM230" s="1" t="s">
        <v>8849</v>
      </c>
      <c r="AN230" s="1" t="s">
        <v>826</v>
      </c>
      <c r="AO230" s="1" t="s">
        <v>8971</v>
      </c>
      <c r="AP230" s="1" t="s">
        <v>58</v>
      </c>
      <c r="AQ230" s="1" t="s">
        <v>6774</v>
      </c>
      <c r="AR230" s="1" t="s">
        <v>827</v>
      </c>
      <c r="AS230" s="1" t="s">
        <v>11743</v>
      </c>
      <c r="AT230" s="1" t="s">
        <v>60</v>
      </c>
      <c r="AU230" s="1" t="s">
        <v>7012</v>
      </c>
      <c r="AV230" s="1" t="s">
        <v>828</v>
      </c>
      <c r="AW230" s="1" t="s">
        <v>9287</v>
      </c>
      <c r="BB230" s="1" t="s">
        <v>46</v>
      </c>
      <c r="BC230" s="1" t="s">
        <v>6783</v>
      </c>
      <c r="BD230" s="1" t="s">
        <v>829</v>
      </c>
      <c r="BE230" s="1" t="s">
        <v>9766</v>
      </c>
      <c r="BG230" s="1" t="s">
        <v>60</v>
      </c>
      <c r="BH230" s="1" t="s">
        <v>7012</v>
      </c>
      <c r="BI230" s="1" t="s">
        <v>830</v>
      </c>
      <c r="BJ230" s="1" t="s">
        <v>9340</v>
      </c>
      <c r="BK230" s="1" t="s">
        <v>765</v>
      </c>
      <c r="BL230" s="1" t="s">
        <v>8994</v>
      </c>
      <c r="BM230" s="1" t="s">
        <v>831</v>
      </c>
      <c r="BN230" s="1" t="s">
        <v>9374</v>
      </c>
      <c r="BO230" s="1" t="s">
        <v>60</v>
      </c>
      <c r="BP230" s="1" t="s">
        <v>7012</v>
      </c>
      <c r="BQ230" s="1" t="s">
        <v>832</v>
      </c>
      <c r="BR230" s="1" t="s">
        <v>10824</v>
      </c>
      <c r="BS230" s="1" t="s">
        <v>833</v>
      </c>
      <c r="BT230" s="1" t="s">
        <v>8552</v>
      </c>
    </row>
    <row r="231" spans="1:73" ht="13.5" customHeight="1" x14ac:dyDescent="0.25">
      <c r="A231" s="4" t="str">
        <f t="shared" si="6"/>
        <v>1687_풍각남면_222</v>
      </c>
      <c r="B231" s="1">
        <v>1687</v>
      </c>
      <c r="C231" s="1" t="s">
        <v>11322</v>
      </c>
      <c r="D231" s="1" t="s">
        <v>11323</v>
      </c>
      <c r="E231" s="1">
        <v>230</v>
      </c>
      <c r="F231" s="1">
        <v>1</v>
      </c>
      <c r="G231" s="1" t="s">
        <v>1024</v>
      </c>
      <c r="H231" s="1" t="s">
        <v>11324</v>
      </c>
      <c r="I231" s="1">
        <v>10</v>
      </c>
      <c r="L231" s="1">
        <v>7</v>
      </c>
      <c r="M231" s="1" t="s">
        <v>825</v>
      </c>
      <c r="N231" s="1" t="s">
        <v>7274</v>
      </c>
      <c r="S231" s="1" t="s">
        <v>52</v>
      </c>
      <c r="T231" s="1" t="s">
        <v>6593</v>
      </c>
      <c r="U231" s="1" t="s">
        <v>83</v>
      </c>
      <c r="V231" s="1" t="s">
        <v>11397</v>
      </c>
      <c r="W231" s="1" t="s">
        <v>834</v>
      </c>
      <c r="X231" s="1" t="s">
        <v>7074</v>
      </c>
      <c r="Y231" s="1" t="s">
        <v>835</v>
      </c>
      <c r="Z231" s="1" t="s">
        <v>7237</v>
      </c>
      <c r="AC231" s="1">
        <v>25</v>
      </c>
      <c r="AD231" s="1" t="s">
        <v>401</v>
      </c>
      <c r="AE231" s="1" t="s">
        <v>8754</v>
      </c>
      <c r="AJ231" s="1" t="s">
        <v>17</v>
      </c>
      <c r="AK231" s="1" t="s">
        <v>8908</v>
      </c>
      <c r="AL231" s="1" t="s">
        <v>108</v>
      </c>
      <c r="AM231" s="1" t="s">
        <v>8869</v>
      </c>
      <c r="AT231" s="1" t="s">
        <v>60</v>
      </c>
      <c r="AU231" s="1" t="s">
        <v>7012</v>
      </c>
      <c r="AV231" s="1" t="s">
        <v>13752</v>
      </c>
      <c r="AW231" s="1" t="s">
        <v>11777</v>
      </c>
      <c r="BG231" s="1" t="s">
        <v>60</v>
      </c>
      <c r="BH231" s="1" t="s">
        <v>7012</v>
      </c>
      <c r="BI231" s="1" t="s">
        <v>836</v>
      </c>
      <c r="BJ231" s="1" t="s">
        <v>9751</v>
      </c>
      <c r="BK231" s="1" t="s">
        <v>60</v>
      </c>
      <c r="BL231" s="1" t="s">
        <v>7012</v>
      </c>
      <c r="BM231" s="1" t="s">
        <v>837</v>
      </c>
      <c r="BN231" s="1" t="s">
        <v>8577</v>
      </c>
      <c r="BO231" s="1" t="s">
        <v>60</v>
      </c>
      <c r="BP231" s="1" t="s">
        <v>7012</v>
      </c>
      <c r="BQ231" s="1" t="s">
        <v>838</v>
      </c>
      <c r="BR231" s="1" t="s">
        <v>10825</v>
      </c>
      <c r="BS231" s="1" t="s">
        <v>77</v>
      </c>
      <c r="BT231" s="1" t="s">
        <v>8882</v>
      </c>
    </row>
    <row r="232" spans="1:73" ht="13.5" customHeight="1" x14ac:dyDescent="0.25">
      <c r="A232" s="4" t="str">
        <f t="shared" ref="A232:A264" si="7">HYPERLINK("http://kyu.snu.ac.kr/sdhj/index.jsp?type=hj/GK14817_00IH_0001_0223.jpg","1687_풍각남면_223")</f>
        <v>1687_풍각남면_223</v>
      </c>
      <c r="B232" s="1">
        <v>1687</v>
      </c>
      <c r="C232" s="1" t="s">
        <v>11322</v>
      </c>
      <c r="D232" s="1" t="s">
        <v>11323</v>
      </c>
      <c r="E232" s="1">
        <v>231</v>
      </c>
      <c r="F232" s="1">
        <v>2</v>
      </c>
      <c r="G232" s="1" t="s">
        <v>839</v>
      </c>
      <c r="H232" s="1" t="s">
        <v>6459</v>
      </c>
      <c r="I232" s="1">
        <v>1</v>
      </c>
      <c r="J232" s="1" t="s">
        <v>840</v>
      </c>
      <c r="K232" s="1" t="s">
        <v>6480</v>
      </c>
      <c r="L232" s="1">
        <v>1</v>
      </c>
      <c r="M232" s="1" t="s">
        <v>12353</v>
      </c>
      <c r="N232" s="1" t="s">
        <v>12843</v>
      </c>
      <c r="T232" s="1" t="s">
        <v>11368</v>
      </c>
      <c r="U232" s="1" t="s">
        <v>841</v>
      </c>
      <c r="V232" s="1" t="s">
        <v>6724</v>
      </c>
      <c r="W232" s="1" t="s">
        <v>145</v>
      </c>
      <c r="X232" s="1" t="s">
        <v>7059</v>
      </c>
      <c r="Y232" s="1" t="s">
        <v>842</v>
      </c>
      <c r="Z232" s="1" t="s">
        <v>7275</v>
      </c>
      <c r="AC232" s="1">
        <v>41</v>
      </c>
      <c r="AD232" s="1" t="s">
        <v>287</v>
      </c>
      <c r="AE232" s="1" t="s">
        <v>8744</v>
      </c>
      <c r="AJ232" s="1" t="s">
        <v>17</v>
      </c>
      <c r="AK232" s="1" t="s">
        <v>8908</v>
      </c>
      <c r="AL232" s="1" t="s">
        <v>51</v>
      </c>
      <c r="AM232" s="1" t="s">
        <v>8849</v>
      </c>
      <c r="AT232" s="1" t="s">
        <v>60</v>
      </c>
      <c r="AU232" s="1" t="s">
        <v>7012</v>
      </c>
      <c r="AV232" s="1" t="s">
        <v>843</v>
      </c>
      <c r="AW232" s="1" t="s">
        <v>9288</v>
      </c>
      <c r="BG232" s="1" t="s">
        <v>60</v>
      </c>
      <c r="BH232" s="1" t="s">
        <v>7012</v>
      </c>
      <c r="BI232" s="1" t="s">
        <v>809</v>
      </c>
      <c r="BJ232" s="1" t="s">
        <v>9285</v>
      </c>
      <c r="BK232" s="1" t="s">
        <v>60</v>
      </c>
      <c r="BL232" s="1" t="s">
        <v>7012</v>
      </c>
      <c r="BM232" s="1" t="s">
        <v>844</v>
      </c>
      <c r="BN232" s="1" t="s">
        <v>9984</v>
      </c>
      <c r="BO232" s="1" t="s">
        <v>60</v>
      </c>
      <c r="BP232" s="1" t="s">
        <v>7012</v>
      </c>
      <c r="BQ232" s="1" t="s">
        <v>845</v>
      </c>
      <c r="BR232" s="1" t="s">
        <v>9145</v>
      </c>
      <c r="BS232" s="1" t="s">
        <v>86</v>
      </c>
      <c r="BT232" s="1" t="s">
        <v>8853</v>
      </c>
    </row>
    <row r="233" spans="1:73" ht="13.5" customHeight="1" x14ac:dyDescent="0.25">
      <c r="A233" s="4" t="str">
        <f t="shared" si="7"/>
        <v>1687_풍각남면_223</v>
      </c>
      <c r="B233" s="1">
        <v>1687</v>
      </c>
      <c r="C233" s="1" t="s">
        <v>11322</v>
      </c>
      <c r="D233" s="1" t="s">
        <v>11323</v>
      </c>
      <c r="E233" s="1">
        <v>232</v>
      </c>
      <c r="F233" s="1">
        <v>2</v>
      </c>
      <c r="G233" s="1" t="s">
        <v>839</v>
      </c>
      <c r="H233" s="1" t="s">
        <v>6459</v>
      </c>
      <c r="I233" s="1">
        <v>1</v>
      </c>
      <c r="L233" s="1">
        <v>1</v>
      </c>
      <c r="M233" s="1" t="s">
        <v>12353</v>
      </c>
      <c r="N233" s="1" t="s">
        <v>12843</v>
      </c>
      <c r="S233" s="1" t="s">
        <v>52</v>
      </c>
      <c r="T233" s="1" t="s">
        <v>6593</v>
      </c>
      <c r="U233" s="1" t="s">
        <v>83</v>
      </c>
      <c r="V233" s="1" t="s">
        <v>11397</v>
      </c>
      <c r="W233" s="1" t="s">
        <v>98</v>
      </c>
      <c r="X233" s="1" t="s">
        <v>11439</v>
      </c>
      <c r="Y233" s="1" t="s">
        <v>140</v>
      </c>
      <c r="Z233" s="1" t="s">
        <v>7129</v>
      </c>
      <c r="AC233" s="1">
        <v>41</v>
      </c>
      <c r="AD233" s="1" t="s">
        <v>287</v>
      </c>
      <c r="AE233" s="1" t="s">
        <v>8744</v>
      </c>
      <c r="AJ233" s="1" t="s">
        <v>17</v>
      </c>
      <c r="AK233" s="1" t="s">
        <v>8908</v>
      </c>
      <c r="AL233" s="1" t="s">
        <v>56</v>
      </c>
      <c r="AM233" s="1" t="s">
        <v>11552</v>
      </c>
      <c r="AT233" s="1" t="s">
        <v>60</v>
      </c>
      <c r="AU233" s="1" t="s">
        <v>7012</v>
      </c>
      <c r="AV233" s="1" t="s">
        <v>846</v>
      </c>
      <c r="AW233" s="1" t="s">
        <v>9289</v>
      </c>
      <c r="BG233" s="1" t="s">
        <v>60</v>
      </c>
      <c r="BH233" s="1" t="s">
        <v>7012</v>
      </c>
      <c r="BI233" s="1" t="s">
        <v>233</v>
      </c>
      <c r="BJ233" s="1" t="s">
        <v>7056</v>
      </c>
      <c r="BK233" s="1" t="s">
        <v>60</v>
      </c>
      <c r="BL233" s="1" t="s">
        <v>7012</v>
      </c>
      <c r="BM233" s="1" t="s">
        <v>847</v>
      </c>
      <c r="BN233" s="1" t="s">
        <v>8026</v>
      </c>
      <c r="BO233" s="1" t="s">
        <v>60</v>
      </c>
      <c r="BP233" s="1" t="s">
        <v>7012</v>
      </c>
      <c r="BQ233" s="1" t="s">
        <v>848</v>
      </c>
      <c r="BR233" s="1" t="s">
        <v>10826</v>
      </c>
      <c r="BS233" s="1" t="s">
        <v>196</v>
      </c>
      <c r="BT233" s="1" t="s">
        <v>8873</v>
      </c>
    </row>
    <row r="234" spans="1:73" ht="13.5" customHeight="1" x14ac:dyDescent="0.25">
      <c r="A234" s="4" t="str">
        <f t="shared" si="7"/>
        <v>1687_풍각남면_223</v>
      </c>
      <c r="B234" s="1">
        <v>1687</v>
      </c>
      <c r="C234" s="1" t="s">
        <v>11322</v>
      </c>
      <c r="D234" s="1" t="s">
        <v>11323</v>
      </c>
      <c r="E234" s="1">
        <v>233</v>
      </c>
      <c r="F234" s="1">
        <v>2</v>
      </c>
      <c r="G234" s="1" t="s">
        <v>839</v>
      </c>
      <c r="H234" s="1" t="s">
        <v>6459</v>
      </c>
      <c r="I234" s="1">
        <v>1</v>
      </c>
      <c r="L234" s="1">
        <v>1</v>
      </c>
      <c r="M234" s="1" t="s">
        <v>12353</v>
      </c>
      <c r="N234" s="1" t="s">
        <v>12843</v>
      </c>
      <c r="S234" s="1" t="s">
        <v>147</v>
      </c>
      <c r="T234" s="1" t="s">
        <v>6598</v>
      </c>
      <c r="U234" s="1" t="s">
        <v>849</v>
      </c>
      <c r="V234" s="1" t="s">
        <v>6725</v>
      </c>
      <c r="Y234" s="1" t="s">
        <v>850</v>
      </c>
      <c r="Z234" s="1" t="s">
        <v>7276</v>
      </c>
      <c r="AC234" s="1">
        <v>15</v>
      </c>
      <c r="AD234" s="1" t="s">
        <v>119</v>
      </c>
      <c r="AE234" s="1" t="s">
        <v>8724</v>
      </c>
      <c r="BU234" s="1" t="s">
        <v>14039</v>
      </c>
    </row>
    <row r="235" spans="1:73" ht="13.5" customHeight="1" x14ac:dyDescent="0.25">
      <c r="A235" s="4" t="str">
        <f t="shared" si="7"/>
        <v>1687_풍각남면_223</v>
      </c>
      <c r="B235" s="1">
        <v>1687</v>
      </c>
      <c r="C235" s="1" t="s">
        <v>11322</v>
      </c>
      <c r="D235" s="1" t="s">
        <v>11323</v>
      </c>
      <c r="E235" s="1">
        <v>234</v>
      </c>
      <c r="F235" s="1">
        <v>2</v>
      </c>
      <c r="G235" s="1" t="s">
        <v>839</v>
      </c>
      <c r="H235" s="1" t="s">
        <v>6459</v>
      </c>
      <c r="I235" s="1">
        <v>1</v>
      </c>
      <c r="L235" s="1">
        <v>1</v>
      </c>
      <c r="M235" s="1" t="s">
        <v>12353</v>
      </c>
      <c r="N235" s="1" t="s">
        <v>12843</v>
      </c>
      <c r="S235" s="1" t="s">
        <v>70</v>
      </c>
      <c r="T235" s="1" t="s">
        <v>6596</v>
      </c>
      <c r="Y235" s="1" t="s">
        <v>851</v>
      </c>
      <c r="Z235" s="1" t="s">
        <v>7277</v>
      </c>
      <c r="AC235" s="1">
        <v>5</v>
      </c>
      <c r="AD235" s="1" t="s">
        <v>133</v>
      </c>
      <c r="AE235" s="1" t="s">
        <v>8727</v>
      </c>
    </row>
    <row r="236" spans="1:73" ht="13.5" customHeight="1" x14ac:dyDescent="0.25">
      <c r="A236" s="4" t="str">
        <f t="shared" si="7"/>
        <v>1687_풍각남면_223</v>
      </c>
      <c r="B236" s="1">
        <v>1687</v>
      </c>
      <c r="C236" s="1" t="s">
        <v>11322</v>
      </c>
      <c r="D236" s="1" t="s">
        <v>11323</v>
      </c>
      <c r="E236" s="1">
        <v>235</v>
      </c>
      <c r="F236" s="1">
        <v>2</v>
      </c>
      <c r="G236" s="1" t="s">
        <v>839</v>
      </c>
      <c r="H236" s="1" t="s">
        <v>6459</v>
      </c>
      <c r="I236" s="1">
        <v>1</v>
      </c>
      <c r="L236" s="1">
        <v>2</v>
      </c>
      <c r="M236" s="1" t="s">
        <v>708</v>
      </c>
      <c r="N236" s="1" t="s">
        <v>7278</v>
      </c>
      <c r="T236" s="1" t="s">
        <v>11369</v>
      </c>
      <c r="U236" s="1" t="s">
        <v>852</v>
      </c>
      <c r="V236" s="1" t="s">
        <v>13369</v>
      </c>
      <c r="Y236" s="1" t="s">
        <v>708</v>
      </c>
      <c r="Z236" s="1" t="s">
        <v>7278</v>
      </c>
      <c r="AC236" s="1">
        <v>31</v>
      </c>
      <c r="AD236" s="1" t="s">
        <v>247</v>
      </c>
      <c r="AE236" s="1" t="s">
        <v>8741</v>
      </c>
      <c r="AJ236" s="1" t="s">
        <v>17</v>
      </c>
      <c r="AK236" s="1" t="s">
        <v>8908</v>
      </c>
      <c r="AL236" s="1" t="s">
        <v>86</v>
      </c>
      <c r="AM236" s="1" t="s">
        <v>8853</v>
      </c>
      <c r="AT236" s="1" t="s">
        <v>216</v>
      </c>
      <c r="AU236" s="1" t="s">
        <v>13344</v>
      </c>
      <c r="AV236" s="1" t="s">
        <v>853</v>
      </c>
      <c r="AW236" s="1" t="s">
        <v>9290</v>
      </c>
      <c r="BB236" s="1" t="s">
        <v>214</v>
      </c>
      <c r="BC236" s="1" t="s">
        <v>13383</v>
      </c>
      <c r="BD236" s="1" t="s">
        <v>854</v>
      </c>
      <c r="BE236" s="1" t="s">
        <v>8118</v>
      </c>
      <c r="BG236" s="1" t="s">
        <v>60</v>
      </c>
      <c r="BH236" s="1" t="s">
        <v>7012</v>
      </c>
      <c r="BI236" s="1" t="s">
        <v>79</v>
      </c>
      <c r="BJ236" s="1" t="s">
        <v>7302</v>
      </c>
      <c r="BK236" s="1" t="s">
        <v>60</v>
      </c>
      <c r="BL236" s="1" t="s">
        <v>7012</v>
      </c>
      <c r="BM236" s="1" t="s">
        <v>855</v>
      </c>
      <c r="BN236" s="1" t="s">
        <v>10419</v>
      </c>
      <c r="BO236" s="1" t="s">
        <v>216</v>
      </c>
      <c r="BP236" s="1" t="s">
        <v>13344</v>
      </c>
      <c r="BQ236" s="1" t="s">
        <v>856</v>
      </c>
      <c r="BR236" s="1" t="s">
        <v>10827</v>
      </c>
      <c r="BS236" s="1" t="s">
        <v>163</v>
      </c>
      <c r="BT236" s="1" t="s">
        <v>8851</v>
      </c>
    </row>
    <row r="237" spans="1:73" ht="13.5" customHeight="1" x14ac:dyDescent="0.25">
      <c r="A237" s="4" t="str">
        <f t="shared" si="7"/>
        <v>1687_풍각남면_223</v>
      </c>
      <c r="B237" s="1">
        <v>1687</v>
      </c>
      <c r="C237" s="1" t="s">
        <v>11322</v>
      </c>
      <c r="D237" s="1" t="s">
        <v>11323</v>
      </c>
      <c r="E237" s="1">
        <v>236</v>
      </c>
      <c r="F237" s="1">
        <v>2</v>
      </c>
      <c r="G237" s="1" t="s">
        <v>839</v>
      </c>
      <c r="H237" s="1" t="s">
        <v>6459</v>
      </c>
      <c r="I237" s="1">
        <v>1</v>
      </c>
      <c r="L237" s="1">
        <v>2</v>
      </c>
      <c r="M237" s="1" t="s">
        <v>708</v>
      </c>
      <c r="N237" s="1" t="s">
        <v>7278</v>
      </c>
      <c r="S237" s="1" t="s">
        <v>52</v>
      </c>
      <c r="T237" s="1" t="s">
        <v>6593</v>
      </c>
      <c r="U237" s="1" t="s">
        <v>53</v>
      </c>
      <c r="V237" s="1" t="s">
        <v>6668</v>
      </c>
      <c r="Y237" s="1" t="s">
        <v>857</v>
      </c>
      <c r="Z237" s="1" t="s">
        <v>7279</v>
      </c>
      <c r="AC237" s="1">
        <v>40</v>
      </c>
      <c r="AD237" s="1" t="s">
        <v>327</v>
      </c>
      <c r="AE237" s="1" t="s">
        <v>8748</v>
      </c>
      <c r="AJ237" s="1" t="s">
        <v>17</v>
      </c>
      <c r="AK237" s="1" t="s">
        <v>8908</v>
      </c>
      <c r="AL237" s="1" t="s">
        <v>510</v>
      </c>
      <c r="AM237" s="1" t="s">
        <v>8915</v>
      </c>
      <c r="AN237" s="1" t="s">
        <v>858</v>
      </c>
      <c r="AO237" s="1" t="s">
        <v>8939</v>
      </c>
      <c r="AP237" s="1" t="s">
        <v>58</v>
      </c>
      <c r="AQ237" s="1" t="s">
        <v>6774</v>
      </c>
      <c r="AR237" s="1" t="s">
        <v>859</v>
      </c>
      <c r="AS237" s="1" t="s">
        <v>11724</v>
      </c>
      <c r="AT237" s="1" t="s">
        <v>44</v>
      </c>
      <c r="AU237" s="1" t="s">
        <v>6669</v>
      </c>
      <c r="AV237" s="1" t="s">
        <v>860</v>
      </c>
      <c r="AW237" s="1" t="s">
        <v>9291</v>
      </c>
      <c r="BB237" s="1" t="s">
        <v>46</v>
      </c>
      <c r="BC237" s="1" t="s">
        <v>6783</v>
      </c>
      <c r="BD237" s="1" t="s">
        <v>861</v>
      </c>
      <c r="BE237" s="1" t="s">
        <v>9767</v>
      </c>
      <c r="BG237" s="1" t="s">
        <v>44</v>
      </c>
      <c r="BH237" s="1" t="s">
        <v>6669</v>
      </c>
      <c r="BI237" s="1" t="s">
        <v>862</v>
      </c>
      <c r="BJ237" s="1" t="s">
        <v>11892</v>
      </c>
      <c r="BK237" s="1" t="s">
        <v>44</v>
      </c>
      <c r="BL237" s="1" t="s">
        <v>6669</v>
      </c>
      <c r="BM237" s="1" t="s">
        <v>863</v>
      </c>
      <c r="BN237" s="1" t="s">
        <v>10420</v>
      </c>
      <c r="BO237" s="1" t="s">
        <v>44</v>
      </c>
      <c r="BP237" s="1" t="s">
        <v>6669</v>
      </c>
      <c r="BQ237" s="1" t="s">
        <v>864</v>
      </c>
      <c r="BR237" s="1" t="s">
        <v>12072</v>
      </c>
      <c r="BS237" s="1" t="s">
        <v>56</v>
      </c>
      <c r="BT237" s="1" t="s">
        <v>11552</v>
      </c>
    </row>
    <row r="238" spans="1:73" ht="13.5" customHeight="1" x14ac:dyDescent="0.25">
      <c r="A238" s="4" t="str">
        <f t="shared" si="7"/>
        <v>1687_풍각남면_223</v>
      </c>
      <c r="B238" s="1">
        <v>1687</v>
      </c>
      <c r="C238" s="1" t="s">
        <v>11322</v>
      </c>
      <c r="D238" s="1" t="s">
        <v>11323</v>
      </c>
      <c r="E238" s="1">
        <v>237</v>
      </c>
      <c r="F238" s="1">
        <v>2</v>
      </c>
      <c r="G238" s="1" t="s">
        <v>839</v>
      </c>
      <c r="H238" s="1" t="s">
        <v>6459</v>
      </c>
      <c r="I238" s="1">
        <v>1</v>
      </c>
      <c r="L238" s="1">
        <v>2</v>
      </c>
      <c r="M238" s="1" t="s">
        <v>708</v>
      </c>
      <c r="N238" s="1" t="s">
        <v>7278</v>
      </c>
      <c r="S238" s="1" t="s">
        <v>70</v>
      </c>
      <c r="T238" s="1" t="s">
        <v>6596</v>
      </c>
      <c r="Y238" s="1" t="s">
        <v>865</v>
      </c>
      <c r="Z238" s="1" t="s">
        <v>7280</v>
      </c>
      <c r="AC238" s="1">
        <v>3</v>
      </c>
      <c r="AD238" s="1" t="s">
        <v>96</v>
      </c>
      <c r="AE238" s="1" t="s">
        <v>8721</v>
      </c>
      <c r="AF238" s="1" t="s">
        <v>97</v>
      </c>
      <c r="AG238" s="1" t="s">
        <v>8774</v>
      </c>
    </row>
    <row r="239" spans="1:73" ht="13.5" customHeight="1" x14ac:dyDescent="0.25">
      <c r="A239" s="4" t="str">
        <f t="shared" si="7"/>
        <v>1687_풍각남면_223</v>
      </c>
      <c r="B239" s="1">
        <v>1687</v>
      </c>
      <c r="C239" s="1" t="s">
        <v>11322</v>
      </c>
      <c r="D239" s="1" t="s">
        <v>11323</v>
      </c>
      <c r="E239" s="1">
        <v>238</v>
      </c>
      <c r="F239" s="1">
        <v>2</v>
      </c>
      <c r="G239" s="1" t="s">
        <v>839</v>
      </c>
      <c r="H239" s="1" t="s">
        <v>6459</v>
      </c>
      <c r="I239" s="1">
        <v>1</v>
      </c>
      <c r="L239" s="1">
        <v>3</v>
      </c>
      <c r="M239" s="1" t="s">
        <v>12354</v>
      </c>
      <c r="N239" s="1" t="s">
        <v>12844</v>
      </c>
      <c r="Q239" s="1" t="s">
        <v>866</v>
      </c>
      <c r="R239" s="1" t="s">
        <v>11375</v>
      </c>
      <c r="T239" s="1" t="s">
        <v>11369</v>
      </c>
      <c r="U239" s="1" t="s">
        <v>134</v>
      </c>
      <c r="V239" s="1" t="s">
        <v>6674</v>
      </c>
      <c r="W239" s="1" t="s">
        <v>145</v>
      </c>
      <c r="X239" s="1" t="s">
        <v>7059</v>
      </c>
      <c r="Y239" s="1" t="s">
        <v>867</v>
      </c>
      <c r="Z239" s="1" t="s">
        <v>7281</v>
      </c>
      <c r="AC239" s="1">
        <v>23</v>
      </c>
      <c r="AD239" s="1" t="s">
        <v>202</v>
      </c>
      <c r="AE239" s="1" t="s">
        <v>8736</v>
      </c>
      <c r="AJ239" s="1" t="s">
        <v>17</v>
      </c>
      <c r="AK239" s="1" t="s">
        <v>8908</v>
      </c>
      <c r="AL239" s="1" t="s">
        <v>51</v>
      </c>
      <c r="AM239" s="1" t="s">
        <v>8849</v>
      </c>
      <c r="AT239" s="1" t="s">
        <v>60</v>
      </c>
      <c r="AU239" s="1" t="s">
        <v>7012</v>
      </c>
      <c r="AV239" s="1" t="s">
        <v>843</v>
      </c>
      <c r="AW239" s="1" t="s">
        <v>9288</v>
      </c>
      <c r="BG239" s="1" t="s">
        <v>60</v>
      </c>
      <c r="BH239" s="1" t="s">
        <v>7012</v>
      </c>
      <c r="BI239" s="1" t="s">
        <v>809</v>
      </c>
      <c r="BJ239" s="1" t="s">
        <v>9285</v>
      </c>
      <c r="BK239" s="1" t="s">
        <v>60</v>
      </c>
      <c r="BL239" s="1" t="s">
        <v>7012</v>
      </c>
      <c r="BM239" s="1" t="s">
        <v>868</v>
      </c>
      <c r="BN239" s="1" t="s">
        <v>9984</v>
      </c>
      <c r="BO239" s="1" t="s">
        <v>60</v>
      </c>
      <c r="BP239" s="1" t="s">
        <v>7012</v>
      </c>
      <c r="BQ239" s="1" t="s">
        <v>845</v>
      </c>
      <c r="BR239" s="1" t="s">
        <v>9145</v>
      </c>
      <c r="BS239" s="1" t="s">
        <v>86</v>
      </c>
      <c r="BT239" s="1" t="s">
        <v>8853</v>
      </c>
    </row>
    <row r="240" spans="1:73" ht="13.5" customHeight="1" x14ac:dyDescent="0.25">
      <c r="A240" s="4" t="str">
        <f t="shared" si="7"/>
        <v>1687_풍각남면_223</v>
      </c>
      <c r="B240" s="1">
        <v>1687</v>
      </c>
      <c r="C240" s="1" t="s">
        <v>11322</v>
      </c>
      <c r="D240" s="1" t="s">
        <v>11323</v>
      </c>
      <c r="E240" s="1">
        <v>239</v>
      </c>
      <c r="F240" s="1">
        <v>2</v>
      </c>
      <c r="G240" s="1" t="s">
        <v>839</v>
      </c>
      <c r="H240" s="1" t="s">
        <v>6459</v>
      </c>
      <c r="I240" s="1">
        <v>1</v>
      </c>
      <c r="L240" s="1">
        <v>3</v>
      </c>
      <c r="M240" s="1" t="s">
        <v>12354</v>
      </c>
      <c r="N240" s="1" t="s">
        <v>12844</v>
      </c>
      <c r="S240" s="1" t="s">
        <v>52</v>
      </c>
      <c r="T240" s="1" t="s">
        <v>6593</v>
      </c>
      <c r="U240" s="1" t="s">
        <v>83</v>
      </c>
      <c r="V240" s="1" t="s">
        <v>11397</v>
      </c>
      <c r="W240" s="1" t="s">
        <v>98</v>
      </c>
      <c r="X240" s="1" t="s">
        <v>11439</v>
      </c>
      <c r="Y240" s="1" t="s">
        <v>140</v>
      </c>
      <c r="Z240" s="1" t="s">
        <v>7129</v>
      </c>
      <c r="AC240" s="1">
        <v>19</v>
      </c>
      <c r="AD240" s="1" t="s">
        <v>188</v>
      </c>
      <c r="AE240" s="1" t="s">
        <v>8734</v>
      </c>
      <c r="AF240" s="1" t="s">
        <v>97</v>
      </c>
      <c r="AG240" s="1" t="s">
        <v>8774</v>
      </c>
      <c r="AJ240" s="1" t="s">
        <v>17</v>
      </c>
      <c r="AK240" s="1" t="s">
        <v>8908</v>
      </c>
      <c r="AL240" s="1" t="s">
        <v>56</v>
      </c>
      <c r="AM240" s="1" t="s">
        <v>11552</v>
      </c>
      <c r="AT240" s="1" t="s">
        <v>869</v>
      </c>
      <c r="AU240" s="1" t="s">
        <v>9173</v>
      </c>
      <c r="AV240" s="1" t="s">
        <v>870</v>
      </c>
      <c r="AW240" s="1" t="s">
        <v>8634</v>
      </c>
      <c r="BG240" s="1" t="s">
        <v>335</v>
      </c>
      <c r="BH240" s="1" t="s">
        <v>6942</v>
      </c>
      <c r="BI240" s="1" t="s">
        <v>210</v>
      </c>
      <c r="BJ240" s="1" t="s">
        <v>8591</v>
      </c>
      <c r="BK240" s="1" t="s">
        <v>871</v>
      </c>
      <c r="BL240" s="1" t="s">
        <v>10334</v>
      </c>
      <c r="BM240" s="1" t="s">
        <v>872</v>
      </c>
      <c r="BN240" s="1" t="s">
        <v>7709</v>
      </c>
      <c r="BO240" s="1" t="s">
        <v>60</v>
      </c>
      <c r="BP240" s="1" t="s">
        <v>7012</v>
      </c>
      <c r="BQ240" s="1" t="s">
        <v>873</v>
      </c>
      <c r="BR240" s="1" t="s">
        <v>12094</v>
      </c>
      <c r="BS240" s="1" t="s">
        <v>56</v>
      </c>
      <c r="BT240" s="1" t="s">
        <v>11552</v>
      </c>
    </row>
    <row r="241" spans="1:72" ht="13.5" customHeight="1" x14ac:dyDescent="0.25">
      <c r="A241" s="4" t="str">
        <f t="shared" si="7"/>
        <v>1687_풍각남면_223</v>
      </c>
      <c r="B241" s="1">
        <v>1687</v>
      </c>
      <c r="C241" s="1" t="s">
        <v>11322</v>
      </c>
      <c r="D241" s="1" t="s">
        <v>11323</v>
      </c>
      <c r="E241" s="1">
        <v>240</v>
      </c>
      <c r="F241" s="1">
        <v>2</v>
      </c>
      <c r="G241" s="1" t="s">
        <v>839</v>
      </c>
      <c r="H241" s="1" t="s">
        <v>6459</v>
      </c>
      <c r="I241" s="1">
        <v>1</v>
      </c>
      <c r="L241" s="1">
        <v>3</v>
      </c>
      <c r="M241" s="1" t="s">
        <v>12354</v>
      </c>
      <c r="N241" s="1" t="s">
        <v>12844</v>
      </c>
      <c r="S241" s="1" t="s">
        <v>147</v>
      </c>
      <c r="T241" s="1" t="s">
        <v>6598</v>
      </c>
      <c r="U241" s="1" t="s">
        <v>487</v>
      </c>
      <c r="V241" s="1" t="s">
        <v>6703</v>
      </c>
      <c r="Y241" s="1" t="s">
        <v>488</v>
      </c>
      <c r="Z241" s="1" t="s">
        <v>7194</v>
      </c>
      <c r="AC241" s="1">
        <v>21</v>
      </c>
      <c r="AD241" s="1" t="s">
        <v>415</v>
      </c>
      <c r="AE241" s="1" t="s">
        <v>8756</v>
      </c>
    </row>
    <row r="242" spans="1:72" ht="13.5" customHeight="1" x14ac:dyDescent="0.25">
      <c r="A242" s="4" t="str">
        <f t="shared" si="7"/>
        <v>1687_풍각남면_223</v>
      </c>
      <c r="B242" s="1">
        <v>1687</v>
      </c>
      <c r="C242" s="1" t="s">
        <v>11322</v>
      </c>
      <c r="D242" s="1" t="s">
        <v>11323</v>
      </c>
      <c r="E242" s="1">
        <v>241</v>
      </c>
      <c r="F242" s="1">
        <v>2</v>
      </c>
      <c r="G242" s="1" t="s">
        <v>839</v>
      </c>
      <c r="H242" s="1" t="s">
        <v>6459</v>
      </c>
      <c r="I242" s="1">
        <v>1</v>
      </c>
      <c r="L242" s="1">
        <v>4</v>
      </c>
      <c r="M242" s="1" t="s">
        <v>12355</v>
      </c>
      <c r="N242" s="1" t="s">
        <v>12845</v>
      </c>
      <c r="T242" s="1" t="s">
        <v>11368</v>
      </c>
      <c r="U242" s="1" t="s">
        <v>227</v>
      </c>
      <c r="V242" s="1" t="s">
        <v>6680</v>
      </c>
      <c r="W242" s="1" t="s">
        <v>145</v>
      </c>
      <c r="X242" s="1" t="s">
        <v>7059</v>
      </c>
      <c r="Y242" s="1" t="s">
        <v>874</v>
      </c>
      <c r="Z242" s="1" t="s">
        <v>7282</v>
      </c>
      <c r="AC242" s="1">
        <v>47</v>
      </c>
      <c r="AD242" s="1" t="s">
        <v>172</v>
      </c>
      <c r="AE242" s="1" t="s">
        <v>8733</v>
      </c>
      <c r="AJ242" s="1" t="s">
        <v>17</v>
      </c>
      <c r="AK242" s="1" t="s">
        <v>8908</v>
      </c>
      <c r="AL242" s="1" t="s">
        <v>51</v>
      </c>
      <c r="AM242" s="1" t="s">
        <v>8849</v>
      </c>
      <c r="AT242" s="1" t="s">
        <v>875</v>
      </c>
      <c r="AU242" s="1" t="s">
        <v>9174</v>
      </c>
      <c r="AV242" s="1" t="s">
        <v>876</v>
      </c>
      <c r="AW242" s="1" t="s">
        <v>9292</v>
      </c>
      <c r="BG242" s="1" t="s">
        <v>60</v>
      </c>
      <c r="BH242" s="1" t="s">
        <v>7012</v>
      </c>
      <c r="BI242" s="1" t="s">
        <v>868</v>
      </c>
      <c r="BJ242" s="1" t="s">
        <v>9984</v>
      </c>
      <c r="BK242" s="1" t="s">
        <v>78</v>
      </c>
      <c r="BL242" s="1" t="s">
        <v>6689</v>
      </c>
      <c r="BM242" s="1" t="s">
        <v>877</v>
      </c>
      <c r="BN242" s="1" t="s">
        <v>9497</v>
      </c>
      <c r="BO242" s="1" t="s">
        <v>60</v>
      </c>
      <c r="BP242" s="1" t="s">
        <v>7012</v>
      </c>
      <c r="BQ242" s="1" t="s">
        <v>878</v>
      </c>
      <c r="BR242" s="1" t="s">
        <v>10828</v>
      </c>
      <c r="BS242" s="1" t="s">
        <v>680</v>
      </c>
      <c r="BT242" s="1" t="s">
        <v>8897</v>
      </c>
    </row>
    <row r="243" spans="1:72" ht="13.5" customHeight="1" x14ac:dyDescent="0.25">
      <c r="A243" s="4" t="str">
        <f t="shared" si="7"/>
        <v>1687_풍각남면_223</v>
      </c>
      <c r="B243" s="1">
        <v>1687</v>
      </c>
      <c r="C243" s="1" t="s">
        <v>11322</v>
      </c>
      <c r="D243" s="1" t="s">
        <v>11323</v>
      </c>
      <c r="E243" s="1">
        <v>242</v>
      </c>
      <c r="F243" s="1">
        <v>2</v>
      </c>
      <c r="G243" s="1" t="s">
        <v>839</v>
      </c>
      <c r="H243" s="1" t="s">
        <v>6459</v>
      </c>
      <c r="I243" s="1">
        <v>1</v>
      </c>
      <c r="L243" s="1">
        <v>4</v>
      </c>
      <c r="M243" s="1" t="s">
        <v>12355</v>
      </c>
      <c r="N243" s="1" t="s">
        <v>12845</v>
      </c>
      <c r="S243" s="1" t="s">
        <v>52</v>
      </c>
      <c r="T243" s="1" t="s">
        <v>6593</v>
      </c>
      <c r="U243" s="1" t="s">
        <v>83</v>
      </c>
      <c r="V243" s="1" t="s">
        <v>11397</v>
      </c>
      <c r="W243" s="1" t="s">
        <v>98</v>
      </c>
      <c r="X243" s="1" t="s">
        <v>11439</v>
      </c>
      <c r="Y243" s="1" t="s">
        <v>299</v>
      </c>
      <c r="Z243" s="1" t="s">
        <v>7157</v>
      </c>
      <c r="AC243" s="1">
        <v>43</v>
      </c>
      <c r="AD243" s="1" t="s">
        <v>382</v>
      </c>
      <c r="AE243" s="1" t="s">
        <v>8753</v>
      </c>
      <c r="AJ243" s="1" t="s">
        <v>17</v>
      </c>
      <c r="AK243" s="1" t="s">
        <v>8908</v>
      </c>
      <c r="AL243" s="1" t="s">
        <v>163</v>
      </c>
      <c r="AM243" s="1" t="s">
        <v>8851</v>
      </c>
      <c r="AT243" s="1" t="s">
        <v>44</v>
      </c>
      <c r="AU243" s="1" t="s">
        <v>6669</v>
      </c>
      <c r="AV243" s="1" t="s">
        <v>209</v>
      </c>
      <c r="AW243" s="1" t="s">
        <v>7140</v>
      </c>
      <c r="BG243" s="1" t="s">
        <v>44</v>
      </c>
      <c r="BH243" s="1" t="s">
        <v>6669</v>
      </c>
      <c r="BI243" s="1" t="s">
        <v>879</v>
      </c>
      <c r="BJ243" s="1" t="s">
        <v>9985</v>
      </c>
      <c r="BK243" s="1" t="s">
        <v>44</v>
      </c>
      <c r="BL243" s="1" t="s">
        <v>6669</v>
      </c>
      <c r="BM243" s="1" t="s">
        <v>880</v>
      </c>
      <c r="BN243" s="1" t="s">
        <v>10421</v>
      </c>
      <c r="BO243" s="1" t="s">
        <v>44</v>
      </c>
      <c r="BP243" s="1" t="s">
        <v>6669</v>
      </c>
      <c r="BQ243" s="1" t="s">
        <v>881</v>
      </c>
      <c r="BR243" s="1" t="s">
        <v>7444</v>
      </c>
      <c r="BS243" s="1" t="s">
        <v>163</v>
      </c>
      <c r="BT243" s="1" t="s">
        <v>8851</v>
      </c>
    </row>
    <row r="244" spans="1:72" ht="13.5" customHeight="1" x14ac:dyDescent="0.25">
      <c r="A244" s="4" t="str">
        <f t="shared" si="7"/>
        <v>1687_풍각남면_223</v>
      </c>
      <c r="B244" s="1">
        <v>1687</v>
      </c>
      <c r="C244" s="1" t="s">
        <v>11322</v>
      </c>
      <c r="D244" s="1" t="s">
        <v>11323</v>
      </c>
      <c r="E244" s="1">
        <v>243</v>
      </c>
      <c r="F244" s="1">
        <v>2</v>
      </c>
      <c r="G244" s="1" t="s">
        <v>839</v>
      </c>
      <c r="H244" s="1" t="s">
        <v>6459</v>
      </c>
      <c r="I244" s="1">
        <v>1</v>
      </c>
      <c r="L244" s="1">
        <v>4</v>
      </c>
      <c r="M244" s="1" t="s">
        <v>12355</v>
      </c>
      <c r="N244" s="1" t="s">
        <v>12845</v>
      </c>
      <c r="S244" s="1" t="s">
        <v>93</v>
      </c>
      <c r="T244" s="1" t="s">
        <v>6597</v>
      </c>
      <c r="U244" s="1" t="s">
        <v>849</v>
      </c>
      <c r="V244" s="1" t="s">
        <v>6725</v>
      </c>
      <c r="Y244" s="1" t="s">
        <v>882</v>
      </c>
      <c r="Z244" s="1" t="s">
        <v>7283</v>
      </c>
      <c r="AC244" s="1">
        <v>18</v>
      </c>
      <c r="AD244" s="1" t="s">
        <v>801</v>
      </c>
      <c r="AE244" s="1" t="s">
        <v>7937</v>
      </c>
      <c r="AF244" s="1" t="s">
        <v>97</v>
      </c>
      <c r="AG244" s="1" t="s">
        <v>8774</v>
      </c>
    </row>
    <row r="245" spans="1:72" ht="13.5" customHeight="1" x14ac:dyDescent="0.25">
      <c r="A245" s="4" t="str">
        <f t="shared" si="7"/>
        <v>1687_풍각남면_223</v>
      </c>
      <c r="B245" s="1">
        <v>1687</v>
      </c>
      <c r="C245" s="1" t="s">
        <v>11322</v>
      </c>
      <c r="D245" s="1" t="s">
        <v>11323</v>
      </c>
      <c r="E245" s="1">
        <v>244</v>
      </c>
      <c r="F245" s="1">
        <v>2</v>
      </c>
      <c r="G245" s="1" t="s">
        <v>839</v>
      </c>
      <c r="H245" s="1" t="s">
        <v>6459</v>
      </c>
      <c r="I245" s="1">
        <v>1</v>
      </c>
      <c r="L245" s="1">
        <v>4</v>
      </c>
      <c r="M245" s="1" t="s">
        <v>12355</v>
      </c>
      <c r="N245" s="1" t="s">
        <v>12845</v>
      </c>
      <c r="S245" s="1" t="s">
        <v>70</v>
      </c>
      <c r="T245" s="1" t="s">
        <v>6596</v>
      </c>
      <c r="Y245" s="1" t="s">
        <v>883</v>
      </c>
      <c r="Z245" s="1" t="s">
        <v>7284</v>
      </c>
      <c r="AG245" s="1" t="s">
        <v>8738</v>
      </c>
    </row>
    <row r="246" spans="1:72" ht="13.5" customHeight="1" x14ac:dyDescent="0.25">
      <c r="A246" s="4" t="str">
        <f t="shared" si="7"/>
        <v>1687_풍각남면_223</v>
      </c>
      <c r="B246" s="1">
        <v>1687</v>
      </c>
      <c r="C246" s="1" t="s">
        <v>11322</v>
      </c>
      <c r="D246" s="1" t="s">
        <v>11323</v>
      </c>
      <c r="E246" s="1">
        <v>245</v>
      </c>
      <c r="F246" s="1">
        <v>2</v>
      </c>
      <c r="G246" s="1" t="s">
        <v>839</v>
      </c>
      <c r="H246" s="1" t="s">
        <v>6459</v>
      </c>
      <c r="I246" s="1">
        <v>1</v>
      </c>
      <c r="L246" s="1">
        <v>4</v>
      </c>
      <c r="M246" s="1" t="s">
        <v>12355</v>
      </c>
      <c r="N246" s="1" t="s">
        <v>12845</v>
      </c>
      <c r="S246" s="1" t="s">
        <v>70</v>
      </c>
      <c r="T246" s="1" t="s">
        <v>6596</v>
      </c>
      <c r="Y246" s="1" t="s">
        <v>884</v>
      </c>
      <c r="Z246" s="1" t="s">
        <v>7285</v>
      </c>
      <c r="AF246" s="1" t="s">
        <v>129</v>
      </c>
      <c r="AG246" s="1" t="s">
        <v>8738</v>
      </c>
    </row>
    <row r="247" spans="1:72" ht="13.5" customHeight="1" x14ac:dyDescent="0.25">
      <c r="A247" s="4" t="str">
        <f t="shared" si="7"/>
        <v>1687_풍각남면_223</v>
      </c>
      <c r="B247" s="1">
        <v>1687</v>
      </c>
      <c r="C247" s="1" t="s">
        <v>11322</v>
      </c>
      <c r="D247" s="1" t="s">
        <v>11323</v>
      </c>
      <c r="E247" s="1">
        <v>246</v>
      </c>
      <c r="F247" s="1">
        <v>2</v>
      </c>
      <c r="G247" s="1" t="s">
        <v>839</v>
      </c>
      <c r="H247" s="1" t="s">
        <v>6459</v>
      </c>
      <c r="I247" s="1">
        <v>1</v>
      </c>
      <c r="L247" s="1">
        <v>4</v>
      </c>
      <c r="M247" s="1" t="s">
        <v>12355</v>
      </c>
      <c r="N247" s="1" t="s">
        <v>12845</v>
      </c>
      <c r="S247" s="1" t="s">
        <v>70</v>
      </c>
      <c r="T247" s="1" t="s">
        <v>6596</v>
      </c>
      <c r="Y247" s="1" t="s">
        <v>885</v>
      </c>
      <c r="Z247" s="1" t="s">
        <v>7286</v>
      </c>
      <c r="AC247" s="1">
        <v>8</v>
      </c>
      <c r="AD247" s="1" t="s">
        <v>429</v>
      </c>
      <c r="AE247" s="1" t="s">
        <v>8759</v>
      </c>
    </row>
    <row r="248" spans="1:72" ht="13.5" customHeight="1" x14ac:dyDescent="0.25">
      <c r="A248" s="4" t="str">
        <f t="shared" si="7"/>
        <v>1687_풍각남면_223</v>
      </c>
      <c r="B248" s="1">
        <v>1687</v>
      </c>
      <c r="C248" s="1" t="s">
        <v>11322</v>
      </c>
      <c r="D248" s="1" t="s">
        <v>11323</v>
      </c>
      <c r="E248" s="1">
        <v>247</v>
      </c>
      <c r="F248" s="1">
        <v>2</v>
      </c>
      <c r="G248" s="1" t="s">
        <v>839</v>
      </c>
      <c r="H248" s="1" t="s">
        <v>6459</v>
      </c>
      <c r="I248" s="1">
        <v>1</v>
      </c>
      <c r="L248" s="1">
        <v>5</v>
      </c>
      <c r="M248" s="1" t="s">
        <v>12356</v>
      </c>
      <c r="N248" s="1" t="s">
        <v>12846</v>
      </c>
      <c r="T248" s="1" t="s">
        <v>11369</v>
      </c>
      <c r="U248" s="1" t="s">
        <v>134</v>
      </c>
      <c r="V248" s="1" t="s">
        <v>6674</v>
      </c>
      <c r="W248" s="1" t="s">
        <v>145</v>
      </c>
      <c r="X248" s="1" t="s">
        <v>7059</v>
      </c>
      <c r="Y248" s="1" t="s">
        <v>886</v>
      </c>
      <c r="Z248" s="1" t="s">
        <v>7287</v>
      </c>
      <c r="AC248" s="1">
        <v>26</v>
      </c>
      <c r="AD248" s="1" t="s">
        <v>141</v>
      </c>
      <c r="AE248" s="1" t="s">
        <v>8729</v>
      </c>
      <c r="AJ248" s="1" t="s">
        <v>17</v>
      </c>
      <c r="AK248" s="1" t="s">
        <v>8908</v>
      </c>
      <c r="AL248" s="1" t="s">
        <v>51</v>
      </c>
      <c r="AM248" s="1" t="s">
        <v>8849</v>
      </c>
      <c r="AT248" s="1" t="s">
        <v>60</v>
      </c>
      <c r="AU248" s="1" t="s">
        <v>7012</v>
      </c>
      <c r="AV248" s="1" t="s">
        <v>887</v>
      </c>
      <c r="AW248" s="1" t="s">
        <v>7970</v>
      </c>
      <c r="BG248" s="1" t="s">
        <v>60</v>
      </c>
      <c r="BH248" s="1" t="s">
        <v>7012</v>
      </c>
      <c r="BI248" s="1" t="s">
        <v>809</v>
      </c>
      <c r="BJ248" s="1" t="s">
        <v>9285</v>
      </c>
      <c r="BM248" s="1" t="s">
        <v>868</v>
      </c>
      <c r="BN248" s="1" t="s">
        <v>9984</v>
      </c>
      <c r="BO248" s="1" t="s">
        <v>60</v>
      </c>
      <c r="BP248" s="1" t="s">
        <v>7012</v>
      </c>
      <c r="BQ248" s="1" t="s">
        <v>888</v>
      </c>
      <c r="BR248" s="1" t="s">
        <v>10829</v>
      </c>
      <c r="BS248" s="1" t="s">
        <v>106</v>
      </c>
      <c r="BT248" s="1" t="s">
        <v>8894</v>
      </c>
    </row>
    <row r="249" spans="1:72" ht="13.5" customHeight="1" x14ac:dyDescent="0.25">
      <c r="A249" s="4" t="str">
        <f t="shared" si="7"/>
        <v>1687_풍각남면_223</v>
      </c>
      <c r="B249" s="1">
        <v>1687</v>
      </c>
      <c r="C249" s="1" t="s">
        <v>11322</v>
      </c>
      <c r="D249" s="1" t="s">
        <v>11323</v>
      </c>
      <c r="E249" s="1">
        <v>248</v>
      </c>
      <c r="F249" s="1">
        <v>2</v>
      </c>
      <c r="G249" s="1" t="s">
        <v>839</v>
      </c>
      <c r="H249" s="1" t="s">
        <v>6459</v>
      </c>
      <c r="I249" s="1">
        <v>1</v>
      </c>
      <c r="L249" s="1">
        <v>5</v>
      </c>
      <c r="M249" s="1" t="s">
        <v>12356</v>
      </c>
      <c r="N249" s="1" t="s">
        <v>12846</v>
      </c>
      <c r="S249" s="1" t="s">
        <v>52</v>
      </c>
      <c r="T249" s="1" t="s">
        <v>6593</v>
      </c>
      <c r="U249" s="1" t="s">
        <v>83</v>
      </c>
      <c r="V249" s="1" t="s">
        <v>11397</v>
      </c>
      <c r="W249" s="1" t="s">
        <v>509</v>
      </c>
      <c r="X249" s="1" t="s">
        <v>7067</v>
      </c>
      <c r="Y249" s="1" t="s">
        <v>140</v>
      </c>
      <c r="Z249" s="1" t="s">
        <v>7129</v>
      </c>
      <c r="AC249" s="1">
        <v>33</v>
      </c>
      <c r="AD249" s="1" t="s">
        <v>574</v>
      </c>
      <c r="AE249" s="1" t="s">
        <v>8762</v>
      </c>
      <c r="AJ249" s="1" t="s">
        <v>17</v>
      </c>
      <c r="AK249" s="1" t="s">
        <v>8908</v>
      </c>
      <c r="AL249" s="1" t="s">
        <v>510</v>
      </c>
      <c r="AM249" s="1" t="s">
        <v>8915</v>
      </c>
      <c r="AT249" s="1" t="s">
        <v>60</v>
      </c>
      <c r="AU249" s="1" t="s">
        <v>7012</v>
      </c>
      <c r="AV249" s="1" t="s">
        <v>889</v>
      </c>
      <c r="AW249" s="1" t="s">
        <v>9293</v>
      </c>
      <c r="BG249" s="1" t="s">
        <v>60</v>
      </c>
      <c r="BH249" s="1" t="s">
        <v>7012</v>
      </c>
      <c r="BI249" s="1" t="s">
        <v>890</v>
      </c>
      <c r="BJ249" s="1" t="s">
        <v>7795</v>
      </c>
      <c r="BK249" s="1" t="s">
        <v>60</v>
      </c>
      <c r="BL249" s="1" t="s">
        <v>7012</v>
      </c>
      <c r="BM249" s="1" t="s">
        <v>891</v>
      </c>
      <c r="BN249" s="1" t="s">
        <v>10422</v>
      </c>
      <c r="BO249" s="1" t="s">
        <v>60</v>
      </c>
      <c r="BP249" s="1" t="s">
        <v>7012</v>
      </c>
      <c r="BQ249" s="1" t="s">
        <v>892</v>
      </c>
      <c r="BR249" s="1" t="s">
        <v>12173</v>
      </c>
      <c r="BS249" s="1" t="s">
        <v>163</v>
      </c>
      <c r="BT249" s="1" t="s">
        <v>8851</v>
      </c>
    </row>
    <row r="250" spans="1:72" ht="13.5" customHeight="1" x14ac:dyDescent="0.25">
      <c r="A250" s="4" t="str">
        <f t="shared" si="7"/>
        <v>1687_풍각남면_223</v>
      </c>
      <c r="B250" s="1">
        <v>1687</v>
      </c>
      <c r="C250" s="1" t="s">
        <v>11322</v>
      </c>
      <c r="D250" s="1" t="s">
        <v>11323</v>
      </c>
      <c r="E250" s="1">
        <v>249</v>
      </c>
      <c r="F250" s="1">
        <v>2</v>
      </c>
      <c r="G250" s="1" t="s">
        <v>839</v>
      </c>
      <c r="H250" s="1" t="s">
        <v>6459</v>
      </c>
      <c r="I250" s="1">
        <v>1</v>
      </c>
      <c r="L250" s="1">
        <v>5</v>
      </c>
      <c r="M250" s="1" t="s">
        <v>12356</v>
      </c>
      <c r="N250" s="1" t="s">
        <v>12846</v>
      </c>
      <c r="S250" s="1" t="s">
        <v>68</v>
      </c>
      <c r="T250" s="1" t="s">
        <v>6595</v>
      </c>
      <c r="W250" s="1" t="s">
        <v>560</v>
      </c>
      <c r="X250" s="1" t="s">
        <v>7070</v>
      </c>
      <c r="Y250" s="1" t="s">
        <v>140</v>
      </c>
      <c r="Z250" s="1" t="s">
        <v>7129</v>
      </c>
      <c r="AC250" s="1">
        <v>54</v>
      </c>
      <c r="AD250" s="1" t="s">
        <v>264</v>
      </c>
      <c r="AE250" s="1" t="s">
        <v>8743</v>
      </c>
    </row>
    <row r="251" spans="1:72" ht="13.5" customHeight="1" x14ac:dyDescent="0.25">
      <c r="A251" s="4" t="str">
        <f t="shared" si="7"/>
        <v>1687_풍각남면_223</v>
      </c>
      <c r="B251" s="1">
        <v>1687</v>
      </c>
      <c r="C251" s="1" t="s">
        <v>11322</v>
      </c>
      <c r="D251" s="1" t="s">
        <v>11323</v>
      </c>
      <c r="E251" s="1">
        <v>250</v>
      </c>
      <c r="F251" s="1">
        <v>2</v>
      </c>
      <c r="G251" s="1" t="s">
        <v>839</v>
      </c>
      <c r="H251" s="1" t="s">
        <v>6459</v>
      </c>
      <c r="I251" s="1">
        <v>1</v>
      </c>
      <c r="L251" s="1">
        <v>5</v>
      </c>
      <c r="M251" s="1" t="s">
        <v>12356</v>
      </c>
      <c r="N251" s="1" t="s">
        <v>12846</v>
      </c>
      <c r="S251" s="1" t="s">
        <v>265</v>
      </c>
      <c r="T251" s="1" t="s">
        <v>6603</v>
      </c>
      <c r="Y251" s="1" t="s">
        <v>736</v>
      </c>
      <c r="Z251" s="1" t="s">
        <v>7252</v>
      </c>
      <c r="AC251" s="1">
        <v>22</v>
      </c>
      <c r="AD251" s="1" t="s">
        <v>253</v>
      </c>
      <c r="AE251" s="1" t="s">
        <v>8742</v>
      </c>
    </row>
    <row r="252" spans="1:72" ht="13.5" customHeight="1" x14ac:dyDescent="0.25">
      <c r="A252" s="4" t="str">
        <f t="shared" si="7"/>
        <v>1687_풍각남면_223</v>
      </c>
      <c r="B252" s="1">
        <v>1687</v>
      </c>
      <c r="C252" s="1" t="s">
        <v>11322</v>
      </c>
      <c r="D252" s="1" t="s">
        <v>11323</v>
      </c>
      <c r="E252" s="1">
        <v>251</v>
      </c>
      <c r="F252" s="1">
        <v>2</v>
      </c>
      <c r="G252" s="1" t="s">
        <v>839</v>
      </c>
      <c r="H252" s="1" t="s">
        <v>6459</v>
      </c>
      <c r="I252" s="1">
        <v>1</v>
      </c>
      <c r="L252" s="1">
        <v>5</v>
      </c>
      <c r="M252" s="1" t="s">
        <v>12356</v>
      </c>
      <c r="N252" s="1" t="s">
        <v>12846</v>
      </c>
      <c r="S252" s="1" t="s">
        <v>93</v>
      </c>
      <c r="T252" s="1" t="s">
        <v>6597</v>
      </c>
      <c r="Y252" s="1" t="s">
        <v>893</v>
      </c>
      <c r="Z252" s="1" t="s">
        <v>7288</v>
      </c>
      <c r="AC252" s="1">
        <v>3</v>
      </c>
      <c r="AD252" s="1" t="s">
        <v>96</v>
      </c>
      <c r="AE252" s="1" t="s">
        <v>8721</v>
      </c>
      <c r="AF252" s="1" t="s">
        <v>97</v>
      </c>
      <c r="AG252" s="1" t="s">
        <v>8774</v>
      </c>
    </row>
    <row r="253" spans="1:72" ht="13.5" customHeight="1" x14ac:dyDescent="0.25">
      <c r="A253" s="4" t="str">
        <f t="shared" si="7"/>
        <v>1687_풍각남면_223</v>
      </c>
      <c r="B253" s="1">
        <v>1687</v>
      </c>
      <c r="C253" s="1" t="s">
        <v>11322</v>
      </c>
      <c r="D253" s="1" t="s">
        <v>11323</v>
      </c>
      <c r="E253" s="1">
        <v>252</v>
      </c>
      <c r="F253" s="1">
        <v>2</v>
      </c>
      <c r="G253" s="1" t="s">
        <v>839</v>
      </c>
      <c r="H253" s="1" t="s">
        <v>6459</v>
      </c>
      <c r="I253" s="1">
        <v>1</v>
      </c>
      <c r="L253" s="1">
        <v>5</v>
      </c>
      <c r="M253" s="1" t="s">
        <v>12356</v>
      </c>
      <c r="N253" s="1" t="s">
        <v>12846</v>
      </c>
      <c r="S253" s="1" t="s">
        <v>894</v>
      </c>
      <c r="T253" s="1" t="s">
        <v>6610</v>
      </c>
      <c r="U253" s="1" t="s">
        <v>895</v>
      </c>
      <c r="V253" s="1" t="s">
        <v>6726</v>
      </c>
      <c r="Y253" s="1" t="s">
        <v>896</v>
      </c>
      <c r="Z253" s="1" t="s">
        <v>7289</v>
      </c>
      <c r="AC253" s="1">
        <v>73</v>
      </c>
      <c r="AD253" s="1" t="s">
        <v>314</v>
      </c>
      <c r="AE253" s="1" t="s">
        <v>8747</v>
      </c>
      <c r="AF253" s="1" t="s">
        <v>97</v>
      </c>
      <c r="AG253" s="1" t="s">
        <v>8774</v>
      </c>
    </row>
    <row r="254" spans="1:72" ht="13.5" customHeight="1" x14ac:dyDescent="0.25">
      <c r="A254" s="4" t="str">
        <f t="shared" si="7"/>
        <v>1687_풍각남면_223</v>
      </c>
      <c r="B254" s="1">
        <v>1687</v>
      </c>
      <c r="C254" s="1" t="s">
        <v>11322</v>
      </c>
      <c r="D254" s="1" t="s">
        <v>11323</v>
      </c>
      <c r="E254" s="1">
        <v>253</v>
      </c>
      <c r="F254" s="1">
        <v>2</v>
      </c>
      <c r="G254" s="1" t="s">
        <v>839</v>
      </c>
      <c r="H254" s="1" t="s">
        <v>6459</v>
      </c>
      <c r="I254" s="1">
        <v>2</v>
      </c>
      <c r="J254" s="1" t="s">
        <v>897</v>
      </c>
      <c r="K254" s="1" t="s">
        <v>6481</v>
      </c>
      <c r="L254" s="1">
        <v>1</v>
      </c>
      <c r="M254" s="1" t="s">
        <v>12357</v>
      </c>
      <c r="N254" s="1" t="s">
        <v>12847</v>
      </c>
      <c r="T254" s="1" t="s">
        <v>11368</v>
      </c>
      <c r="U254" s="1" t="s">
        <v>186</v>
      </c>
      <c r="V254" s="1" t="s">
        <v>6676</v>
      </c>
      <c r="W254" s="1" t="s">
        <v>898</v>
      </c>
      <c r="X254" s="1" t="s">
        <v>7075</v>
      </c>
      <c r="Y254" s="1" t="s">
        <v>899</v>
      </c>
      <c r="Z254" s="1" t="s">
        <v>7290</v>
      </c>
      <c r="AC254" s="1">
        <v>67</v>
      </c>
      <c r="AD254" s="1" t="s">
        <v>121</v>
      </c>
      <c r="AE254" s="1" t="s">
        <v>8725</v>
      </c>
      <c r="AJ254" s="1" t="s">
        <v>17</v>
      </c>
      <c r="AK254" s="1" t="s">
        <v>8908</v>
      </c>
      <c r="AL254" s="1" t="s">
        <v>587</v>
      </c>
      <c r="AM254" s="1" t="s">
        <v>8884</v>
      </c>
      <c r="AT254" s="1" t="s">
        <v>78</v>
      </c>
      <c r="AU254" s="1" t="s">
        <v>6689</v>
      </c>
      <c r="AV254" s="1" t="s">
        <v>576</v>
      </c>
      <c r="AW254" s="1" t="s">
        <v>7768</v>
      </c>
      <c r="BG254" s="1" t="s">
        <v>78</v>
      </c>
      <c r="BH254" s="1" t="s">
        <v>6689</v>
      </c>
      <c r="BI254" s="1" t="s">
        <v>900</v>
      </c>
      <c r="BJ254" s="1" t="s">
        <v>9986</v>
      </c>
      <c r="BK254" s="1" t="s">
        <v>60</v>
      </c>
      <c r="BL254" s="1" t="s">
        <v>7012</v>
      </c>
      <c r="BM254" s="1" t="s">
        <v>901</v>
      </c>
      <c r="BN254" s="1" t="s">
        <v>10242</v>
      </c>
      <c r="BO254" s="1" t="s">
        <v>902</v>
      </c>
      <c r="BP254" s="1" t="s">
        <v>9242</v>
      </c>
      <c r="BQ254" s="1" t="s">
        <v>903</v>
      </c>
      <c r="BR254" s="1" t="s">
        <v>10830</v>
      </c>
      <c r="BS254" s="1" t="s">
        <v>108</v>
      </c>
      <c r="BT254" s="1" t="s">
        <v>8869</v>
      </c>
    </row>
    <row r="255" spans="1:72" ht="13.5" customHeight="1" x14ac:dyDescent="0.25">
      <c r="A255" s="4" t="str">
        <f t="shared" si="7"/>
        <v>1687_풍각남면_223</v>
      </c>
      <c r="B255" s="1">
        <v>1687</v>
      </c>
      <c r="C255" s="1" t="s">
        <v>11322</v>
      </c>
      <c r="D255" s="1" t="s">
        <v>11323</v>
      </c>
      <c r="E255" s="1">
        <v>254</v>
      </c>
      <c r="F255" s="1">
        <v>2</v>
      </c>
      <c r="G255" s="1" t="s">
        <v>839</v>
      </c>
      <c r="H255" s="1" t="s">
        <v>6459</v>
      </c>
      <c r="I255" s="1">
        <v>2</v>
      </c>
      <c r="L255" s="1">
        <v>1</v>
      </c>
      <c r="M255" s="1" t="s">
        <v>12357</v>
      </c>
      <c r="N255" s="1" t="s">
        <v>12847</v>
      </c>
      <c r="S255" s="1" t="s">
        <v>52</v>
      </c>
      <c r="T255" s="1" t="s">
        <v>6593</v>
      </c>
      <c r="W255" s="1" t="s">
        <v>904</v>
      </c>
      <c r="X255" s="1" t="s">
        <v>7071</v>
      </c>
      <c r="Y255" s="1" t="s">
        <v>140</v>
      </c>
      <c r="Z255" s="1" t="s">
        <v>7129</v>
      </c>
      <c r="AC255" s="1">
        <v>61</v>
      </c>
      <c r="AD255" s="1" t="s">
        <v>661</v>
      </c>
      <c r="AE255" s="1" t="s">
        <v>8765</v>
      </c>
      <c r="AJ255" s="1" t="s">
        <v>17</v>
      </c>
      <c r="AK255" s="1" t="s">
        <v>8908</v>
      </c>
      <c r="AL255" s="1" t="s">
        <v>40</v>
      </c>
      <c r="AM255" s="1" t="s">
        <v>8911</v>
      </c>
      <c r="AT255" s="1" t="s">
        <v>905</v>
      </c>
      <c r="AU255" s="1" t="s">
        <v>6967</v>
      </c>
      <c r="AV255" s="1" t="s">
        <v>906</v>
      </c>
      <c r="AW255" s="1" t="s">
        <v>7394</v>
      </c>
      <c r="BG255" s="1" t="s">
        <v>402</v>
      </c>
      <c r="BH255" s="1" t="s">
        <v>6694</v>
      </c>
      <c r="BI255" s="1" t="s">
        <v>907</v>
      </c>
      <c r="BJ255" s="1" t="s">
        <v>9987</v>
      </c>
      <c r="BK255" s="1" t="s">
        <v>78</v>
      </c>
      <c r="BL255" s="1" t="s">
        <v>6689</v>
      </c>
      <c r="BM255" s="1" t="s">
        <v>908</v>
      </c>
      <c r="BN255" s="1" t="s">
        <v>10423</v>
      </c>
      <c r="BO255" s="1" t="s">
        <v>335</v>
      </c>
      <c r="BP255" s="1" t="s">
        <v>6942</v>
      </c>
      <c r="BQ255" s="1" t="s">
        <v>909</v>
      </c>
      <c r="BR255" s="1" t="s">
        <v>12251</v>
      </c>
      <c r="BS255" s="1" t="s">
        <v>910</v>
      </c>
      <c r="BT255" s="1" t="s">
        <v>11287</v>
      </c>
    </row>
    <row r="256" spans="1:72" ht="13.5" customHeight="1" x14ac:dyDescent="0.25">
      <c r="A256" s="4" t="str">
        <f t="shared" si="7"/>
        <v>1687_풍각남면_223</v>
      </c>
      <c r="B256" s="1">
        <v>1687</v>
      </c>
      <c r="C256" s="1" t="s">
        <v>11322</v>
      </c>
      <c r="D256" s="1" t="s">
        <v>11323</v>
      </c>
      <c r="E256" s="1">
        <v>255</v>
      </c>
      <c r="F256" s="1">
        <v>2</v>
      </c>
      <c r="G256" s="1" t="s">
        <v>839</v>
      </c>
      <c r="H256" s="1" t="s">
        <v>6459</v>
      </c>
      <c r="I256" s="1">
        <v>2</v>
      </c>
      <c r="L256" s="1">
        <v>1</v>
      </c>
      <c r="M256" s="1" t="s">
        <v>12357</v>
      </c>
      <c r="N256" s="1" t="s">
        <v>12847</v>
      </c>
      <c r="S256" s="1" t="s">
        <v>93</v>
      </c>
      <c r="T256" s="1" t="s">
        <v>6597</v>
      </c>
      <c r="U256" s="1" t="s">
        <v>911</v>
      </c>
      <c r="V256" s="1" t="s">
        <v>6727</v>
      </c>
      <c r="Y256" s="1" t="s">
        <v>912</v>
      </c>
      <c r="Z256" s="1" t="s">
        <v>7291</v>
      </c>
      <c r="AC256" s="1">
        <v>39</v>
      </c>
      <c r="AD256" s="1" t="s">
        <v>347</v>
      </c>
      <c r="AE256" s="1" t="s">
        <v>8751</v>
      </c>
    </row>
    <row r="257" spans="1:73" ht="13.5" customHeight="1" x14ac:dyDescent="0.25">
      <c r="A257" s="4" t="str">
        <f t="shared" si="7"/>
        <v>1687_풍각남면_223</v>
      </c>
      <c r="B257" s="1">
        <v>1687</v>
      </c>
      <c r="C257" s="1" t="s">
        <v>11322</v>
      </c>
      <c r="D257" s="1" t="s">
        <v>11323</v>
      </c>
      <c r="E257" s="1">
        <v>256</v>
      </c>
      <c r="F257" s="1">
        <v>2</v>
      </c>
      <c r="G257" s="1" t="s">
        <v>839</v>
      </c>
      <c r="H257" s="1" t="s">
        <v>6459</v>
      </c>
      <c r="I257" s="1">
        <v>2</v>
      </c>
      <c r="L257" s="1">
        <v>1</v>
      </c>
      <c r="M257" s="1" t="s">
        <v>12357</v>
      </c>
      <c r="N257" s="1" t="s">
        <v>12847</v>
      </c>
      <c r="S257" s="1" t="s">
        <v>341</v>
      </c>
      <c r="T257" s="1" t="s">
        <v>6594</v>
      </c>
      <c r="W257" s="1" t="s">
        <v>913</v>
      </c>
      <c r="X257" s="1" t="s">
        <v>7076</v>
      </c>
      <c r="Y257" s="1" t="s">
        <v>140</v>
      </c>
      <c r="Z257" s="1" t="s">
        <v>7129</v>
      </c>
      <c r="AC257" s="1">
        <v>39</v>
      </c>
      <c r="AD257" s="1" t="s">
        <v>347</v>
      </c>
      <c r="AE257" s="1" t="s">
        <v>8751</v>
      </c>
      <c r="AJ257" s="1" t="s">
        <v>17</v>
      </c>
      <c r="AK257" s="1" t="s">
        <v>8908</v>
      </c>
      <c r="AL257" s="1" t="s">
        <v>275</v>
      </c>
      <c r="AM257" s="1" t="s">
        <v>8913</v>
      </c>
    </row>
    <row r="258" spans="1:73" ht="13.5" customHeight="1" x14ac:dyDescent="0.25">
      <c r="A258" s="4" t="str">
        <f t="shared" si="7"/>
        <v>1687_풍각남면_223</v>
      </c>
      <c r="B258" s="1">
        <v>1687</v>
      </c>
      <c r="C258" s="1" t="s">
        <v>11322</v>
      </c>
      <c r="D258" s="1" t="s">
        <v>11323</v>
      </c>
      <c r="E258" s="1">
        <v>257</v>
      </c>
      <c r="F258" s="1">
        <v>2</v>
      </c>
      <c r="G258" s="1" t="s">
        <v>839</v>
      </c>
      <c r="H258" s="1" t="s">
        <v>6459</v>
      </c>
      <c r="I258" s="1">
        <v>2</v>
      </c>
      <c r="L258" s="1">
        <v>1</v>
      </c>
      <c r="M258" s="1" t="s">
        <v>12357</v>
      </c>
      <c r="N258" s="1" t="s">
        <v>12847</v>
      </c>
      <c r="S258" s="1" t="s">
        <v>343</v>
      </c>
      <c r="T258" s="1" t="s">
        <v>6604</v>
      </c>
      <c r="Y258" s="1" t="s">
        <v>13409</v>
      </c>
      <c r="Z258" s="1" t="s">
        <v>13461</v>
      </c>
      <c r="AC258" s="1">
        <v>12</v>
      </c>
      <c r="AD258" s="1" t="s">
        <v>150</v>
      </c>
      <c r="AE258" s="1" t="s">
        <v>8731</v>
      </c>
    </row>
    <row r="259" spans="1:73" ht="13.5" customHeight="1" x14ac:dyDescent="0.25">
      <c r="A259" s="4" t="str">
        <f t="shared" si="7"/>
        <v>1687_풍각남면_223</v>
      </c>
      <c r="B259" s="1">
        <v>1687</v>
      </c>
      <c r="C259" s="1" t="s">
        <v>11322</v>
      </c>
      <c r="D259" s="1" t="s">
        <v>11323</v>
      </c>
      <c r="E259" s="1">
        <v>258</v>
      </c>
      <c r="F259" s="1">
        <v>2</v>
      </c>
      <c r="G259" s="1" t="s">
        <v>839</v>
      </c>
      <c r="H259" s="1" t="s">
        <v>6459</v>
      </c>
      <c r="I259" s="1">
        <v>2</v>
      </c>
      <c r="L259" s="1">
        <v>1</v>
      </c>
      <c r="M259" s="1" t="s">
        <v>12357</v>
      </c>
      <c r="N259" s="1" t="s">
        <v>12847</v>
      </c>
      <c r="S259" s="1" t="s">
        <v>914</v>
      </c>
      <c r="T259" s="1" t="s">
        <v>6611</v>
      </c>
      <c r="U259" s="1" t="s">
        <v>915</v>
      </c>
      <c r="V259" s="1" t="s">
        <v>6728</v>
      </c>
      <c r="Y259" s="1" t="s">
        <v>99</v>
      </c>
      <c r="Z259" s="1" t="s">
        <v>7119</v>
      </c>
      <c r="AC259" s="1">
        <v>19</v>
      </c>
      <c r="AD259" s="1" t="s">
        <v>188</v>
      </c>
      <c r="AE259" s="1" t="s">
        <v>8734</v>
      </c>
      <c r="AF259" s="1" t="s">
        <v>97</v>
      </c>
      <c r="AG259" s="1" t="s">
        <v>8774</v>
      </c>
    </row>
    <row r="260" spans="1:73" ht="13.5" customHeight="1" x14ac:dyDescent="0.25">
      <c r="A260" s="4" t="str">
        <f t="shared" si="7"/>
        <v>1687_풍각남면_223</v>
      </c>
      <c r="B260" s="1">
        <v>1687</v>
      </c>
      <c r="C260" s="1" t="s">
        <v>11322</v>
      </c>
      <c r="D260" s="1" t="s">
        <v>11323</v>
      </c>
      <c r="E260" s="1">
        <v>259</v>
      </c>
      <c r="F260" s="1">
        <v>2</v>
      </c>
      <c r="G260" s="1" t="s">
        <v>839</v>
      </c>
      <c r="H260" s="1" t="s">
        <v>6459</v>
      </c>
      <c r="I260" s="1">
        <v>2</v>
      </c>
      <c r="L260" s="1">
        <v>2</v>
      </c>
      <c r="M260" s="1" t="s">
        <v>12358</v>
      </c>
      <c r="N260" s="1" t="s">
        <v>12848</v>
      </c>
      <c r="T260" s="1" t="s">
        <v>11368</v>
      </c>
      <c r="U260" s="1" t="s">
        <v>916</v>
      </c>
      <c r="V260" s="1" t="s">
        <v>6729</v>
      </c>
      <c r="W260" s="1" t="s">
        <v>98</v>
      </c>
      <c r="X260" s="1" t="s">
        <v>11439</v>
      </c>
      <c r="Y260" s="1" t="s">
        <v>917</v>
      </c>
      <c r="Z260" s="1" t="s">
        <v>7292</v>
      </c>
      <c r="AC260" s="1">
        <v>48</v>
      </c>
      <c r="AD260" s="1" t="s">
        <v>427</v>
      </c>
      <c r="AE260" s="1" t="s">
        <v>8758</v>
      </c>
      <c r="AJ260" s="1" t="s">
        <v>17</v>
      </c>
      <c r="AK260" s="1" t="s">
        <v>8908</v>
      </c>
      <c r="AL260" s="1" t="s">
        <v>86</v>
      </c>
      <c r="AM260" s="1" t="s">
        <v>8853</v>
      </c>
      <c r="AT260" s="1" t="s">
        <v>60</v>
      </c>
      <c r="AU260" s="1" t="s">
        <v>7012</v>
      </c>
      <c r="AV260" s="1" t="s">
        <v>246</v>
      </c>
      <c r="AW260" s="1" t="s">
        <v>7148</v>
      </c>
      <c r="BG260" s="1" t="s">
        <v>288</v>
      </c>
      <c r="BH260" s="1" t="s">
        <v>6823</v>
      </c>
      <c r="BI260" s="1" t="s">
        <v>918</v>
      </c>
      <c r="BJ260" s="1" t="s">
        <v>7092</v>
      </c>
      <c r="BK260" s="1" t="s">
        <v>60</v>
      </c>
      <c r="BL260" s="1" t="s">
        <v>7012</v>
      </c>
      <c r="BM260" s="1" t="s">
        <v>919</v>
      </c>
      <c r="BN260" s="1" t="s">
        <v>10424</v>
      </c>
      <c r="BO260" s="1" t="s">
        <v>60</v>
      </c>
      <c r="BP260" s="1" t="s">
        <v>7012</v>
      </c>
      <c r="BQ260" s="1" t="s">
        <v>845</v>
      </c>
      <c r="BR260" s="1" t="s">
        <v>9145</v>
      </c>
      <c r="BS260" s="1" t="s">
        <v>86</v>
      </c>
      <c r="BT260" s="1" t="s">
        <v>8853</v>
      </c>
    </row>
    <row r="261" spans="1:73" ht="13.5" customHeight="1" x14ac:dyDescent="0.25">
      <c r="A261" s="4" t="str">
        <f t="shared" si="7"/>
        <v>1687_풍각남면_223</v>
      </c>
      <c r="B261" s="1">
        <v>1687</v>
      </c>
      <c r="C261" s="1" t="s">
        <v>11322</v>
      </c>
      <c r="D261" s="1" t="s">
        <v>11323</v>
      </c>
      <c r="E261" s="1">
        <v>260</v>
      </c>
      <c r="F261" s="1">
        <v>2</v>
      </c>
      <c r="G261" s="1" t="s">
        <v>839</v>
      </c>
      <c r="H261" s="1" t="s">
        <v>6459</v>
      </c>
      <c r="I261" s="1">
        <v>2</v>
      </c>
      <c r="L261" s="1">
        <v>2</v>
      </c>
      <c r="M261" s="1" t="s">
        <v>12358</v>
      </c>
      <c r="N261" s="1" t="s">
        <v>12848</v>
      </c>
      <c r="S261" s="1" t="s">
        <v>52</v>
      </c>
      <c r="T261" s="1" t="s">
        <v>6593</v>
      </c>
      <c r="U261" s="1" t="s">
        <v>83</v>
      </c>
      <c r="V261" s="1" t="s">
        <v>11397</v>
      </c>
      <c r="Y261" s="1" t="s">
        <v>13581</v>
      </c>
      <c r="Z261" s="1" t="s">
        <v>13582</v>
      </c>
      <c r="AC261" s="1">
        <v>44</v>
      </c>
      <c r="AD261" s="1" t="s">
        <v>229</v>
      </c>
      <c r="AE261" s="1" t="s">
        <v>8739</v>
      </c>
      <c r="AJ261" s="1" t="s">
        <v>17</v>
      </c>
      <c r="AK261" s="1" t="s">
        <v>8908</v>
      </c>
      <c r="AL261" s="1" t="s">
        <v>51</v>
      </c>
      <c r="AM261" s="1" t="s">
        <v>8849</v>
      </c>
      <c r="AT261" s="1" t="s">
        <v>60</v>
      </c>
      <c r="AU261" s="1" t="s">
        <v>7012</v>
      </c>
      <c r="AV261" s="1" t="s">
        <v>809</v>
      </c>
      <c r="AW261" s="1" t="s">
        <v>9285</v>
      </c>
      <c r="BG261" s="1" t="s">
        <v>60</v>
      </c>
      <c r="BH261" s="1" t="s">
        <v>7012</v>
      </c>
      <c r="BI261" s="1" t="s">
        <v>868</v>
      </c>
      <c r="BJ261" s="1" t="s">
        <v>9984</v>
      </c>
      <c r="BK261" s="1" t="s">
        <v>60</v>
      </c>
      <c r="BL261" s="1" t="s">
        <v>7012</v>
      </c>
      <c r="BM261" s="1" t="s">
        <v>877</v>
      </c>
      <c r="BN261" s="1" t="s">
        <v>9497</v>
      </c>
      <c r="BO261" s="1" t="s">
        <v>60</v>
      </c>
      <c r="BP261" s="1" t="s">
        <v>7012</v>
      </c>
      <c r="BQ261" s="1" t="s">
        <v>920</v>
      </c>
      <c r="BR261" s="1" t="s">
        <v>10831</v>
      </c>
      <c r="BS261" s="1" t="s">
        <v>86</v>
      </c>
      <c r="BT261" s="1" t="s">
        <v>8853</v>
      </c>
    </row>
    <row r="262" spans="1:73" ht="13.5" customHeight="1" x14ac:dyDescent="0.25">
      <c r="A262" s="4" t="str">
        <f t="shared" si="7"/>
        <v>1687_풍각남면_223</v>
      </c>
      <c r="B262" s="1">
        <v>1687</v>
      </c>
      <c r="C262" s="1" t="s">
        <v>11322</v>
      </c>
      <c r="D262" s="1" t="s">
        <v>11323</v>
      </c>
      <c r="E262" s="1">
        <v>261</v>
      </c>
      <c r="F262" s="1">
        <v>2</v>
      </c>
      <c r="G262" s="1" t="s">
        <v>839</v>
      </c>
      <c r="H262" s="1" t="s">
        <v>6459</v>
      </c>
      <c r="I262" s="1">
        <v>2</v>
      </c>
      <c r="L262" s="1">
        <v>2</v>
      </c>
      <c r="M262" s="1" t="s">
        <v>12358</v>
      </c>
      <c r="N262" s="1" t="s">
        <v>12848</v>
      </c>
      <c r="S262" s="1" t="s">
        <v>66</v>
      </c>
      <c r="T262" s="1" t="s">
        <v>11384</v>
      </c>
      <c r="Y262" s="1" t="s">
        <v>246</v>
      </c>
      <c r="Z262" s="1" t="s">
        <v>7148</v>
      </c>
      <c r="AC262" s="1">
        <v>70</v>
      </c>
      <c r="AD262" s="1" t="s">
        <v>67</v>
      </c>
      <c r="AE262" s="1" t="s">
        <v>8717</v>
      </c>
    </row>
    <row r="263" spans="1:73" ht="13.5" customHeight="1" x14ac:dyDescent="0.25">
      <c r="A263" s="4" t="str">
        <f t="shared" si="7"/>
        <v>1687_풍각남면_223</v>
      </c>
      <c r="B263" s="1">
        <v>1687</v>
      </c>
      <c r="C263" s="1" t="s">
        <v>11322</v>
      </c>
      <c r="D263" s="1" t="s">
        <v>11323</v>
      </c>
      <c r="E263" s="1">
        <v>262</v>
      </c>
      <c r="F263" s="1">
        <v>2</v>
      </c>
      <c r="G263" s="1" t="s">
        <v>839</v>
      </c>
      <c r="H263" s="1" t="s">
        <v>6459</v>
      </c>
      <c r="I263" s="1">
        <v>2</v>
      </c>
      <c r="L263" s="1">
        <v>2</v>
      </c>
      <c r="M263" s="1" t="s">
        <v>12358</v>
      </c>
      <c r="N263" s="1" t="s">
        <v>12848</v>
      </c>
      <c r="S263" s="1" t="s">
        <v>70</v>
      </c>
      <c r="T263" s="1" t="s">
        <v>6596</v>
      </c>
      <c r="Y263" s="1" t="s">
        <v>921</v>
      </c>
      <c r="Z263" s="1" t="s">
        <v>7293</v>
      </c>
      <c r="AC263" s="1">
        <v>2</v>
      </c>
      <c r="AD263" s="1" t="s">
        <v>69</v>
      </c>
      <c r="AE263" s="1" t="s">
        <v>6722</v>
      </c>
      <c r="AF263" s="1" t="s">
        <v>97</v>
      </c>
      <c r="AG263" s="1" t="s">
        <v>8774</v>
      </c>
    </row>
    <row r="264" spans="1:73" ht="13.5" customHeight="1" x14ac:dyDescent="0.25">
      <c r="A264" s="4" t="str">
        <f t="shared" si="7"/>
        <v>1687_풍각남면_223</v>
      </c>
      <c r="B264" s="1">
        <v>1687</v>
      </c>
      <c r="C264" s="1" t="s">
        <v>11322</v>
      </c>
      <c r="D264" s="1" t="s">
        <v>11323</v>
      </c>
      <c r="E264" s="1">
        <v>263</v>
      </c>
      <c r="F264" s="1">
        <v>2</v>
      </c>
      <c r="G264" s="1" t="s">
        <v>839</v>
      </c>
      <c r="H264" s="1" t="s">
        <v>6459</v>
      </c>
      <c r="I264" s="1">
        <v>2</v>
      </c>
      <c r="L264" s="1">
        <v>3</v>
      </c>
      <c r="M264" s="1" t="s">
        <v>12359</v>
      </c>
      <c r="N264" s="1" t="s">
        <v>12849</v>
      </c>
      <c r="T264" s="1" t="s">
        <v>11368</v>
      </c>
      <c r="U264" s="1" t="s">
        <v>922</v>
      </c>
      <c r="V264" s="1" t="s">
        <v>6730</v>
      </c>
      <c r="W264" s="1" t="s">
        <v>145</v>
      </c>
      <c r="X264" s="1" t="s">
        <v>7059</v>
      </c>
      <c r="Y264" s="1" t="s">
        <v>923</v>
      </c>
      <c r="Z264" s="1" t="s">
        <v>7294</v>
      </c>
      <c r="AC264" s="1">
        <v>34</v>
      </c>
      <c r="AD264" s="1" t="s">
        <v>55</v>
      </c>
      <c r="AE264" s="1" t="s">
        <v>8716</v>
      </c>
      <c r="AJ264" s="1" t="s">
        <v>17</v>
      </c>
      <c r="AK264" s="1" t="s">
        <v>8908</v>
      </c>
      <c r="AL264" s="1" t="s">
        <v>51</v>
      </c>
      <c r="AM264" s="1" t="s">
        <v>8849</v>
      </c>
      <c r="AT264" s="1" t="s">
        <v>60</v>
      </c>
      <c r="AU264" s="1" t="s">
        <v>7012</v>
      </c>
      <c r="AV264" s="1" t="s">
        <v>924</v>
      </c>
      <c r="AW264" s="1" t="s">
        <v>9294</v>
      </c>
      <c r="BG264" s="1" t="s">
        <v>335</v>
      </c>
      <c r="BH264" s="1" t="s">
        <v>6942</v>
      </c>
      <c r="BI264" s="1" t="s">
        <v>925</v>
      </c>
      <c r="BJ264" s="1" t="s">
        <v>10035</v>
      </c>
      <c r="BK264" s="1" t="s">
        <v>335</v>
      </c>
      <c r="BL264" s="1" t="s">
        <v>6942</v>
      </c>
      <c r="BM264" s="1" t="s">
        <v>926</v>
      </c>
      <c r="BN264" s="1" t="s">
        <v>10425</v>
      </c>
      <c r="BO264" s="1" t="s">
        <v>60</v>
      </c>
      <c r="BP264" s="1" t="s">
        <v>7012</v>
      </c>
      <c r="BQ264" s="1" t="s">
        <v>927</v>
      </c>
      <c r="BR264" s="1" t="s">
        <v>12085</v>
      </c>
      <c r="BS264" s="1" t="s">
        <v>56</v>
      </c>
      <c r="BT264" s="1" t="s">
        <v>11552</v>
      </c>
      <c r="BU264" s="1" t="s">
        <v>14040</v>
      </c>
    </row>
    <row r="265" spans="1:73" ht="13.5" customHeight="1" x14ac:dyDescent="0.25">
      <c r="A265" s="4" t="str">
        <f t="shared" ref="A265:A301" si="8">HYPERLINK("http://kyu.snu.ac.kr/sdhj/index.jsp?type=hj/GK14817_00IH_0001_0224.jpg","1687_풍각남면_224")</f>
        <v>1687_풍각남면_224</v>
      </c>
      <c r="B265" s="1">
        <v>1687</v>
      </c>
      <c r="C265" s="1" t="s">
        <v>11322</v>
      </c>
      <c r="D265" s="1" t="s">
        <v>11323</v>
      </c>
      <c r="E265" s="1">
        <v>264</v>
      </c>
      <c r="F265" s="1">
        <v>2</v>
      </c>
      <c r="G265" s="1" t="s">
        <v>839</v>
      </c>
      <c r="H265" s="1" t="s">
        <v>6459</v>
      </c>
      <c r="I265" s="1">
        <v>2</v>
      </c>
      <c r="L265" s="1">
        <v>3</v>
      </c>
      <c r="M265" s="1" t="s">
        <v>12359</v>
      </c>
      <c r="N265" s="1" t="s">
        <v>12849</v>
      </c>
      <c r="S265" s="1" t="s">
        <v>52</v>
      </c>
      <c r="T265" s="1" t="s">
        <v>6593</v>
      </c>
      <c r="W265" s="1" t="s">
        <v>98</v>
      </c>
      <c r="X265" s="1" t="s">
        <v>11439</v>
      </c>
      <c r="Y265" s="1" t="s">
        <v>140</v>
      </c>
      <c r="Z265" s="1" t="s">
        <v>7129</v>
      </c>
      <c r="AC265" s="1">
        <v>31</v>
      </c>
      <c r="AD265" s="1" t="s">
        <v>247</v>
      </c>
      <c r="AE265" s="1" t="s">
        <v>8741</v>
      </c>
      <c r="AJ265" s="1" t="s">
        <v>17</v>
      </c>
      <c r="AK265" s="1" t="s">
        <v>8908</v>
      </c>
      <c r="AL265" s="1" t="s">
        <v>56</v>
      </c>
      <c r="AM265" s="1" t="s">
        <v>11552</v>
      </c>
      <c r="AT265" s="1" t="s">
        <v>60</v>
      </c>
      <c r="AU265" s="1" t="s">
        <v>7012</v>
      </c>
      <c r="AV265" s="1" t="s">
        <v>928</v>
      </c>
      <c r="AW265" s="1" t="s">
        <v>9295</v>
      </c>
      <c r="BG265" s="1" t="s">
        <v>78</v>
      </c>
      <c r="BH265" s="1" t="s">
        <v>6689</v>
      </c>
      <c r="BI265" s="1" t="s">
        <v>929</v>
      </c>
      <c r="BJ265" s="1" t="s">
        <v>9988</v>
      </c>
      <c r="BK265" s="1" t="s">
        <v>335</v>
      </c>
      <c r="BL265" s="1" t="s">
        <v>6942</v>
      </c>
      <c r="BM265" s="1" t="s">
        <v>930</v>
      </c>
      <c r="BN265" s="1" t="s">
        <v>10426</v>
      </c>
      <c r="BO265" s="1" t="s">
        <v>931</v>
      </c>
      <c r="BP265" s="1" t="s">
        <v>6813</v>
      </c>
      <c r="BQ265" s="1" t="s">
        <v>932</v>
      </c>
      <c r="BR265" s="1" t="s">
        <v>11973</v>
      </c>
      <c r="BS265" s="1" t="s">
        <v>933</v>
      </c>
      <c r="BT265" s="1" t="s">
        <v>8962</v>
      </c>
    </row>
    <row r="266" spans="1:73" ht="13.5" customHeight="1" x14ac:dyDescent="0.25">
      <c r="A266" s="4" t="str">
        <f t="shared" si="8"/>
        <v>1687_풍각남면_224</v>
      </c>
      <c r="B266" s="1">
        <v>1687</v>
      </c>
      <c r="C266" s="1" t="s">
        <v>11322</v>
      </c>
      <c r="D266" s="1" t="s">
        <v>11323</v>
      </c>
      <c r="E266" s="1">
        <v>265</v>
      </c>
      <c r="F266" s="1">
        <v>2</v>
      </c>
      <c r="G266" s="1" t="s">
        <v>839</v>
      </c>
      <c r="H266" s="1" t="s">
        <v>6459</v>
      </c>
      <c r="I266" s="1">
        <v>2</v>
      </c>
      <c r="L266" s="1">
        <v>3</v>
      </c>
      <c r="M266" s="1" t="s">
        <v>12359</v>
      </c>
      <c r="N266" s="1" t="s">
        <v>12849</v>
      </c>
      <c r="S266" s="1" t="s">
        <v>70</v>
      </c>
      <c r="T266" s="1" t="s">
        <v>6596</v>
      </c>
      <c r="Y266" s="1" t="s">
        <v>934</v>
      </c>
      <c r="Z266" s="1" t="s">
        <v>7295</v>
      </c>
      <c r="AC266" s="1">
        <v>6</v>
      </c>
      <c r="AD266" s="1" t="s">
        <v>333</v>
      </c>
      <c r="AE266" s="1" t="s">
        <v>8749</v>
      </c>
    </row>
    <row r="267" spans="1:73" ht="13.5" customHeight="1" x14ac:dyDescent="0.25">
      <c r="A267" s="4" t="str">
        <f t="shared" si="8"/>
        <v>1687_풍각남면_224</v>
      </c>
      <c r="B267" s="1">
        <v>1687</v>
      </c>
      <c r="C267" s="1" t="s">
        <v>11322</v>
      </c>
      <c r="D267" s="1" t="s">
        <v>11323</v>
      </c>
      <c r="E267" s="1">
        <v>266</v>
      </c>
      <c r="F267" s="1">
        <v>2</v>
      </c>
      <c r="G267" s="1" t="s">
        <v>839</v>
      </c>
      <c r="H267" s="1" t="s">
        <v>6459</v>
      </c>
      <c r="I267" s="1">
        <v>2</v>
      </c>
      <c r="L267" s="1">
        <v>4</v>
      </c>
      <c r="M267" s="1" t="s">
        <v>12360</v>
      </c>
      <c r="N267" s="1" t="s">
        <v>12850</v>
      </c>
      <c r="T267" s="1" t="s">
        <v>11369</v>
      </c>
      <c r="U267" s="1" t="s">
        <v>935</v>
      </c>
      <c r="V267" s="1" t="s">
        <v>6731</v>
      </c>
      <c r="W267" s="1" t="s">
        <v>145</v>
      </c>
      <c r="X267" s="1" t="s">
        <v>7059</v>
      </c>
      <c r="Y267" s="1" t="s">
        <v>181</v>
      </c>
      <c r="Z267" s="1" t="s">
        <v>7296</v>
      </c>
      <c r="AC267" s="1">
        <v>67</v>
      </c>
      <c r="AD267" s="1" t="s">
        <v>121</v>
      </c>
      <c r="AE267" s="1" t="s">
        <v>8725</v>
      </c>
      <c r="AJ267" s="1" t="s">
        <v>17</v>
      </c>
      <c r="AK267" s="1" t="s">
        <v>8908</v>
      </c>
      <c r="AL267" s="1" t="s">
        <v>51</v>
      </c>
      <c r="AM267" s="1" t="s">
        <v>8849</v>
      </c>
      <c r="AT267" s="1" t="s">
        <v>60</v>
      </c>
      <c r="AU267" s="1" t="s">
        <v>7012</v>
      </c>
      <c r="AV267" s="1" t="s">
        <v>936</v>
      </c>
      <c r="AW267" s="1" t="s">
        <v>9296</v>
      </c>
      <c r="BG267" s="1" t="s">
        <v>60</v>
      </c>
      <c r="BH267" s="1" t="s">
        <v>7012</v>
      </c>
      <c r="BI267" s="1" t="s">
        <v>937</v>
      </c>
      <c r="BJ267" s="1" t="s">
        <v>9989</v>
      </c>
      <c r="BK267" s="1" t="s">
        <v>60</v>
      </c>
      <c r="BL267" s="1" t="s">
        <v>7012</v>
      </c>
      <c r="BM267" s="1" t="s">
        <v>938</v>
      </c>
      <c r="BN267" s="1" t="s">
        <v>11937</v>
      </c>
      <c r="BO267" s="1" t="s">
        <v>60</v>
      </c>
      <c r="BP267" s="1" t="s">
        <v>7012</v>
      </c>
      <c r="BQ267" s="1" t="s">
        <v>939</v>
      </c>
      <c r="BR267" s="1" t="s">
        <v>12253</v>
      </c>
      <c r="BS267" s="1" t="s">
        <v>86</v>
      </c>
      <c r="BT267" s="1" t="s">
        <v>8853</v>
      </c>
      <c r="BU267" s="1" t="s">
        <v>14041</v>
      </c>
    </row>
    <row r="268" spans="1:73" ht="13.5" customHeight="1" x14ac:dyDescent="0.25">
      <c r="A268" s="4" t="str">
        <f t="shared" si="8"/>
        <v>1687_풍각남면_224</v>
      </c>
      <c r="B268" s="1">
        <v>1687</v>
      </c>
      <c r="C268" s="1" t="s">
        <v>11322</v>
      </c>
      <c r="D268" s="1" t="s">
        <v>11323</v>
      </c>
      <c r="E268" s="1">
        <v>267</v>
      </c>
      <c r="F268" s="1">
        <v>2</v>
      </c>
      <c r="G268" s="1" t="s">
        <v>839</v>
      </c>
      <c r="H268" s="1" t="s">
        <v>6459</v>
      </c>
      <c r="I268" s="1">
        <v>2</v>
      </c>
      <c r="L268" s="1">
        <v>4</v>
      </c>
      <c r="M268" s="1" t="s">
        <v>12360</v>
      </c>
      <c r="N268" s="1" t="s">
        <v>12850</v>
      </c>
      <c r="S268" s="1" t="s">
        <v>93</v>
      </c>
      <c r="T268" s="1" t="s">
        <v>6597</v>
      </c>
      <c r="U268" s="1" t="s">
        <v>940</v>
      </c>
      <c r="V268" s="1" t="s">
        <v>6732</v>
      </c>
      <c r="Y268" s="1" t="s">
        <v>941</v>
      </c>
      <c r="Z268" s="1" t="s">
        <v>7297</v>
      </c>
      <c r="AC268" s="1">
        <v>22</v>
      </c>
      <c r="AD268" s="1" t="s">
        <v>253</v>
      </c>
      <c r="AE268" s="1" t="s">
        <v>8742</v>
      </c>
    </row>
    <row r="269" spans="1:73" ht="13.5" customHeight="1" x14ac:dyDescent="0.25">
      <c r="A269" s="4" t="str">
        <f t="shared" si="8"/>
        <v>1687_풍각남면_224</v>
      </c>
      <c r="B269" s="1">
        <v>1687</v>
      </c>
      <c r="C269" s="1" t="s">
        <v>11322</v>
      </c>
      <c r="D269" s="1" t="s">
        <v>11323</v>
      </c>
      <c r="E269" s="1">
        <v>268</v>
      </c>
      <c r="F269" s="1">
        <v>2</v>
      </c>
      <c r="G269" s="1" t="s">
        <v>839</v>
      </c>
      <c r="H269" s="1" t="s">
        <v>6459</v>
      </c>
      <c r="I269" s="1">
        <v>2</v>
      </c>
      <c r="L269" s="1">
        <v>4</v>
      </c>
      <c r="M269" s="1" t="s">
        <v>12360</v>
      </c>
      <c r="N269" s="1" t="s">
        <v>12850</v>
      </c>
      <c r="S269" s="1" t="s">
        <v>70</v>
      </c>
      <c r="T269" s="1" t="s">
        <v>6596</v>
      </c>
      <c r="Y269" s="1" t="s">
        <v>942</v>
      </c>
      <c r="Z269" s="1" t="s">
        <v>7298</v>
      </c>
      <c r="AF269" s="1" t="s">
        <v>943</v>
      </c>
      <c r="AG269" s="1" t="s">
        <v>8783</v>
      </c>
      <c r="AH269" s="1" t="s">
        <v>944</v>
      </c>
      <c r="AI269" s="1" t="s">
        <v>8845</v>
      </c>
    </row>
    <row r="270" spans="1:73" ht="13.5" customHeight="1" x14ac:dyDescent="0.25">
      <c r="A270" s="4" t="str">
        <f t="shared" si="8"/>
        <v>1687_풍각남면_224</v>
      </c>
      <c r="B270" s="1">
        <v>1687</v>
      </c>
      <c r="C270" s="1" t="s">
        <v>11322</v>
      </c>
      <c r="D270" s="1" t="s">
        <v>11323</v>
      </c>
      <c r="E270" s="1">
        <v>269</v>
      </c>
      <c r="F270" s="1">
        <v>2</v>
      </c>
      <c r="G270" s="1" t="s">
        <v>839</v>
      </c>
      <c r="H270" s="1" t="s">
        <v>6459</v>
      </c>
      <c r="I270" s="1">
        <v>2</v>
      </c>
      <c r="L270" s="1">
        <v>5</v>
      </c>
      <c r="M270" s="1" t="s">
        <v>12361</v>
      </c>
      <c r="N270" s="1" t="s">
        <v>12851</v>
      </c>
      <c r="T270" s="1" t="s">
        <v>11368</v>
      </c>
      <c r="U270" s="1" t="s">
        <v>134</v>
      </c>
      <c r="V270" s="1" t="s">
        <v>6674</v>
      </c>
      <c r="W270" s="1" t="s">
        <v>945</v>
      </c>
      <c r="X270" s="1" t="s">
        <v>7075</v>
      </c>
      <c r="Y270" s="1" t="s">
        <v>946</v>
      </c>
      <c r="Z270" s="1" t="s">
        <v>7299</v>
      </c>
      <c r="AC270" s="1">
        <v>38</v>
      </c>
      <c r="AD270" s="1" t="s">
        <v>85</v>
      </c>
      <c r="AE270" s="1" t="s">
        <v>8720</v>
      </c>
      <c r="AJ270" s="1" t="s">
        <v>17</v>
      </c>
      <c r="AK270" s="1" t="s">
        <v>8908</v>
      </c>
      <c r="AL270" s="1" t="s">
        <v>108</v>
      </c>
      <c r="AM270" s="1" t="s">
        <v>8869</v>
      </c>
      <c r="AT270" s="1" t="s">
        <v>78</v>
      </c>
      <c r="AU270" s="1" t="s">
        <v>6689</v>
      </c>
      <c r="AV270" s="1" t="s">
        <v>947</v>
      </c>
      <c r="AW270" s="1" t="s">
        <v>7300</v>
      </c>
      <c r="BG270" s="1" t="s">
        <v>60</v>
      </c>
      <c r="BH270" s="1" t="s">
        <v>7012</v>
      </c>
      <c r="BI270" s="1" t="s">
        <v>948</v>
      </c>
      <c r="BJ270" s="1" t="s">
        <v>7626</v>
      </c>
      <c r="BK270" s="1" t="s">
        <v>60</v>
      </c>
      <c r="BL270" s="1" t="s">
        <v>7012</v>
      </c>
      <c r="BM270" s="1" t="s">
        <v>949</v>
      </c>
      <c r="BN270" s="1" t="s">
        <v>8759</v>
      </c>
      <c r="BO270" s="1" t="s">
        <v>60</v>
      </c>
      <c r="BP270" s="1" t="s">
        <v>7012</v>
      </c>
      <c r="BQ270" s="1" t="s">
        <v>950</v>
      </c>
      <c r="BR270" s="1" t="s">
        <v>10832</v>
      </c>
      <c r="BS270" s="1" t="s">
        <v>196</v>
      </c>
      <c r="BT270" s="1" t="s">
        <v>8873</v>
      </c>
      <c r="BU270" s="1" t="s">
        <v>14042</v>
      </c>
    </row>
    <row r="271" spans="1:73" ht="13.5" customHeight="1" x14ac:dyDescent="0.25">
      <c r="A271" s="4" t="str">
        <f t="shared" si="8"/>
        <v>1687_풍각남면_224</v>
      </c>
      <c r="B271" s="1">
        <v>1687</v>
      </c>
      <c r="C271" s="1" t="s">
        <v>11322</v>
      </c>
      <c r="D271" s="1" t="s">
        <v>11323</v>
      </c>
      <c r="E271" s="1">
        <v>270</v>
      </c>
      <c r="F271" s="1">
        <v>2</v>
      </c>
      <c r="G271" s="1" t="s">
        <v>839</v>
      </c>
      <c r="H271" s="1" t="s">
        <v>6459</v>
      </c>
      <c r="I271" s="1">
        <v>2</v>
      </c>
      <c r="L271" s="1">
        <v>5</v>
      </c>
      <c r="M271" s="1" t="s">
        <v>12361</v>
      </c>
      <c r="N271" s="1" t="s">
        <v>12851</v>
      </c>
      <c r="S271" s="1" t="s">
        <v>52</v>
      </c>
      <c r="T271" s="1" t="s">
        <v>6593</v>
      </c>
      <c r="W271" s="1" t="s">
        <v>145</v>
      </c>
      <c r="X271" s="1" t="s">
        <v>7059</v>
      </c>
      <c r="Y271" s="1" t="s">
        <v>140</v>
      </c>
      <c r="Z271" s="1" t="s">
        <v>7129</v>
      </c>
      <c r="AC271" s="1">
        <v>33</v>
      </c>
      <c r="AD271" s="1" t="s">
        <v>574</v>
      </c>
      <c r="AE271" s="1" t="s">
        <v>8762</v>
      </c>
      <c r="AJ271" s="1" t="s">
        <v>17</v>
      </c>
      <c r="AK271" s="1" t="s">
        <v>8908</v>
      </c>
      <c r="AL271" s="1" t="s">
        <v>51</v>
      </c>
      <c r="AM271" s="1" t="s">
        <v>8849</v>
      </c>
      <c r="AT271" s="1" t="s">
        <v>60</v>
      </c>
      <c r="AU271" s="1" t="s">
        <v>7012</v>
      </c>
      <c r="AV271" s="1" t="s">
        <v>951</v>
      </c>
      <c r="AW271" s="1" t="s">
        <v>7643</v>
      </c>
      <c r="BG271" s="1" t="s">
        <v>60</v>
      </c>
      <c r="BH271" s="1" t="s">
        <v>7012</v>
      </c>
      <c r="BI271" s="1" t="s">
        <v>507</v>
      </c>
      <c r="BJ271" s="1" t="s">
        <v>8017</v>
      </c>
      <c r="BK271" s="1" t="s">
        <v>60</v>
      </c>
      <c r="BL271" s="1" t="s">
        <v>7012</v>
      </c>
      <c r="BM271" s="1" t="s">
        <v>952</v>
      </c>
      <c r="BN271" s="1" t="s">
        <v>7544</v>
      </c>
      <c r="BO271" s="1" t="s">
        <v>60</v>
      </c>
      <c r="BP271" s="1" t="s">
        <v>7012</v>
      </c>
      <c r="BQ271" s="1" t="s">
        <v>953</v>
      </c>
      <c r="BR271" s="1" t="s">
        <v>12093</v>
      </c>
      <c r="BS271" s="1" t="s">
        <v>56</v>
      </c>
      <c r="BT271" s="1" t="s">
        <v>11552</v>
      </c>
    </row>
    <row r="272" spans="1:73" ht="13.5" customHeight="1" x14ac:dyDescent="0.25">
      <c r="A272" s="4" t="str">
        <f t="shared" si="8"/>
        <v>1687_풍각남면_224</v>
      </c>
      <c r="B272" s="1">
        <v>1687</v>
      </c>
      <c r="C272" s="1" t="s">
        <v>11322</v>
      </c>
      <c r="D272" s="1" t="s">
        <v>11323</v>
      </c>
      <c r="E272" s="1">
        <v>271</v>
      </c>
      <c r="F272" s="1">
        <v>2</v>
      </c>
      <c r="G272" s="1" t="s">
        <v>839</v>
      </c>
      <c r="H272" s="1" t="s">
        <v>6459</v>
      </c>
      <c r="I272" s="1">
        <v>3</v>
      </c>
      <c r="J272" s="1" t="s">
        <v>954</v>
      </c>
      <c r="K272" s="1" t="s">
        <v>6482</v>
      </c>
      <c r="L272" s="1">
        <v>1</v>
      </c>
      <c r="M272" s="1" t="s">
        <v>12362</v>
      </c>
      <c r="N272" s="1" t="s">
        <v>12852</v>
      </c>
      <c r="T272" s="1" t="s">
        <v>11368</v>
      </c>
      <c r="U272" s="1" t="s">
        <v>78</v>
      </c>
      <c r="V272" s="1" t="s">
        <v>6689</v>
      </c>
      <c r="W272" s="1" t="s">
        <v>945</v>
      </c>
      <c r="X272" s="1" t="s">
        <v>7075</v>
      </c>
      <c r="Y272" s="1" t="s">
        <v>947</v>
      </c>
      <c r="Z272" s="1" t="s">
        <v>7300</v>
      </c>
      <c r="AC272" s="1">
        <v>64</v>
      </c>
      <c r="AD272" s="1" t="s">
        <v>72</v>
      </c>
      <c r="AE272" s="1" t="s">
        <v>8718</v>
      </c>
      <c r="AJ272" s="1" t="s">
        <v>17</v>
      </c>
      <c r="AK272" s="1" t="s">
        <v>8908</v>
      </c>
      <c r="AL272" s="1" t="s">
        <v>108</v>
      </c>
      <c r="AM272" s="1" t="s">
        <v>8869</v>
      </c>
      <c r="AT272" s="1" t="s">
        <v>60</v>
      </c>
      <c r="AU272" s="1" t="s">
        <v>7012</v>
      </c>
      <c r="AV272" s="1" t="s">
        <v>948</v>
      </c>
      <c r="AW272" s="1" t="s">
        <v>7626</v>
      </c>
      <c r="BG272" s="1" t="s">
        <v>60</v>
      </c>
      <c r="BH272" s="1" t="s">
        <v>7012</v>
      </c>
      <c r="BI272" s="1" t="s">
        <v>955</v>
      </c>
      <c r="BJ272" s="1" t="s">
        <v>7448</v>
      </c>
      <c r="BK272" s="1" t="s">
        <v>60</v>
      </c>
      <c r="BL272" s="1" t="s">
        <v>7012</v>
      </c>
      <c r="BM272" s="1" t="s">
        <v>956</v>
      </c>
      <c r="BN272" s="1" t="s">
        <v>10427</v>
      </c>
      <c r="BO272" s="1" t="s">
        <v>60</v>
      </c>
      <c r="BP272" s="1" t="s">
        <v>7012</v>
      </c>
      <c r="BQ272" s="1" t="s">
        <v>957</v>
      </c>
      <c r="BR272" s="1" t="s">
        <v>10833</v>
      </c>
      <c r="BS272" s="1" t="s">
        <v>57</v>
      </c>
      <c r="BT272" s="1" t="s">
        <v>8919</v>
      </c>
    </row>
    <row r="273" spans="1:72" ht="13.5" customHeight="1" x14ac:dyDescent="0.25">
      <c r="A273" s="4" t="str">
        <f t="shared" si="8"/>
        <v>1687_풍각남면_224</v>
      </c>
      <c r="B273" s="1">
        <v>1687</v>
      </c>
      <c r="C273" s="1" t="s">
        <v>11322</v>
      </c>
      <c r="D273" s="1" t="s">
        <v>11323</v>
      </c>
      <c r="E273" s="1">
        <v>272</v>
      </c>
      <c r="F273" s="1">
        <v>2</v>
      </c>
      <c r="G273" s="1" t="s">
        <v>839</v>
      </c>
      <c r="H273" s="1" t="s">
        <v>6459</v>
      </c>
      <c r="I273" s="1">
        <v>3</v>
      </c>
      <c r="L273" s="1">
        <v>1</v>
      </c>
      <c r="M273" s="1" t="s">
        <v>12362</v>
      </c>
      <c r="N273" s="1" t="s">
        <v>12852</v>
      </c>
      <c r="S273" s="1" t="s">
        <v>52</v>
      </c>
      <c r="T273" s="1" t="s">
        <v>6593</v>
      </c>
      <c r="U273" s="1" t="s">
        <v>83</v>
      </c>
      <c r="V273" s="1" t="s">
        <v>11397</v>
      </c>
      <c r="W273" s="1" t="s">
        <v>74</v>
      </c>
      <c r="X273" s="1" t="s">
        <v>7057</v>
      </c>
      <c r="Y273" s="1" t="s">
        <v>958</v>
      </c>
      <c r="Z273" s="1" t="s">
        <v>7301</v>
      </c>
      <c r="AC273" s="1">
        <v>53</v>
      </c>
      <c r="AD273" s="1" t="s">
        <v>146</v>
      </c>
      <c r="AE273" s="1" t="s">
        <v>8730</v>
      </c>
      <c r="AJ273" s="1" t="s">
        <v>17</v>
      </c>
      <c r="AK273" s="1" t="s">
        <v>8908</v>
      </c>
      <c r="AL273" s="1" t="s">
        <v>163</v>
      </c>
      <c r="AM273" s="1" t="s">
        <v>8851</v>
      </c>
      <c r="AT273" s="1" t="s">
        <v>60</v>
      </c>
      <c r="AU273" s="1" t="s">
        <v>7012</v>
      </c>
      <c r="AV273" s="1" t="s">
        <v>959</v>
      </c>
      <c r="AW273" s="1" t="s">
        <v>9297</v>
      </c>
      <c r="BG273" s="1" t="s">
        <v>60</v>
      </c>
      <c r="BH273" s="1" t="s">
        <v>7012</v>
      </c>
      <c r="BI273" s="1" t="s">
        <v>960</v>
      </c>
      <c r="BJ273" s="1" t="s">
        <v>9990</v>
      </c>
      <c r="BK273" s="1" t="s">
        <v>60</v>
      </c>
      <c r="BL273" s="1" t="s">
        <v>7012</v>
      </c>
      <c r="BM273" s="1" t="s">
        <v>961</v>
      </c>
      <c r="BN273" s="1" t="s">
        <v>8313</v>
      </c>
      <c r="BO273" s="1" t="s">
        <v>60</v>
      </c>
      <c r="BP273" s="1" t="s">
        <v>7012</v>
      </c>
      <c r="BQ273" s="1" t="s">
        <v>962</v>
      </c>
      <c r="BR273" s="1" t="s">
        <v>10834</v>
      </c>
      <c r="BS273" s="1" t="s">
        <v>196</v>
      </c>
      <c r="BT273" s="1" t="s">
        <v>8873</v>
      </c>
    </row>
    <row r="274" spans="1:72" ht="13.5" customHeight="1" x14ac:dyDescent="0.25">
      <c r="A274" s="4" t="str">
        <f t="shared" si="8"/>
        <v>1687_풍각남면_224</v>
      </c>
      <c r="B274" s="1">
        <v>1687</v>
      </c>
      <c r="C274" s="1" t="s">
        <v>11322</v>
      </c>
      <c r="D274" s="1" t="s">
        <v>11323</v>
      </c>
      <c r="E274" s="1">
        <v>273</v>
      </c>
      <c r="F274" s="1">
        <v>2</v>
      </c>
      <c r="G274" s="1" t="s">
        <v>839</v>
      </c>
      <c r="H274" s="1" t="s">
        <v>6459</v>
      </c>
      <c r="I274" s="1">
        <v>3</v>
      </c>
      <c r="L274" s="1">
        <v>1</v>
      </c>
      <c r="M274" s="1" t="s">
        <v>12362</v>
      </c>
      <c r="N274" s="1" t="s">
        <v>12852</v>
      </c>
      <c r="S274" s="1" t="s">
        <v>93</v>
      </c>
      <c r="T274" s="1" t="s">
        <v>6597</v>
      </c>
      <c r="U274" s="1" t="s">
        <v>963</v>
      </c>
      <c r="V274" s="1" t="s">
        <v>6728</v>
      </c>
      <c r="Y274" s="1" t="s">
        <v>13730</v>
      </c>
      <c r="Z274" s="1" t="s">
        <v>7302</v>
      </c>
      <c r="AC274" s="1">
        <v>12</v>
      </c>
      <c r="AD274" s="1" t="s">
        <v>150</v>
      </c>
      <c r="AE274" s="1" t="s">
        <v>8731</v>
      </c>
    </row>
    <row r="275" spans="1:72" ht="13.5" customHeight="1" x14ac:dyDescent="0.25">
      <c r="A275" s="4" t="str">
        <f t="shared" si="8"/>
        <v>1687_풍각남면_224</v>
      </c>
      <c r="B275" s="1">
        <v>1687</v>
      </c>
      <c r="C275" s="1" t="s">
        <v>11322</v>
      </c>
      <c r="D275" s="1" t="s">
        <v>11323</v>
      </c>
      <c r="E275" s="1">
        <v>274</v>
      </c>
      <c r="F275" s="1">
        <v>2</v>
      </c>
      <c r="G275" s="1" t="s">
        <v>839</v>
      </c>
      <c r="H275" s="1" t="s">
        <v>6459</v>
      </c>
      <c r="I275" s="1">
        <v>3</v>
      </c>
      <c r="L275" s="1">
        <v>2</v>
      </c>
      <c r="M275" s="1" t="s">
        <v>766</v>
      </c>
      <c r="N275" s="1" t="s">
        <v>11668</v>
      </c>
      <c r="T275" s="1" t="s">
        <v>11369</v>
      </c>
      <c r="U275" s="1" t="s">
        <v>964</v>
      </c>
      <c r="V275" s="1" t="s">
        <v>6733</v>
      </c>
      <c r="W275" s="1" t="s">
        <v>98</v>
      </c>
      <c r="X275" s="1" t="s">
        <v>11439</v>
      </c>
      <c r="Y275" s="1" t="s">
        <v>965</v>
      </c>
      <c r="Z275" s="1" t="s">
        <v>7303</v>
      </c>
      <c r="AC275" s="1">
        <v>55</v>
      </c>
      <c r="AD275" s="1" t="s">
        <v>431</v>
      </c>
      <c r="AE275" s="1" t="s">
        <v>8760</v>
      </c>
      <c r="AJ275" s="1" t="s">
        <v>17</v>
      </c>
      <c r="AK275" s="1" t="s">
        <v>8908</v>
      </c>
      <c r="AL275" s="1" t="s">
        <v>56</v>
      </c>
      <c r="AM275" s="1" t="s">
        <v>11552</v>
      </c>
      <c r="AT275" s="1" t="s">
        <v>148</v>
      </c>
      <c r="AU275" s="1" t="s">
        <v>11760</v>
      </c>
      <c r="AV275" s="1" t="s">
        <v>966</v>
      </c>
      <c r="AW275" s="1" t="s">
        <v>9298</v>
      </c>
      <c r="BG275" s="1" t="s">
        <v>60</v>
      </c>
      <c r="BH275" s="1" t="s">
        <v>7012</v>
      </c>
      <c r="BI275" s="1" t="s">
        <v>289</v>
      </c>
      <c r="BJ275" s="1" t="s">
        <v>9280</v>
      </c>
      <c r="BK275" s="1" t="s">
        <v>293</v>
      </c>
      <c r="BL275" s="1" t="s">
        <v>6947</v>
      </c>
      <c r="BM275" s="1" t="s">
        <v>967</v>
      </c>
      <c r="BN275" s="1" t="s">
        <v>10428</v>
      </c>
      <c r="BO275" s="1" t="s">
        <v>148</v>
      </c>
      <c r="BP275" s="1" t="s">
        <v>11401</v>
      </c>
      <c r="BQ275" s="1" t="s">
        <v>968</v>
      </c>
      <c r="BR275" s="1" t="s">
        <v>12202</v>
      </c>
      <c r="BS275" s="1" t="s">
        <v>86</v>
      </c>
      <c r="BT275" s="1" t="s">
        <v>8853</v>
      </c>
    </row>
    <row r="276" spans="1:72" ht="13.5" customHeight="1" x14ac:dyDescent="0.25">
      <c r="A276" s="4" t="str">
        <f t="shared" si="8"/>
        <v>1687_풍각남면_224</v>
      </c>
      <c r="B276" s="1">
        <v>1687</v>
      </c>
      <c r="C276" s="1" t="s">
        <v>11322</v>
      </c>
      <c r="D276" s="1" t="s">
        <v>11323</v>
      </c>
      <c r="E276" s="1">
        <v>275</v>
      </c>
      <c r="F276" s="1">
        <v>2</v>
      </c>
      <c r="G276" s="1" t="s">
        <v>839</v>
      </c>
      <c r="H276" s="1" t="s">
        <v>6459</v>
      </c>
      <c r="I276" s="1">
        <v>3</v>
      </c>
      <c r="L276" s="1">
        <v>2</v>
      </c>
      <c r="M276" s="1" t="s">
        <v>766</v>
      </c>
      <c r="N276" s="1" t="s">
        <v>11668</v>
      </c>
      <c r="S276" s="1" t="s">
        <v>52</v>
      </c>
      <c r="T276" s="1" t="s">
        <v>6593</v>
      </c>
      <c r="U276" s="1" t="s">
        <v>53</v>
      </c>
      <c r="V276" s="1" t="s">
        <v>6668</v>
      </c>
      <c r="Y276" s="1" t="s">
        <v>969</v>
      </c>
      <c r="Z276" s="1" t="s">
        <v>7304</v>
      </c>
      <c r="AC276" s="1">
        <v>39</v>
      </c>
      <c r="AD276" s="1" t="s">
        <v>347</v>
      </c>
      <c r="AE276" s="1" t="s">
        <v>8751</v>
      </c>
      <c r="AJ276" s="1" t="s">
        <v>17</v>
      </c>
      <c r="AK276" s="1" t="s">
        <v>8908</v>
      </c>
      <c r="AL276" s="1" t="s">
        <v>56</v>
      </c>
      <c r="AM276" s="1" t="s">
        <v>11552</v>
      </c>
      <c r="AN276" s="1" t="s">
        <v>41</v>
      </c>
      <c r="AO276" s="1" t="s">
        <v>6620</v>
      </c>
      <c r="AP276" s="1" t="s">
        <v>970</v>
      </c>
      <c r="AQ276" s="1" t="s">
        <v>6704</v>
      </c>
      <c r="AR276" s="1" t="s">
        <v>971</v>
      </c>
      <c r="AS276" s="1" t="s">
        <v>9024</v>
      </c>
      <c r="AT276" s="1" t="s">
        <v>148</v>
      </c>
      <c r="AU276" s="1" t="s">
        <v>11760</v>
      </c>
      <c r="AV276" s="1" t="s">
        <v>972</v>
      </c>
      <c r="AW276" s="1" t="s">
        <v>9299</v>
      </c>
      <c r="BB276" s="1" t="s">
        <v>46</v>
      </c>
      <c r="BC276" s="1" t="s">
        <v>6783</v>
      </c>
      <c r="BD276" s="1" t="s">
        <v>973</v>
      </c>
      <c r="BE276" s="1" t="s">
        <v>7367</v>
      </c>
      <c r="BG276" s="1" t="s">
        <v>44</v>
      </c>
      <c r="BH276" s="1" t="s">
        <v>6669</v>
      </c>
      <c r="BI276" s="1" t="s">
        <v>261</v>
      </c>
      <c r="BJ276" s="1" t="s">
        <v>9331</v>
      </c>
      <c r="BK276" s="1" t="s">
        <v>44</v>
      </c>
      <c r="BL276" s="1" t="s">
        <v>6669</v>
      </c>
      <c r="BM276" s="1" t="s">
        <v>974</v>
      </c>
      <c r="BN276" s="1" t="s">
        <v>10429</v>
      </c>
      <c r="BO276" s="1" t="s">
        <v>44</v>
      </c>
      <c r="BP276" s="1" t="s">
        <v>6669</v>
      </c>
      <c r="BQ276" s="1" t="s">
        <v>975</v>
      </c>
      <c r="BR276" s="1" t="s">
        <v>10835</v>
      </c>
      <c r="BS276" s="1" t="s">
        <v>51</v>
      </c>
      <c r="BT276" s="1" t="s">
        <v>8849</v>
      </c>
    </row>
    <row r="277" spans="1:72" ht="13.5" customHeight="1" x14ac:dyDescent="0.25">
      <c r="A277" s="4" t="str">
        <f t="shared" si="8"/>
        <v>1687_풍각남면_224</v>
      </c>
      <c r="B277" s="1">
        <v>1687</v>
      </c>
      <c r="C277" s="1" t="s">
        <v>11322</v>
      </c>
      <c r="D277" s="1" t="s">
        <v>11323</v>
      </c>
      <c r="E277" s="1">
        <v>276</v>
      </c>
      <c r="F277" s="1">
        <v>2</v>
      </c>
      <c r="G277" s="1" t="s">
        <v>839</v>
      </c>
      <c r="H277" s="1" t="s">
        <v>6459</v>
      </c>
      <c r="I277" s="1">
        <v>3</v>
      </c>
      <c r="L277" s="1">
        <v>2</v>
      </c>
      <c r="M277" s="1" t="s">
        <v>766</v>
      </c>
      <c r="N277" s="1" t="s">
        <v>11668</v>
      </c>
      <c r="S277" s="1" t="s">
        <v>70</v>
      </c>
      <c r="T277" s="1" t="s">
        <v>6596</v>
      </c>
      <c r="Y277" s="1" t="s">
        <v>976</v>
      </c>
      <c r="Z277" s="1" t="s">
        <v>7305</v>
      </c>
      <c r="AC277" s="1">
        <v>12</v>
      </c>
      <c r="AD277" s="1" t="s">
        <v>150</v>
      </c>
      <c r="AE277" s="1" t="s">
        <v>8731</v>
      </c>
    </row>
    <row r="278" spans="1:72" ht="13.5" customHeight="1" x14ac:dyDescent="0.25">
      <c r="A278" s="4" t="str">
        <f t="shared" si="8"/>
        <v>1687_풍각남면_224</v>
      </c>
      <c r="B278" s="1">
        <v>1687</v>
      </c>
      <c r="C278" s="1" t="s">
        <v>11322</v>
      </c>
      <c r="D278" s="1" t="s">
        <v>11323</v>
      </c>
      <c r="E278" s="1">
        <v>277</v>
      </c>
      <c r="F278" s="1">
        <v>2</v>
      </c>
      <c r="G278" s="1" t="s">
        <v>839</v>
      </c>
      <c r="H278" s="1" t="s">
        <v>6459</v>
      </c>
      <c r="I278" s="1">
        <v>3</v>
      </c>
      <c r="L278" s="1">
        <v>2</v>
      </c>
      <c r="M278" s="1" t="s">
        <v>766</v>
      </c>
      <c r="N278" s="1" t="s">
        <v>11668</v>
      </c>
      <c r="S278" s="1" t="s">
        <v>70</v>
      </c>
      <c r="T278" s="1" t="s">
        <v>6596</v>
      </c>
      <c r="Y278" s="1" t="s">
        <v>977</v>
      </c>
      <c r="Z278" s="1" t="s">
        <v>7306</v>
      </c>
      <c r="AC278" s="1">
        <v>10</v>
      </c>
      <c r="AD278" s="1" t="s">
        <v>67</v>
      </c>
      <c r="AE278" s="1" t="s">
        <v>8717</v>
      </c>
    </row>
    <row r="279" spans="1:72" ht="13.5" customHeight="1" x14ac:dyDescent="0.25">
      <c r="A279" s="4" t="str">
        <f t="shared" si="8"/>
        <v>1687_풍각남면_224</v>
      </c>
      <c r="B279" s="1">
        <v>1687</v>
      </c>
      <c r="C279" s="1" t="s">
        <v>11322</v>
      </c>
      <c r="D279" s="1" t="s">
        <v>11323</v>
      </c>
      <c r="E279" s="1">
        <v>278</v>
      </c>
      <c r="F279" s="1">
        <v>2</v>
      </c>
      <c r="G279" s="1" t="s">
        <v>839</v>
      </c>
      <c r="H279" s="1" t="s">
        <v>6459</v>
      </c>
      <c r="I279" s="1">
        <v>3</v>
      </c>
      <c r="L279" s="1">
        <v>2</v>
      </c>
      <c r="M279" s="1" t="s">
        <v>766</v>
      </c>
      <c r="N279" s="1" t="s">
        <v>11668</v>
      </c>
      <c r="T279" s="1" t="s">
        <v>11389</v>
      </c>
      <c r="U279" s="1" t="s">
        <v>978</v>
      </c>
      <c r="V279" s="1" t="s">
        <v>6734</v>
      </c>
      <c r="Y279" s="1" t="s">
        <v>979</v>
      </c>
      <c r="Z279" s="1" t="s">
        <v>7307</v>
      </c>
      <c r="AC279" s="1">
        <v>35</v>
      </c>
      <c r="AD279" s="1" t="s">
        <v>39</v>
      </c>
      <c r="AE279" s="1" t="s">
        <v>8715</v>
      </c>
      <c r="AT279" s="1" t="s">
        <v>60</v>
      </c>
      <c r="AU279" s="1" t="s">
        <v>7012</v>
      </c>
      <c r="AV279" s="1" t="s">
        <v>566</v>
      </c>
      <c r="AW279" s="1" t="s">
        <v>9269</v>
      </c>
      <c r="BB279" s="1" t="s">
        <v>46</v>
      </c>
      <c r="BC279" s="1" t="s">
        <v>6783</v>
      </c>
      <c r="BD279" s="1" t="s">
        <v>161</v>
      </c>
      <c r="BE279" s="1" t="s">
        <v>7132</v>
      </c>
    </row>
    <row r="280" spans="1:72" ht="13.5" customHeight="1" x14ac:dyDescent="0.25">
      <c r="A280" s="4" t="str">
        <f t="shared" si="8"/>
        <v>1687_풍각남면_224</v>
      </c>
      <c r="B280" s="1">
        <v>1687</v>
      </c>
      <c r="C280" s="1" t="s">
        <v>11322</v>
      </c>
      <c r="D280" s="1" t="s">
        <v>11323</v>
      </c>
      <c r="E280" s="1">
        <v>279</v>
      </c>
      <c r="F280" s="1">
        <v>2</v>
      </c>
      <c r="G280" s="1" t="s">
        <v>839</v>
      </c>
      <c r="H280" s="1" t="s">
        <v>6459</v>
      </c>
      <c r="I280" s="1">
        <v>3</v>
      </c>
      <c r="L280" s="1">
        <v>3</v>
      </c>
      <c r="M280" s="1" t="s">
        <v>12363</v>
      </c>
      <c r="N280" s="1" t="s">
        <v>12853</v>
      </c>
      <c r="T280" s="1" t="s">
        <v>11369</v>
      </c>
      <c r="U280" s="1" t="s">
        <v>980</v>
      </c>
      <c r="V280" s="1" t="s">
        <v>6735</v>
      </c>
      <c r="W280" s="1" t="s">
        <v>74</v>
      </c>
      <c r="X280" s="1" t="s">
        <v>7057</v>
      </c>
      <c r="Y280" s="1" t="s">
        <v>744</v>
      </c>
      <c r="Z280" s="1" t="s">
        <v>7254</v>
      </c>
      <c r="AC280" s="1">
        <v>40</v>
      </c>
      <c r="AD280" s="1" t="s">
        <v>327</v>
      </c>
      <c r="AE280" s="1" t="s">
        <v>8748</v>
      </c>
      <c r="AJ280" s="1" t="s">
        <v>17</v>
      </c>
      <c r="AK280" s="1" t="s">
        <v>8908</v>
      </c>
      <c r="AL280" s="1" t="s">
        <v>981</v>
      </c>
      <c r="AM280" s="1" t="s">
        <v>8921</v>
      </c>
      <c r="AT280" s="1" t="s">
        <v>60</v>
      </c>
      <c r="AU280" s="1" t="s">
        <v>7012</v>
      </c>
      <c r="AV280" s="1" t="s">
        <v>982</v>
      </c>
      <c r="AW280" s="1" t="s">
        <v>7309</v>
      </c>
      <c r="BG280" s="1" t="s">
        <v>60</v>
      </c>
      <c r="BH280" s="1" t="s">
        <v>7012</v>
      </c>
      <c r="BI280" s="1" t="s">
        <v>983</v>
      </c>
      <c r="BJ280" s="1" t="s">
        <v>9309</v>
      </c>
      <c r="BK280" s="1" t="s">
        <v>60</v>
      </c>
      <c r="BL280" s="1" t="s">
        <v>7012</v>
      </c>
      <c r="BM280" s="1" t="s">
        <v>984</v>
      </c>
      <c r="BN280" s="1" t="s">
        <v>9416</v>
      </c>
      <c r="BO280" s="1" t="s">
        <v>60</v>
      </c>
      <c r="BP280" s="1" t="s">
        <v>7012</v>
      </c>
      <c r="BQ280" s="1" t="s">
        <v>985</v>
      </c>
      <c r="BR280" s="1" t="s">
        <v>10836</v>
      </c>
      <c r="BS280" s="1" t="s">
        <v>106</v>
      </c>
      <c r="BT280" s="1" t="s">
        <v>8894</v>
      </c>
    </row>
    <row r="281" spans="1:72" ht="13.5" customHeight="1" x14ac:dyDescent="0.25">
      <c r="A281" s="4" t="str">
        <f t="shared" si="8"/>
        <v>1687_풍각남면_224</v>
      </c>
      <c r="B281" s="1">
        <v>1687</v>
      </c>
      <c r="C281" s="1" t="s">
        <v>11322</v>
      </c>
      <c r="D281" s="1" t="s">
        <v>11323</v>
      </c>
      <c r="E281" s="1">
        <v>280</v>
      </c>
      <c r="F281" s="1">
        <v>2</v>
      </c>
      <c r="G281" s="1" t="s">
        <v>839</v>
      </c>
      <c r="H281" s="1" t="s">
        <v>6459</v>
      </c>
      <c r="I281" s="1">
        <v>3</v>
      </c>
      <c r="L281" s="1">
        <v>3</v>
      </c>
      <c r="M281" s="1" t="s">
        <v>12363</v>
      </c>
      <c r="N281" s="1" t="s">
        <v>12853</v>
      </c>
      <c r="S281" s="1" t="s">
        <v>52</v>
      </c>
      <c r="T281" s="1" t="s">
        <v>6593</v>
      </c>
      <c r="W281" s="1" t="s">
        <v>74</v>
      </c>
      <c r="X281" s="1" t="s">
        <v>7057</v>
      </c>
      <c r="Y281" s="1" t="s">
        <v>140</v>
      </c>
      <c r="Z281" s="1" t="s">
        <v>7129</v>
      </c>
      <c r="AC281" s="1">
        <v>39</v>
      </c>
      <c r="AD281" s="1" t="s">
        <v>347</v>
      </c>
      <c r="AE281" s="1" t="s">
        <v>8751</v>
      </c>
      <c r="AJ281" s="1" t="s">
        <v>17</v>
      </c>
      <c r="AK281" s="1" t="s">
        <v>8908</v>
      </c>
      <c r="AL281" s="1" t="s">
        <v>986</v>
      </c>
      <c r="AM281" s="1" t="s">
        <v>8922</v>
      </c>
      <c r="AT281" s="1" t="s">
        <v>60</v>
      </c>
      <c r="AU281" s="1" t="s">
        <v>7012</v>
      </c>
      <c r="AV281" s="1" t="s">
        <v>987</v>
      </c>
      <c r="AW281" s="1" t="s">
        <v>9300</v>
      </c>
      <c r="BG281" s="1" t="s">
        <v>60</v>
      </c>
      <c r="BH281" s="1" t="s">
        <v>7012</v>
      </c>
      <c r="BI281" s="1" t="s">
        <v>988</v>
      </c>
      <c r="BJ281" s="1" t="s">
        <v>7985</v>
      </c>
      <c r="BK281" s="1" t="s">
        <v>60</v>
      </c>
      <c r="BL281" s="1" t="s">
        <v>7012</v>
      </c>
      <c r="BM281" s="1" t="s">
        <v>989</v>
      </c>
      <c r="BN281" s="1" t="s">
        <v>10430</v>
      </c>
      <c r="BO281" s="1" t="s">
        <v>60</v>
      </c>
      <c r="BP281" s="1" t="s">
        <v>7012</v>
      </c>
      <c r="BQ281" s="1" t="s">
        <v>990</v>
      </c>
      <c r="BR281" s="1" t="s">
        <v>11976</v>
      </c>
      <c r="BS281" s="1" t="s">
        <v>86</v>
      </c>
      <c r="BT281" s="1" t="s">
        <v>8853</v>
      </c>
    </row>
    <row r="282" spans="1:72" ht="13.5" customHeight="1" x14ac:dyDescent="0.25">
      <c r="A282" s="4" t="str">
        <f t="shared" si="8"/>
        <v>1687_풍각남면_224</v>
      </c>
      <c r="B282" s="1">
        <v>1687</v>
      </c>
      <c r="C282" s="1" t="s">
        <v>11322</v>
      </c>
      <c r="D282" s="1" t="s">
        <v>11323</v>
      </c>
      <c r="E282" s="1">
        <v>281</v>
      </c>
      <c r="F282" s="1">
        <v>2</v>
      </c>
      <c r="G282" s="1" t="s">
        <v>839</v>
      </c>
      <c r="H282" s="1" t="s">
        <v>6459</v>
      </c>
      <c r="I282" s="1">
        <v>3</v>
      </c>
      <c r="L282" s="1">
        <v>3</v>
      </c>
      <c r="M282" s="1" t="s">
        <v>12363</v>
      </c>
      <c r="N282" s="1" t="s">
        <v>12853</v>
      </c>
      <c r="S282" s="1" t="s">
        <v>93</v>
      </c>
      <c r="T282" s="1" t="s">
        <v>6597</v>
      </c>
      <c r="U282" s="1" t="s">
        <v>991</v>
      </c>
      <c r="V282" s="1" t="s">
        <v>6736</v>
      </c>
      <c r="Y282" s="1" t="s">
        <v>992</v>
      </c>
      <c r="Z282" s="1" t="s">
        <v>7308</v>
      </c>
      <c r="AC282" s="1">
        <v>19</v>
      </c>
      <c r="AD282" s="1" t="s">
        <v>188</v>
      </c>
      <c r="AE282" s="1" t="s">
        <v>8734</v>
      </c>
    </row>
    <row r="283" spans="1:72" ht="13.5" customHeight="1" x14ac:dyDescent="0.25">
      <c r="A283" s="4" t="str">
        <f t="shared" si="8"/>
        <v>1687_풍각남면_224</v>
      </c>
      <c r="B283" s="1">
        <v>1687</v>
      </c>
      <c r="C283" s="1" t="s">
        <v>11322</v>
      </c>
      <c r="D283" s="1" t="s">
        <v>11323</v>
      </c>
      <c r="E283" s="1">
        <v>282</v>
      </c>
      <c r="F283" s="1">
        <v>2</v>
      </c>
      <c r="G283" s="1" t="s">
        <v>839</v>
      </c>
      <c r="H283" s="1" t="s">
        <v>6459</v>
      </c>
      <c r="I283" s="1">
        <v>3</v>
      </c>
      <c r="L283" s="1">
        <v>3</v>
      </c>
      <c r="M283" s="1" t="s">
        <v>12363</v>
      </c>
      <c r="N283" s="1" t="s">
        <v>12853</v>
      </c>
      <c r="S283" s="1" t="s">
        <v>66</v>
      </c>
      <c r="T283" s="1" t="s">
        <v>11384</v>
      </c>
      <c r="U283" s="1" t="s">
        <v>993</v>
      </c>
      <c r="V283" s="1" t="s">
        <v>6737</v>
      </c>
      <c r="Y283" s="1" t="s">
        <v>982</v>
      </c>
      <c r="Z283" s="1" t="s">
        <v>7309</v>
      </c>
      <c r="AC283" s="1">
        <v>66</v>
      </c>
      <c r="AD283" s="1" t="s">
        <v>333</v>
      </c>
      <c r="AE283" s="1" t="s">
        <v>8749</v>
      </c>
    </row>
    <row r="284" spans="1:72" ht="13.5" customHeight="1" x14ac:dyDescent="0.25">
      <c r="A284" s="4" t="str">
        <f t="shared" si="8"/>
        <v>1687_풍각남면_224</v>
      </c>
      <c r="B284" s="1">
        <v>1687</v>
      </c>
      <c r="C284" s="1" t="s">
        <v>11322</v>
      </c>
      <c r="D284" s="1" t="s">
        <v>11323</v>
      </c>
      <c r="E284" s="1">
        <v>283</v>
      </c>
      <c r="F284" s="1">
        <v>2</v>
      </c>
      <c r="G284" s="1" t="s">
        <v>839</v>
      </c>
      <c r="H284" s="1" t="s">
        <v>6459</v>
      </c>
      <c r="I284" s="1">
        <v>3</v>
      </c>
      <c r="L284" s="1">
        <v>3</v>
      </c>
      <c r="M284" s="1" t="s">
        <v>12363</v>
      </c>
      <c r="N284" s="1" t="s">
        <v>12853</v>
      </c>
      <c r="S284" s="1" t="s">
        <v>68</v>
      </c>
      <c r="T284" s="1" t="s">
        <v>6595</v>
      </c>
      <c r="W284" s="1" t="s">
        <v>994</v>
      </c>
      <c r="X284" s="1" t="s">
        <v>7077</v>
      </c>
      <c r="Y284" s="1" t="s">
        <v>140</v>
      </c>
      <c r="Z284" s="1" t="s">
        <v>7129</v>
      </c>
      <c r="AC284" s="1">
        <v>61</v>
      </c>
      <c r="AD284" s="1" t="s">
        <v>661</v>
      </c>
      <c r="AE284" s="1" t="s">
        <v>8765</v>
      </c>
    </row>
    <row r="285" spans="1:72" ht="13.5" customHeight="1" x14ac:dyDescent="0.25">
      <c r="A285" s="4" t="str">
        <f t="shared" si="8"/>
        <v>1687_풍각남면_224</v>
      </c>
      <c r="B285" s="1">
        <v>1687</v>
      </c>
      <c r="C285" s="1" t="s">
        <v>11322</v>
      </c>
      <c r="D285" s="1" t="s">
        <v>11323</v>
      </c>
      <c r="E285" s="1">
        <v>284</v>
      </c>
      <c r="F285" s="1">
        <v>2</v>
      </c>
      <c r="G285" s="1" t="s">
        <v>839</v>
      </c>
      <c r="H285" s="1" t="s">
        <v>6459</v>
      </c>
      <c r="I285" s="1">
        <v>3</v>
      </c>
      <c r="L285" s="1">
        <v>3</v>
      </c>
      <c r="M285" s="1" t="s">
        <v>12363</v>
      </c>
      <c r="N285" s="1" t="s">
        <v>12853</v>
      </c>
      <c r="S285" s="1" t="s">
        <v>70</v>
      </c>
      <c r="T285" s="1" t="s">
        <v>6596</v>
      </c>
      <c r="Y285" s="1" t="s">
        <v>140</v>
      </c>
      <c r="Z285" s="1" t="s">
        <v>7129</v>
      </c>
      <c r="AG285" s="1" t="s">
        <v>8738</v>
      </c>
    </row>
    <row r="286" spans="1:72" ht="13.5" customHeight="1" x14ac:dyDescent="0.25">
      <c r="A286" s="4" t="str">
        <f t="shared" si="8"/>
        <v>1687_풍각남면_224</v>
      </c>
      <c r="B286" s="1">
        <v>1687</v>
      </c>
      <c r="C286" s="1" t="s">
        <v>11322</v>
      </c>
      <c r="D286" s="1" t="s">
        <v>11323</v>
      </c>
      <c r="E286" s="1">
        <v>285</v>
      </c>
      <c r="F286" s="1">
        <v>2</v>
      </c>
      <c r="G286" s="1" t="s">
        <v>839</v>
      </c>
      <c r="H286" s="1" t="s">
        <v>6459</v>
      </c>
      <c r="I286" s="1">
        <v>3</v>
      </c>
      <c r="L286" s="1">
        <v>3</v>
      </c>
      <c r="M286" s="1" t="s">
        <v>12363</v>
      </c>
      <c r="N286" s="1" t="s">
        <v>12853</v>
      </c>
      <c r="S286" s="1" t="s">
        <v>70</v>
      </c>
      <c r="T286" s="1" t="s">
        <v>6596</v>
      </c>
      <c r="Y286" s="1" t="s">
        <v>995</v>
      </c>
      <c r="Z286" s="1" t="s">
        <v>7310</v>
      </c>
      <c r="AF286" s="1" t="s">
        <v>129</v>
      </c>
      <c r="AG286" s="1" t="s">
        <v>8738</v>
      </c>
    </row>
    <row r="287" spans="1:72" ht="13.5" customHeight="1" x14ac:dyDescent="0.25">
      <c r="A287" s="4" t="str">
        <f t="shared" si="8"/>
        <v>1687_풍각남면_224</v>
      </c>
      <c r="B287" s="1">
        <v>1687</v>
      </c>
      <c r="C287" s="1" t="s">
        <v>11322</v>
      </c>
      <c r="D287" s="1" t="s">
        <v>11323</v>
      </c>
      <c r="E287" s="1">
        <v>286</v>
      </c>
      <c r="F287" s="1">
        <v>2</v>
      </c>
      <c r="G287" s="1" t="s">
        <v>839</v>
      </c>
      <c r="H287" s="1" t="s">
        <v>6459</v>
      </c>
      <c r="I287" s="1">
        <v>3</v>
      </c>
      <c r="L287" s="1">
        <v>3</v>
      </c>
      <c r="M287" s="1" t="s">
        <v>12363</v>
      </c>
      <c r="N287" s="1" t="s">
        <v>12853</v>
      </c>
      <c r="S287" s="1" t="s">
        <v>93</v>
      </c>
      <c r="T287" s="1" t="s">
        <v>6597</v>
      </c>
      <c r="Y287" s="1" t="s">
        <v>996</v>
      </c>
      <c r="Z287" s="1" t="s">
        <v>7311</v>
      </c>
      <c r="AC287" s="1">
        <v>2</v>
      </c>
      <c r="AD287" s="1" t="s">
        <v>69</v>
      </c>
      <c r="AE287" s="1" t="s">
        <v>6722</v>
      </c>
      <c r="AF287" s="1" t="s">
        <v>97</v>
      </c>
      <c r="AG287" s="1" t="s">
        <v>8774</v>
      </c>
    </row>
    <row r="288" spans="1:72" ht="13.5" customHeight="1" x14ac:dyDescent="0.25">
      <c r="A288" s="4" t="str">
        <f t="shared" si="8"/>
        <v>1687_풍각남면_224</v>
      </c>
      <c r="B288" s="1">
        <v>1687</v>
      </c>
      <c r="C288" s="1" t="s">
        <v>11322</v>
      </c>
      <c r="D288" s="1" t="s">
        <v>11323</v>
      </c>
      <c r="E288" s="1">
        <v>287</v>
      </c>
      <c r="F288" s="1">
        <v>2</v>
      </c>
      <c r="G288" s="1" t="s">
        <v>839</v>
      </c>
      <c r="H288" s="1" t="s">
        <v>6459</v>
      </c>
      <c r="I288" s="1">
        <v>3</v>
      </c>
      <c r="L288" s="1">
        <v>4</v>
      </c>
      <c r="M288" s="1" t="s">
        <v>12364</v>
      </c>
      <c r="N288" s="1" t="s">
        <v>12854</v>
      </c>
      <c r="T288" s="1" t="s">
        <v>11368</v>
      </c>
      <c r="U288" s="1" t="s">
        <v>73</v>
      </c>
      <c r="V288" s="1" t="s">
        <v>6670</v>
      </c>
      <c r="W288" s="1" t="s">
        <v>74</v>
      </c>
      <c r="X288" s="1" t="s">
        <v>7057</v>
      </c>
      <c r="Y288" s="1" t="s">
        <v>997</v>
      </c>
      <c r="Z288" s="1" t="s">
        <v>7312</v>
      </c>
      <c r="AC288" s="1">
        <v>42</v>
      </c>
      <c r="AD288" s="1" t="s">
        <v>307</v>
      </c>
      <c r="AE288" s="1" t="s">
        <v>8745</v>
      </c>
      <c r="AJ288" s="1" t="s">
        <v>17</v>
      </c>
      <c r="AK288" s="1" t="s">
        <v>8908</v>
      </c>
      <c r="AL288" s="1" t="s">
        <v>77</v>
      </c>
      <c r="AM288" s="1" t="s">
        <v>8882</v>
      </c>
      <c r="AT288" s="1" t="s">
        <v>998</v>
      </c>
      <c r="AU288" s="1" t="s">
        <v>7008</v>
      </c>
      <c r="AV288" s="1" t="s">
        <v>999</v>
      </c>
      <c r="AW288" s="1" t="s">
        <v>7888</v>
      </c>
      <c r="BG288" s="1" t="s">
        <v>60</v>
      </c>
      <c r="BH288" s="1" t="s">
        <v>7012</v>
      </c>
      <c r="BI288" s="1" t="s">
        <v>1000</v>
      </c>
      <c r="BJ288" s="1" t="s">
        <v>9991</v>
      </c>
      <c r="BK288" s="1" t="s">
        <v>60</v>
      </c>
      <c r="BL288" s="1" t="s">
        <v>7012</v>
      </c>
      <c r="BM288" s="1" t="s">
        <v>1001</v>
      </c>
      <c r="BN288" s="1" t="s">
        <v>9406</v>
      </c>
      <c r="BO288" s="1" t="s">
        <v>44</v>
      </c>
      <c r="BP288" s="1" t="s">
        <v>6669</v>
      </c>
      <c r="BQ288" s="1" t="s">
        <v>1002</v>
      </c>
      <c r="BR288" s="1" t="s">
        <v>7803</v>
      </c>
      <c r="BS288" s="1" t="s">
        <v>351</v>
      </c>
      <c r="BT288" s="1" t="s">
        <v>8854</v>
      </c>
    </row>
    <row r="289" spans="1:72" ht="13.5" customHeight="1" x14ac:dyDescent="0.25">
      <c r="A289" s="4" t="str">
        <f t="shared" si="8"/>
        <v>1687_풍각남면_224</v>
      </c>
      <c r="B289" s="1">
        <v>1687</v>
      </c>
      <c r="C289" s="1" t="s">
        <v>11322</v>
      </c>
      <c r="D289" s="1" t="s">
        <v>11323</v>
      </c>
      <c r="E289" s="1">
        <v>288</v>
      </c>
      <c r="F289" s="1">
        <v>2</v>
      </c>
      <c r="G289" s="1" t="s">
        <v>839</v>
      </c>
      <c r="H289" s="1" t="s">
        <v>6459</v>
      </c>
      <c r="I289" s="1">
        <v>3</v>
      </c>
      <c r="L289" s="1">
        <v>4</v>
      </c>
      <c r="M289" s="1" t="s">
        <v>12364</v>
      </c>
      <c r="N289" s="1" t="s">
        <v>12854</v>
      </c>
      <c r="S289" s="1" t="s">
        <v>52</v>
      </c>
      <c r="T289" s="1" t="s">
        <v>6593</v>
      </c>
      <c r="U289" s="1" t="s">
        <v>577</v>
      </c>
      <c r="V289" s="1" t="s">
        <v>6707</v>
      </c>
      <c r="W289" s="1" t="s">
        <v>98</v>
      </c>
      <c r="X289" s="1" t="s">
        <v>11439</v>
      </c>
      <c r="Y289" s="1" t="s">
        <v>1003</v>
      </c>
      <c r="Z289" s="1" t="s">
        <v>7313</v>
      </c>
      <c r="AC289" s="1">
        <v>41</v>
      </c>
      <c r="AD289" s="1" t="s">
        <v>287</v>
      </c>
      <c r="AE289" s="1" t="s">
        <v>8744</v>
      </c>
      <c r="AJ289" s="1" t="s">
        <v>17</v>
      </c>
      <c r="AK289" s="1" t="s">
        <v>8908</v>
      </c>
      <c r="AL289" s="1" t="s">
        <v>163</v>
      </c>
      <c r="AM289" s="1" t="s">
        <v>8851</v>
      </c>
      <c r="AT289" s="1" t="s">
        <v>618</v>
      </c>
      <c r="AU289" s="1" t="s">
        <v>6817</v>
      </c>
      <c r="AV289" s="1" t="s">
        <v>1004</v>
      </c>
      <c r="AW289" s="1" t="s">
        <v>9301</v>
      </c>
      <c r="BG289" s="1" t="s">
        <v>618</v>
      </c>
      <c r="BH289" s="1" t="s">
        <v>6817</v>
      </c>
      <c r="BI289" s="1" t="s">
        <v>1005</v>
      </c>
      <c r="BJ289" s="1" t="s">
        <v>9992</v>
      </c>
      <c r="BK289" s="1" t="s">
        <v>60</v>
      </c>
      <c r="BL289" s="1" t="s">
        <v>7012</v>
      </c>
      <c r="BM289" s="1" t="s">
        <v>1006</v>
      </c>
      <c r="BN289" s="1" t="s">
        <v>10431</v>
      </c>
      <c r="BO289" s="1" t="s">
        <v>60</v>
      </c>
      <c r="BP289" s="1" t="s">
        <v>7012</v>
      </c>
      <c r="BQ289" s="1" t="s">
        <v>1007</v>
      </c>
      <c r="BR289" s="1" t="s">
        <v>10837</v>
      </c>
      <c r="BS289" s="1" t="s">
        <v>275</v>
      </c>
      <c r="BT289" s="1" t="s">
        <v>8913</v>
      </c>
    </row>
    <row r="290" spans="1:72" ht="13.5" customHeight="1" x14ac:dyDescent="0.25">
      <c r="A290" s="4" t="str">
        <f t="shared" si="8"/>
        <v>1687_풍각남면_224</v>
      </c>
      <c r="B290" s="1">
        <v>1687</v>
      </c>
      <c r="C290" s="1" t="s">
        <v>11322</v>
      </c>
      <c r="D290" s="1" t="s">
        <v>11323</v>
      </c>
      <c r="E290" s="1">
        <v>289</v>
      </c>
      <c r="F290" s="1">
        <v>2</v>
      </c>
      <c r="G290" s="1" t="s">
        <v>839</v>
      </c>
      <c r="H290" s="1" t="s">
        <v>6459</v>
      </c>
      <c r="I290" s="1">
        <v>3</v>
      </c>
      <c r="L290" s="1">
        <v>4</v>
      </c>
      <c r="M290" s="1" t="s">
        <v>12364</v>
      </c>
      <c r="N290" s="1" t="s">
        <v>12854</v>
      </c>
      <c r="S290" s="1" t="s">
        <v>70</v>
      </c>
      <c r="T290" s="1" t="s">
        <v>6596</v>
      </c>
      <c r="Y290" s="1" t="s">
        <v>749</v>
      </c>
      <c r="Z290" s="1" t="s">
        <v>7261</v>
      </c>
      <c r="AC290" s="1">
        <v>9</v>
      </c>
      <c r="AD290" s="1" t="s">
        <v>594</v>
      </c>
      <c r="AE290" s="1" t="s">
        <v>8763</v>
      </c>
    </row>
    <row r="291" spans="1:72" ht="13.5" customHeight="1" x14ac:dyDescent="0.25">
      <c r="A291" s="4" t="str">
        <f t="shared" si="8"/>
        <v>1687_풍각남면_224</v>
      </c>
      <c r="B291" s="1">
        <v>1687</v>
      </c>
      <c r="C291" s="1" t="s">
        <v>11322</v>
      </c>
      <c r="D291" s="1" t="s">
        <v>11323</v>
      </c>
      <c r="E291" s="1">
        <v>290</v>
      </c>
      <c r="F291" s="1">
        <v>2</v>
      </c>
      <c r="G291" s="1" t="s">
        <v>839</v>
      </c>
      <c r="H291" s="1" t="s">
        <v>6459</v>
      </c>
      <c r="I291" s="1">
        <v>3</v>
      </c>
      <c r="L291" s="1">
        <v>4</v>
      </c>
      <c r="M291" s="1" t="s">
        <v>12364</v>
      </c>
      <c r="N291" s="1" t="s">
        <v>12854</v>
      </c>
      <c r="S291" s="1" t="s">
        <v>70</v>
      </c>
      <c r="T291" s="1" t="s">
        <v>6596</v>
      </c>
      <c r="Y291" s="1" t="s">
        <v>1008</v>
      </c>
      <c r="Z291" s="1" t="s">
        <v>7314</v>
      </c>
      <c r="AC291" s="1">
        <v>6</v>
      </c>
      <c r="AD291" s="1" t="s">
        <v>333</v>
      </c>
      <c r="AE291" s="1" t="s">
        <v>8749</v>
      </c>
    </row>
    <row r="292" spans="1:72" ht="13.5" customHeight="1" x14ac:dyDescent="0.25">
      <c r="A292" s="4" t="str">
        <f t="shared" si="8"/>
        <v>1687_풍각남면_224</v>
      </c>
      <c r="B292" s="1">
        <v>1687</v>
      </c>
      <c r="C292" s="1" t="s">
        <v>11322</v>
      </c>
      <c r="D292" s="1" t="s">
        <v>11323</v>
      </c>
      <c r="E292" s="1">
        <v>291</v>
      </c>
      <c r="F292" s="1">
        <v>2</v>
      </c>
      <c r="G292" s="1" t="s">
        <v>839</v>
      </c>
      <c r="H292" s="1" t="s">
        <v>6459</v>
      </c>
      <c r="I292" s="1">
        <v>3</v>
      </c>
      <c r="L292" s="1">
        <v>5</v>
      </c>
      <c r="M292" s="1" t="s">
        <v>971</v>
      </c>
      <c r="N292" s="1" t="s">
        <v>9024</v>
      </c>
      <c r="T292" s="1" t="s">
        <v>11369</v>
      </c>
      <c r="U292" s="1" t="s">
        <v>154</v>
      </c>
      <c r="V292" s="1" t="s">
        <v>6675</v>
      </c>
      <c r="W292" s="1" t="s">
        <v>145</v>
      </c>
      <c r="X292" s="1" t="s">
        <v>7059</v>
      </c>
      <c r="Y292" s="1" t="s">
        <v>1009</v>
      </c>
      <c r="Z292" s="1" t="s">
        <v>7315</v>
      </c>
      <c r="AC292" s="1">
        <v>47</v>
      </c>
      <c r="AD292" s="1" t="s">
        <v>172</v>
      </c>
      <c r="AE292" s="1" t="s">
        <v>8733</v>
      </c>
      <c r="AJ292" s="1" t="s">
        <v>17</v>
      </c>
      <c r="AK292" s="1" t="s">
        <v>8908</v>
      </c>
      <c r="AL292" s="1" t="s">
        <v>51</v>
      </c>
      <c r="AM292" s="1" t="s">
        <v>8849</v>
      </c>
      <c r="AT292" s="1" t="s">
        <v>78</v>
      </c>
      <c r="AU292" s="1" t="s">
        <v>6689</v>
      </c>
      <c r="AV292" s="1" t="s">
        <v>678</v>
      </c>
      <c r="AW292" s="1" t="s">
        <v>9302</v>
      </c>
      <c r="BG292" s="1" t="s">
        <v>78</v>
      </c>
      <c r="BH292" s="1" t="s">
        <v>6689</v>
      </c>
      <c r="BI292" s="1" t="s">
        <v>1010</v>
      </c>
      <c r="BJ292" s="1" t="s">
        <v>9993</v>
      </c>
      <c r="BK292" s="1" t="s">
        <v>1011</v>
      </c>
      <c r="BL292" s="1" t="s">
        <v>11764</v>
      </c>
      <c r="BM292" s="1" t="s">
        <v>1012</v>
      </c>
      <c r="BN292" s="1" t="s">
        <v>7425</v>
      </c>
      <c r="BO292" s="1" t="s">
        <v>78</v>
      </c>
      <c r="BP292" s="1" t="s">
        <v>6689</v>
      </c>
      <c r="BQ292" s="1" t="s">
        <v>1013</v>
      </c>
      <c r="BR292" s="1" t="s">
        <v>10838</v>
      </c>
      <c r="BS292" s="1" t="s">
        <v>86</v>
      </c>
      <c r="BT292" s="1" t="s">
        <v>8853</v>
      </c>
    </row>
    <row r="293" spans="1:72" ht="13.5" customHeight="1" x14ac:dyDescent="0.25">
      <c r="A293" s="4" t="str">
        <f t="shared" si="8"/>
        <v>1687_풍각남면_224</v>
      </c>
      <c r="B293" s="1">
        <v>1687</v>
      </c>
      <c r="C293" s="1" t="s">
        <v>11322</v>
      </c>
      <c r="D293" s="1" t="s">
        <v>11323</v>
      </c>
      <c r="E293" s="1">
        <v>292</v>
      </c>
      <c r="F293" s="1">
        <v>2</v>
      </c>
      <c r="G293" s="1" t="s">
        <v>839</v>
      </c>
      <c r="H293" s="1" t="s">
        <v>6459</v>
      </c>
      <c r="I293" s="1">
        <v>3</v>
      </c>
      <c r="L293" s="1">
        <v>5</v>
      </c>
      <c r="M293" s="1" t="s">
        <v>971</v>
      </c>
      <c r="N293" s="1" t="s">
        <v>9024</v>
      </c>
      <c r="S293" s="1" t="s">
        <v>195</v>
      </c>
      <c r="T293" s="1" t="s">
        <v>6600</v>
      </c>
      <c r="W293" s="1" t="s">
        <v>560</v>
      </c>
      <c r="X293" s="1" t="s">
        <v>7070</v>
      </c>
      <c r="Y293" s="1" t="s">
        <v>140</v>
      </c>
      <c r="Z293" s="1" t="s">
        <v>7129</v>
      </c>
      <c r="AC293" s="1">
        <v>29</v>
      </c>
      <c r="AD293" s="1" t="s">
        <v>422</v>
      </c>
      <c r="AE293" s="1" t="s">
        <v>8757</v>
      </c>
      <c r="AF293" s="1" t="s">
        <v>97</v>
      </c>
      <c r="AG293" s="1" t="s">
        <v>8774</v>
      </c>
      <c r="AJ293" s="1" t="s">
        <v>17</v>
      </c>
      <c r="AK293" s="1" t="s">
        <v>8908</v>
      </c>
      <c r="AL293" s="1" t="s">
        <v>106</v>
      </c>
      <c r="AM293" s="1" t="s">
        <v>8894</v>
      </c>
      <c r="AT293" s="1" t="s">
        <v>335</v>
      </c>
      <c r="AU293" s="1" t="s">
        <v>6942</v>
      </c>
      <c r="AV293" s="1" t="s">
        <v>1014</v>
      </c>
      <c r="AW293" s="1" t="s">
        <v>9303</v>
      </c>
      <c r="BG293" s="1" t="s">
        <v>60</v>
      </c>
      <c r="BH293" s="1" t="s">
        <v>7012</v>
      </c>
      <c r="BI293" s="1" t="s">
        <v>13753</v>
      </c>
      <c r="BJ293" s="1" t="s">
        <v>11867</v>
      </c>
      <c r="BK293" s="1" t="s">
        <v>60</v>
      </c>
      <c r="BL293" s="1" t="s">
        <v>7012</v>
      </c>
      <c r="BM293" s="1" t="s">
        <v>1015</v>
      </c>
      <c r="BN293" s="1" t="s">
        <v>10256</v>
      </c>
      <c r="BO293" s="1" t="s">
        <v>78</v>
      </c>
      <c r="BP293" s="1" t="s">
        <v>6689</v>
      </c>
      <c r="BQ293" s="1" t="s">
        <v>1016</v>
      </c>
      <c r="BR293" s="1" t="s">
        <v>10839</v>
      </c>
      <c r="BS293" s="1" t="s">
        <v>196</v>
      </c>
      <c r="BT293" s="1" t="s">
        <v>8873</v>
      </c>
    </row>
    <row r="294" spans="1:72" ht="13.5" customHeight="1" x14ac:dyDescent="0.25">
      <c r="A294" s="4" t="str">
        <f t="shared" si="8"/>
        <v>1687_풍각남면_224</v>
      </c>
      <c r="B294" s="1">
        <v>1687</v>
      </c>
      <c r="C294" s="1" t="s">
        <v>11322</v>
      </c>
      <c r="D294" s="1" t="s">
        <v>11323</v>
      </c>
      <c r="E294" s="1">
        <v>293</v>
      </c>
      <c r="F294" s="1">
        <v>2</v>
      </c>
      <c r="G294" s="1" t="s">
        <v>839</v>
      </c>
      <c r="H294" s="1" t="s">
        <v>6459</v>
      </c>
      <c r="I294" s="1">
        <v>3</v>
      </c>
      <c r="L294" s="1">
        <v>5</v>
      </c>
      <c r="M294" s="1" t="s">
        <v>971</v>
      </c>
      <c r="N294" s="1" t="s">
        <v>9024</v>
      </c>
      <c r="S294" s="1" t="s">
        <v>68</v>
      </c>
      <c r="T294" s="1" t="s">
        <v>6595</v>
      </c>
      <c r="W294" s="1" t="s">
        <v>145</v>
      </c>
      <c r="X294" s="1" t="s">
        <v>7059</v>
      </c>
      <c r="Y294" s="1" t="s">
        <v>140</v>
      </c>
      <c r="Z294" s="1" t="s">
        <v>7129</v>
      </c>
      <c r="AC294" s="1">
        <v>79</v>
      </c>
      <c r="AD294" s="1" t="s">
        <v>188</v>
      </c>
      <c r="AE294" s="1" t="s">
        <v>8734</v>
      </c>
    </row>
    <row r="295" spans="1:72" ht="13.5" customHeight="1" x14ac:dyDescent="0.25">
      <c r="A295" s="4" t="str">
        <f t="shared" si="8"/>
        <v>1687_풍각남면_224</v>
      </c>
      <c r="B295" s="1">
        <v>1687</v>
      </c>
      <c r="C295" s="1" t="s">
        <v>11322</v>
      </c>
      <c r="D295" s="1" t="s">
        <v>11323</v>
      </c>
      <c r="E295" s="1">
        <v>294</v>
      </c>
      <c r="F295" s="1">
        <v>2</v>
      </c>
      <c r="G295" s="1" t="s">
        <v>839</v>
      </c>
      <c r="H295" s="1" t="s">
        <v>6459</v>
      </c>
      <c r="I295" s="1">
        <v>3</v>
      </c>
      <c r="L295" s="1">
        <v>5</v>
      </c>
      <c r="M295" s="1" t="s">
        <v>971</v>
      </c>
      <c r="N295" s="1" t="s">
        <v>9024</v>
      </c>
      <c r="S295" s="1" t="s">
        <v>93</v>
      </c>
      <c r="T295" s="1" t="s">
        <v>6597</v>
      </c>
      <c r="U295" s="1" t="s">
        <v>1017</v>
      </c>
      <c r="V295" s="1" t="s">
        <v>6738</v>
      </c>
      <c r="Y295" s="1" t="s">
        <v>697</v>
      </c>
      <c r="Z295" s="1" t="s">
        <v>7316</v>
      </c>
      <c r="AF295" s="1" t="s">
        <v>443</v>
      </c>
      <c r="AG295" s="1" t="s">
        <v>11537</v>
      </c>
    </row>
    <row r="296" spans="1:72" ht="13.5" customHeight="1" x14ac:dyDescent="0.25">
      <c r="A296" s="4" t="str">
        <f t="shared" si="8"/>
        <v>1687_풍각남면_224</v>
      </c>
      <c r="B296" s="1">
        <v>1687</v>
      </c>
      <c r="C296" s="1" t="s">
        <v>11322</v>
      </c>
      <c r="D296" s="1" t="s">
        <v>11323</v>
      </c>
      <c r="E296" s="1">
        <v>295</v>
      </c>
      <c r="F296" s="1">
        <v>2</v>
      </c>
      <c r="G296" s="1" t="s">
        <v>839</v>
      </c>
      <c r="H296" s="1" t="s">
        <v>6459</v>
      </c>
      <c r="I296" s="1">
        <v>3</v>
      </c>
      <c r="L296" s="1">
        <v>5</v>
      </c>
      <c r="M296" s="1" t="s">
        <v>971</v>
      </c>
      <c r="N296" s="1" t="s">
        <v>9024</v>
      </c>
      <c r="S296" s="1" t="s">
        <v>93</v>
      </c>
      <c r="T296" s="1" t="s">
        <v>6597</v>
      </c>
      <c r="Y296" s="1" t="s">
        <v>1018</v>
      </c>
      <c r="Z296" s="1" t="s">
        <v>7317</v>
      </c>
      <c r="AC296" s="1">
        <v>15</v>
      </c>
      <c r="AD296" s="1" t="s">
        <v>119</v>
      </c>
      <c r="AE296" s="1" t="s">
        <v>8724</v>
      </c>
    </row>
    <row r="297" spans="1:72" ht="13.5" customHeight="1" x14ac:dyDescent="0.25">
      <c r="A297" s="4" t="str">
        <f t="shared" si="8"/>
        <v>1687_풍각남면_224</v>
      </c>
      <c r="B297" s="1">
        <v>1687</v>
      </c>
      <c r="C297" s="1" t="s">
        <v>11322</v>
      </c>
      <c r="D297" s="1" t="s">
        <v>11323</v>
      </c>
      <c r="E297" s="1">
        <v>296</v>
      </c>
      <c r="F297" s="1">
        <v>2</v>
      </c>
      <c r="G297" s="1" t="s">
        <v>839</v>
      </c>
      <c r="H297" s="1" t="s">
        <v>6459</v>
      </c>
      <c r="I297" s="1">
        <v>3</v>
      </c>
      <c r="L297" s="1">
        <v>5</v>
      </c>
      <c r="M297" s="1" t="s">
        <v>971</v>
      </c>
      <c r="N297" s="1" t="s">
        <v>9024</v>
      </c>
      <c r="S297" s="1" t="s">
        <v>70</v>
      </c>
      <c r="T297" s="1" t="s">
        <v>6596</v>
      </c>
      <c r="Y297" s="1" t="s">
        <v>1019</v>
      </c>
      <c r="Z297" s="1" t="s">
        <v>7318</v>
      </c>
      <c r="AC297" s="1">
        <v>13</v>
      </c>
      <c r="AD297" s="1" t="s">
        <v>314</v>
      </c>
      <c r="AE297" s="1" t="s">
        <v>8747</v>
      </c>
    </row>
    <row r="298" spans="1:72" ht="13.5" customHeight="1" x14ac:dyDescent="0.25">
      <c r="A298" s="4" t="str">
        <f t="shared" si="8"/>
        <v>1687_풍각남면_224</v>
      </c>
      <c r="B298" s="1">
        <v>1687</v>
      </c>
      <c r="C298" s="1" t="s">
        <v>11322</v>
      </c>
      <c r="D298" s="1" t="s">
        <v>11323</v>
      </c>
      <c r="E298" s="1">
        <v>297</v>
      </c>
      <c r="F298" s="1">
        <v>2</v>
      </c>
      <c r="G298" s="1" t="s">
        <v>839</v>
      </c>
      <c r="H298" s="1" t="s">
        <v>6459</v>
      </c>
      <c r="I298" s="1">
        <v>3</v>
      </c>
      <c r="L298" s="1">
        <v>5</v>
      </c>
      <c r="M298" s="1" t="s">
        <v>971</v>
      </c>
      <c r="N298" s="1" t="s">
        <v>9024</v>
      </c>
      <c r="S298" s="1" t="s">
        <v>93</v>
      </c>
      <c r="T298" s="1" t="s">
        <v>6597</v>
      </c>
      <c r="Y298" s="1" t="s">
        <v>1020</v>
      </c>
      <c r="Z298" s="1" t="s">
        <v>7319</v>
      </c>
      <c r="AC298" s="1">
        <v>3</v>
      </c>
      <c r="AD298" s="1" t="s">
        <v>96</v>
      </c>
      <c r="AE298" s="1" t="s">
        <v>8721</v>
      </c>
    </row>
    <row r="299" spans="1:72" ht="13.5" customHeight="1" x14ac:dyDescent="0.25">
      <c r="A299" s="4" t="str">
        <f t="shared" si="8"/>
        <v>1687_풍각남면_224</v>
      </c>
      <c r="B299" s="1">
        <v>1687</v>
      </c>
      <c r="C299" s="1" t="s">
        <v>11322</v>
      </c>
      <c r="D299" s="1" t="s">
        <v>11323</v>
      </c>
      <c r="E299" s="1">
        <v>298</v>
      </c>
      <c r="F299" s="1">
        <v>2</v>
      </c>
      <c r="G299" s="1" t="s">
        <v>839</v>
      </c>
      <c r="H299" s="1" t="s">
        <v>6459</v>
      </c>
      <c r="I299" s="1">
        <v>3</v>
      </c>
      <c r="L299" s="1">
        <v>5</v>
      </c>
      <c r="M299" s="1" t="s">
        <v>971</v>
      </c>
      <c r="N299" s="1" t="s">
        <v>9024</v>
      </c>
      <c r="T299" s="1" t="s">
        <v>11389</v>
      </c>
      <c r="U299" s="1" t="s">
        <v>322</v>
      </c>
      <c r="V299" s="1" t="s">
        <v>6685</v>
      </c>
      <c r="Y299" s="1" t="s">
        <v>969</v>
      </c>
      <c r="Z299" s="1" t="s">
        <v>7304</v>
      </c>
      <c r="AC299" s="1">
        <v>39</v>
      </c>
      <c r="AD299" s="1" t="s">
        <v>347</v>
      </c>
      <c r="AE299" s="1" t="s">
        <v>8751</v>
      </c>
      <c r="AF299" s="1" t="s">
        <v>1021</v>
      </c>
      <c r="AG299" s="1" t="s">
        <v>8784</v>
      </c>
      <c r="AH299" s="1" t="s">
        <v>1022</v>
      </c>
      <c r="AI299" s="1" t="s">
        <v>8846</v>
      </c>
      <c r="AT299" s="1" t="s">
        <v>148</v>
      </c>
      <c r="AU299" s="1" t="s">
        <v>11760</v>
      </c>
      <c r="AV299" s="1" t="s">
        <v>972</v>
      </c>
      <c r="AW299" s="1" t="s">
        <v>9299</v>
      </c>
      <c r="BB299" s="1" t="s">
        <v>46</v>
      </c>
      <c r="BC299" s="1" t="s">
        <v>6783</v>
      </c>
      <c r="BD299" s="1" t="s">
        <v>1023</v>
      </c>
      <c r="BE299" s="1" t="s">
        <v>7367</v>
      </c>
    </row>
    <row r="300" spans="1:72" ht="13.5" customHeight="1" x14ac:dyDescent="0.25">
      <c r="A300" s="4" t="str">
        <f t="shared" si="8"/>
        <v>1687_풍각남면_224</v>
      </c>
      <c r="B300" s="1">
        <v>1687</v>
      </c>
      <c r="C300" s="1" t="s">
        <v>11322</v>
      </c>
      <c r="D300" s="1" t="s">
        <v>11323</v>
      </c>
      <c r="E300" s="1">
        <v>299</v>
      </c>
      <c r="F300" s="1">
        <v>2</v>
      </c>
      <c r="G300" s="1" t="s">
        <v>839</v>
      </c>
      <c r="H300" s="1" t="s">
        <v>6459</v>
      </c>
      <c r="I300" s="1">
        <v>3</v>
      </c>
      <c r="L300" s="1">
        <v>5</v>
      </c>
      <c r="M300" s="1" t="s">
        <v>971</v>
      </c>
      <c r="N300" s="1" t="s">
        <v>9024</v>
      </c>
      <c r="T300" s="1" t="s">
        <v>11389</v>
      </c>
      <c r="U300" s="1" t="s">
        <v>322</v>
      </c>
      <c r="V300" s="1" t="s">
        <v>6685</v>
      </c>
      <c r="Y300" s="1" t="s">
        <v>13754</v>
      </c>
      <c r="Z300" s="1" t="s">
        <v>13431</v>
      </c>
      <c r="AC300" s="1">
        <v>34</v>
      </c>
      <c r="AD300" s="1" t="s">
        <v>55</v>
      </c>
      <c r="AE300" s="1" t="s">
        <v>8716</v>
      </c>
      <c r="AF300" s="1" t="s">
        <v>1021</v>
      </c>
      <c r="AG300" s="1" t="s">
        <v>8784</v>
      </c>
      <c r="AH300" s="1" t="s">
        <v>1024</v>
      </c>
      <c r="AI300" s="1" t="s">
        <v>11546</v>
      </c>
      <c r="AT300" s="1" t="s">
        <v>60</v>
      </c>
      <c r="AU300" s="1" t="s">
        <v>7012</v>
      </c>
      <c r="AV300" s="1" t="s">
        <v>566</v>
      </c>
      <c r="AW300" s="1" t="s">
        <v>9269</v>
      </c>
      <c r="BB300" s="1" t="s">
        <v>46</v>
      </c>
      <c r="BC300" s="1" t="s">
        <v>6783</v>
      </c>
      <c r="BD300" s="1" t="s">
        <v>161</v>
      </c>
      <c r="BE300" s="1" t="s">
        <v>7132</v>
      </c>
    </row>
    <row r="301" spans="1:72" ht="13.5" customHeight="1" x14ac:dyDescent="0.25">
      <c r="A301" s="4" t="str">
        <f t="shared" si="8"/>
        <v>1687_풍각남면_224</v>
      </c>
      <c r="B301" s="1">
        <v>1687</v>
      </c>
      <c r="C301" s="1" t="s">
        <v>11322</v>
      </c>
      <c r="D301" s="1" t="s">
        <v>11323</v>
      </c>
      <c r="E301" s="1">
        <v>300</v>
      </c>
      <c r="F301" s="1">
        <v>2</v>
      </c>
      <c r="G301" s="1" t="s">
        <v>839</v>
      </c>
      <c r="H301" s="1" t="s">
        <v>6459</v>
      </c>
      <c r="I301" s="1">
        <v>3</v>
      </c>
      <c r="L301" s="1">
        <v>5</v>
      </c>
      <c r="M301" s="1" t="s">
        <v>971</v>
      </c>
      <c r="N301" s="1" t="s">
        <v>9024</v>
      </c>
      <c r="T301" s="1" t="s">
        <v>11389</v>
      </c>
      <c r="U301" s="1" t="s">
        <v>322</v>
      </c>
      <c r="V301" s="1" t="s">
        <v>6685</v>
      </c>
      <c r="Y301" s="1" t="s">
        <v>1025</v>
      </c>
      <c r="Z301" s="1" t="s">
        <v>7320</v>
      </c>
      <c r="AC301" s="1">
        <v>8</v>
      </c>
      <c r="AD301" s="1" t="s">
        <v>429</v>
      </c>
      <c r="AE301" s="1" t="s">
        <v>8759</v>
      </c>
      <c r="AF301" s="1" t="s">
        <v>97</v>
      </c>
      <c r="AG301" s="1" t="s">
        <v>8774</v>
      </c>
      <c r="AT301" s="1" t="s">
        <v>44</v>
      </c>
      <c r="AU301" s="1" t="s">
        <v>6669</v>
      </c>
      <c r="AV301" s="1" t="s">
        <v>1026</v>
      </c>
      <c r="AW301" s="1" t="s">
        <v>8681</v>
      </c>
    </row>
    <row r="302" spans="1:72" ht="13.5" customHeight="1" x14ac:dyDescent="0.25">
      <c r="A302" s="4" t="str">
        <f t="shared" ref="A302:A341" si="9">HYPERLINK("http://kyu.snu.ac.kr/sdhj/index.jsp?type=hj/GK14817_00IH_0001_0225.jpg","1687_풍각남면_225")</f>
        <v>1687_풍각남면_225</v>
      </c>
      <c r="B302" s="1">
        <v>1687</v>
      </c>
      <c r="C302" s="1" t="s">
        <v>11322</v>
      </c>
      <c r="D302" s="1" t="s">
        <v>11323</v>
      </c>
      <c r="E302" s="1">
        <v>301</v>
      </c>
      <c r="F302" s="1">
        <v>2</v>
      </c>
      <c r="G302" s="1" t="s">
        <v>839</v>
      </c>
      <c r="H302" s="1" t="s">
        <v>6459</v>
      </c>
      <c r="I302" s="1">
        <v>4</v>
      </c>
      <c r="J302" s="1" t="s">
        <v>1027</v>
      </c>
      <c r="K302" s="1" t="s">
        <v>6483</v>
      </c>
      <c r="L302" s="1">
        <v>1</v>
      </c>
      <c r="M302" s="1" t="s">
        <v>12365</v>
      </c>
      <c r="N302" s="1" t="s">
        <v>12855</v>
      </c>
      <c r="T302" s="1" t="s">
        <v>11369</v>
      </c>
      <c r="U302" s="1" t="s">
        <v>980</v>
      </c>
      <c r="V302" s="1" t="s">
        <v>6735</v>
      </c>
      <c r="W302" s="1" t="s">
        <v>145</v>
      </c>
      <c r="X302" s="1" t="s">
        <v>7059</v>
      </c>
      <c r="Y302" s="1" t="s">
        <v>1028</v>
      </c>
      <c r="Z302" s="1" t="s">
        <v>7321</v>
      </c>
      <c r="AC302" s="1">
        <v>37</v>
      </c>
      <c r="AD302" s="1" t="s">
        <v>124</v>
      </c>
      <c r="AE302" s="1" t="s">
        <v>8726</v>
      </c>
      <c r="AJ302" s="1" t="s">
        <v>17</v>
      </c>
      <c r="AK302" s="1" t="s">
        <v>8908</v>
      </c>
      <c r="AL302" s="1" t="s">
        <v>51</v>
      </c>
      <c r="AM302" s="1" t="s">
        <v>8849</v>
      </c>
      <c r="AT302" s="1" t="s">
        <v>402</v>
      </c>
      <c r="AU302" s="1" t="s">
        <v>6694</v>
      </c>
      <c r="AV302" s="1" t="s">
        <v>928</v>
      </c>
      <c r="AW302" s="1" t="s">
        <v>9295</v>
      </c>
      <c r="BG302" s="1" t="s">
        <v>78</v>
      </c>
      <c r="BH302" s="1" t="s">
        <v>6689</v>
      </c>
      <c r="BI302" s="1" t="s">
        <v>1029</v>
      </c>
      <c r="BJ302" s="1" t="s">
        <v>9994</v>
      </c>
      <c r="BK302" s="1" t="s">
        <v>13664</v>
      </c>
      <c r="BL302" s="1" t="s">
        <v>10335</v>
      </c>
      <c r="BM302" s="1" t="s">
        <v>793</v>
      </c>
      <c r="BN302" s="1" t="s">
        <v>10418</v>
      </c>
      <c r="BO302" s="1" t="s">
        <v>60</v>
      </c>
      <c r="BP302" s="1" t="s">
        <v>7012</v>
      </c>
      <c r="BQ302" s="1" t="s">
        <v>1030</v>
      </c>
      <c r="BR302" s="1" t="s">
        <v>10840</v>
      </c>
      <c r="BS302" s="1" t="s">
        <v>636</v>
      </c>
      <c r="BT302" s="1" t="s">
        <v>8934</v>
      </c>
    </row>
    <row r="303" spans="1:72" ht="13.5" customHeight="1" x14ac:dyDescent="0.25">
      <c r="A303" s="4" t="str">
        <f t="shared" si="9"/>
        <v>1687_풍각남면_225</v>
      </c>
      <c r="B303" s="1">
        <v>1687</v>
      </c>
      <c r="C303" s="1" t="s">
        <v>11322</v>
      </c>
      <c r="D303" s="1" t="s">
        <v>11323</v>
      </c>
      <c r="E303" s="1">
        <v>302</v>
      </c>
      <c r="F303" s="1">
        <v>2</v>
      </c>
      <c r="G303" s="1" t="s">
        <v>839</v>
      </c>
      <c r="H303" s="1" t="s">
        <v>6459</v>
      </c>
      <c r="I303" s="1">
        <v>4</v>
      </c>
      <c r="L303" s="1">
        <v>1</v>
      </c>
      <c r="M303" s="1" t="s">
        <v>12365</v>
      </c>
      <c r="N303" s="1" t="s">
        <v>12855</v>
      </c>
      <c r="S303" s="1" t="s">
        <v>52</v>
      </c>
      <c r="T303" s="1" t="s">
        <v>6593</v>
      </c>
      <c r="W303" s="1" t="s">
        <v>245</v>
      </c>
      <c r="X303" s="1" t="s">
        <v>7060</v>
      </c>
      <c r="Y303" s="1" t="s">
        <v>140</v>
      </c>
      <c r="Z303" s="1" t="s">
        <v>7129</v>
      </c>
      <c r="AC303" s="1">
        <v>38</v>
      </c>
      <c r="AD303" s="1" t="s">
        <v>85</v>
      </c>
      <c r="AE303" s="1" t="s">
        <v>8720</v>
      </c>
      <c r="AJ303" s="1" t="s">
        <v>17</v>
      </c>
      <c r="AK303" s="1" t="s">
        <v>8908</v>
      </c>
      <c r="AL303" s="1" t="s">
        <v>77</v>
      </c>
      <c r="AM303" s="1" t="s">
        <v>8882</v>
      </c>
      <c r="AT303" s="1" t="s">
        <v>841</v>
      </c>
      <c r="AU303" s="1" t="s">
        <v>6724</v>
      </c>
      <c r="AV303" s="1" t="s">
        <v>896</v>
      </c>
      <c r="AW303" s="1" t="s">
        <v>7289</v>
      </c>
      <c r="BG303" s="1" t="s">
        <v>60</v>
      </c>
      <c r="BH303" s="1" t="s">
        <v>7012</v>
      </c>
      <c r="BI303" s="1" t="s">
        <v>1031</v>
      </c>
      <c r="BJ303" s="1" t="s">
        <v>9995</v>
      </c>
      <c r="BK303" s="1" t="s">
        <v>60</v>
      </c>
      <c r="BL303" s="1" t="s">
        <v>7012</v>
      </c>
      <c r="BM303" s="1" t="s">
        <v>1032</v>
      </c>
      <c r="BN303" s="1" t="s">
        <v>10432</v>
      </c>
      <c r="BO303" s="1" t="s">
        <v>60</v>
      </c>
      <c r="BP303" s="1" t="s">
        <v>7012</v>
      </c>
      <c r="BQ303" s="1" t="s">
        <v>1033</v>
      </c>
      <c r="BR303" s="1" t="s">
        <v>12236</v>
      </c>
      <c r="BS303" s="1" t="s">
        <v>351</v>
      </c>
      <c r="BT303" s="1" t="s">
        <v>8854</v>
      </c>
    </row>
    <row r="304" spans="1:72" ht="13.5" customHeight="1" x14ac:dyDescent="0.25">
      <c r="A304" s="4" t="str">
        <f t="shared" si="9"/>
        <v>1687_풍각남면_225</v>
      </c>
      <c r="B304" s="1">
        <v>1687</v>
      </c>
      <c r="C304" s="1" t="s">
        <v>11322</v>
      </c>
      <c r="D304" s="1" t="s">
        <v>11323</v>
      </c>
      <c r="E304" s="1">
        <v>303</v>
      </c>
      <c r="F304" s="1">
        <v>2</v>
      </c>
      <c r="G304" s="1" t="s">
        <v>839</v>
      </c>
      <c r="H304" s="1" t="s">
        <v>6459</v>
      </c>
      <c r="I304" s="1">
        <v>4</v>
      </c>
      <c r="L304" s="1">
        <v>1</v>
      </c>
      <c r="M304" s="1" t="s">
        <v>12365</v>
      </c>
      <c r="N304" s="1" t="s">
        <v>12855</v>
      </c>
      <c r="S304" s="1" t="s">
        <v>70</v>
      </c>
      <c r="T304" s="1" t="s">
        <v>6596</v>
      </c>
      <c r="Y304" s="1" t="s">
        <v>140</v>
      </c>
      <c r="Z304" s="1" t="s">
        <v>7129</v>
      </c>
      <c r="AC304" s="1">
        <v>2</v>
      </c>
      <c r="AD304" s="1" t="s">
        <v>69</v>
      </c>
      <c r="AE304" s="1" t="s">
        <v>6722</v>
      </c>
      <c r="AF304" s="1" t="s">
        <v>97</v>
      </c>
      <c r="AG304" s="1" t="s">
        <v>8774</v>
      </c>
    </row>
    <row r="305" spans="1:73" ht="13.5" customHeight="1" x14ac:dyDescent="0.25">
      <c r="A305" s="4" t="str">
        <f t="shared" si="9"/>
        <v>1687_풍각남면_225</v>
      </c>
      <c r="B305" s="1">
        <v>1687</v>
      </c>
      <c r="C305" s="1" t="s">
        <v>11322</v>
      </c>
      <c r="D305" s="1" t="s">
        <v>11323</v>
      </c>
      <c r="E305" s="1">
        <v>304</v>
      </c>
      <c r="F305" s="1">
        <v>2</v>
      </c>
      <c r="G305" s="1" t="s">
        <v>839</v>
      </c>
      <c r="H305" s="1" t="s">
        <v>6459</v>
      </c>
      <c r="I305" s="1">
        <v>4</v>
      </c>
      <c r="L305" s="1">
        <v>2</v>
      </c>
      <c r="M305" s="1" t="s">
        <v>12366</v>
      </c>
      <c r="N305" s="1" t="s">
        <v>12856</v>
      </c>
      <c r="T305" s="1" t="s">
        <v>11368</v>
      </c>
      <c r="U305" s="1" t="s">
        <v>1034</v>
      </c>
      <c r="V305" s="1" t="s">
        <v>6739</v>
      </c>
      <c r="W305" s="1" t="s">
        <v>98</v>
      </c>
      <c r="X305" s="1" t="s">
        <v>11439</v>
      </c>
      <c r="Y305" s="1" t="s">
        <v>1035</v>
      </c>
      <c r="Z305" s="1" t="s">
        <v>7322</v>
      </c>
      <c r="AC305" s="1">
        <v>52</v>
      </c>
      <c r="AD305" s="1" t="s">
        <v>747</v>
      </c>
      <c r="AE305" s="1" t="s">
        <v>8766</v>
      </c>
      <c r="AJ305" s="1" t="s">
        <v>17</v>
      </c>
      <c r="AK305" s="1" t="s">
        <v>8908</v>
      </c>
      <c r="AL305" s="1" t="s">
        <v>163</v>
      </c>
      <c r="AM305" s="1" t="s">
        <v>8851</v>
      </c>
      <c r="AT305" s="1" t="s">
        <v>297</v>
      </c>
      <c r="AU305" s="1" t="s">
        <v>11759</v>
      </c>
      <c r="AV305" s="1" t="s">
        <v>1036</v>
      </c>
      <c r="AW305" s="1" t="s">
        <v>7628</v>
      </c>
      <c r="BG305" s="1" t="s">
        <v>297</v>
      </c>
      <c r="BH305" s="1" t="s">
        <v>11399</v>
      </c>
      <c r="BI305" s="1" t="s">
        <v>1037</v>
      </c>
      <c r="BJ305" s="1" t="s">
        <v>8059</v>
      </c>
      <c r="BK305" s="1" t="s">
        <v>60</v>
      </c>
      <c r="BL305" s="1" t="s">
        <v>7012</v>
      </c>
      <c r="BM305" s="1" t="s">
        <v>1038</v>
      </c>
      <c r="BN305" s="1" t="s">
        <v>10141</v>
      </c>
      <c r="BO305" s="1" t="s">
        <v>618</v>
      </c>
      <c r="BP305" s="1" t="s">
        <v>6817</v>
      </c>
      <c r="BQ305" s="1" t="s">
        <v>1039</v>
      </c>
      <c r="BR305" s="1" t="s">
        <v>10841</v>
      </c>
      <c r="BS305" s="1" t="s">
        <v>1040</v>
      </c>
      <c r="BT305" s="1" t="s">
        <v>11288</v>
      </c>
    </row>
    <row r="306" spans="1:73" ht="13.5" customHeight="1" x14ac:dyDescent="0.25">
      <c r="A306" s="4" t="str">
        <f t="shared" si="9"/>
        <v>1687_풍각남면_225</v>
      </c>
      <c r="B306" s="1">
        <v>1687</v>
      </c>
      <c r="C306" s="1" t="s">
        <v>11322</v>
      </c>
      <c r="D306" s="1" t="s">
        <v>11323</v>
      </c>
      <c r="E306" s="1">
        <v>305</v>
      </c>
      <c r="F306" s="1">
        <v>2</v>
      </c>
      <c r="G306" s="1" t="s">
        <v>839</v>
      </c>
      <c r="H306" s="1" t="s">
        <v>6459</v>
      </c>
      <c r="I306" s="1">
        <v>4</v>
      </c>
      <c r="L306" s="1">
        <v>2</v>
      </c>
      <c r="M306" s="1" t="s">
        <v>12366</v>
      </c>
      <c r="N306" s="1" t="s">
        <v>12856</v>
      </c>
      <c r="S306" s="1" t="s">
        <v>52</v>
      </c>
      <c r="T306" s="1" t="s">
        <v>6593</v>
      </c>
      <c r="U306" s="1" t="s">
        <v>83</v>
      </c>
      <c r="V306" s="1" t="s">
        <v>11397</v>
      </c>
      <c r="W306" s="1" t="s">
        <v>98</v>
      </c>
      <c r="X306" s="1" t="s">
        <v>11439</v>
      </c>
      <c r="Y306" s="1" t="s">
        <v>639</v>
      </c>
      <c r="Z306" s="1" t="s">
        <v>7228</v>
      </c>
      <c r="AC306" s="1">
        <v>47</v>
      </c>
      <c r="AD306" s="1" t="s">
        <v>172</v>
      </c>
      <c r="AE306" s="1" t="s">
        <v>8733</v>
      </c>
      <c r="AJ306" s="1" t="s">
        <v>17</v>
      </c>
      <c r="AK306" s="1" t="s">
        <v>8908</v>
      </c>
      <c r="AL306" s="1" t="s">
        <v>56</v>
      </c>
      <c r="AM306" s="1" t="s">
        <v>11552</v>
      </c>
      <c r="AT306" s="1" t="s">
        <v>78</v>
      </c>
      <c r="AU306" s="1" t="s">
        <v>6689</v>
      </c>
      <c r="AV306" s="1" t="s">
        <v>580</v>
      </c>
      <c r="AW306" s="1" t="s">
        <v>9270</v>
      </c>
      <c r="BG306" s="1" t="s">
        <v>579</v>
      </c>
      <c r="BH306" s="1" t="s">
        <v>9171</v>
      </c>
      <c r="BI306" s="1" t="s">
        <v>582</v>
      </c>
      <c r="BJ306" s="1" t="s">
        <v>9971</v>
      </c>
      <c r="BK306" s="1" t="s">
        <v>581</v>
      </c>
      <c r="BL306" s="1" t="s">
        <v>9902</v>
      </c>
      <c r="BM306" s="1" t="s">
        <v>1041</v>
      </c>
      <c r="BN306" s="1" t="s">
        <v>10073</v>
      </c>
      <c r="BO306" s="1" t="s">
        <v>297</v>
      </c>
      <c r="BP306" s="1" t="s">
        <v>11399</v>
      </c>
      <c r="BQ306" s="1" t="s">
        <v>194</v>
      </c>
      <c r="BR306" s="1" t="s">
        <v>10790</v>
      </c>
      <c r="BS306" s="1" t="s">
        <v>51</v>
      </c>
      <c r="BT306" s="1" t="s">
        <v>8849</v>
      </c>
      <c r="BU306" s="1" t="s">
        <v>14043</v>
      </c>
    </row>
    <row r="307" spans="1:73" ht="13.5" customHeight="1" x14ac:dyDescent="0.25">
      <c r="A307" s="4" t="str">
        <f t="shared" si="9"/>
        <v>1687_풍각남면_225</v>
      </c>
      <c r="B307" s="1">
        <v>1687</v>
      </c>
      <c r="C307" s="1" t="s">
        <v>11322</v>
      </c>
      <c r="D307" s="1" t="s">
        <v>11323</v>
      </c>
      <c r="E307" s="1">
        <v>306</v>
      </c>
      <c r="F307" s="1">
        <v>2</v>
      </c>
      <c r="G307" s="1" t="s">
        <v>839</v>
      </c>
      <c r="H307" s="1" t="s">
        <v>6459</v>
      </c>
      <c r="I307" s="1">
        <v>4</v>
      </c>
      <c r="L307" s="1">
        <v>2</v>
      </c>
      <c r="M307" s="1" t="s">
        <v>12366</v>
      </c>
      <c r="N307" s="1" t="s">
        <v>12856</v>
      </c>
      <c r="S307" s="1" t="s">
        <v>70</v>
      </c>
      <c r="T307" s="1" t="s">
        <v>6596</v>
      </c>
      <c r="Y307" s="1" t="s">
        <v>1042</v>
      </c>
      <c r="Z307" s="1" t="s">
        <v>7323</v>
      </c>
      <c r="AG307" s="1" t="s">
        <v>8738</v>
      </c>
    </row>
    <row r="308" spans="1:73" ht="13.5" customHeight="1" x14ac:dyDescent="0.25">
      <c r="A308" s="4" t="str">
        <f t="shared" si="9"/>
        <v>1687_풍각남면_225</v>
      </c>
      <c r="B308" s="1">
        <v>1687</v>
      </c>
      <c r="C308" s="1" t="s">
        <v>11322</v>
      </c>
      <c r="D308" s="1" t="s">
        <v>11323</v>
      </c>
      <c r="E308" s="1">
        <v>307</v>
      </c>
      <c r="F308" s="1">
        <v>2</v>
      </c>
      <c r="G308" s="1" t="s">
        <v>839</v>
      </c>
      <c r="H308" s="1" t="s">
        <v>6459</v>
      </c>
      <c r="I308" s="1">
        <v>4</v>
      </c>
      <c r="L308" s="1">
        <v>2</v>
      </c>
      <c r="M308" s="1" t="s">
        <v>12366</v>
      </c>
      <c r="N308" s="1" t="s">
        <v>12856</v>
      </c>
      <c r="S308" s="1" t="s">
        <v>70</v>
      </c>
      <c r="T308" s="1" t="s">
        <v>6596</v>
      </c>
      <c r="Y308" s="1" t="s">
        <v>13755</v>
      </c>
      <c r="Z308" s="1" t="s">
        <v>7324</v>
      </c>
      <c r="AF308" s="1" t="s">
        <v>129</v>
      </c>
      <c r="AG308" s="1" t="s">
        <v>8738</v>
      </c>
    </row>
    <row r="309" spans="1:73" ht="13.5" customHeight="1" x14ac:dyDescent="0.25">
      <c r="A309" s="4" t="str">
        <f t="shared" si="9"/>
        <v>1687_풍각남면_225</v>
      </c>
      <c r="B309" s="1">
        <v>1687</v>
      </c>
      <c r="C309" s="1" t="s">
        <v>11322</v>
      </c>
      <c r="D309" s="1" t="s">
        <v>11323</v>
      </c>
      <c r="E309" s="1">
        <v>308</v>
      </c>
      <c r="F309" s="1">
        <v>2</v>
      </c>
      <c r="G309" s="1" t="s">
        <v>839</v>
      </c>
      <c r="H309" s="1" t="s">
        <v>6459</v>
      </c>
      <c r="I309" s="1">
        <v>4</v>
      </c>
      <c r="L309" s="1">
        <v>2</v>
      </c>
      <c r="M309" s="1" t="s">
        <v>12366</v>
      </c>
      <c r="N309" s="1" t="s">
        <v>12856</v>
      </c>
      <c r="S309" s="1" t="s">
        <v>93</v>
      </c>
      <c r="T309" s="1" t="s">
        <v>6597</v>
      </c>
      <c r="Y309" s="1" t="s">
        <v>1043</v>
      </c>
      <c r="Z309" s="1" t="s">
        <v>7325</v>
      </c>
      <c r="AC309" s="1">
        <v>7</v>
      </c>
      <c r="AD309" s="1" t="s">
        <v>121</v>
      </c>
      <c r="AE309" s="1" t="s">
        <v>8725</v>
      </c>
    </row>
    <row r="310" spans="1:73" ht="13.5" customHeight="1" x14ac:dyDescent="0.25">
      <c r="A310" s="4" t="str">
        <f t="shared" si="9"/>
        <v>1687_풍각남면_225</v>
      </c>
      <c r="B310" s="1">
        <v>1687</v>
      </c>
      <c r="C310" s="1" t="s">
        <v>11322</v>
      </c>
      <c r="D310" s="1" t="s">
        <v>11323</v>
      </c>
      <c r="E310" s="1">
        <v>309</v>
      </c>
      <c r="F310" s="1">
        <v>2</v>
      </c>
      <c r="G310" s="1" t="s">
        <v>839</v>
      </c>
      <c r="H310" s="1" t="s">
        <v>6459</v>
      </c>
      <c r="I310" s="1">
        <v>4</v>
      </c>
      <c r="L310" s="1">
        <v>2</v>
      </c>
      <c r="M310" s="1" t="s">
        <v>12366</v>
      </c>
      <c r="N310" s="1" t="s">
        <v>12856</v>
      </c>
      <c r="S310" s="1" t="s">
        <v>93</v>
      </c>
      <c r="T310" s="1" t="s">
        <v>6597</v>
      </c>
      <c r="Y310" s="1" t="s">
        <v>1044</v>
      </c>
      <c r="Z310" s="1" t="s">
        <v>7326</v>
      </c>
      <c r="AC310" s="1">
        <v>2</v>
      </c>
      <c r="AD310" s="1" t="s">
        <v>69</v>
      </c>
      <c r="AE310" s="1" t="s">
        <v>6722</v>
      </c>
      <c r="AF310" s="1" t="s">
        <v>97</v>
      </c>
      <c r="AG310" s="1" t="s">
        <v>8774</v>
      </c>
    </row>
    <row r="311" spans="1:73" ht="13.5" customHeight="1" x14ac:dyDescent="0.25">
      <c r="A311" s="4" t="str">
        <f t="shared" si="9"/>
        <v>1687_풍각남면_225</v>
      </c>
      <c r="B311" s="1">
        <v>1687</v>
      </c>
      <c r="C311" s="1" t="s">
        <v>11322</v>
      </c>
      <c r="D311" s="1" t="s">
        <v>11323</v>
      </c>
      <c r="E311" s="1">
        <v>310</v>
      </c>
      <c r="F311" s="1">
        <v>2</v>
      </c>
      <c r="G311" s="1" t="s">
        <v>839</v>
      </c>
      <c r="H311" s="1" t="s">
        <v>6459</v>
      </c>
      <c r="I311" s="1">
        <v>4</v>
      </c>
      <c r="L311" s="1">
        <v>3</v>
      </c>
      <c r="M311" s="1" t="s">
        <v>12367</v>
      </c>
      <c r="N311" s="1" t="s">
        <v>12857</v>
      </c>
      <c r="T311" s="1" t="s">
        <v>11368</v>
      </c>
      <c r="U311" s="1" t="s">
        <v>1045</v>
      </c>
      <c r="V311" s="1" t="s">
        <v>6740</v>
      </c>
      <c r="W311" s="1" t="s">
        <v>145</v>
      </c>
      <c r="X311" s="1" t="s">
        <v>7059</v>
      </c>
      <c r="Y311" s="1" t="s">
        <v>1046</v>
      </c>
      <c r="Z311" s="1" t="s">
        <v>7327</v>
      </c>
      <c r="AC311" s="1">
        <v>29</v>
      </c>
      <c r="AD311" s="1" t="s">
        <v>422</v>
      </c>
      <c r="AE311" s="1" t="s">
        <v>8757</v>
      </c>
      <c r="AJ311" s="1" t="s">
        <v>17</v>
      </c>
      <c r="AK311" s="1" t="s">
        <v>8908</v>
      </c>
      <c r="AL311" s="1" t="s">
        <v>51</v>
      </c>
      <c r="AM311" s="1" t="s">
        <v>8849</v>
      </c>
      <c r="AT311" s="1" t="s">
        <v>173</v>
      </c>
      <c r="AU311" s="1" t="s">
        <v>6934</v>
      </c>
      <c r="AV311" s="1" t="s">
        <v>1047</v>
      </c>
      <c r="AW311" s="1" t="s">
        <v>9304</v>
      </c>
      <c r="BG311" s="1" t="s">
        <v>78</v>
      </c>
      <c r="BH311" s="1" t="s">
        <v>6689</v>
      </c>
      <c r="BI311" s="1" t="s">
        <v>678</v>
      </c>
      <c r="BJ311" s="1" t="s">
        <v>9302</v>
      </c>
      <c r="BK311" s="1" t="s">
        <v>78</v>
      </c>
      <c r="BL311" s="1" t="s">
        <v>6689</v>
      </c>
      <c r="BM311" s="1" t="s">
        <v>1048</v>
      </c>
      <c r="BN311" s="1" t="s">
        <v>9993</v>
      </c>
      <c r="BO311" s="1" t="s">
        <v>60</v>
      </c>
      <c r="BP311" s="1" t="s">
        <v>7012</v>
      </c>
      <c r="BQ311" s="1" t="s">
        <v>1049</v>
      </c>
      <c r="BR311" s="1" t="s">
        <v>10842</v>
      </c>
      <c r="BS311" s="1" t="s">
        <v>106</v>
      </c>
      <c r="BT311" s="1" t="s">
        <v>8894</v>
      </c>
    </row>
    <row r="312" spans="1:73" ht="13.5" customHeight="1" x14ac:dyDescent="0.25">
      <c r="A312" s="4" t="str">
        <f t="shared" si="9"/>
        <v>1687_풍각남면_225</v>
      </c>
      <c r="B312" s="1">
        <v>1687</v>
      </c>
      <c r="C312" s="1" t="s">
        <v>11322</v>
      </c>
      <c r="D312" s="1" t="s">
        <v>11323</v>
      </c>
      <c r="E312" s="1">
        <v>311</v>
      </c>
      <c r="F312" s="1">
        <v>2</v>
      </c>
      <c r="G312" s="1" t="s">
        <v>839</v>
      </c>
      <c r="H312" s="1" t="s">
        <v>6459</v>
      </c>
      <c r="I312" s="1">
        <v>4</v>
      </c>
      <c r="L312" s="1">
        <v>3</v>
      </c>
      <c r="M312" s="1" t="s">
        <v>12367</v>
      </c>
      <c r="N312" s="1" t="s">
        <v>12857</v>
      </c>
      <c r="S312" s="1" t="s">
        <v>52</v>
      </c>
      <c r="T312" s="1" t="s">
        <v>6593</v>
      </c>
      <c r="W312" s="1" t="s">
        <v>84</v>
      </c>
      <c r="X312" s="1" t="s">
        <v>11440</v>
      </c>
      <c r="Y312" s="1" t="s">
        <v>140</v>
      </c>
      <c r="Z312" s="1" t="s">
        <v>7129</v>
      </c>
      <c r="AC312" s="1">
        <v>33</v>
      </c>
      <c r="AD312" s="1" t="s">
        <v>574</v>
      </c>
      <c r="AE312" s="1" t="s">
        <v>8762</v>
      </c>
      <c r="AJ312" s="1" t="s">
        <v>17</v>
      </c>
      <c r="AK312" s="1" t="s">
        <v>8908</v>
      </c>
      <c r="AL312" s="1" t="s">
        <v>86</v>
      </c>
      <c r="AM312" s="1" t="s">
        <v>8853</v>
      </c>
      <c r="AT312" s="1" t="s">
        <v>970</v>
      </c>
      <c r="AU312" s="1" t="s">
        <v>6704</v>
      </c>
      <c r="AV312" s="1" t="s">
        <v>428</v>
      </c>
      <c r="AW312" s="1" t="s">
        <v>7181</v>
      </c>
      <c r="BG312" s="1" t="s">
        <v>78</v>
      </c>
      <c r="BH312" s="1" t="s">
        <v>6689</v>
      </c>
      <c r="BI312" s="1" t="s">
        <v>377</v>
      </c>
      <c r="BJ312" s="1" t="s">
        <v>7792</v>
      </c>
      <c r="BK312" s="1" t="s">
        <v>60</v>
      </c>
      <c r="BL312" s="1" t="s">
        <v>7012</v>
      </c>
      <c r="BM312" s="1" t="s">
        <v>1050</v>
      </c>
      <c r="BN312" s="1" t="s">
        <v>10433</v>
      </c>
      <c r="BO312" s="1" t="s">
        <v>60</v>
      </c>
      <c r="BP312" s="1" t="s">
        <v>7012</v>
      </c>
      <c r="BQ312" s="1" t="s">
        <v>446</v>
      </c>
      <c r="BR312" s="1" t="s">
        <v>12303</v>
      </c>
      <c r="BS312" s="1" t="s">
        <v>56</v>
      </c>
      <c r="BT312" s="1" t="s">
        <v>11552</v>
      </c>
    </row>
    <row r="313" spans="1:73" ht="13.5" customHeight="1" x14ac:dyDescent="0.25">
      <c r="A313" s="4" t="str">
        <f t="shared" si="9"/>
        <v>1687_풍각남면_225</v>
      </c>
      <c r="B313" s="1">
        <v>1687</v>
      </c>
      <c r="C313" s="1" t="s">
        <v>11322</v>
      </c>
      <c r="D313" s="1" t="s">
        <v>11323</v>
      </c>
      <c r="E313" s="1">
        <v>312</v>
      </c>
      <c r="F313" s="1">
        <v>2</v>
      </c>
      <c r="G313" s="1" t="s">
        <v>839</v>
      </c>
      <c r="H313" s="1" t="s">
        <v>6459</v>
      </c>
      <c r="I313" s="1">
        <v>4</v>
      </c>
      <c r="L313" s="1">
        <v>3</v>
      </c>
      <c r="M313" s="1" t="s">
        <v>12367</v>
      </c>
      <c r="N313" s="1" t="s">
        <v>12857</v>
      </c>
      <c r="S313" s="1" t="s">
        <v>70</v>
      </c>
      <c r="T313" s="1" t="s">
        <v>6596</v>
      </c>
      <c r="Y313" s="1" t="s">
        <v>1051</v>
      </c>
      <c r="Z313" s="1" t="s">
        <v>7328</v>
      </c>
      <c r="AC313" s="1">
        <v>7</v>
      </c>
      <c r="AD313" s="1" t="s">
        <v>121</v>
      </c>
      <c r="AE313" s="1" t="s">
        <v>8725</v>
      </c>
    </row>
    <row r="314" spans="1:73" ht="13.5" customHeight="1" x14ac:dyDescent="0.25">
      <c r="A314" s="4" t="str">
        <f t="shared" si="9"/>
        <v>1687_풍각남면_225</v>
      </c>
      <c r="B314" s="1">
        <v>1687</v>
      </c>
      <c r="C314" s="1" t="s">
        <v>11322</v>
      </c>
      <c r="D314" s="1" t="s">
        <v>11323</v>
      </c>
      <c r="E314" s="1">
        <v>313</v>
      </c>
      <c r="F314" s="1">
        <v>2</v>
      </c>
      <c r="G314" s="1" t="s">
        <v>839</v>
      </c>
      <c r="H314" s="1" t="s">
        <v>6459</v>
      </c>
      <c r="I314" s="1">
        <v>4</v>
      </c>
      <c r="L314" s="1">
        <v>3</v>
      </c>
      <c r="M314" s="1" t="s">
        <v>12367</v>
      </c>
      <c r="N314" s="1" t="s">
        <v>12857</v>
      </c>
      <c r="S314" s="1" t="s">
        <v>93</v>
      </c>
      <c r="T314" s="1" t="s">
        <v>6597</v>
      </c>
      <c r="Y314" s="1" t="s">
        <v>1052</v>
      </c>
      <c r="Z314" s="1" t="s">
        <v>7329</v>
      </c>
      <c r="AC314" s="1">
        <v>4</v>
      </c>
      <c r="AD314" s="1" t="s">
        <v>72</v>
      </c>
      <c r="AE314" s="1" t="s">
        <v>8718</v>
      </c>
    </row>
    <row r="315" spans="1:73" ht="13.5" customHeight="1" x14ac:dyDescent="0.25">
      <c r="A315" s="4" t="str">
        <f t="shared" si="9"/>
        <v>1687_풍각남면_225</v>
      </c>
      <c r="B315" s="1">
        <v>1687</v>
      </c>
      <c r="C315" s="1" t="s">
        <v>11322</v>
      </c>
      <c r="D315" s="1" t="s">
        <v>11323</v>
      </c>
      <c r="E315" s="1">
        <v>314</v>
      </c>
      <c r="F315" s="1">
        <v>2</v>
      </c>
      <c r="G315" s="1" t="s">
        <v>839</v>
      </c>
      <c r="H315" s="1" t="s">
        <v>6459</v>
      </c>
      <c r="I315" s="1">
        <v>4</v>
      </c>
      <c r="L315" s="1">
        <v>4</v>
      </c>
      <c r="M315" s="1" t="s">
        <v>12368</v>
      </c>
      <c r="N315" s="1" t="s">
        <v>12858</v>
      </c>
      <c r="T315" s="1" t="s">
        <v>11369</v>
      </c>
      <c r="U315" s="1" t="s">
        <v>154</v>
      </c>
      <c r="V315" s="1" t="s">
        <v>6675</v>
      </c>
      <c r="W315" s="1" t="s">
        <v>84</v>
      </c>
      <c r="X315" s="1" t="s">
        <v>11440</v>
      </c>
      <c r="Y315" s="1" t="s">
        <v>1053</v>
      </c>
      <c r="Z315" s="1" t="s">
        <v>7330</v>
      </c>
      <c r="AC315" s="1">
        <v>51</v>
      </c>
      <c r="AD315" s="1" t="s">
        <v>107</v>
      </c>
      <c r="AE315" s="1" t="s">
        <v>8723</v>
      </c>
      <c r="AJ315" s="1" t="s">
        <v>17</v>
      </c>
      <c r="AK315" s="1" t="s">
        <v>8908</v>
      </c>
      <c r="AL315" s="1" t="s">
        <v>86</v>
      </c>
      <c r="AM315" s="1" t="s">
        <v>8853</v>
      </c>
      <c r="AT315" s="1" t="s">
        <v>841</v>
      </c>
      <c r="AU315" s="1" t="s">
        <v>6724</v>
      </c>
      <c r="AV315" s="1" t="s">
        <v>1054</v>
      </c>
      <c r="AW315" s="1" t="s">
        <v>7485</v>
      </c>
      <c r="BG315" s="1" t="s">
        <v>60</v>
      </c>
      <c r="BH315" s="1" t="s">
        <v>7012</v>
      </c>
      <c r="BI315" s="1" t="s">
        <v>1055</v>
      </c>
      <c r="BJ315" s="1" t="s">
        <v>9996</v>
      </c>
      <c r="BK315" s="1" t="s">
        <v>60</v>
      </c>
      <c r="BL315" s="1" t="s">
        <v>7012</v>
      </c>
      <c r="BM315" s="1" t="s">
        <v>1056</v>
      </c>
      <c r="BN315" s="1" t="s">
        <v>9358</v>
      </c>
      <c r="BO315" s="1" t="s">
        <v>60</v>
      </c>
      <c r="BP315" s="1" t="s">
        <v>7012</v>
      </c>
      <c r="BQ315" s="1" t="s">
        <v>1057</v>
      </c>
      <c r="BR315" s="1" t="s">
        <v>12086</v>
      </c>
      <c r="BS315" s="1" t="s">
        <v>1058</v>
      </c>
      <c r="BT315" s="1" t="s">
        <v>8856</v>
      </c>
    </row>
    <row r="316" spans="1:73" ht="13.5" customHeight="1" x14ac:dyDescent="0.25">
      <c r="A316" s="4" t="str">
        <f t="shared" si="9"/>
        <v>1687_풍각남면_225</v>
      </c>
      <c r="B316" s="1">
        <v>1687</v>
      </c>
      <c r="C316" s="1" t="s">
        <v>11322</v>
      </c>
      <c r="D316" s="1" t="s">
        <v>11323</v>
      </c>
      <c r="E316" s="1">
        <v>315</v>
      </c>
      <c r="F316" s="1">
        <v>2</v>
      </c>
      <c r="G316" s="1" t="s">
        <v>839</v>
      </c>
      <c r="H316" s="1" t="s">
        <v>6459</v>
      </c>
      <c r="I316" s="1">
        <v>4</v>
      </c>
      <c r="L316" s="1">
        <v>4</v>
      </c>
      <c r="M316" s="1" t="s">
        <v>12368</v>
      </c>
      <c r="N316" s="1" t="s">
        <v>12858</v>
      </c>
      <c r="S316" s="1" t="s">
        <v>52</v>
      </c>
      <c r="T316" s="1" t="s">
        <v>6593</v>
      </c>
      <c r="W316" s="1" t="s">
        <v>775</v>
      </c>
      <c r="X316" s="1" t="s">
        <v>7103</v>
      </c>
      <c r="Y316" s="1" t="s">
        <v>1059</v>
      </c>
      <c r="Z316" s="1" t="s">
        <v>7331</v>
      </c>
      <c r="AC316" s="1">
        <v>27</v>
      </c>
      <c r="AD316" s="1" t="s">
        <v>162</v>
      </c>
      <c r="AE316" s="1" t="s">
        <v>8732</v>
      </c>
      <c r="AJ316" s="1" t="s">
        <v>17</v>
      </c>
      <c r="AK316" s="1" t="s">
        <v>8908</v>
      </c>
      <c r="AL316" s="1" t="s">
        <v>1060</v>
      </c>
      <c r="AM316" s="1" t="s">
        <v>8923</v>
      </c>
      <c r="AT316" s="1" t="s">
        <v>60</v>
      </c>
      <c r="AU316" s="1" t="s">
        <v>7012</v>
      </c>
      <c r="AV316" s="1" t="s">
        <v>682</v>
      </c>
      <c r="AW316" s="1" t="s">
        <v>7333</v>
      </c>
      <c r="BG316" s="1" t="s">
        <v>60</v>
      </c>
      <c r="BH316" s="1" t="s">
        <v>7012</v>
      </c>
      <c r="BI316" s="1" t="s">
        <v>1061</v>
      </c>
      <c r="BJ316" s="1" t="s">
        <v>7080</v>
      </c>
      <c r="BK316" s="1" t="s">
        <v>1062</v>
      </c>
      <c r="BL316" s="1" t="s">
        <v>10336</v>
      </c>
      <c r="BM316" s="1" t="s">
        <v>1063</v>
      </c>
      <c r="BN316" s="1" t="s">
        <v>10434</v>
      </c>
      <c r="BO316" s="1" t="s">
        <v>402</v>
      </c>
      <c r="BP316" s="1" t="s">
        <v>6694</v>
      </c>
      <c r="BQ316" s="1" t="s">
        <v>1064</v>
      </c>
      <c r="BR316" s="1" t="s">
        <v>10843</v>
      </c>
      <c r="BS316" s="1" t="s">
        <v>1065</v>
      </c>
      <c r="BT316" s="1" t="s">
        <v>11289</v>
      </c>
    </row>
    <row r="317" spans="1:73" ht="13.5" customHeight="1" x14ac:dyDescent="0.25">
      <c r="A317" s="4" t="str">
        <f t="shared" si="9"/>
        <v>1687_풍각남면_225</v>
      </c>
      <c r="B317" s="1">
        <v>1687</v>
      </c>
      <c r="C317" s="1" t="s">
        <v>11322</v>
      </c>
      <c r="D317" s="1" t="s">
        <v>11323</v>
      </c>
      <c r="E317" s="1">
        <v>316</v>
      </c>
      <c r="F317" s="1">
        <v>2</v>
      </c>
      <c r="G317" s="1" t="s">
        <v>839</v>
      </c>
      <c r="H317" s="1" t="s">
        <v>6459</v>
      </c>
      <c r="I317" s="1">
        <v>4</v>
      </c>
      <c r="L317" s="1">
        <v>4</v>
      </c>
      <c r="M317" s="1" t="s">
        <v>12368</v>
      </c>
      <c r="N317" s="1" t="s">
        <v>12858</v>
      </c>
      <c r="S317" s="1" t="s">
        <v>68</v>
      </c>
      <c r="T317" s="1" t="s">
        <v>6595</v>
      </c>
      <c r="W317" s="1" t="s">
        <v>98</v>
      </c>
      <c r="X317" s="1" t="s">
        <v>11439</v>
      </c>
      <c r="Y317" s="1" t="s">
        <v>140</v>
      </c>
      <c r="Z317" s="1" t="s">
        <v>7129</v>
      </c>
      <c r="AC317" s="1">
        <v>80</v>
      </c>
      <c r="AD317" s="1" t="s">
        <v>1066</v>
      </c>
      <c r="AE317" s="1" t="s">
        <v>7176</v>
      </c>
    </row>
    <row r="318" spans="1:73" ht="13.5" customHeight="1" x14ac:dyDescent="0.25">
      <c r="A318" s="4" t="str">
        <f t="shared" si="9"/>
        <v>1687_풍각남면_225</v>
      </c>
      <c r="B318" s="1">
        <v>1687</v>
      </c>
      <c r="C318" s="1" t="s">
        <v>11322</v>
      </c>
      <c r="D318" s="1" t="s">
        <v>11323</v>
      </c>
      <c r="E318" s="1">
        <v>317</v>
      </c>
      <c r="F318" s="1">
        <v>2</v>
      </c>
      <c r="G318" s="1" t="s">
        <v>839</v>
      </c>
      <c r="H318" s="1" t="s">
        <v>6459</v>
      </c>
      <c r="I318" s="1">
        <v>4</v>
      </c>
      <c r="L318" s="1">
        <v>4</v>
      </c>
      <c r="M318" s="1" t="s">
        <v>12368</v>
      </c>
      <c r="N318" s="1" t="s">
        <v>12858</v>
      </c>
      <c r="S318" s="1" t="s">
        <v>147</v>
      </c>
      <c r="T318" s="1" t="s">
        <v>6598</v>
      </c>
      <c r="U318" s="1" t="s">
        <v>1067</v>
      </c>
      <c r="V318" s="1" t="s">
        <v>6741</v>
      </c>
      <c r="Y318" s="1" t="s">
        <v>1068</v>
      </c>
      <c r="Z318" s="1" t="s">
        <v>7332</v>
      </c>
      <c r="AF318" s="1" t="s">
        <v>443</v>
      </c>
      <c r="AG318" s="1" t="s">
        <v>11537</v>
      </c>
    </row>
    <row r="319" spans="1:73" ht="13.5" customHeight="1" x14ac:dyDescent="0.25">
      <c r="A319" s="4" t="str">
        <f t="shared" si="9"/>
        <v>1687_풍각남면_225</v>
      </c>
      <c r="B319" s="1">
        <v>1687</v>
      </c>
      <c r="C319" s="1" t="s">
        <v>11322</v>
      </c>
      <c r="D319" s="1" t="s">
        <v>11323</v>
      </c>
      <c r="E319" s="1">
        <v>318</v>
      </c>
      <c r="F319" s="1">
        <v>2</v>
      </c>
      <c r="G319" s="1" t="s">
        <v>839</v>
      </c>
      <c r="H319" s="1" t="s">
        <v>6459</v>
      </c>
      <c r="I319" s="1">
        <v>4</v>
      </c>
      <c r="L319" s="1">
        <v>4</v>
      </c>
      <c r="M319" s="1" t="s">
        <v>12368</v>
      </c>
      <c r="N319" s="1" t="s">
        <v>12858</v>
      </c>
      <c r="S319" s="1" t="s">
        <v>93</v>
      </c>
      <c r="T319" s="1" t="s">
        <v>6597</v>
      </c>
      <c r="Y319" s="1" t="s">
        <v>682</v>
      </c>
      <c r="Z319" s="1" t="s">
        <v>7333</v>
      </c>
      <c r="AG319" s="1" t="s">
        <v>11548</v>
      </c>
    </row>
    <row r="320" spans="1:73" ht="13.5" customHeight="1" x14ac:dyDescent="0.25">
      <c r="A320" s="4" t="str">
        <f t="shared" si="9"/>
        <v>1687_풍각남면_225</v>
      </c>
      <c r="B320" s="1">
        <v>1687</v>
      </c>
      <c r="C320" s="1" t="s">
        <v>11322</v>
      </c>
      <c r="D320" s="1" t="s">
        <v>11323</v>
      </c>
      <c r="E320" s="1">
        <v>319</v>
      </c>
      <c r="F320" s="1">
        <v>2</v>
      </c>
      <c r="G320" s="1" t="s">
        <v>839</v>
      </c>
      <c r="H320" s="1" t="s">
        <v>6459</v>
      </c>
      <c r="I320" s="1">
        <v>4</v>
      </c>
      <c r="L320" s="1">
        <v>4</v>
      </c>
      <c r="M320" s="1" t="s">
        <v>12368</v>
      </c>
      <c r="N320" s="1" t="s">
        <v>12858</v>
      </c>
      <c r="S320" s="1" t="s">
        <v>70</v>
      </c>
      <c r="T320" s="1" t="s">
        <v>6596</v>
      </c>
      <c r="Y320" s="1" t="s">
        <v>13756</v>
      </c>
      <c r="Z320" s="1" t="s">
        <v>7334</v>
      </c>
      <c r="AF320" s="1" t="s">
        <v>11547</v>
      </c>
      <c r="AG320" s="1" t="s">
        <v>11549</v>
      </c>
    </row>
    <row r="321" spans="1:73" ht="13.5" customHeight="1" x14ac:dyDescent="0.25">
      <c r="A321" s="4" t="str">
        <f t="shared" si="9"/>
        <v>1687_풍각남면_225</v>
      </c>
      <c r="B321" s="1">
        <v>1687</v>
      </c>
      <c r="C321" s="1" t="s">
        <v>11322</v>
      </c>
      <c r="D321" s="1" t="s">
        <v>11323</v>
      </c>
      <c r="E321" s="1">
        <v>320</v>
      </c>
      <c r="F321" s="1">
        <v>2</v>
      </c>
      <c r="G321" s="1" t="s">
        <v>839</v>
      </c>
      <c r="H321" s="1" t="s">
        <v>6459</v>
      </c>
      <c r="I321" s="1">
        <v>4</v>
      </c>
      <c r="L321" s="1">
        <v>5</v>
      </c>
      <c r="M321" s="1" t="s">
        <v>12369</v>
      </c>
      <c r="N321" s="1" t="s">
        <v>12859</v>
      </c>
      <c r="T321" s="1" t="s">
        <v>11368</v>
      </c>
      <c r="U321" s="1" t="s">
        <v>1069</v>
      </c>
      <c r="V321" s="1" t="s">
        <v>6742</v>
      </c>
      <c r="W321" s="1" t="s">
        <v>145</v>
      </c>
      <c r="X321" s="1" t="s">
        <v>7059</v>
      </c>
      <c r="Y321" s="1" t="s">
        <v>1070</v>
      </c>
      <c r="Z321" s="1" t="s">
        <v>7335</v>
      </c>
      <c r="AC321" s="1">
        <v>45</v>
      </c>
      <c r="AD321" s="1" t="s">
        <v>406</v>
      </c>
      <c r="AE321" s="1" t="s">
        <v>8755</v>
      </c>
      <c r="AJ321" s="1" t="s">
        <v>17</v>
      </c>
      <c r="AK321" s="1" t="s">
        <v>8908</v>
      </c>
      <c r="AL321" s="1" t="s">
        <v>51</v>
      </c>
      <c r="AM321" s="1" t="s">
        <v>8849</v>
      </c>
      <c r="AT321" s="1" t="s">
        <v>173</v>
      </c>
      <c r="AU321" s="1" t="s">
        <v>6934</v>
      </c>
      <c r="AV321" s="1" t="s">
        <v>13757</v>
      </c>
      <c r="AW321" s="1" t="s">
        <v>9305</v>
      </c>
      <c r="BG321" s="1" t="s">
        <v>78</v>
      </c>
      <c r="BH321" s="1" t="s">
        <v>6689</v>
      </c>
      <c r="BI321" s="1" t="s">
        <v>678</v>
      </c>
      <c r="BJ321" s="1" t="s">
        <v>9302</v>
      </c>
      <c r="BK321" s="1" t="s">
        <v>78</v>
      </c>
      <c r="BL321" s="1" t="s">
        <v>6689</v>
      </c>
      <c r="BM321" s="1" t="s">
        <v>1048</v>
      </c>
      <c r="BN321" s="1" t="s">
        <v>9993</v>
      </c>
      <c r="BO321" s="1" t="s">
        <v>60</v>
      </c>
      <c r="BP321" s="1" t="s">
        <v>7012</v>
      </c>
      <c r="BQ321" s="1" t="s">
        <v>1049</v>
      </c>
      <c r="BR321" s="1" t="s">
        <v>10842</v>
      </c>
      <c r="BS321" s="1" t="s">
        <v>106</v>
      </c>
      <c r="BT321" s="1" t="s">
        <v>8894</v>
      </c>
    </row>
    <row r="322" spans="1:73" ht="13.5" customHeight="1" x14ac:dyDescent="0.25">
      <c r="A322" s="4" t="str">
        <f t="shared" si="9"/>
        <v>1687_풍각남면_225</v>
      </c>
      <c r="B322" s="1">
        <v>1687</v>
      </c>
      <c r="C322" s="1" t="s">
        <v>11322</v>
      </c>
      <c r="D322" s="1" t="s">
        <v>11323</v>
      </c>
      <c r="E322" s="1">
        <v>321</v>
      </c>
      <c r="F322" s="1">
        <v>2</v>
      </c>
      <c r="G322" s="1" t="s">
        <v>839</v>
      </c>
      <c r="H322" s="1" t="s">
        <v>6459</v>
      </c>
      <c r="I322" s="1">
        <v>4</v>
      </c>
      <c r="L322" s="1">
        <v>5</v>
      </c>
      <c r="M322" s="1" t="s">
        <v>12369</v>
      </c>
      <c r="N322" s="1" t="s">
        <v>12859</v>
      </c>
      <c r="S322" s="1" t="s">
        <v>52</v>
      </c>
      <c r="T322" s="1" t="s">
        <v>6593</v>
      </c>
      <c r="W322" s="1" t="s">
        <v>98</v>
      </c>
      <c r="X322" s="1" t="s">
        <v>11439</v>
      </c>
      <c r="Y322" s="1" t="s">
        <v>140</v>
      </c>
      <c r="Z322" s="1" t="s">
        <v>7129</v>
      </c>
      <c r="AC322" s="1">
        <v>43</v>
      </c>
      <c r="AD322" s="1" t="s">
        <v>382</v>
      </c>
      <c r="AE322" s="1" t="s">
        <v>8753</v>
      </c>
      <c r="AJ322" s="1" t="s">
        <v>17</v>
      </c>
      <c r="AK322" s="1" t="s">
        <v>8908</v>
      </c>
      <c r="AL322" s="1" t="s">
        <v>56</v>
      </c>
      <c r="AM322" s="1" t="s">
        <v>11552</v>
      </c>
      <c r="AT322" s="1" t="s">
        <v>78</v>
      </c>
      <c r="AU322" s="1" t="s">
        <v>6689</v>
      </c>
      <c r="AV322" s="1" t="s">
        <v>1071</v>
      </c>
      <c r="AW322" s="1" t="s">
        <v>7471</v>
      </c>
      <c r="BG322" s="1" t="s">
        <v>78</v>
      </c>
      <c r="BH322" s="1" t="s">
        <v>6689</v>
      </c>
      <c r="BI322" s="1" t="s">
        <v>1072</v>
      </c>
      <c r="BJ322" s="1" t="s">
        <v>9997</v>
      </c>
      <c r="BK322" s="1" t="s">
        <v>60</v>
      </c>
      <c r="BL322" s="1" t="s">
        <v>7012</v>
      </c>
      <c r="BM322" s="1" t="s">
        <v>1073</v>
      </c>
      <c r="BN322" s="1" t="s">
        <v>10435</v>
      </c>
      <c r="BO322" s="1" t="s">
        <v>60</v>
      </c>
      <c r="BP322" s="1" t="s">
        <v>7012</v>
      </c>
      <c r="BQ322" s="1" t="s">
        <v>1074</v>
      </c>
      <c r="BR322" s="1" t="s">
        <v>10844</v>
      </c>
      <c r="BS322" s="1" t="s">
        <v>833</v>
      </c>
      <c r="BT322" s="1" t="s">
        <v>8552</v>
      </c>
      <c r="BU322" s="1" t="s">
        <v>14027</v>
      </c>
    </row>
    <row r="323" spans="1:73" ht="13.5" customHeight="1" x14ac:dyDescent="0.25">
      <c r="A323" s="4" t="str">
        <f t="shared" si="9"/>
        <v>1687_풍각남면_225</v>
      </c>
      <c r="B323" s="1">
        <v>1687</v>
      </c>
      <c r="C323" s="1" t="s">
        <v>11322</v>
      </c>
      <c r="D323" s="1" t="s">
        <v>11323</v>
      </c>
      <c r="E323" s="1">
        <v>322</v>
      </c>
      <c r="F323" s="1">
        <v>2</v>
      </c>
      <c r="G323" s="1" t="s">
        <v>839</v>
      </c>
      <c r="H323" s="1" t="s">
        <v>6459</v>
      </c>
      <c r="I323" s="1">
        <v>4</v>
      </c>
      <c r="L323" s="1">
        <v>5</v>
      </c>
      <c r="M323" s="1" t="s">
        <v>12369</v>
      </c>
      <c r="N323" s="1" t="s">
        <v>12859</v>
      </c>
      <c r="S323" s="1" t="s">
        <v>70</v>
      </c>
      <c r="T323" s="1" t="s">
        <v>6596</v>
      </c>
      <c r="Y323" s="1" t="s">
        <v>13758</v>
      </c>
      <c r="Z323" s="1" t="s">
        <v>11485</v>
      </c>
      <c r="AC323" s="1">
        <v>16</v>
      </c>
      <c r="AD323" s="1" t="s">
        <v>1075</v>
      </c>
      <c r="AE323" s="1" t="s">
        <v>8769</v>
      </c>
    </row>
    <row r="324" spans="1:73" ht="13.5" customHeight="1" x14ac:dyDescent="0.25">
      <c r="A324" s="4" t="str">
        <f t="shared" si="9"/>
        <v>1687_풍각남면_225</v>
      </c>
      <c r="B324" s="1">
        <v>1687</v>
      </c>
      <c r="C324" s="1" t="s">
        <v>11322</v>
      </c>
      <c r="D324" s="1" t="s">
        <v>11323</v>
      </c>
      <c r="E324" s="1">
        <v>323</v>
      </c>
      <c r="F324" s="1">
        <v>2</v>
      </c>
      <c r="G324" s="1" t="s">
        <v>839</v>
      </c>
      <c r="H324" s="1" t="s">
        <v>6459</v>
      </c>
      <c r="I324" s="1">
        <v>4</v>
      </c>
      <c r="L324" s="1">
        <v>5</v>
      </c>
      <c r="M324" s="1" t="s">
        <v>12369</v>
      </c>
      <c r="N324" s="1" t="s">
        <v>12859</v>
      </c>
      <c r="S324" s="1" t="s">
        <v>93</v>
      </c>
      <c r="T324" s="1" t="s">
        <v>6597</v>
      </c>
      <c r="U324" s="1" t="s">
        <v>189</v>
      </c>
      <c r="V324" s="1" t="s">
        <v>6677</v>
      </c>
      <c r="Y324" s="1" t="s">
        <v>1076</v>
      </c>
      <c r="Z324" s="1" t="s">
        <v>7336</v>
      </c>
      <c r="AC324" s="1">
        <v>11</v>
      </c>
      <c r="AD324" s="1" t="s">
        <v>192</v>
      </c>
      <c r="AE324" s="1" t="s">
        <v>8735</v>
      </c>
    </row>
    <row r="325" spans="1:73" ht="13.5" customHeight="1" x14ac:dyDescent="0.25">
      <c r="A325" s="4" t="str">
        <f t="shared" si="9"/>
        <v>1687_풍각남면_225</v>
      </c>
      <c r="B325" s="1">
        <v>1687</v>
      </c>
      <c r="C325" s="1" t="s">
        <v>11322</v>
      </c>
      <c r="D325" s="1" t="s">
        <v>11323</v>
      </c>
      <c r="E325" s="1">
        <v>324</v>
      </c>
      <c r="F325" s="1">
        <v>2</v>
      </c>
      <c r="G325" s="1" t="s">
        <v>839</v>
      </c>
      <c r="H325" s="1" t="s">
        <v>6459</v>
      </c>
      <c r="I325" s="1">
        <v>4</v>
      </c>
      <c r="L325" s="1">
        <v>5</v>
      </c>
      <c r="M325" s="1" t="s">
        <v>12369</v>
      </c>
      <c r="N325" s="1" t="s">
        <v>12859</v>
      </c>
      <c r="S325" s="1" t="s">
        <v>93</v>
      </c>
      <c r="T325" s="1" t="s">
        <v>6597</v>
      </c>
      <c r="Y325" s="1" t="s">
        <v>1077</v>
      </c>
      <c r="Z325" s="1" t="s">
        <v>7337</v>
      </c>
      <c r="AC325" s="1">
        <v>8</v>
      </c>
      <c r="AD325" s="1" t="s">
        <v>429</v>
      </c>
      <c r="AE325" s="1" t="s">
        <v>8759</v>
      </c>
    </row>
    <row r="326" spans="1:73" ht="13.5" customHeight="1" x14ac:dyDescent="0.25">
      <c r="A326" s="4" t="str">
        <f t="shared" si="9"/>
        <v>1687_풍각남면_225</v>
      </c>
      <c r="B326" s="1">
        <v>1687</v>
      </c>
      <c r="C326" s="1" t="s">
        <v>11322</v>
      </c>
      <c r="D326" s="1" t="s">
        <v>11323</v>
      </c>
      <c r="E326" s="1">
        <v>325</v>
      </c>
      <c r="F326" s="1">
        <v>2</v>
      </c>
      <c r="G326" s="1" t="s">
        <v>839</v>
      </c>
      <c r="H326" s="1" t="s">
        <v>6459</v>
      </c>
      <c r="I326" s="1">
        <v>4</v>
      </c>
      <c r="L326" s="1">
        <v>5</v>
      </c>
      <c r="M326" s="1" t="s">
        <v>12369</v>
      </c>
      <c r="N326" s="1" t="s">
        <v>12859</v>
      </c>
      <c r="S326" s="1" t="s">
        <v>147</v>
      </c>
      <c r="T326" s="1" t="s">
        <v>6598</v>
      </c>
      <c r="U326" s="1" t="s">
        <v>915</v>
      </c>
      <c r="V326" s="1" t="s">
        <v>6728</v>
      </c>
      <c r="Y326" s="1" t="s">
        <v>1078</v>
      </c>
      <c r="Z326" s="1" t="s">
        <v>7338</v>
      </c>
      <c r="AC326" s="1">
        <v>19</v>
      </c>
      <c r="AD326" s="1" t="s">
        <v>188</v>
      </c>
      <c r="AE326" s="1" t="s">
        <v>8734</v>
      </c>
      <c r="BU326" s="1" t="s">
        <v>14028</v>
      </c>
    </row>
    <row r="327" spans="1:73" ht="13.5" customHeight="1" x14ac:dyDescent="0.25">
      <c r="A327" s="4" t="str">
        <f t="shared" si="9"/>
        <v>1687_풍각남면_225</v>
      </c>
      <c r="B327" s="1">
        <v>1687</v>
      </c>
      <c r="C327" s="1" t="s">
        <v>11322</v>
      </c>
      <c r="D327" s="1" t="s">
        <v>11323</v>
      </c>
      <c r="E327" s="1">
        <v>326</v>
      </c>
      <c r="F327" s="1">
        <v>2</v>
      </c>
      <c r="G327" s="1" t="s">
        <v>839</v>
      </c>
      <c r="H327" s="1" t="s">
        <v>6459</v>
      </c>
      <c r="I327" s="1">
        <v>4</v>
      </c>
      <c r="L327" s="1">
        <v>5</v>
      </c>
      <c r="M327" s="1" t="s">
        <v>12369</v>
      </c>
      <c r="N327" s="1" t="s">
        <v>12859</v>
      </c>
      <c r="S327" s="1" t="s">
        <v>70</v>
      </c>
      <c r="T327" s="1" t="s">
        <v>6596</v>
      </c>
      <c r="Y327" s="1" t="s">
        <v>13759</v>
      </c>
      <c r="Z327" s="1" t="s">
        <v>7339</v>
      </c>
      <c r="AF327" s="1" t="s">
        <v>129</v>
      </c>
      <c r="AG327" s="1" t="s">
        <v>8738</v>
      </c>
    </row>
    <row r="328" spans="1:73" ht="13.5" customHeight="1" x14ac:dyDescent="0.25">
      <c r="A328" s="4" t="str">
        <f t="shared" si="9"/>
        <v>1687_풍각남면_225</v>
      </c>
      <c r="B328" s="1">
        <v>1687</v>
      </c>
      <c r="C328" s="1" t="s">
        <v>11322</v>
      </c>
      <c r="D328" s="1" t="s">
        <v>11323</v>
      </c>
      <c r="E328" s="1">
        <v>327</v>
      </c>
      <c r="F328" s="1">
        <v>2</v>
      </c>
      <c r="G328" s="1" t="s">
        <v>839</v>
      </c>
      <c r="H328" s="1" t="s">
        <v>6459</v>
      </c>
      <c r="I328" s="1">
        <v>4</v>
      </c>
      <c r="L328" s="1">
        <v>5</v>
      </c>
      <c r="M328" s="1" t="s">
        <v>12369</v>
      </c>
      <c r="N328" s="1" t="s">
        <v>12859</v>
      </c>
      <c r="T328" s="1" t="s">
        <v>11389</v>
      </c>
      <c r="U328" s="1" t="s">
        <v>322</v>
      </c>
      <c r="V328" s="1" t="s">
        <v>6685</v>
      </c>
      <c r="Y328" s="1" t="s">
        <v>977</v>
      </c>
      <c r="Z328" s="1" t="s">
        <v>7306</v>
      </c>
      <c r="AC328" s="1">
        <v>10</v>
      </c>
      <c r="AD328" s="1" t="s">
        <v>67</v>
      </c>
      <c r="AE328" s="1" t="s">
        <v>8717</v>
      </c>
      <c r="AF328" s="1" t="s">
        <v>1021</v>
      </c>
      <c r="AG328" s="1" t="s">
        <v>8784</v>
      </c>
      <c r="AH328" s="1" t="s">
        <v>1079</v>
      </c>
      <c r="AI328" s="1" t="s">
        <v>8847</v>
      </c>
      <c r="AT328" s="1" t="s">
        <v>288</v>
      </c>
      <c r="AU328" s="1" t="s">
        <v>6823</v>
      </c>
      <c r="AV328" s="1" t="s">
        <v>766</v>
      </c>
      <c r="AW328" s="1" t="s">
        <v>11668</v>
      </c>
      <c r="BB328" s="1" t="s">
        <v>46</v>
      </c>
      <c r="BC328" s="1" t="s">
        <v>6783</v>
      </c>
      <c r="BD328" s="1" t="s">
        <v>969</v>
      </c>
      <c r="BE328" s="1" t="s">
        <v>7304</v>
      </c>
    </row>
    <row r="329" spans="1:73" ht="13.5" customHeight="1" x14ac:dyDescent="0.25">
      <c r="A329" s="4" t="str">
        <f t="shared" si="9"/>
        <v>1687_풍각남면_225</v>
      </c>
      <c r="B329" s="1">
        <v>1687</v>
      </c>
      <c r="C329" s="1" t="s">
        <v>11322</v>
      </c>
      <c r="D329" s="1" t="s">
        <v>11323</v>
      </c>
      <c r="E329" s="1">
        <v>328</v>
      </c>
      <c r="F329" s="1">
        <v>2</v>
      </c>
      <c r="G329" s="1" t="s">
        <v>839</v>
      </c>
      <c r="H329" s="1" t="s">
        <v>6459</v>
      </c>
      <c r="I329" s="1">
        <v>5</v>
      </c>
      <c r="J329" s="1" t="s">
        <v>1080</v>
      </c>
      <c r="K329" s="1" t="s">
        <v>6484</v>
      </c>
      <c r="L329" s="1">
        <v>1</v>
      </c>
      <c r="M329" s="1" t="s">
        <v>634</v>
      </c>
      <c r="N329" s="1" t="s">
        <v>7340</v>
      </c>
      <c r="T329" s="1" t="s">
        <v>11368</v>
      </c>
      <c r="U329" s="1" t="s">
        <v>1081</v>
      </c>
      <c r="V329" s="1" t="s">
        <v>6743</v>
      </c>
      <c r="Y329" s="1" t="s">
        <v>634</v>
      </c>
      <c r="Z329" s="1" t="s">
        <v>7340</v>
      </c>
      <c r="AC329" s="1">
        <v>35</v>
      </c>
      <c r="AD329" s="1" t="s">
        <v>39</v>
      </c>
      <c r="AE329" s="1" t="s">
        <v>8715</v>
      </c>
      <c r="AJ329" s="1" t="s">
        <v>17</v>
      </c>
      <c r="AK329" s="1" t="s">
        <v>8908</v>
      </c>
      <c r="AL329" s="1" t="s">
        <v>51</v>
      </c>
      <c r="AM329" s="1" t="s">
        <v>8849</v>
      </c>
      <c r="AN329" s="1" t="s">
        <v>86</v>
      </c>
      <c r="AO329" s="1" t="s">
        <v>8853</v>
      </c>
      <c r="AP329" s="1" t="s">
        <v>1082</v>
      </c>
      <c r="AQ329" s="1" t="s">
        <v>8995</v>
      </c>
      <c r="AR329" s="1" t="s">
        <v>1083</v>
      </c>
      <c r="AS329" s="1" t="s">
        <v>11744</v>
      </c>
      <c r="AT329" s="1" t="s">
        <v>44</v>
      </c>
      <c r="AU329" s="1" t="s">
        <v>6669</v>
      </c>
      <c r="AV329" s="1" t="s">
        <v>1084</v>
      </c>
      <c r="AW329" s="1" t="s">
        <v>9306</v>
      </c>
      <c r="BB329" s="1" t="s">
        <v>83</v>
      </c>
      <c r="BC329" s="1" t="s">
        <v>11816</v>
      </c>
      <c r="BD329" s="1" t="s">
        <v>1085</v>
      </c>
      <c r="BE329" s="1" t="s">
        <v>9768</v>
      </c>
      <c r="BG329" s="1" t="s">
        <v>44</v>
      </c>
      <c r="BH329" s="1" t="s">
        <v>6669</v>
      </c>
      <c r="BI329" s="1" t="s">
        <v>555</v>
      </c>
      <c r="BJ329" s="1" t="s">
        <v>8024</v>
      </c>
      <c r="BK329" s="1" t="s">
        <v>216</v>
      </c>
      <c r="BL329" s="1" t="s">
        <v>13344</v>
      </c>
      <c r="BM329" s="1" t="s">
        <v>1086</v>
      </c>
      <c r="BN329" s="1" t="s">
        <v>9602</v>
      </c>
      <c r="BO329" s="1" t="s">
        <v>60</v>
      </c>
      <c r="BP329" s="1" t="s">
        <v>7012</v>
      </c>
      <c r="BQ329" s="1" t="s">
        <v>1087</v>
      </c>
      <c r="BR329" s="1" t="s">
        <v>10845</v>
      </c>
      <c r="BS329" s="1" t="s">
        <v>51</v>
      </c>
      <c r="BT329" s="1" t="s">
        <v>8849</v>
      </c>
    </row>
    <row r="330" spans="1:73" ht="13.5" customHeight="1" x14ac:dyDescent="0.25">
      <c r="A330" s="4" t="str">
        <f t="shared" si="9"/>
        <v>1687_풍각남면_225</v>
      </c>
      <c r="B330" s="1">
        <v>1687</v>
      </c>
      <c r="C330" s="1" t="s">
        <v>11322</v>
      </c>
      <c r="D330" s="1" t="s">
        <v>11323</v>
      </c>
      <c r="E330" s="1">
        <v>329</v>
      </c>
      <c r="F330" s="1">
        <v>2</v>
      </c>
      <c r="G330" s="1" t="s">
        <v>839</v>
      </c>
      <c r="H330" s="1" t="s">
        <v>6459</v>
      </c>
      <c r="I330" s="1">
        <v>5</v>
      </c>
      <c r="L330" s="1">
        <v>1</v>
      </c>
      <c r="M330" s="1" t="s">
        <v>634</v>
      </c>
      <c r="N330" s="1" t="s">
        <v>7340</v>
      </c>
      <c r="S330" s="1" t="s">
        <v>52</v>
      </c>
      <c r="T330" s="1" t="s">
        <v>6593</v>
      </c>
      <c r="U330" s="1" t="s">
        <v>83</v>
      </c>
      <c r="V330" s="1" t="s">
        <v>11397</v>
      </c>
      <c r="W330" s="1" t="s">
        <v>74</v>
      </c>
      <c r="X330" s="1" t="s">
        <v>7057</v>
      </c>
      <c r="Y330" s="1" t="s">
        <v>11528</v>
      </c>
      <c r="Z330" s="1" t="s">
        <v>8705</v>
      </c>
      <c r="AC330" s="1">
        <v>43</v>
      </c>
      <c r="AD330" s="1" t="s">
        <v>382</v>
      </c>
      <c r="AE330" s="1" t="s">
        <v>8753</v>
      </c>
      <c r="AJ330" s="1" t="s">
        <v>17</v>
      </c>
      <c r="AK330" s="1" t="s">
        <v>8908</v>
      </c>
      <c r="AL330" s="1" t="s">
        <v>51</v>
      </c>
      <c r="AM330" s="1" t="s">
        <v>8849</v>
      </c>
      <c r="AT330" s="1" t="s">
        <v>998</v>
      </c>
      <c r="AU330" s="1" t="s">
        <v>7008</v>
      </c>
      <c r="AV330" s="1" t="s">
        <v>999</v>
      </c>
      <c r="AW330" s="1" t="s">
        <v>7888</v>
      </c>
      <c r="BG330" s="1" t="s">
        <v>60</v>
      </c>
      <c r="BH330" s="1" t="s">
        <v>7012</v>
      </c>
      <c r="BI330" s="1" t="s">
        <v>1000</v>
      </c>
      <c r="BJ330" s="1" t="s">
        <v>9991</v>
      </c>
      <c r="BK330" s="1" t="s">
        <v>60</v>
      </c>
      <c r="BL330" s="1" t="s">
        <v>7012</v>
      </c>
      <c r="BM330" s="1" t="s">
        <v>1001</v>
      </c>
      <c r="BN330" s="1" t="s">
        <v>9406</v>
      </c>
      <c r="BO330" s="1" t="s">
        <v>44</v>
      </c>
      <c r="BP330" s="1" t="s">
        <v>6669</v>
      </c>
      <c r="BQ330" s="1" t="s">
        <v>1088</v>
      </c>
      <c r="BR330" s="1" t="s">
        <v>7583</v>
      </c>
      <c r="BS330" s="1" t="s">
        <v>86</v>
      </c>
      <c r="BT330" s="1" t="s">
        <v>8853</v>
      </c>
    </row>
    <row r="331" spans="1:73" ht="13.5" customHeight="1" x14ac:dyDescent="0.25">
      <c r="A331" s="4" t="str">
        <f t="shared" si="9"/>
        <v>1687_풍각남면_225</v>
      </c>
      <c r="B331" s="1">
        <v>1687</v>
      </c>
      <c r="C331" s="1" t="s">
        <v>11322</v>
      </c>
      <c r="D331" s="1" t="s">
        <v>11323</v>
      </c>
      <c r="E331" s="1">
        <v>330</v>
      </c>
      <c r="F331" s="1">
        <v>2</v>
      </c>
      <c r="G331" s="1" t="s">
        <v>839</v>
      </c>
      <c r="H331" s="1" t="s">
        <v>6459</v>
      </c>
      <c r="I331" s="1">
        <v>5</v>
      </c>
      <c r="L331" s="1">
        <v>1</v>
      </c>
      <c r="M331" s="1" t="s">
        <v>634</v>
      </c>
      <c r="N331" s="1" t="s">
        <v>7340</v>
      </c>
      <c r="S331" s="1" t="s">
        <v>93</v>
      </c>
      <c r="T331" s="1" t="s">
        <v>6597</v>
      </c>
      <c r="U331" s="1" t="s">
        <v>1089</v>
      </c>
      <c r="V331" s="1" t="s">
        <v>6744</v>
      </c>
      <c r="Y331" s="1" t="s">
        <v>1090</v>
      </c>
      <c r="Z331" s="1" t="s">
        <v>7341</v>
      </c>
      <c r="AC331" s="1">
        <v>19</v>
      </c>
      <c r="AD331" s="1" t="s">
        <v>188</v>
      </c>
      <c r="AE331" s="1" t="s">
        <v>8734</v>
      </c>
    </row>
    <row r="332" spans="1:73" ht="13.5" customHeight="1" x14ac:dyDescent="0.25">
      <c r="A332" s="4" t="str">
        <f t="shared" si="9"/>
        <v>1687_풍각남면_225</v>
      </c>
      <c r="B332" s="1">
        <v>1687</v>
      </c>
      <c r="C332" s="1" t="s">
        <v>11322</v>
      </c>
      <c r="D332" s="1" t="s">
        <v>11323</v>
      </c>
      <c r="E332" s="1">
        <v>331</v>
      </c>
      <c r="F332" s="1">
        <v>2</v>
      </c>
      <c r="G332" s="1" t="s">
        <v>839</v>
      </c>
      <c r="H332" s="1" t="s">
        <v>6459</v>
      </c>
      <c r="I332" s="1">
        <v>5</v>
      </c>
      <c r="L332" s="1">
        <v>1</v>
      </c>
      <c r="M332" s="1" t="s">
        <v>634</v>
      </c>
      <c r="N332" s="1" t="s">
        <v>7340</v>
      </c>
      <c r="S332" s="1" t="s">
        <v>70</v>
      </c>
      <c r="T332" s="1" t="s">
        <v>6596</v>
      </c>
      <c r="Y332" s="1" t="s">
        <v>1091</v>
      </c>
      <c r="Z332" s="1" t="s">
        <v>7342</v>
      </c>
      <c r="AF332" s="1" t="s">
        <v>412</v>
      </c>
      <c r="AG332" s="1" t="s">
        <v>8778</v>
      </c>
    </row>
    <row r="333" spans="1:73" ht="13.5" customHeight="1" x14ac:dyDescent="0.25">
      <c r="A333" s="4" t="str">
        <f t="shared" si="9"/>
        <v>1687_풍각남면_225</v>
      </c>
      <c r="B333" s="1">
        <v>1687</v>
      </c>
      <c r="C333" s="1" t="s">
        <v>11322</v>
      </c>
      <c r="D333" s="1" t="s">
        <v>11323</v>
      </c>
      <c r="E333" s="1">
        <v>332</v>
      </c>
      <c r="F333" s="1">
        <v>2</v>
      </c>
      <c r="G333" s="1" t="s">
        <v>839</v>
      </c>
      <c r="H333" s="1" t="s">
        <v>6459</v>
      </c>
      <c r="I333" s="1">
        <v>5</v>
      </c>
      <c r="L333" s="1">
        <v>1</v>
      </c>
      <c r="M333" s="1" t="s">
        <v>634</v>
      </c>
      <c r="N333" s="1" t="s">
        <v>7340</v>
      </c>
      <c r="S333" s="1" t="s">
        <v>70</v>
      </c>
      <c r="T333" s="1" t="s">
        <v>6596</v>
      </c>
      <c r="Y333" s="1" t="s">
        <v>1092</v>
      </c>
      <c r="Z333" s="1" t="s">
        <v>7343</v>
      </c>
      <c r="AC333" s="1">
        <v>6</v>
      </c>
      <c r="AD333" s="1" t="s">
        <v>333</v>
      </c>
      <c r="AE333" s="1" t="s">
        <v>8749</v>
      </c>
      <c r="AF333" s="1" t="s">
        <v>97</v>
      </c>
      <c r="AG333" s="1" t="s">
        <v>8774</v>
      </c>
    </row>
    <row r="334" spans="1:73" ht="13.5" customHeight="1" x14ac:dyDescent="0.25">
      <c r="A334" s="4" t="str">
        <f t="shared" si="9"/>
        <v>1687_풍각남면_225</v>
      </c>
      <c r="B334" s="1">
        <v>1687</v>
      </c>
      <c r="C334" s="1" t="s">
        <v>11322</v>
      </c>
      <c r="D334" s="1" t="s">
        <v>11323</v>
      </c>
      <c r="E334" s="1">
        <v>333</v>
      </c>
      <c r="F334" s="1">
        <v>2</v>
      </c>
      <c r="G334" s="1" t="s">
        <v>839</v>
      </c>
      <c r="H334" s="1" t="s">
        <v>6459</v>
      </c>
      <c r="I334" s="1">
        <v>5</v>
      </c>
      <c r="L334" s="1">
        <v>1</v>
      </c>
      <c r="M334" s="1" t="s">
        <v>634</v>
      </c>
      <c r="N334" s="1" t="s">
        <v>7340</v>
      </c>
      <c r="S334" s="1" t="s">
        <v>70</v>
      </c>
      <c r="T334" s="1" t="s">
        <v>6596</v>
      </c>
      <c r="Y334" s="1" t="s">
        <v>1093</v>
      </c>
      <c r="Z334" s="1" t="s">
        <v>7344</v>
      </c>
      <c r="AC334" s="1">
        <v>3</v>
      </c>
      <c r="AD334" s="1" t="s">
        <v>96</v>
      </c>
      <c r="AE334" s="1" t="s">
        <v>8721</v>
      </c>
      <c r="AF334" s="1" t="s">
        <v>97</v>
      </c>
      <c r="AG334" s="1" t="s">
        <v>8774</v>
      </c>
    </row>
    <row r="335" spans="1:73" ht="13.5" customHeight="1" x14ac:dyDescent="0.25">
      <c r="A335" s="4" t="str">
        <f t="shared" si="9"/>
        <v>1687_풍각남면_225</v>
      </c>
      <c r="B335" s="1">
        <v>1687</v>
      </c>
      <c r="C335" s="1" t="s">
        <v>11322</v>
      </c>
      <c r="D335" s="1" t="s">
        <v>11323</v>
      </c>
      <c r="E335" s="1">
        <v>334</v>
      </c>
      <c r="F335" s="1">
        <v>2</v>
      </c>
      <c r="G335" s="1" t="s">
        <v>839</v>
      </c>
      <c r="H335" s="1" t="s">
        <v>6459</v>
      </c>
      <c r="I335" s="1">
        <v>5</v>
      </c>
      <c r="L335" s="1">
        <v>2</v>
      </c>
      <c r="M335" s="1" t="s">
        <v>12370</v>
      </c>
      <c r="N335" s="1" t="s">
        <v>12860</v>
      </c>
      <c r="T335" s="1" t="s">
        <v>11369</v>
      </c>
      <c r="U335" s="1" t="s">
        <v>73</v>
      </c>
      <c r="V335" s="1" t="s">
        <v>6670</v>
      </c>
      <c r="W335" s="1" t="s">
        <v>994</v>
      </c>
      <c r="X335" s="1" t="s">
        <v>7077</v>
      </c>
      <c r="Y335" s="1" t="s">
        <v>1094</v>
      </c>
      <c r="Z335" s="1" t="s">
        <v>7345</v>
      </c>
      <c r="AC335" s="1">
        <v>38</v>
      </c>
      <c r="AD335" s="1" t="s">
        <v>85</v>
      </c>
      <c r="AE335" s="1" t="s">
        <v>8720</v>
      </c>
      <c r="AJ335" s="1" t="s">
        <v>17</v>
      </c>
      <c r="AK335" s="1" t="s">
        <v>8908</v>
      </c>
      <c r="AL335" s="1" t="s">
        <v>1095</v>
      </c>
      <c r="AM335" s="1" t="s">
        <v>11631</v>
      </c>
      <c r="AT335" s="1" t="s">
        <v>60</v>
      </c>
      <c r="AU335" s="1" t="s">
        <v>7012</v>
      </c>
      <c r="AV335" s="1" t="s">
        <v>13760</v>
      </c>
      <c r="AW335" s="1" t="s">
        <v>9307</v>
      </c>
      <c r="BG335" s="1" t="s">
        <v>60</v>
      </c>
      <c r="BH335" s="1" t="s">
        <v>7012</v>
      </c>
      <c r="BI335" s="1" t="s">
        <v>272</v>
      </c>
      <c r="BJ335" s="1" t="s">
        <v>8932</v>
      </c>
      <c r="BK335" s="1" t="s">
        <v>60</v>
      </c>
      <c r="BL335" s="1" t="s">
        <v>7012</v>
      </c>
      <c r="BM335" s="1" t="s">
        <v>1096</v>
      </c>
      <c r="BN335" s="1" t="s">
        <v>7488</v>
      </c>
      <c r="BO335" s="1" t="s">
        <v>60</v>
      </c>
      <c r="BP335" s="1" t="s">
        <v>7012</v>
      </c>
      <c r="BQ335" s="1" t="s">
        <v>1097</v>
      </c>
      <c r="BR335" s="1" t="s">
        <v>10846</v>
      </c>
      <c r="BS335" s="1" t="s">
        <v>51</v>
      </c>
      <c r="BT335" s="1" t="s">
        <v>8849</v>
      </c>
    </row>
    <row r="336" spans="1:73" ht="13.5" customHeight="1" x14ac:dyDescent="0.25">
      <c r="A336" s="4" t="str">
        <f t="shared" si="9"/>
        <v>1687_풍각남면_225</v>
      </c>
      <c r="B336" s="1">
        <v>1687</v>
      </c>
      <c r="C336" s="1" t="s">
        <v>11322</v>
      </c>
      <c r="D336" s="1" t="s">
        <v>11323</v>
      </c>
      <c r="E336" s="1">
        <v>335</v>
      </c>
      <c r="F336" s="1">
        <v>2</v>
      </c>
      <c r="G336" s="1" t="s">
        <v>839</v>
      </c>
      <c r="H336" s="1" t="s">
        <v>6459</v>
      </c>
      <c r="I336" s="1">
        <v>5</v>
      </c>
      <c r="L336" s="1">
        <v>2</v>
      </c>
      <c r="M336" s="1" t="s">
        <v>12370</v>
      </c>
      <c r="N336" s="1" t="s">
        <v>12860</v>
      </c>
      <c r="S336" s="1" t="s">
        <v>52</v>
      </c>
      <c r="T336" s="1" t="s">
        <v>6593</v>
      </c>
      <c r="W336" s="1" t="s">
        <v>306</v>
      </c>
      <c r="X336" s="1" t="s">
        <v>7062</v>
      </c>
      <c r="Y336" s="1" t="s">
        <v>140</v>
      </c>
      <c r="Z336" s="1" t="s">
        <v>7129</v>
      </c>
      <c r="AC336" s="1">
        <v>35</v>
      </c>
      <c r="AD336" s="1" t="s">
        <v>39</v>
      </c>
      <c r="AE336" s="1" t="s">
        <v>8715</v>
      </c>
      <c r="AJ336" s="1" t="s">
        <v>17</v>
      </c>
      <c r="AK336" s="1" t="s">
        <v>8908</v>
      </c>
      <c r="AL336" s="1" t="s">
        <v>86</v>
      </c>
      <c r="AM336" s="1" t="s">
        <v>8853</v>
      </c>
      <c r="AT336" s="1" t="s">
        <v>60</v>
      </c>
      <c r="AU336" s="1" t="s">
        <v>7012</v>
      </c>
      <c r="AV336" s="1" t="s">
        <v>1098</v>
      </c>
      <c r="AW336" s="1" t="s">
        <v>9308</v>
      </c>
      <c r="BG336" s="1" t="s">
        <v>78</v>
      </c>
      <c r="BH336" s="1" t="s">
        <v>6689</v>
      </c>
      <c r="BI336" s="1" t="s">
        <v>1099</v>
      </c>
      <c r="BJ336" s="1" t="s">
        <v>9998</v>
      </c>
      <c r="BK336" s="1" t="s">
        <v>335</v>
      </c>
      <c r="BL336" s="1" t="s">
        <v>6942</v>
      </c>
      <c r="BM336" s="1" t="s">
        <v>1100</v>
      </c>
      <c r="BN336" s="1" t="s">
        <v>10436</v>
      </c>
      <c r="BO336" s="1" t="s">
        <v>1101</v>
      </c>
      <c r="BP336" s="1" t="s">
        <v>9206</v>
      </c>
      <c r="BQ336" s="1" t="s">
        <v>1102</v>
      </c>
      <c r="BR336" s="1" t="s">
        <v>10847</v>
      </c>
      <c r="BS336" s="1" t="s">
        <v>106</v>
      </c>
      <c r="BT336" s="1" t="s">
        <v>8894</v>
      </c>
    </row>
    <row r="337" spans="1:72" ht="13.5" customHeight="1" x14ac:dyDescent="0.25">
      <c r="A337" s="4" t="str">
        <f t="shared" si="9"/>
        <v>1687_풍각남면_225</v>
      </c>
      <c r="B337" s="1">
        <v>1687</v>
      </c>
      <c r="C337" s="1" t="s">
        <v>11322</v>
      </c>
      <c r="D337" s="1" t="s">
        <v>11323</v>
      </c>
      <c r="E337" s="1">
        <v>336</v>
      </c>
      <c r="F337" s="1">
        <v>2</v>
      </c>
      <c r="G337" s="1" t="s">
        <v>839</v>
      </c>
      <c r="H337" s="1" t="s">
        <v>6459</v>
      </c>
      <c r="I337" s="1">
        <v>5</v>
      </c>
      <c r="L337" s="1">
        <v>2</v>
      </c>
      <c r="M337" s="1" t="s">
        <v>12370</v>
      </c>
      <c r="N337" s="1" t="s">
        <v>12860</v>
      </c>
      <c r="S337" s="1" t="s">
        <v>70</v>
      </c>
      <c r="T337" s="1" t="s">
        <v>6596</v>
      </c>
      <c r="Y337" s="1" t="s">
        <v>91</v>
      </c>
      <c r="Z337" s="1" t="s">
        <v>7117</v>
      </c>
      <c r="AC337" s="1">
        <v>5</v>
      </c>
      <c r="AD337" s="1" t="s">
        <v>133</v>
      </c>
      <c r="AE337" s="1" t="s">
        <v>8727</v>
      </c>
    </row>
    <row r="338" spans="1:72" ht="13.5" customHeight="1" x14ac:dyDescent="0.25">
      <c r="A338" s="4" t="str">
        <f t="shared" si="9"/>
        <v>1687_풍각남면_225</v>
      </c>
      <c r="B338" s="1">
        <v>1687</v>
      </c>
      <c r="C338" s="1" t="s">
        <v>11322</v>
      </c>
      <c r="D338" s="1" t="s">
        <v>11323</v>
      </c>
      <c r="E338" s="1">
        <v>337</v>
      </c>
      <c r="F338" s="1">
        <v>2</v>
      </c>
      <c r="G338" s="1" t="s">
        <v>839</v>
      </c>
      <c r="H338" s="1" t="s">
        <v>6459</v>
      </c>
      <c r="I338" s="1">
        <v>5</v>
      </c>
      <c r="L338" s="1">
        <v>2</v>
      </c>
      <c r="M338" s="1" t="s">
        <v>12370</v>
      </c>
      <c r="N338" s="1" t="s">
        <v>12860</v>
      </c>
      <c r="S338" s="1" t="s">
        <v>70</v>
      </c>
      <c r="T338" s="1" t="s">
        <v>6596</v>
      </c>
      <c r="Y338" s="1" t="s">
        <v>749</v>
      </c>
      <c r="Z338" s="1" t="s">
        <v>7261</v>
      </c>
      <c r="AC338" s="1">
        <v>2</v>
      </c>
      <c r="AD338" s="1" t="s">
        <v>69</v>
      </c>
      <c r="AE338" s="1" t="s">
        <v>6722</v>
      </c>
      <c r="AF338" s="1" t="s">
        <v>97</v>
      </c>
      <c r="AG338" s="1" t="s">
        <v>8774</v>
      </c>
    </row>
    <row r="339" spans="1:72" ht="13.5" customHeight="1" x14ac:dyDescent="0.25">
      <c r="A339" s="4" t="str">
        <f t="shared" si="9"/>
        <v>1687_풍각남면_225</v>
      </c>
      <c r="B339" s="1">
        <v>1687</v>
      </c>
      <c r="C339" s="1" t="s">
        <v>11322</v>
      </c>
      <c r="D339" s="1" t="s">
        <v>11323</v>
      </c>
      <c r="E339" s="1">
        <v>338</v>
      </c>
      <c r="F339" s="1">
        <v>2</v>
      </c>
      <c r="G339" s="1" t="s">
        <v>839</v>
      </c>
      <c r="H339" s="1" t="s">
        <v>6459</v>
      </c>
      <c r="I339" s="1">
        <v>5</v>
      </c>
      <c r="L339" s="1">
        <v>3</v>
      </c>
      <c r="M339" s="1" t="s">
        <v>12371</v>
      </c>
      <c r="N339" s="1" t="s">
        <v>12861</v>
      </c>
      <c r="T339" s="1" t="s">
        <v>11369</v>
      </c>
      <c r="U339" s="1" t="s">
        <v>1103</v>
      </c>
      <c r="V339" s="1" t="s">
        <v>11406</v>
      </c>
      <c r="W339" s="1" t="s">
        <v>306</v>
      </c>
      <c r="X339" s="1" t="s">
        <v>7062</v>
      </c>
      <c r="Y339" s="1" t="s">
        <v>1104</v>
      </c>
      <c r="Z339" s="1" t="s">
        <v>7346</v>
      </c>
      <c r="AC339" s="1">
        <v>42</v>
      </c>
      <c r="AD339" s="1" t="s">
        <v>307</v>
      </c>
      <c r="AE339" s="1" t="s">
        <v>8745</v>
      </c>
      <c r="AJ339" s="1" t="s">
        <v>17</v>
      </c>
      <c r="AK339" s="1" t="s">
        <v>8908</v>
      </c>
      <c r="AL339" s="1" t="s">
        <v>86</v>
      </c>
      <c r="AM339" s="1" t="s">
        <v>8853</v>
      </c>
      <c r="AT339" s="1" t="s">
        <v>931</v>
      </c>
      <c r="AU339" s="1" t="s">
        <v>6813</v>
      </c>
      <c r="AV339" s="1" t="s">
        <v>1105</v>
      </c>
      <c r="AW339" s="1" t="s">
        <v>7522</v>
      </c>
      <c r="BG339" s="1" t="s">
        <v>1106</v>
      </c>
      <c r="BH339" s="1" t="s">
        <v>9901</v>
      </c>
      <c r="BI339" s="1" t="s">
        <v>1107</v>
      </c>
      <c r="BJ339" s="1" t="s">
        <v>9493</v>
      </c>
      <c r="BK339" s="1" t="s">
        <v>1108</v>
      </c>
      <c r="BL339" s="1" t="s">
        <v>10337</v>
      </c>
      <c r="BM339" s="1" t="s">
        <v>1109</v>
      </c>
      <c r="BN339" s="1" t="s">
        <v>8490</v>
      </c>
      <c r="BO339" s="1" t="s">
        <v>1110</v>
      </c>
      <c r="BP339" s="1" t="s">
        <v>9220</v>
      </c>
      <c r="BQ339" s="1" t="s">
        <v>1111</v>
      </c>
      <c r="BR339" s="1" t="s">
        <v>7614</v>
      </c>
      <c r="BS339" s="1" t="s">
        <v>196</v>
      </c>
      <c r="BT339" s="1" t="s">
        <v>8873</v>
      </c>
    </row>
    <row r="340" spans="1:72" ht="13.5" customHeight="1" x14ac:dyDescent="0.25">
      <c r="A340" s="4" t="str">
        <f t="shared" si="9"/>
        <v>1687_풍각남면_225</v>
      </c>
      <c r="B340" s="1">
        <v>1687</v>
      </c>
      <c r="C340" s="1" t="s">
        <v>11322</v>
      </c>
      <c r="D340" s="1" t="s">
        <v>11323</v>
      </c>
      <c r="E340" s="1">
        <v>339</v>
      </c>
      <c r="F340" s="1">
        <v>2</v>
      </c>
      <c r="G340" s="1" t="s">
        <v>839</v>
      </c>
      <c r="H340" s="1" t="s">
        <v>6459</v>
      </c>
      <c r="I340" s="1">
        <v>5</v>
      </c>
      <c r="L340" s="1">
        <v>3</v>
      </c>
      <c r="M340" s="1" t="s">
        <v>12371</v>
      </c>
      <c r="N340" s="1" t="s">
        <v>12861</v>
      </c>
      <c r="S340" s="1" t="s">
        <v>52</v>
      </c>
      <c r="T340" s="1" t="s">
        <v>6593</v>
      </c>
      <c r="W340" s="1" t="s">
        <v>994</v>
      </c>
      <c r="X340" s="1" t="s">
        <v>7077</v>
      </c>
      <c r="Y340" s="1" t="s">
        <v>140</v>
      </c>
      <c r="Z340" s="1" t="s">
        <v>7129</v>
      </c>
      <c r="AC340" s="1">
        <v>41</v>
      </c>
      <c r="AD340" s="1" t="s">
        <v>287</v>
      </c>
      <c r="AE340" s="1" t="s">
        <v>8744</v>
      </c>
      <c r="AJ340" s="1" t="s">
        <v>17</v>
      </c>
      <c r="AK340" s="1" t="s">
        <v>8908</v>
      </c>
      <c r="AL340" s="1" t="s">
        <v>1095</v>
      </c>
      <c r="AM340" s="1" t="s">
        <v>11631</v>
      </c>
      <c r="AT340" s="1" t="s">
        <v>60</v>
      </c>
      <c r="AU340" s="1" t="s">
        <v>7012</v>
      </c>
      <c r="AV340" s="1" t="s">
        <v>13761</v>
      </c>
      <c r="AW340" s="1" t="s">
        <v>8130</v>
      </c>
      <c r="BG340" s="1" t="s">
        <v>60</v>
      </c>
      <c r="BH340" s="1" t="s">
        <v>7012</v>
      </c>
      <c r="BI340" s="1" t="s">
        <v>272</v>
      </c>
      <c r="BJ340" s="1" t="s">
        <v>8932</v>
      </c>
      <c r="BK340" s="1" t="s">
        <v>60</v>
      </c>
      <c r="BL340" s="1" t="s">
        <v>7012</v>
      </c>
      <c r="BM340" s="1" t="s">
        <v>1100</v>
      </c>
      <c r="BN340" s="1" t="s">
        <v>10436</v>
      </c>
      <c r="BO340" s="1" t="s">
        <v>60</v>
      </c>
      <c r="BP340" s="1" t="s">
        <v>7012</v>
      </c>
      <c r="BQ340" s="1" t="s">
        <v>1097</v>
      </c>
      <c r="BR340" s="1" t="s">
        <v>10846</v>
      </c>
      <c r="BS340" s="1" t="s">
        <v>51</v>
      </c>
      <c r="BT340" s="1" t="s">
        <v>8849</v>
      </c>
    </row>
    <row r="341" spans="1:72" ht="13.5" customHeight="1" x14ac:dyDescent="0.25">
      <c r="A341" s="4" t="str">
        <f t="shared" si="9"/>
        <v>1687_풍각남면_225</v>
      </c>
      <c r="B341" s="1">
        <v>1687</v>
      </c>
      <c r="C341" s="1" t="s">
        <v>11322</v>
      </c>
      <c r="D341" s="1" t="s">
        <v>11323</v>
      </c>
      <c r="E341" s="1">
        <v>340</v>
      </c>
      <c r="F341" s="1">
        <v>2</v>
      </c>
      <c r="G341" s="1" t="s">
        <v>839</v>
      </c>
      <c r="H341" s="1" t="s">
        <v>6459</v>
      </c>
      <c r="I341" s="1">
        <v>5</v>
      </c>
      <c r="L341" s="1">
        <v>3</v>
      </c>
      <c r="M341" s="1" t="s">
        <v>12371</v>
      </c>
      <c r="N341" s="1" t="s">
        <v>12861</v>
      </c>
      <c r="S341" s="1" t="s">
        <v>70</v>
      </c>
      <c r="T341" s="1" t="s">
        <v>6596</v>
      </c>
      <c r="Y341" s="1" t="s">
        <v>1112</v>
      </c>
      <c r="Z341" s="1" t="s">
        <v>7347</v>
      </c>
      <c r="AC341" s="1">
        <v>13</v>
      </c>
      <c r="AD341" s="1" t="s">
        <v>314</v>
      </c>
      <c r="AE341" s="1" t="s">
        <v>8747</v>
      </c>
    </row>
    <row r="342" spans="1:72" ht="13.5" customHeight="1" x14ac:dyDescent="0.25">
      <c r="A342" s="4" t="str">
        <f t="shared" ref="A342:A379" si="10">HYPERLINK("http://kyu.snu.ac.kr/sdhj/index.jsp?type=hj/GK14817_00IH_0001_0226.jpg","1687_풍각남면_226")</f>
        <v>1687_풍각남면_226</v>
      </c>
      <c r="B342" s="1">
        <v>1687</v>
      </c>
      <c r="C342" s="1" t="s">
        <v>11322</v>
      </c>
      <c r="D342" s="1" t="s">
        <v>11323</v>
      </c>
      <c r="E342" s="1">
        <v>341</v>
      </c>
      <c r="F342" s="1">
        <v>2</v>
      </c>
      <c r="G342" s="1" t="s">
        <v>839</v>
      </c>
      <c r="H342" s="1" t="s">
        <v>6459</v>
      </c>
      <c r="I342" s="1">
        <v>5</v>
      </c>
      <c r="L342" s="1">
        <v>3</v>
      </c>
      <c r="M342" s="1" t="s">
        <v>12371</v>
      </c>
      <c r="N342" s="1" t="s">
        <v>12861</v>
      </c>
      <c r="S342" s="1" t="s">
        <v>70</v>
      </c>
      <c r="T342" s="1" t="s">
        <v>6596</v>
      </c>
      <c r="Y342" s="1" t="s">
        <v>140</v>
      </c>
      <c r="Z342" s="1" t="s">
        <v>7129</v>
      </c>
      <c r="AC342" s="1">
        <v>6</v>
      </c>
      <c r="AD342" s="1" t="s">
        <v>333</v>
      </c>
      <c r="AE342" s="1" t="s">
        <v>8749</v>
      </c>
    </row>
    <row r="343" spans="1:72" ht="13.5" customHeight="1" x14ac:dyDescent="0.25">
      <c r="A343" s="4" t="str">
        <f t="shared" si="10"/>
        <v>1687_풍각남면_226</v>
      </c>
      <c r="B343" s="1">
        <v>1687</v>
      </c>
      <c r="C343" s="1" t="s">
        <v>11322</v>
      </c>
      <c r="D343" s="1" t="s">
        <v>11323</v>
      </c>
      <c r="E343" s="1">
        <v>342</v>
      </c>
      <c r="F343" s="1">
        <v>2</v>
      </c>
      <c r="G343" s="1" t="s">
        <v>839</v>
      </c>
      <c r="H343" s="1" t="s">
        <v>6459</v>
      </c>
      <c r="I343" s="1">
        <v>5</v>
      </c>
      <c r="L343" s="1">
        <v>3</v>
      </c>
      <c r="M343" s="1" t="s">
        <v>12371</v>
      </c>
      <c r="N343" s="1" t="s">
        <v>12861</v>
      </c>
      <c r="S343" s="1" t="s">
        <v>70</v>
      </c>
      <c r="T343" s="1" t="s">
        <v>6596</v>
      </c>
      <c r="Y343" s="1" t="s">
        <v>1113</v>
      </c>
      <c r="Z343" s="1" t="s">
        <v>7348</v>
      </c>
      <c r="AC343" s="1">
        <v>2</v>
      </c>
      <c r="AD343" s="1" t="s">
        <v>69</v>
      </c>
      <c r="AE343" s="1" t="s">
        <v>6722</v>
      </c>
      <c r="AF343" s="1" t="s">
        <v>97</v>
      </c>
      <c r="AG343" s="1" t="s">
        <v>8774</v>
      </c>
    </row>
    <row r="344" spans="1:72" ht="13.5" customHeight="1" x14ac:dyDescent="0.25">
      <c r="A344" s="4" t="str">
        <f t="shared" si="10"/>
        <v>1687_풍각남면_226</v>
      </c>
      <c r="B344" s="1">
        <v>1687</v>
      </c>
      <c r="C344" s="1" t="s">
        <v>11322</v>
      </c>
      <c r="D344" s="1" t="s">
        <v>11323</v>
      </c>
      <c r="E344" s="1">
        <v>343</v>
      </c>
      <c r="F344" s="1">
        <v>2</v>
      </c>
      <c r="G344" s="1" t="s">
        <v>839</v>
      </c>
      <c r="H344" s="1" t="s">
        <v>6459</v>
      </c>
      <c r="I344" s="1">
        <v>5</v>
      </c>
      <c r="L344" s="1">
        <v>4</v>
      </c>
      <c r="M344" s="1" t="s">
        <v>12372</v>
      </c>
      <c r="N344" s="1" t="s">
        <v>12862</v>
      </c>
      <c r="T344" s="1" t="s">
        <v>11368</v>
      </c>
      <c r="U344" s="1" t="s">
        <v>1114</v>
      </c>
      <c r="V344" s="1" t="s">
        <v>6745</v>
      </c>
      <c r="W344" s="1" t="s">
        <v>404</v>
      </c>
      <c r="X344" s="1" t="s">
        <v>7066</v>
      </c>
      <c r="Y344" s="1" t="s">
        <v>1115</v>
      </c>
      <c r="Z344" s="1" t="s">
        <v>7349</v>
      </c>
      <c r="AC344" s="1">
        <v>46</v>
      </c>
      <c r="AD344" s="1" t="s">
        <v>376</v>
      </c>
      <c r="AE344" s="1" t="s">
        <v>8752</v>
      </c>
      <c r="AJ344" s="1" t="s">
        <v>17</v>
      </c>
      <c r="AK344" s="1" t="s">
        <v>8908</v>
      </c>
      <c r="AL344" s="1" t="s">
        <v>56</v>
      </c>
      <c r="AM344" s="1" t="s">
        <v>11552</v>
      </c>
      <c r="AT344" s="1" t="s">
        <v>44</v>
      </c>
      <c r="AU344" s="1" t="s">
        <v>6669</v>
      </c>
      <c r="AV344" s="1" t="s">
        <v>175</v>
      </c>
      <c r="AW344" s="1" t="s">
        <v>8428</v>
      </c>
      <c r="BG344" s="1" t="s">
        <v>60</v>
      </c>
      <c r="BH344" s="1" t="s">
        <v>7012</v>
      </c>
      <c r="BI344" s="1" t="s">
        <v>657</v>
      </c>
      <c r="BJ344" s="1" t="s">
        <v>9274</v>
      </c>
      <c r="BK344" s="1" t="s">
        <v>60</v>
      </c>
      <c r="BL344" s="1" t="s">
        <v>7012</v>
      </c>
      <c r="BM344" s="1" t="s">
        <v>1116</v>
      </c>
      <c r="BN344" s="1" t="s">
        <v>10437</v>
      </c>
      <c r="BO344" s="1" t="s">
        <v>44</v>
      </c>
      <c r="BP344" s="1" t="s">
        <v>6669</v>
      </c>
      <c r="BQ344" s="1" t="s">
        <v>1117</v>
      </c>
      <c r="BR344" s="1" t="s">
        <v>10019</v>
      </c>
      <c r="BS344" s="1" t="s">
        <v>56</v>
      </c>
      <c r="BT344" s="1" t="s">
        <v>11552</v>
      </c>
    </row>
    <row r="345" spans="1:72" ht="13.5" customHeight="1" x14ac:dyDescent="0.25">
      <c r="A345" s="4" t="str">
        <f t="shared" si="10"/>
        <v>1687_풍각남면_226</v>
      </c>
      <c r="B345" s="1">
        <v>1687</v>
      </c>
      <c r="C345" s="1" t="s">
        <v>11322</v>
      </c>
      <c r="D345" s="1" t="s">
        <v>11323</v>
      </c>
      <c r="E345" s="1">
        <v>344</v>
      </c>
      <c r="F345" s="1">
        <v>2</v>
      </c>
      <c r="G345" s="1" t="s">
        <v>839</v>
      </c>
      <c r="H345" s="1" t="s">
        <v>6459</v>
      </c>
      <c r="I345" s="1">
        <v>5</v>
      </c>
      <c r="L345" s="1">
        <v>4</v>
      </c>
      <c r="M345" s="1" t="s">
        <v>12372</v>
      </c>
      <c r="N345" s="1" t="s">
        <v>12862</v>
      </c>
      <c r="S345" s="1" t="s">
        <v>52</v>
      </c>
      <c r="T345" s="1" t="s">
        <v>6593</v>
      </c>
      <c r="U345" s="1" t="s">
        <v>53</v>
      </c>
      <c r="V345" s="1" t="s">
        <v>6668</v>
      </c>
      <c r="Y345" s="1" t="s">
        <v>13737</v>
      </c>
      <c r="Z345" s="1" t="s">
        <v>11476</v>
      </c>
      <c r="AC345" s="1">
        <v>45</v>
      </c>
      <c r="AD345" s="1" t="s">
        <v>406</v>
      </c>
      <c r="AE345" s="1" t="s">
        <v>8755</v>
      </c>
      <c r="AJ345" s="1" t="s">
        <v>17</v>
      </c>
      <c r="AK345" s="1" t="s">
        <v>8908</v>
      </c>
      <c r="AL345" s="1" t="s">
        <v>1118</v>
      </c>
      <c r="AM345" s="1" t="s">
        <v>8898</v>
      </c>
      <c r="AN345" s="1" t="s">
        <v>109</v>
      </c>
      <c r="AO345" s="1" t="s">
        <v>8966</v>
      </c>
      <c r="AP345" s="1" t="s">
        <v>58</v>
      </c>
      <c r="AQ345" s="1" t="s">
        <v>6774</v>
      </c>
      <c r="AR345" s="1" t="s">
        <v>1119</v>
      </c>
      <c r="AS345" s="1" t="s">
        <v>11671</v>
      </c>
      <c r="AT345" s="1" t="s">
        <v>44</v>
      </c>
      <c r="AU345" s="1" t="s">
        <v>6669</v>
      </c>
      <c r="AV345" s="1" t="s">
        <v>1120</v>
      </c>
      <c r="AW345" s="1" t="s">
        <v>7728</v>
      </c>
      <c r="BB345" s="1" t="s">
        <v>46</v>
      </c>
      <c r="BC345" s="1" t="s">
        <v>6783</v>
      </c>
      <c r="BD345" s="1" t="s">
        <v>1121</v>
      </c>
      <c r="BE345" s="1" t="s">
        <v>8133</v>
      </c>
      <c r="BG345" s="1" t="s">
        <v>44</v>
      </c>
      <c r="BH345" s="1" t="s">
        <v>6669</v>
      </c>
      <c r="BI345" s="1" t="s">
        <v>1122</v>
      </c>
      <c r="BJ345" s="1" t="s">
        <v>9999</v>
      </c>
      <c r="BK345" s="1" t="s">
        <v>44</v>
      </c>
      <c r="BL345" s="1" t="s">
        <v>6669</v>
      </c>
      <c r="BM345" s="1" t="s">
        <v>1123</v>
      </c>
      <c r="BN345" s="1" t="s">
        <v>10438</v>
      </c>
      <c r="BO345" s="1" t="s">
        <v>44</v>
      </c>
      <c r="BP345" s="1" t="s">
        <v>6669</v>
      </c>
      <c r="BQ345" s="1" t="s">
        <v>1124</v>
      </c>
      <c r="BR345" s="1" t="s">
        <v>10848</v>
      </c>
      <c r="BS345" s="1" t="s">
        <v>1118</v>
      </c>
      <c r="BT345" s="1" t="s">
        <v>8898</v>
      </c>
    </row>
    <row r="346" spans="1:72" ht="13.5" customHeight="1" x14ac:dyDescent="0.25">
      <c r="A346" s="4" t="str">
        <f t="shared" si="10"/>
        <v>1687_풍각남면_226</v>
      </c>
      <c r="B346" s="1">
        <v>1687</v>
      </c>
      <c r="C346" s="1" t="s">
        <v>11322</v>
      </c>
      <c r="D346" s="1" t="s">
        <v>11323</v>
      </c>
      <c r="E346" s="1">
        <v>345</v>
      </c>
      <c r="F346" s="1">
        <v>2</v>
      </c>
      <c r="G346" s="1" t="s">
        <v>839</v>
      </c>
      <c r="H346" s="1" t="s">
        <v>6459</v>
      </c>
      <c r="I346" s="1">
        <v>5</v>
      </c>
      <c r="L346" s="1">
        <v>4</v>
      </c>
      <c r="M346" s="1" t="s">
        <v>12372</v>
      </c>
      <c r="N346" s="1" t="s">
        <v>12862</v>
      </c>
      <c r="S346" s="1" t="s">
        <v>93</v>
      </c>
      <c r="T346" s="1" t="s">
        <v>6597</v>
      </c>
      <c r="Y346" s="1" t="s">
        <v>1125</v>
      </c>
      <c r="Z346" s="1" t="s">
        <v>7350</v>
      </c>
      <c r="AC346" s="1">
        <v>11</v>
      </c>
      <c r="AD346" s="1" t="s">
        <v>192</v>
      </c>
      <c r="AE346" s="1" t="s">
        <v>8735</v>
      </c>
    </row>
    <row r="347" spans="1:72" ht="13.5" customHeight="1" x14ac:dyDescent="0.25">
      <c r="A347" s="4" t="str">
        <f t="shared" si="10"/>
        <v>1687_풍각남면_226</v>
      </c>
      <c r="B347" s="1">
        <v>1687</v>
      </c>
      <c r="C347" s="1" t="s">
        <v>11322</v>
      </c>
      <c r="D347" s="1" t="s">
        <v>11323</v>
      </c>
      <c r="E347" s="1">
        <v>346</v>
      </c>
      <c r="F347" s="1">
        <v>2</v>
      </c>
      <c r="G347" s="1" t="s">
        <v>839</v>
      </c>
      <c r="H347" s="1" t="s">
        <v>6459</v>
      </c>
      <c r="I347" s="1">
        <v>5</v>
      </c>
      <c r="L347" s="1">
        <v>4</v>
      </c>
      <c r="M347" s="1" t="s">
        <v>12372</v>
      </c>
      <c r="N347" s="1" t="s">
        <v>12862</v>
      </c>
      <c r="S347" s="1" t="s">
        <v>70</v>
      </c>
      <c r="T347" s="1" t="s">
        <v>6596</v>
      </c>
      <c r="Y347" s="1" t="s">
        <v>1113</v>
      </c>
      <c r="Z347" s="1" t="s">
        <v>7348</v>
      </c>
      <c r="AF347" s="1" t="s">
        <v>412</v>
      </c>
      <c r="AG347" s="1" t="s">
        <v>8778</v>
      </c>
    </row>
    <row r="348" spans="1:72" ht="13.5" customHeight="1" x14ac:dyDescent="0.25">
      <c r="A348" s="4" t="str">
        <f t="shared" si="10"/>
        <v>1687_풍각남면_226</v>
      </c>
      <c r="B348" s="1">
        <v>1687</v>
      </c>
      <c r="C348" s="1" t="s">
        <v>11322</v>
      </c>
      <c r="D348" s="1" t="s">
        <v>11323</v>
      </c>
      <c r="E348" s="1">
        <v>347</v>
      </c>
      <c r="F348" s="1">
        <v>2</v>
      </c>
      <c r="G348" s="1" t="s">
        <v>839</v>
      </c>
      <c r="H348" s="1" t="s">
        <v>6459</v>
      </c>
      <c r="I348" s="1">
        <v>5</v>
      </c>
      <c r="L348" s="1">
        <v>5</v>
      </c>
      <c r="M348" s="1" t="s">
        <v>12373</v>
      </c>
      <c r="N348" s="1" t="s">
        <v>12863</v>
      </c>
      <c r="T348" s="1" t="s">
        <v>11369</v>
      </c>
      <c r="U348" s="1" t="s">
        <v>1126</v>
      </c>
      <c r="V348" s="1" t="s">
        <v>6746</v>
      </c>
      <c r="W348" s="1" t="s">
        <v>74</v>
      </c>
      <c r="X348" s="1" t="s">
        <v>7057</v>
      </c>
      <c r="Y348" s="1" t="s">
        <v>1127</v>
      </c>
      <c r="Z348" s="1" t="s">
        <v>7351</v>
      </c>
      <c r="AC348" s="1">
        <v>48</v>
      </c>
      <c r="AD348" s="1" t="s">
        <v>427</v>
      </c>
      <c r="AE348" s="1" t="s">
        <v>8758</v>
      </c>
      <c r="AJ348" s="1" t="s">
        <v>17</v>
      </c>
      <c r="AK348" s="1" t="s">
        <v>8908</v>
      </c>
      <c r="AL348" s="1" t="s">
        <v>981</v>
      </c>
      <c r="AM348" s="1" t="s">
        <v>8921</v>
      </c>
      <c r="AT348" s="1" t="s">
        <v>60</v>
      </c>
      <c r="AU348" s="1" t="s">
        <v>7012</v>
      </c>
      <c r="AV348" s="1" t="s">
        <v>983</v>
      </c>
      <c r="AW348" s="1" t="s">
        <v>9309</v>
      </c>
      <c r="BG348" s="1" t="s">
        <v>60</v>
      </c>
      <c r="BH348" s="1" t="s">
        <v>7012</v>
      </c>
      <c r="BI348" s="1" t="s">
        <v>984</v>
      </c>
      <c r="BJ348" s="1" t="s">
        <v>9416</v>
      </c>
      <c r="BK348" s="1" t="s">
        <v>348</v>
      </c>
      <c r="BL348" s="1" t="s">
        <v>9000</v>
      </c>
      <c r="BM348" s="1" t="s">
        <v>1128</v>
      </c>
      <c r="BN348" s="1" t="s">
        <v>10439</v>
      </c>
      <c r="BO348" s="1" t="s">
        <v>60</v>
      </c>
      <c r="BP348" s="1" t="s">
        <v>7012</v>
      </c>
      <c r="BQ348" s="1" t="s">
        <v>13762</v>
      </c>
      <c r="BR348" s="1" t="s">
        <v>12259</v>
      </c>
      <c r="BS348" s="1" t="s">
        <v>86</v>
      </c>
      <c r="BT348" s="1" t="s">
        <v>8853</v>
      </c>
    </row>
    <row r="349" spans="1:72" ht="13.5" customHeight="1" x14ac:dyDescent="0.25">
      <c r="A349" s="4" t="str">
        <f t="shared" si="10"/>
        <v>1687_풍각남면_226</v>
      </c>
      <c r="B349" s="1">
        <v>1687</v>
      </c>
      <c r="C349" s="1" t="s">
        <v>11322</v>
      </c>
      <c r="D349" s="1" t="s">
        <v>11323</v>
      </c>
      <c r="E349" s="1">
        <v>348</v>
      </c>
      <c r="F349" s="1">
        <v>2</v>
      </c>
      <c r="G349" s="1" t="s">
        <v>839</v>
      </c>
      <c r="H349" s="1" t="s">
        <v>6459</v>
      </c>
      <c r="I349" s="1">
        <v>5</v>
      </c>
      <c r="L349" s="1">
        <v>5</v>
      </c>
      <c r="M349" s="1" t="s">
        <v>12373</v>
      </c>
      <c r="N349" s="1" t="s">
        <v>12863</v>
      </c>
      <c r="S349" s="1" t="s">
        <v>52</v>
      </c>
      <c r="T349" s="1" t="s">
        <v>6593</v>
      </c>
      <c r="W349" s="1" t="s">
        <v>98</v>
      </c>
      <c r="X349" s="1" t="s">
        <v>11439</v>
      </c>
      <c r="Y349" s="1" t="s">
        <v>140</v>
      </c>
      <c r="Z349" s="1" t="s">
        <v>7129</v>
      </c>
      <c r="AC349" s="1">
        <v>42</v>
      </c>
      <c r="AD349" s="1" t="s">
        <v>307</v>
      </c>
      <c r="AE349" s="1" t="s">
        <v>8745</v>
      </c>
      <c r="AJ349" s="1" t="s">
        <v>17</v>
      </c>
      <c r="AK349" s="1" t="s">
        <v>8908</v>
      </c>
      <c r="AL349" s="1" t="s">
        <v>56</v>
      </c>
      <c r="AM349" s="1" t="s">
        <v>11552</v>
      </c>
      <c r="AT349" s="1" t="s">
        <v>334</v>
      </c>
      <c r="AU349" s="1" t="s">
        <v>6767</v>
      </c>
      <c r="AV349" s="1" t="s">
        <v>1129</v>
      </c>
      <c r="AW349" s="1" t="s">
        <v>8065</v>
      </c>
      <c r="BG349" s="1" t="s">
        <v>60</v>
      </c>
      <c r="BH349" s="1" t="s">
        <v>7012</v>
      </c>
      <c r="BI349" s="1" t="s">
        <v>1130</v>
      </c>
      <c r="BJ349" s="1" t="s">
        <v>9399</v>
      </c>
      <c r="BK349" s="1" t="s">
        <v>60</v>
      </c>
      <c r="BL349" s="1" t="s">
        <v>7012</v>
      </c>
      <c r="BM349" s="1" t="s">
        <v>1131</v>
      </c>
      <c r="BN349" s="1" t="s">
        <v>8491</v>
      </c>
      <c r="BO349" s="1" t="s">
        <v>669</v>
      </c>
      <c r="BP349" s="1" t="s">
        <v>7014</v>
      </c>
      <c r="BQ349" s="1" t="s">
        <v>1132</v>
      </c>
      <c r="BR349" s="1" t="s">
        <v>12271</v>
      </c>
      <c r="BS349" s="1" t="s">
        <v>86</v>
      </c>
      <c r="BT349" s="1" t="s">
        <v>8853</v>
      </c>
    </row>
    <row r="350" spans="1:72" ht="13.5" customHeight="1" x14ac:dyDescent="0.25">
      <c r="A350" s="4" t="str">
        <f t="shared" si="10"/>
        <v>1687_풍각남면_226</v>
      </c>
      <c r="B350" s="1">
        <v>1687</v>
      </c>
      <c r="C350" s="1" t="s">
        <v>11322</v>
      </c>
      <c r="D350" s="1" t="s">
        <v>11323</v>
      </c>
      <c r="E350" s="1">
        <v>349</v>
      </c>
      <c r="F350" s="1">
        <v>2</v>
      </c>
      <c r="G350" s="1" t="s">
        <v>839</v>
      </c>
      <c r="H350" s="1" t="s">
        <v>6459</v>
      </c>
      <c r="I350" s="1">
        <v>5</v>
      </c>
      <c r="L350" s="1">
        <v>5</v>
      </c>
      <c r="M350" s="1" t="s">
        <v>12373</v>
      </c>
      <c r="N350" s="1" t="s">
        <v>12863</v>
      </c>
      <c r="S350" s="1" t="s">
        <v>93</v>
      </c>
      <c r="T350" s="1" t="s">
        <v>6597</v>
      </c>
      <c r="U350" s="1" t="s">
        <v>130</v>
      </c>
      <c r="V350" s="1" t="s">
        <v>6673</v>
      </c>
      <c r="Y350" s="1" t="s">
        <v>1133</v>
      </c>
      <c r="Z350" s="1" t="s">
        <v>7352</v>
      </c>
      <c r="AG350" s="1" t="s">
        <v>8781</v>
      </c>
    </row>
    <row r="351" spans="1:72" ht="13.5" customHeight="1" x14ac:dyDescent="0.25">
      <c r="A351" s="4" t="str">
        <f t="shared" si="10"/>
        <v>1687_풍각남면_226</v>
      </c>
      <c r="B351" s="1">
        <v>1687</v>
      </c>
      <c r="C351" s="1" t="s">
        <v>11322</v>
      </c>
      <c r="D351" s="1" t="s">
        <v>11323</v>
      </c>
      <c r="E351" s="1">
        <v>350</v>
      </c>
      <c r="F351" s="1">
        <v>2</v>
      </c>
      <c r="G351" s="1" t="s">
        <v>839</v>
      </c>
      <c r="H351" s="1" t="s">
        <v>6459</v>
      </c>
      <c r="I351" s="1">
        <v>5</v>
      </c>
      <c r="L351" s="1">
        <v>5</v>
      </c>
      <c r="M351" s="1" t="s">
        <v>12373</v>
      </c>
      <c r="N351" s="1" t="s">
        <v>12863</v>
      </c>
      <c r="S351" s="1" t="s">
        <v>70</v>
      </c>
      <c r="T351" s="1" t="s">
        <v>6596</v>
      </c>
      <c r="Y351" s="1" t="s">
        <v>1134</v>
      </c>
      <c r="Z351" s="1" t="s">
        <v>7353</v>
      </c>
      <c r="AF351" s="1" t="s">
        <v>531</v>
      </c>
      <c r="AG351" s="1" t="s">
        <v>8781</v>
      </c>
    </row>
    <row r="352" spans="1:72" ht="13.5" customHeight="1" x14ac:dyDescent="0.25">
      <c r="A352" s="4" t="str">
        <f t="shared" si="10"/>
        <v>1687_풍각남면_226</v>
      </c>
      <c r="B352" s="1">
        <v>1687</v>
      </c>
      <c r="C352" s="1" t="s">
        <v>11322</v>
      </c>
      <c r="D352" s="1" t="s">
        <v>11323</v>
      </c>
      <c r="E352" s="1">
        <v>351</v>
      </c>
      <c r="F352" s="1">
        <v>2</v>
      </c>
      <c r="G352" s="1" t="s">
        <v>839</v>
      </c>
      <c r="H352" s="1" t="s">
        <v>6459</v>
      </c>
      <c r="I352" s="1">
        <v>6</v>
      </c>
      <c r="J352" s="1" t="s">
        <v>1135</v>
      </c>
      <c r="K352" s="1" t="s">
        <v>11340</v>
      </c>
      <c r="L352" s="1">
        <v>1</v>
      </c>
      <c r="M352" s="1" t="s">
        <v>12374</v>
      </c>
      <c r="N352" s="1" t="s">
        <v>12864</v>
      </c>
      <c r="T352" s="1" t="s">
        <v>11369</v>
      </c>
      <c r="U352" s="1" t="s">
        <v>1136</v>
      </c>
      <c r="V352" s="1" t="s">
        <v>11405</v>
      </c>
      <c r="W352" s="1" t="s">
        <v>994</v>
      </c>
      <c r="X352" s="1" t="s">
        <v>7077</v>
      </c>
      <c r="Y352" s="1" t="s">
        <v>1137</v>
      </c>
      <c r="Z352" s="1" t="s">
        <v>7354</v>
      </c>
      <c r="AC352" s="1">
        <v>48</v>
      </c>
      <c r="AD352" s="1" t="s">
        <v>427</v>
      </c>
      <c r="AE352" s="1" t="s">
        <v>8758</v>
      </c>
      <c r="AJ352" s="1" t="s">
        <v>17</v>
      </c>
      <c r="AK352" s="1" t="s">
        <v>8908</v>
      </c>
      <c r="AL352" s="1" t="s">
        <v>1095</v>
      </c>
      <c r="AM352" s="1" t="s">
        <v>11631</v>
      </c>
      <c r="AT352" s="1" t="s">
        <v>1138</v>
      </c>
      <c r="AU352" s="1" t="s">
        <v>6747</v>
      </c>
      <c r="AV352" s="1" t="s">
        <v>1139</v>
      </c>
      <c r="AW352" s="1" t="s">
        <v>7355</v>
      </c>
      <c r="BG352" s="1" t="s">
        <v>78</v>
      </c>
      <c r="BH352" s="1" t="s">
        <v>6689</v>
      </c>
      <c r="BI352" s="1" t="s">
        <v>13763</v>
      </c>
      <c r="BJ352" s="1" t="s">
        <v>10000</v>
      </c>
      <c r="BK352" s="1" t="s">
        <v>1140</v>
      </c>
      <c r="BL352" s="1" t="s">
        <v>10338</v>
      </c>
      <c r="BM352" s="1" t="s">
        <v>1141</v>
      </c>
      <c r="BN352" s="1" t="s">
        <v>10440</v>
      </c>
      <c r="BO352" s="1" t="s">
        <v>78</v>
      </c>
      <c r="BP352" s="1" t="s">
        <v>6689</v>
      </c>
      <c r="BQ352" s="1" t="s">
        <v>1142</v>
      </c>
      <c r="BR352" s="1" t="s">
        <v>10849</v>
      </c>
      <c r="BS352" s="1" t="s">
        <v>51</v>
      </c>
      <c r="BT352" s="1" t="s">
        <v>8849</v>
      </c>
    </row>
    <row r="353" spans="1:73" ht="13.5" customHeight="1" x14ac:dyDescent="0.25">
      <c r="A353" s="4" t="str">
        <f t="shared" si="10"/>
        <v>1687_풍각남면_226</v>
      </c>
      <c r="B353" s="1">
        <v>1687</v>
      </c>
      <c r="C353" s="1" t="s">
        <v>11322</v>
      </c>
      <c r="D353" s="1" t="s">
        <v>11323</v>
      </c>
      <c r="E353" s="1">
        <v>352</v>
      </c>
      <c r="F353" s="1">
        <v>2</v>
      </c>
      <c r="G353" s="1" t="s">
        <v>839</v>
      </c>
      <c r="H353" s="1" t="s">
        <v>6459</v>
      </c>
      <c r="I353" s="1">
        <v>6</v>
      </c>
      <c r="L353" s="1">
        <v>1</v>
      </c>
      <c r="M353" s="1" t="s">
        <v>12374</v>
      </c>
      <c r="N353" s="1" t="s">
        <v>12864</v>
      </c>
      <c r="S353" s="1" t="s">
        <v>52</v>
      </c>
      <c r="T353" s="1" t="s">
        <v>6593</v>
      </c>
      <c r="W353" s="1" t="s">
        <v>84</v>
      </c>
      <c r="X353" s="1" t="s">
        <v>11440</v>
      </c>
      <c r="Y353" s="1" t="s">
        <v>140</v>
      </c>
      <c r="Z353" s="1" t="s">
        <v>7129</v>
      </c>
      <c r="AC353" s="1">
        <v>48</v>
      </c>
      <c r="AD353" s="1" t="s">
        <v>427</v>
      </c>
      <c r="AE353" s="1" t="s">
        <v>8758</v>
      </c>
      <c r="AJ353" s="1" t="s">
        <v>17</v>
      </c>
      <c r="AK353" s="1" t="s">
        <v>8908</v>
      </c>
      <c r="AL353" s="1" t="s">
        <v>86</v>
      </c>
      <c r="AM353" s="1" t="s">
        <v>8853</v>
      </c>
      <c r="AT353" s="1" t="s">
        <v>78</v>
      </c>
      <c r="AU353" s="1" t="s">
        <v>6689</v>
      </c>
      <c r="AV353" s="1" t="s">
        <v>1143</v>
      </c>
      <c r="AW353" s="1" t="s">
        <v>7077</v>
      </c>
      <c r="BG353" s="1" t="s">
        <v>348</v>
      </c>
      <c r="BH353" s="1" t="s">
        <v>9000</v>
      </c>
      <c r="BI353" s="1" t="s">
        <v>1144</v>
      </c>
      <c r="BJ353" s="1" t="s">
        <v>9314</v>
      </c>
      <c r="BK353" s="1" t="s">
        <v>60</v>
      </c>
      <c r="BL353" s="1" t="s">
        <v>7012</v>
      </c>
      <c r="BM353" s="1" t="s">
        <v>1145</v>
      </c>
      <c r="BN353" s="1" t="s">
        <v>10441</v>
      </c>
      <c r="BO353" s="1" t="s">
        <v>60</v>
      </c>
      <c r="BP353" s="1" t="s">
        <v>7012</v>
      </c>
      <c r="BQ353" s="1" t="s">
        <v>1146</v>
      </c>
      <c r="BR353" s="1" t="s">
        <v>10850</v>
      </c>
      <c r="BS353" s="1" t="s">
        <v>981</v>
      </c>
      <c r="BT353" s="1" t="s">
        <v>8921</v>
      </c>
    </row>
    <row r="354" spans="1:73" ht="13.5" customHeight="1" x14ac:dyDescent="0.25">
      <c r="A354" s="4" t="str">
        <f t="shared" si="10"/>
        <v>1687_풍각남면_226</v>
      </c>
      <c r="B354" s="1">
        <v>1687</v>
      </c>
      <c r="C354" s="1" t="s">
        <v>11322</v>
      </c>
      <c r="D354" s="1" t="s">
        <v>11323</v>
      </c>
      <c r="E354" s="1">
        <v>353</v>
      </c>
      <c r="F354" s="1">
        <v>2</v>
      </c>
      <c r="G354" s="1" t="s">
        <v>839</v>
      </c>
      <c r="H354" s="1" t="s">
        <v>6459</v>
      </c>
      <c r="I354" s="1">
        <v>6</v>
      </c>
      <c r="L354" s="1">
        <v>1</v>
      </c>
      <c r="M354" s="1" t="s">
        <v>12374</v>
      </c>
      <c r="N354" s="1" t="s">
        <v>12864</v>
      </c>
      <c r="S354" s="1" t="s">
        <v>66</v>
      </c>
      <c r="T354" s="1" t="s">
        <v>11384</v>
      </c>
      <c r="U354" s="1" t="s">
        <v>1138</v>
      </c>
      <c r="V354" s="1" t="s">
        <v>6747</v>
      </c>
      <c r="Y354" s="1" t="s">
        <v>1139</v>
      </c>
      <c r="Z354" s="1" t="s">
        <v>7355</v>
      </c>
      <c r="AC354" s="1">
        <v>82</v>
      </c>
      <c r="AD354" s="1" t="s">
        <v>253</v>
      </c>
      <c r="AE354" s="1" t="s">
        <v>8742</v>
      </c>
    </row>
    <row r="355" spans="1:73" ht="13.5" customHeight="1" x14ac:dyDescent="0.25">
      <c r="A355" s="4" t="str">
        <f t="shared" si="10"/>
        <v>1687_풍각남면_226</v>
      </c>
      <c r="B355" s="1">
        <v>1687</v>
      </c>
      <c r="C355" s="1" t="s">
        <v>11322</v>
      </c>
      <c r="D355" s="1" t="s">
        <v>11323</v>
      </c>
      <c r="E355" s="1">
        <v>354</v>
      </c>
      <c r="F355" s="1">
        <v>2</v>
      </c>
      <c r="G355" s="1" t="s">
        <v>839</v>
      </c>
      <c r="H355" s="1" t="s">
        <v>6459</v>
      </c>
      <c r="I355" s="1">
        <v>6</v>
      </c>
      <c r="L355" s="1">
        <v>1</v>
      </c>
      <c r="M355" s="1" t="s">
        <v>12374</v>
      </c>
      <c r="N355" s="1" t="s">
        <v>12864</v>
      </c>
      <c r="S355" s="1" t="s">
        <v>93</v>
      </c>
      <c r="T355" s="1" t="s">
        <v>6597</v>
      </c>
      <c r="U355" s="1" t="s">
        <v>130</v>
      </c>
      <c r="V355" s="1" t="s">
        <v>6673</v>
      </c>
      <c r="Y355" s="1" t="s">
        <v>1147</v>
      </c>
      <c r="Z355" s="1" t="s">
        <v>7356</v>
      </c>
      <c r="AC355" s="1">
        <v>15</v>
      </c>
      <c r="AD355" s="1" t="s">
        <v>119</v>
      </c>
      <c r="AE355" s="1" t="s">
        <v>8724</v>
      </c>
      <c r="BU355" s="1" t="s">
        <v>14044</v>
      </c>
    </row>
    <row r="356" spans="1:73" ht="13.5" customHeight="1" x14ac:dyDescent="0.25">
      <c r="A356" s="4" t="str">
        <f t="shared" si="10"/>
        <v>1687_풍각남면_226</v>
      </c>
      <c r="B356" s="1">
        <v>1687</v>
      </c>
      <c r="C356" s="1" t="s">
        <v>11322</v>
      </c>
      <c r="D356" s="1" t="s">
        <v>11323</v>
      </c>
      <c r="E356" s="1">
        <v>355</v>
      </c>
      <c r="F356" s="1">
        <v>2</v>
      </c>
      <c r="G356" s="1" t="s">
        <v>839</v>
      </c>
      <c r="H356" s="1" t="s">
        <v>6459</v>
      </c>
      <c r="I356" s="1">
        <v>6</v>
      </c>
      <c r="L356" s="1">
        <v>1</v>
      </c>
      <c r="M356" s="1" t="s">
        <v>12374</v>
      </c>
      <c r="N356" s="1" t="s">
        <v>12864</v>
      </c>
      <c r="S356" s="1" t="s">
        <v>70</v>
      </c>
      <c r="T356" s="1" t="s">
        <v>6596</v>
      </c>
      <c r="Y356" s="1" t="s">
        <v>13764</v>
      </c>
      <c r="Z356" s="1" t="s">
        <v>7357</v>
      </c>
      <c r="AC356" s="1">
        <v>10</v>
      </c>
      <c r="AD356" s="1" t="s">
        <v>333</v>
      </c>
      <c r="AE356" s="1" t="s">
        <v>8749</v>
      </c>
    </row>
    <row r="357" spans="1:73" ht="13.5" customHeight="1" x14ac:dyDescent="0.25">
      <c r="A357" s="4" t="str">
        <f t="shared" si="10"/>
        <v>1687_풍각남면_226</v>
      </c>
      <c r="B357" s="1">
        <v>1687</v>
      </c>
      <c r="C357" s="1" t="s">
        <v>11322</v>
      </c>
      <c r="D357" s="1" t="s">
        <v>11323</v>
      </c>
      <c r="E357" s="1">
        <v>356</v>
      </c>
      <c r="F357" s="1">
        <v>2</v>
      </c>
      <c r="G357" s="1" t="s">
        <v>839</v>
      </c>
      <c r="H357" s="1" t="s">
        <v>6459</v>
      </c>
      <c r="I357" s="1">
        <v>6</v>
      </c>
      <c r="L357" s="1">
        <v>1</v>
      </c>
      <c r="M357" s="1" t="s">
        <v>12374</v>
      </c>
      <c r="N357" s="1" t="s">
        <v>12864</v>
      </c>
      <c r="S357" s="1" t="s">
        <v>490</v>
      </c>
      <c r="T357" s="1" t="s">
        <v>6607</v>
      </c>
      <c r="W357" s="1" t="s">
        <v>74</v>
      </c>
      <c r="X357" s="1" t="s">
        <v>7057</v>
      </c>
      <c r="Y357" s="1" t="s">
        <v>140</v>
      </c>
      <c r="Z357" s="1" t="s">
        <v>7129</v>
      </c>
      <c r="AC357" s="1">
        <v>82</v>
      </c>
      <c r="AD357" s="1" t="s">
        <v>253</v>
      </c>
      <c r="AE357" s="1" t="s">
        <v>8742</v>
      </c>
    </row>
    <row r="358" spans="1:73" ht="13.5" customHeight="1" x14ac:dyDescent="0.25">
      <c r="A358" s="4" t="str">
        <f t="shared" si="10"/>
        <v>1687_풍각남면_226</v>
      </c>
      <c r="B358" s="1">
        <v>1687</v>
      </c>
      <c r="C358" s="1" t="s">
        <v>11322</v>
      </c>
      <c r="D358" s="1" t="s">
        <v>11323</v>
      </c>
      <c r="E358" s="1">
        <v>357</v>
      </c>
      <c r="F358" s="1">
        <v>2</v>
      </c>
      <c r="G358" s="1" t="s">
        <v>839</v>
      </c>
      <c r="H358" s="1" t="s">
        <v>6459</v>
      </c>
      <c r="I358" s="1">
        <v>6</v>
      </c>
      <c r="L358" s="1">
        <v>1</v>
      </c>
      <c r="M358" s="1" t="s">
        <v>12374</v>
      </c>
      <c r="N358" s="1" t="s">
        <v>12864</v>
      </c>
      <c r="S358" s="1" t="s">
        <v>341</v>
      </c>
      <c r="T358" s="1" t="s">
        <v>6594</v>
      </c>
      <c r="W358" s="1" t="s">
        <v>306</v>
      </c>
      <c r="X358" s="1" t="s">
        <v>7062</v>
      </c>
      <c r="Y358" s="1" t="s">
        <v>140</v>
      </c>
      <c r="Z358" s="1" t="s">
        <v>7129</v>
      </c>
      <c r="AC358" s="1">
        <v>22</v>
      </c>
      <c r="AD358" s="1" t="s">
        <v>415</v>
      </c>
      <c r="AE358" s="1" t="s">
        <v>8756</v>
      </c>
      <c r="AF358" s="1" t="s">
        <v>97</v>
      </c>
      <c r="AG358" s="1" t="s">
        <v>8774</v>
      </c>
    </row>
    <row r="359" spans="1:73" ht="13.5" customHeight="1" x14ac:dyDescent="0.25">
      <c r="A359" s="4" t="str">
        <f t="shared" si="10"/>
        <v>1687_풍각남면_226</v>
      </c>
      <c r="B359" s="1">
        <v>1687</v>
      </c>
      <c r="C359" s="1" t="s">
        <v>11322</v>
      </c>
      <c r="D359" s="1" t="s">
        <v>11323</v>
      </c>
      <c r="E359" s="1">
        <v>358</v>
      </c>
      <c r="F359" s="1">
        <v>2</v>
      </c>
      <c r="G359" s="1" t="s">
        <v>839</v>
      </c>
      <c r="H359" s="1" t="s">
        <v>6459</v>
      </c>
      <c r="I359" s="1">
        <v>6</v>
      </c>
      <c r="L359" s="1">
        <v>2</v>
      </c>
      <c r="M359" s="1" t="s">
        <v>12375</v>
      </c>
      <c r="N359" s="1" t="s">
        <v>12865</v>
      </c>
      <c r="T359" s="1" t="s">
        <v>11368</v>
      </c>
      <c r="U359" s="1" t="s">
        <v>73</v>
      </c>
      <c r="V359" s="1" t="s">
        <v>6670</v>
      </c>
      <c r="W359" s="1" t="s">
        <v>98</v>
      </c>
      <c r="X359" s="1" t="s">
        <v>11439</v>
      </c>
      <c r="Y359" s="1" t="s">
        <v>1148</v>
      </c>
      <c r="Z359" s="1" t="s">
        <v>7358</v>
      </c>
      <c r="AC359" s="1">
        <v>49</v>
      </c>
      <c r="AD359" s="1" t="s">
        <v>100</v>
      </c>
      <c r="AE359" s="1" t="s">
        <v>8722</v>
      </c>
      <c r="AJ359" s="1" t="s">
        <v>17</v>
      </c>
      <c r="AK359" s="1" t="s">
        <v>8908</v>
      </c>
      <c r="AL359" s="1" t="s">
        <v>56</v>
      </c>
      <c r="AM359" s="1" t="s">
        <v>11552</v>
      </c>
      <c r="AT359" s="1" t="s">
        <v>130</v>
      </c>
      <c r="AU359" s="1" t="s">
        <v>6673</v>
      </c>
      <c r="AV359" s="1" t="s">
        <v>1105</v>
      </c>
      <c r="AW359" s="1" t="s">
        <v>7522</v>
      </c>
      <c r="BG359" s="1" t="s">
        <v>1149</v>
      </c>
      <c r="BH359" s="1" t="s">
        <v>9178</v>
      </c>
      <c r="BI359" s="1" t="s">
        <v>877</v>
      </c>
      <c r="BJ359" s="1" t="s">
        <v>9497</v>
      </c>
      <c r="BK359" s="1" t="s">
        <v>1150</v>
      </c>
      <c r="BL359" s="1" t="s">
        <v>10339</v>
      </c>
      <c r="BM359" s="1" t="s">
        <v>582</v>
      </c>
      <c r="BN359" s="1" t="s">
        <v>9971</v>
      </c>
      <c r="BO359" s="1" t="s">
        <v>618</v>
      </c>
      <c r="BP359" s="1" t="s">
        <v>6817</v>
      </c>
      <c r="BQ359" s="1" t="s">
        <v>1151</v>
      </c>
      <c r="BR359" s="1" t="s">
        <v>12031</v>
      </c>
      <c r="BS359" s="1" t="s">
        <v>587</v>
      </c>
      <c r="BT359" s="1" t="s">
        <v>8884</v>
      </c>
    </row>
    <row r="360" spans="1:73" ht="13.5" customHeight="1" x14ac:dyDescent="0.25">
      <c r="A360" s="4" t="str">
        <f t="shared" si="10"/>
        <v>1687_풍각남면_226</v>
      </c>
      <c r="B360" s="1">
        <v>1687</v>
      </c>
      <c r="C360" s="1" t="s">
        <v>11322</v>
      </c>
      <c r="D360" s="1" t="s">
        <v>11323</v>
      </c>
      <c r="E360" s="1">
        <v>359</v>
      </c>
      <c r="F360" s="1">
        <v>2</v>
      </c>
      <c r="G360" s="1" t="s">
        <v>839</v>
      </c>
      <c r="H360" s="1" t="s">
        <v>6459</v>
      </c>
      <c r="I360" s="1">
        <v>6</v>
      </c>
      <c r="L360" s="1">
        <v>2</v>
      </c>
      <c r="M360" s="1" t="s">
        <v>12375</v>
      </c>
      <c r="N360" s="1" t="s">
        <v>12865</v>
      </c>
      <c r="S360" s="1" t="s">
        <v>52</v>
      </c>
      <c r="T360" s="1" t="s">
        <v>6593</v>
      </c>
      <c r="U360" s="1" t="s">
        <v>83</v>
      </c>
      <c r="V360" s="1" t="s">
        <v>11397</v>
      </c>
      <c r="W360" s="1" t="s">
        <v>98</v>
      </c>
      <c r="X360" s="1" t="s">
        <v>11439</v>
      </c>
      <c r="Y360" s="1" t="s">
        <v>140</v>
      </c>
      <c r="Z360" s="1" t="s">
        <v>7129</v>
      </c>
      <c r="AC360" s="1">
        <v>40</v>
      </c>
      <c r="AD360" s="1" t="s">
        <v>327</v>
      </c>
      <c r="AE360" s="1" t="s">
        <v>8748</v>
      </c>
      <c r="AJ360" s="1" t="s">
        <v>17</v>
      </c>
      <c r="AK360" s="1" t="s">
        <v>8908</v>
      </c>
      <c r="AL360" s="1" t="s">
        <v>56</v>
      </c>
      <c r="AM360" s="1" t="s">
        <v>11552</v>
      </c>
      <c r="AT360" s="1" t="s">
        <v>60</v>
      </c>
      <c r="AU360" s="1" t="s">
        <v>7012</v>
      </c>
      <c r="AV360" s="1" t="s">
        <v>235</v>
      </c>
      <c r="AW360" s="1" t="s">
        <v>8010</v>
      </c>
      <c r="BG360" s="1" t="s">
        <v>60</v>
      </c>
      <c r="BH360" s="1" t="s">
        <v>7012</v>
      </c>
      <c r="BI360" s="1" t="s">
        <v>1152</v>
      </c>
      <c r="BJ360" s="1" t="s">
        <v>10001</v>
      </c>
      <c r="BK360" s="1" t="s">
        <v>60</v>
      </c>
      <c r="BL360" s="1" t="s">
        <v>7012</v>
      </c>
      <c r="BM360" s="1" t="s">
        <v>210</v>
      </c>
      <c r="BN360" s="1" t="s">
        <v>8591</v>
      </c>
      <c r="BO360" s="1" t="s">
        <v>78</v>
      </c>
      <c r="BP360" s="1" t="s">
        <v>6689</v>
      </c>
      <c r="BQ360" s="1" t="s">
        <v>1153</v>
      </c>
      <c r="BR360" s="1" t="s">
        <v>11993</v>
      </c>
      <c r="BS360" s="1" t="s">
        <v>56</v>
      </c>
      <c r="BT360" s="1" t="s">
        <v>11552</v>
      </c>
    </row>
    <row r="361" spans="1:73" ht="13.5" customHeight="1" x14ac:dyDescent="0.25">
      <c r="A361" s="4" t="str">
        <f t="shared" si="10"/>
        <v>1687_풍각남면_226</v>
      </c>
      <c r="B361" s="1">
        <v>1687</v>
      </c>
      <c r="C361" s="1" t="s">
        <v>11322</v>
      </c>
      <c r="D361" s="1" t="s">
        <v>11323</v>
      </c>
      <c r="E361" s="1">
        <v>360</v>
      </c>
      <c r="F361" s="1">
        <v>2</v>
      </c>
      <c r="G361" s="1" t="s">
        <v>839</v>
      </c>
      <c r="H361" s="1" t="s">
        <v>6459</v>
      </c>
      <c r="I361" s="1">
        <v>6</v>
      </c>
      <c r="L361" s="1">
        <v>3</v>
      </c>
      <c r="M361" s="1" t="s">
        <v>12376</v>
      </c>
      <c r="N361" s="1" t="s">
        <v>12866</v>
      </c>
      <c r="T361" s="1" t="s">
        <v>11368</v>
      </c>
      <c r="U361" s="1" t="s">
        <v>227</v>
      </c>
      <c r="V361" s="1" t="s">
        <v>6680</v>
      </c>
      <c r="W361" s="1" t="s">
        <v>98</v>
      </c>
      <c r="X361" s="1" t="s">
        <v>11439</v>
      </c>
      <c r="Y361" s="1" t="s">
        <v>1154</v>
      </c>
      <c r="Z361" s="1" t="s">
        <v>7359</v>
      </c>
      <c r="AC361" s="1">
        <v>46</v>
      </c>
      <c r="AD361" s="1" t="s">
        <v>376</v>
      </c>
      <c r="AE361" s="1" t="s">
        <v>8752</v>
      </c>
      <c r="AJ361" s="1" t="s">
        <v>17</v>
      </c>
      <c r="AK361" s="1" t="s">
        <v>8908</v>
      </c>
      <c r="AL361" s="1" t="s">
        <v>56</v>
      </c>
      <c r="AM361" s="1" t="s">
        <v>11552</v>
      </c>
      <c r="AT361" s="1" t="s">
        <v>1155</v>
      </c>
      <c r="AU361" s="1" t="s">
        <v>11764</v>
      </c>
      <c r="AV361" s="1" t="s">
        <v>1156</v>
      </c>
      <c r="AW361" s="1" t="s">
        <v>7360</v>
      </c>
      <c r="BG361" s="1" t="s">
        <v>392</v>
      </c>
      <c r="BH361" s="1" t="s">
        <v>9213</v>
      </c>
      <c r="BI361" s="1" t="s">
        <v>13765</v>
      </c>
      <c r="BJ361" s="1" t="s">
        <v>10002</v>
      </c>
      <c r="BK361" s="1" t="s">
        <v>392</v>
      </c>
      <c r="BL361" s="1" t="s">
        <v>9213</v>
      </c>
      <c r="BM361" s="1" t="s">
        <v>1157</v>
      </c>
      <c r="BN361" s="1" t="s">
        <v>10437</v>
      </c>
      <c r="BO361" s="1" t="s">
        <v>1158</v>
      </c>
      <c r="BP361" s="1" t="s">
        <v>10763</v>
      </c>
      <c r="BQ361" s="1" t="s">
        <v>1159</v>
      </c>
      <c r="BR361" s="1" t="s">
        <v>10851</v>
      </c>
      <c r="BS361" s="1" t="s">
        <v>51</v>
      </c>
      <c r="BT361" s="1" t="s">
        <v>8849</v>
      </c>
    </row>
    <row r="362" spans="1:73" ht="13.5" customHeight="1" x14ac:dyDescent="0.25">
      <c r="A362" s="4" t="str">
        <f t="shared" si="10"/>
        <v>1687_풍각남면_226</v>
      </c>
      <c r="B362" s="1">
        <v>1687</v>
      </c>
      <c r="C362" s="1" t="s">
        <v>11322</v>
      </c>
      <c r="D362" s="1" t="s">
        <v>11323</v>
      </c>
      <c r="E362" s="1">
        <v>361</v>
      </c>
      <c r="F362" s="1">
        <v>2</v>
      </c>
      <c r="G362" s="1" t="s">
        <v>839</v>
      </c>
      <c r="H362" s="1" t="s">
        <v>6459</v>
      </c>
      <c r="I362" s="1">
        <v>6</v>
      </c>
      <c r="L362" s="1">
        <v>3</v>
      </c>
      <c r="M362" s="1" t="s">
        <v>12376</v>
      </c>
      <c r="N362" s="1" t="s">
        <v>12866</v>
      </c>
      <c r="S362" s="1" t="s">
        <v>52</v>
      </c>
      <c r="T362" s="1" t="s">
        <v>6593</v>
      </c>
      <c r="W362" s="1" t="s">
        <v>98</v>
      </c>
      <c r="X362" s="1" t="s">
        <v>11439</v>
      </c>
      <c r="Y362" s="1" t="s">
        <v>140</v>
      </c>
      <c r="Z362" s="1" t="s">
        <v>7129</v>
      </c>
      <c r="AC362" s="1">
        <v>53</v>
      </c>
      <c r="AD362" s="1" t="s">
        <v>146</v>
      </c>
      <c r="AE362" s="1" t="s">
        <v>8730</v>
      </c>
      <c r="AJ362" s="1" t="s">
        <v>17</v>
      </c>
      <c r="AK362" s="1" t="s">
        <v>8908</v>
      </c>
      <c r="AL362" s="1" t="s">
        <v>57</v>
      </c>
      <c r="AM362" s="1" t="s">
        <v>8919</v>
      </c>
      <c r="AT362" s="1" t="s">
        <v>60</v>
      </c>
      <c r="AU362" s="1" t="s">
        <v>7012</v>
      </c>
      <c r="AV362" s="1" t="s">
        <v>1160</v>
      </c>
      <c r="AW362" s="1" t="s">
        <v>9310</v>
      </c>
      <c r="BG362" s="1" t="s">
        <v>60</v>
      </c>
      <c r="BH362" s="1" t="s">
        <v>7012</v>
      </c>
      <c r="BI362" s="1" t="s">
        <v>1161</v>
      </c>
      <c r="BJ362" s="1" t="s">
        <v>10003</v>
      </c>
      <c r="BK362" s="1" t="s">
        <v>60</v>
      </c>
      <c r="BL362" s="1" t="s">
        <v>7012</v>
      </c>
      <c r="BM362" s="1" t="s">
        <v>1162</v>
      </c>
      <c r="BN362" s="1" t="s">
        <v>8645</v>
      </c>
      <c r="BO362" s="1" t="s">
        <v>60</v>
      </c>
      <c r="BP362" s="1" t="s">
        <v>7012</v>
      </c>
      <c r="BQ362" s="1" t="s">
        <v>1163</v>
      </c>
      <c r="BR362" s="1" t="s">
        <v>10852</v>
      </c>
      <c r="BS362" s="1" t="s">
        <v>56</v>
      </c>
      <c r="BT362" s="1" t="s">
        <v>11552</v>
      </c>
    </row>
    <row r="363" spans="1:73" ht="13.5" customHeight="1" x14ac:dyDescent="0.25">
      <c r="A363" s="4" t="str">
        <f t="shared" si="10"/>
        <v>1687_풍각남면_226</v>
      </c>
      <c r="B363" s="1">
        <v>1687</v>
      </c>
      <c r="C363" s="1" t="s">
        <v>11322</v>
      </c>
      <c r="D363" s="1" t="s">
        <v>11323</v>
      </c>
      <c r="E363" s="1">
        <v>362</v>
      </c>
      <c r="F363" s="1">
        <v>2</v>
      </c>
      <c r="G363" s="1" t="s">
        <v>839</v>
      </c>
      <c r="H363" s="1" t="s">
        <v>6459</v>
      </c>
      <c r="I363" s="1">
        <v>6</v>
      </c>
      <c r="L363" s="1">
        <v>3</v>
      </c>
      <c r="M363" s="1" t="s">
        <v>12376</v>
      </c>
      <c r="N363" s="1" t="s">
        <v>12866</v>
      </c>
      <c r="S363" s="1" t="s">
        <v>66</v>
      </c>
      <c r="T363" s="1" t="s">
        <v>11384</v>
      </c>
      <c r="U363" s="1" t="s">
        <v>1155</v>
      </c>
      <c r="V363" s="1" t="s">
        <v>11433</v>
      </c>
      <c r="Y363" s="1" t="s">
        <v>1156</v>
      </c>
      <c r="Z363" s="1" t="s">
        <v>7360</v>
      </c>
      <c r="AC363" s="1">
        <v>76</v>
      </c>
      <c r="AD363" s="1" t="s">
        <v>1075</v>
      </c>
      <c r="AE363" s="1" t="s">
        <v>8769</v>
      </c>
    </row>
    <row r="364" spans="1:73" ht="13.5" customHeight="1" x14ac:dyDescent="0.25">
      <c r="A364" s="4" t="str">
        <f t="shared" si="10"/>
        <v>1687_풍각남면_226</v>
      </c>
      <c r="B364" s="1">
        <v>1687</v>
      </c>
      <c r="C364" s="1" t="s">
        <v>11322</v>
      </c>
      <c r="D364" s="1" t="s">
        <v>11323</v>
      </c>
      <c r="E364" s="1">
        <v>363</v>
      </c>
      <c r="F364" s="1">
        <v>2</v>
      </c>
      <c r="G364" s="1" t="s">
        <v>839</v>
      </c>
      <c r="H364" s="1" t="s">
        <v>6459</v>
      </c>
      <c r="I364" s="1">
        <v>6</v>
      </c>
      <c r="L364" s="1">
        <v>3</v>
      </c>
      <c r="M364" s="1" t="s">
        <v>12376</v>
      </c>
      <c r="N364" s="1" t="s">
        <v>12866</v>
      </c>
      <c r="S364" s="1" t="s">
        <v>93</v>
      </c>
      <c r="T364" s="1" t="s">
        <v>6597</v>
      </c>
      <c r="U364" s="1" t="s">
        <v>227</v>
      </c>
      <c r="V364" s="1" t="s">
        <v>6680</v>
      </c>
      <c r="Y364" s="1" t="s">
        <v>1164</v>
      </c>
      <c r="Z364" s="1" t="s">
        <v>7361</v>
      </c>
      <c r="AC364" s="1">
        <v>23</v>
      </c>
      <c r="AD364" s="1" t="s">
        <v>202</v>
      </c>
      <c r="AE364" s="1" t="s">
        <v>8736</v>
      </c>
    </row>
    <row r="365" spans="1:73" ht="13.5" customHeight="1" x14ac:dyDescent="0.25">
      <c r="A365" s="4" t="str">
        <f t="shared" si="10"/>
        <v>1687_풍각남면_226</v>
      </c>
      <c r="B365" s="1">
        <v>1687</v>
      </c>
      <c r="C365" s="1" t="s">
        <v>11322</v>
      </c>
      <c r="D365" s="1" t="s">
        <v>11323</v>
      </c>
      <c r="E365" s="1">
        <v>364</v>
      </c>
      <c r="F365" s="1">
        <v>2</v>
      </c>
      <c r="G365" s="1" t="s">
        <v>839</v>
      </c>
      <c r="H365" s="1" t="s">
        <v>6459</v>
      </c>
      <c r="I365" s="1">
        <v>6</v>
      </c>
      <c r="L365" s="1">
        <v>3</v>
      </c>
      <c r="M365" s="1" t="s">
        <v>12376</v>
      </c>
      <c r="N365" s="1" t="s">
        <v>12866</v>
      </c>
      <c r="S365" s="1" t="s">
        <v>341</v>
      </c>
      <c r="T365" s="1" t="s">
        <v>6594</v>
      </c>
      <c r="W365" s="1" t="s">
        <v>84</v>
      </c>
      <c r="X365" s="1" t="s">
        <v>11440</v>
      </c>
      <c r="Y365" s="1" t="s">
        <v>140</v>
      </c>
      <c r="Z365" s="1" t="s">
        <v>7129</v>
      </c>
      <c r="AC365" s="1">
        <v>25</v>
      </c>
      <c r="AD365" s="1" t="s">
        <v>401</v>
      </c>
      <c r="AE365" s="1" t="s">
        <v>8754</v>
      </c>
      <c r="AF365" s="1" t="s">
        <v>97</v>
      </c>
      <c r="AG365" s="1" t="s">
        <v>8774</v>
      </c>
    </row>
    <row r="366" spans="1:73" ht="13.5" customHeight="1" x14ac:dyDescent="0.25">
      <c r="A366" s="4" t="str">
        <f t="shared" si="10"/>
        <v>1687_풍각남면_226</v>
      </c>
      <c r="B366" s="1">
        <v>1687</v>
      </c>
      <c r="C366" s="1" t="s">
        <v>11322</v>
      </c>
      <c r="D366" s="1" t="s">
        <v>11323</v>
      </c>
      <c r="E366" s="1">
        <v>365</v>
      </c>
      <c r="F366" s="1">
        <v>2</v>
      </c>
      <c r="G366" s="1" t="s">
        <v>839</v>
      </c>
      <c r="H366" s="1" t="s">
        <v>6459</v>
      </c>
      <c r="I366" s="1">
        <v>6</v>
      </c>
      <c r="L366" s="1">
        <v>3</v>
      </c>
      <c r="M366" s="1" t="s">
        <v>12376</v>
      </c>
      <c r="N366" s="1" t="s">
        <v>12866</v>
      </c>
      <c r="T366" s="1" t="s">
        <v>11389</v>
      </c>
      <c r="U366" s="1" t="s">
        <v>413</v>
      </c>
      <c r="V366" s="1" t="s">
        <v>6695</v>
      </c>
      <c r="Y366" s="1" t="s">
        <v>1165</v>
      </c>
      <c r="Z366" s="1" t="s">
        <v>7362</v>
      </c>
      <c r="AC366" s="1">
        <v>34</v>
      </c>
      <c r="AD366" s="1" t="s">
        <v>55</v>
      </c>
      <c r="AE366" s="1" t="s">
        <v>8716</v>
      </c>
      <c r="AF366" s="1" t="s">
        <v>1021</v>
      </c>
      <c r="AG366" s="1" t="s">
        <v>8784</v>
      </c>
      <c r="AH366" s="1" t="s">
        <v>497</v>
      </c>
      <c r="AI366" s="1" t="s">
        <v>8848</v>
      </c>
      <c r="AT366" s="1" t="s">
        <v>44</v>
      </c>
      <c r="AU366" s="1" t="s">
        <v>6669</v>
      </c>
      <c r="AV366" s="1" t="s">
        <v>1166</v>
      </c>
      <c r="AW366" s="1" t="s">
        <v>9311</v>
      </c>
      <c r="BB366" s="1" t="s">
        <v>53</v>
      </c>
      <c r="BC366" s="1" t="s">
        <v>6668</v>
      </c>
      <c r="BD366" s="1" t="s">
        <v>1167</v>
      </c>
      <c r="BE366" s="1" t="s">
        <v>7806</v>
      </c>
    </row>
    <row r="367" spans="1:73" ht="13.5" customHeight="1" x14ac:dyDescent="0.25">
      <c r="A367" s="4" t="str">
        <f t="shared" si="10"/>
        <v>1687_풍각남면_226</v>
      </c>
      <c r="B367" s="1">
        <v>1687</v>
      </c>
      <c r="C367" s="1" t="s">
        <v>11322</v>
      </c>
      <c r="D367" s="1" t="s">
        <v>11323</v>
      </c>
      <c r="E367" s="1">
        <v>366</v>
      </c>
      <c r="F367" s="1">
        <v>2</v>
      </c>
      <c r="G367" s="1" t="s">
        <v>839</v>
      </c>
      <c r="H367" s="1" t="s">
        <v>6459</v>
      </c>
      <c r="I367" s="1">
        <v>6</v>
      </c>
      <c r="L367" s="1">
        <v>3</v>
      </c>
      <c r="M367" s="1" t="s">
        <v>12376</v>
      </c>
      <c r="N367" s="1" t="s">
        <v>12866</v>
      </c>
      <c r="S367" s="1" t="s">
        <v>1168</v>
      </c>
      <c r="T367" s="1" t="s">
        <v>6612</v>
      </c>
      <c r="Y367" s="1" t="s">
        <v>13766</v>
      </c>
      <c r="Z367" s="1" t="s">
        <v>11493</v>
      </c>
      <c r="AF367" s="1" t="s">
        <v>1169</v>
      </c>
      <c r="AG367" s="1" t="s">
        <v>8785</v>
      </c>
    </row>
    <row r="368" spans="1:73" ht="13.5" customHeight="1" x14ac:dyDescent="0.25">
      <c r="A368" s="4" t="str">
        <f t="shared" si="10"/>
        <v>1687_풍각남면_226</v>
      </c>
      <c r="B368" s="1">
        <v>1687</v>
      </c>
      <c r="C368" s="1" t="s">
        <v>11322</v>
      </c>
      <c r="D368" s="1" t="s">
        <v>11323</v>
      </c>
      <c r="E368" s="1">
        <v>367</v>
      </c>
      <c r="F368" s="1">
        <v>2</v>
      </c>
      <c r="G368" s="1" t="s">
        <v>839</v>
      </c>
      <c r="H368" s="1" t="s">
        <v>6459</v>
      </c>
      <c r="I368" s="1">
        <v>6</v>
      </c>
      <c r="L368" s="1">
        <v>3</v>
      </c>
      <c r="M368" s="1" t="s">
        <v>12376</v>
      </c>
      <c r="N368" s="1" t="s">
        <v>12866</v>
      </c>
      <c r="T368" s="1" t="s">
        <v>11389</v>
      </c>
      <c r="U368" s="1" t="s">
        <v>413</v>
      </c>
      <c r="V368" s="1" t="s">
        <v>6695</v>
      </c>
      <c r="Y368" s="1" t="s">
        <v>1170</v>
      </c>
      <c r="Z368" s="1" t="s">
        <v>7363</v>
      </c>
      <c r="AC368" s="1">
        <v>12</v>
      </c>
      <c r="AD368" s="1" t="s">
        <v>150</v>
      </c>
      <c r="AE368" s="1" t="s">
        <v>8731</v>
      </c>
      <c r="AF368" s="1" t="s">
        <v>97</v>
      </c>
      <c r="AG368" s="1" t="s">
        <v>8774</v>
      </c>
      <c r="AT368" s="1" t="s">
        <v>1171</v>
      </c>
      <c r="AU368" s="1" t="s">
        <v>7037</v>
      </c>
      <c r="AV368" s="1" t="s">
        <v>38</v>
      </c>
      <c r="AW368" s="1" t="s">
        <v>7111</v>
      </c>
      <c r="BB368" s="1" t="s">
        <v>83</v>
      </c>
      <c r="BC368" s="1" t="s">
        <v>11816</v>
      </c>
      <c r="BD368" s="1" t="s">
        <v>1172</v>
      </c>
      <c r="BE368" s="1" t="s">
        <v>9769</v>
      </c>
    </row>
    <row r="369" spans="1:72" ht="13.5" customHeight="1" x14ac:dyDescent="0.25">
      <c r="A369" s="4" t="str">
        <f t="shared" si="10"/>
        <v>1687_풍각남면_226</v>
      </c>
      <c r="B369" s="1">
        <v>1687</v>
      </c>
      <c r="C369" s="1" t="s">
        <v>11322</v>
      </c>
      <c r="D369" s="1" t="s">
        <v>11323</v>
      </c>
      <c r="E369" s="1">
        <v>368</v>
      </c>
      <c r="F369" s="1">
        <v>2</v>
      </c>
      <c r="G369" s="1" t="s">
        <v>839</v>
      </c>
      <c r="H369" s="1" t="s">
        <v>6459</v>
      </c>
      <c r="I369" s="1">
        <v>6</v>
      </c>
      <c r="L369" s="1">
        <v>4</v>
      </c>
      <c r="M369" s="1" t="s">
        <v>1590</v>
      </c>
      <c r="N369" s="1" t="s">
        <v>11686</v>
      </c>
      <c r="T369" s="1" t="s">
        <v>11369</v>
      </c>
      <c r="U369" s="1" t="s">
        <v>73</v>
      </c>
      <c r="V369" s="1" t="s">
        <v>6670</v>
      </c>
      <c r="W369" s="1" t="s">
        <v>98</v>
      </c>
      <c r="X369" s="1" t="s">
        <v>11439</v>
      </c>
      <c r="Y369" s="1" t="s">
        <v>1173</v>
      </c>
      <c r="Z369" s="1" t="s">
        <v>7364</v>
      </c>
      <c r="AC369" s="1">
        <v>49</v>
      </c>
      <c r="AD369" s="1" t="s">
        <v>100</v>
      </c>
      <c r="AE369" s="1" t="s">
        <v>8722</v>
      </c>
      <c r="AJ369" s="1" t="s">
        <v>17</v>
      </c>
      <c r="AK369" s="1" t="s">
        <v>8908</v>
      </c>
      <c r="AL369" s="1" t="s">
        <v>56</v>
      </c>
      <c r="AM369" s="1" t="s">
        <v>11552</v>
      </c>
      <c r="AT369" s="1" t="s">
        <v>1174</v>
      </c>
      <c r="AU369" s="1" t="s">
        <v>9175</v>
      </c>
      <c r="AV369" s="1" t="s">
        <v>1175</v>
      </c>
      <c r="AW369" s="1" t="s">
        <v>9312</v>
      </c>
      <c r="AX369" s="1" t="s">
        <v>1155</v>
      </c>
      <c r="AY369" s="1" t="s">
        <v>11809</v>
      </c>
      <c r="AZ369" s="1" t="s">
        <v>1176</v>
      </c>
      <c r="BA369" s="1" t="s">
        <v>7360</v>
      </c>
      <c r="BG369" s="1" t="s">
        <v>392</v>
      </c>
      <c r="BH369" s="1" t="s">
        <v>9213</v>
      </c>
      <c r="BI369" s="1" t="s">
        <v>13765</v>
      </c>
      <c r="BJ369" s="1" t="s">
        <v>10002</v>
      </c>
      <c r="BK369" s="1" t="s">
        <v>1177</v>
      </c>
      <c r="BL369" s="1" t="s">
        <v>9914</v>
      </c>
      <c r="BM369" s="1" t="s">
        <v>1157</v>
      </c>
      <c r="BN369" s="1" t="s">
        <v>10437</v>
      </c>
      <c r="BO369" s="1" t="s">
        <v>1178</v>
      </c>
      <c r="BP369" s="1" t="s">
        <v>9191</v>
      </c>
      <c r="BQ369" s="1" t="s">
        <v>1159</v>
      </c>
      <c r="BR369" s="1" t="s">
        <v>10851</v>
      </c>
      <c r="BS369" s="1" t="s">
        <v>51</v>
      </c>
      <c r="BT369" s="1" t="s">
        <v>8849</v>
      </c>
    </row>
    <row r="370" spans="1:72" ht="13.5" customHeight="1" x14ac:dyDescent="0.25">
      <c r="A370" s="4" t="str">
        <f t="shared" si="10"/>
        <v>1687_풍각남면_226</v>
      </c>
      <c r="B370" s="1">
        <v>1687</v>
      </c>
      <c r="C370" s="1" t="s">
        <v>11322</v>
      </c>
      <c r="D370" s="1" t="s">
        <v>11323</v>
      </c>
      <c r="E370" s="1">
        <v>369</v>
      </c>
      <c r="F370" s="1">
        <v>2</v>
      </c>
      <c r="G370" s="1" t="s">
        <v>839</v>
      </c>
      <c r="H370" s="1" t="s">
        <v>6459</v>
      </c>
      <c r="I370" s="1">
        <v>6</v>
      </c>
      <c r="L370" s="1">
        <v>4</v>
      </c>
      <c r="M370" s="1" t="s">
        <v>1590</v>
      </c>
      <c r="N370" s="1" t="s">
        <v>11686</v>
      </c>
      <c r="S370" s="1" t="s">
        <v>52</v>
      </c>
      <c r="T370" s="1" t="s">
        <v>6593</v>
      </c>
      <c r="W370" s="1" t="s">
        <v>381</v>
      </c>
      <c r="X370" s="1" t="s">
        <v>7065</v>
      </c>
      <c r="Y370" s="1" t="s">
        <v>140</v>
      </c>
      <c r="Z370" s="1" t="s">
        <v>7129</v>
      </c>
      <c r="AC370" s="1">
        <v>51</v>
      </c>
      <c r="AD370" s="1" t="s">
        <v>107</v>
      </c>
      <c r="AE370" s="1" t="s">
        <v>8723</v>
      </c>
      <c r="AJ370" s="1" t="s">
        <v>17</v>
      </c>
      <c r="AK370" s="1" t="s">
        <v>8908</v>
      </c>
      <c r="AL370" s="1" t="s">
        <v>196</v>
      </c>
      <c r="AM370" s="1" t="s">
        <v>8873</v>
      </c>
      <c r="AT370" s="1" t="s">
        <v>1179</v>
      </c>
      <c r="AU370" s="1" t="s">
        <v>11413</v>
      </c>
      <c r="AV370" s="1" t="s">
        <v>13767</v>
      </c>
      <c r="AW370" s="1" t="s">
        <v>7689</v>
      </c>
      <c r="BG370" s="1" t="s">
        <v>581</v>
      </c>
      <c r="BH370" s="1" t="s">
        <v>9902</v>
      </c>
      <c r="BI370" s="1" t="s">
        <v>1180</v>
      </c>
      <c r="BJ370" s="1" t="s">
        <v>9384</v>
      </c>
      <c r="BK370" s="1" t="s">
        <v>1181</v>
      </c>
      <c r="BL370" s="1" t="s">
        <v>9946</v>
      </c>
      <c r="BM370" s="1" t="s">
        <v>1182</v>
      </c>
      <c r="BN370" s="1" t="s">
        <v>10069</v>
      </c>
      <c r="BO370" s="1" t="s">
        <v>78</v>
      </c>
      <c r="BP370" s="1" t="s">
        <v>6689</v>
      </c>
      <c r="BQ370" s="1" t="s">
        <v>1183</v>
      </c>
      <c r="BR370" s="1" t="s">
        <v>12176</v>
      </c>
      <c r="BS370" s="1" t="s">
        <v>163</v>
      </c>
      <c r="BT370" s="1" t="s">
        <v>8851</v>
      </c>
    </row>
    <row r="371" spans="1:72" ht="13.5" customHeight="1" x14ac:dyDescent="0.25">
      <c r="A371" s="4" t="str">
        <f t="shared" si="10"/>
        <v>1687_풍각남면_226</v>
      </c>
      <c r="B371" s="1">
        <v>1687</v>
      </c>
      <c r="C371" s="1" t="s">
        <v>11322</v>
      </c>
      <c r="D371" s="1" t="s">
        <v>11323</v>
      </c>
      <c r="E371" s="1">
        <v>370</v>
      </c>
      <c r="F371" s="1">
        <v>2</v>
      </c>
      <c r="G371" s="1" t="s">
        <v>839</v>
      </c>
      <c r="H371" s="1" t="s">
        <v>6459</v>
      </c>
      <c r="I371" s="1">
        <v>6</v>
      </c>
      <c r="L371" s="1">
        <v>4</v>
      </c>
      <c r="M371" s="1" t="s">
        <v>1590</v>
      </c>
      <c r="N371" s="1" t="s">
        <v>11686</v>
      </c>
      <c r="S371" s="1" t="s">
        <v>93</v>
      </c>
      <c r="T371" s="1" t="s">
        <v>6597</v>
      </c>
      <c r="U371" s="1" t="s">
        <v>1184</v>
      </c>
      <c r="V371" s="1" t="s">
        <v>6748</v>
      </c>
      <c r="Y371" s="1" t="s">
        <v>1185</v>
      </c>
      <c r="Z371" s="1" t="s">
        <v>7365</v>
      </c>
      <c r="AC371" s="1">
        <v>22</v>
      </c>
      <c r="AD371" s="1" t="s">
        <v>253</v>
      </c>
      <c r="AE371" s="1" t="s">
        <v>8742</v>
      </c>
    </row>
    <row r="372" spans="1:72" ht="13.5" customHeight="1" x14ac:dyDescent="0.25">
      <c r="A372" s="4" t="str">
        <f t="shared" si="10"/>
        <v>1687_풍각남면_226</v>
      </c>
      <c r="B372" s="1">
        <v>1687</v>
      </c>
      <c r="C372" s="1" t="s">
        <v>11322</v>
      </c>
      <c r="D372" s="1" t="s">
        <v>11323</v>
      </c>
      <c r="E372" s="1">
        <v>371</v>
      </c>
      <c r="F372" s="1">
        <v>2</v>
      </c>
      <c r="G372" s="1" t="s">
        <v>839</v>
      </c>
      <c r="H372" s="1" t="s">
        <v>6459</v>
      </c>
      <c r="I372" s="1">
        <v>6</v>
      </c>
      <c r="L372" s="1">
        <v>4</v>
      </c>
      <c r="M372" s="1" t="s">
        <v>1590</v>
      </c>
      <c r="N372" s="1" t="s">
        <v>11686</v>
      </c>
      <c r="S372" s="1" t="s">
        <v>1186</v>
      </c>
      <c r="T372" s="1" t="s">
        <v>6613</v>
      </c>
      <c r="U372" s="1" t="s">
        <v>745</v>
      </c>
      <c r="V372" s="1" t="s">
        <v>6717</v>
      </c>
      <c r="Y372" s="1" t="s">
        <v>1187</v>
      </c>
      <c r="Z372" s="1" t="s">
        <v>7366</v>
      </c>
      <c r="AC372" s="1">
        <v>34</v>
      </c>
      <c r="AD372" s="1" t="s">
        <v>55</v>
      </c>
      <c r="AE372" s="1" t="s">
        <v>8716</v>
      </c>
    </row>
    <row r="373" spans="1:72" ht="13.5" customHeight="1" x14ac:dyDescent="0.25">
      <c r="A373" s="4" t="str">
        <f t="shared" si="10"/>
        <v>1687_풍각남면_226</v>
      </c>
      <c r="B373" s="1">
        <v>1687</v>
      </c>
      <c r="C373" s="1" t="s">
        <v>11322</v>
      </c>
      <c r="D373" s="1" t="s">
        <v>11323</v>
      </c>
      <c r="E373" s="1">
        <v>372</v>
      </c>
      <c r="F373" s="1">
        <v>2</v>
      </c>
      <c r="G373" s="1" t="s">
        <v>839</v>
      </c>
      <c r="H373" s="1" t="s">
        <v>6459</v>
      </c>
      <c r="I373" s="1">
        <v>6</v>
      </c>
      <c r="L373" s="1">
        <v>4</v>
      </c>
      <c r="M373" s="1" t="s">
        <v>1590</v>
      </c>
      <c r="N373" s="1" t="s">
        <v>11686</v>
      </c>
      <c r="T373" s="1" t="s">
        <v>11389</v>
      </c>
      <c r="U373" s="1" t="s">
        <v>324</v>
      </c>
      <c r="V373" s="1" t="s">
        <v>6693</v>
      </c>
      <c r="Y373" s="1" t="s">
        <v>1023</v>
      </c>
      <c r="Z373" s="1" t="s">
        <v>7367</v>
      </c>
      <c r="AC373" s="1">
        <v>34</v>
      </c>
      <c r="AD373" s="1" t="s">
        <v>55</v>
      </c>
      <c r="AE373" s="1" t="s">
        <v>8716</v>
      </c>
      <c r="AT373" s="1" t="s">
        <v>1171</v>
      </c>
      <c r="AU373" s="1" t="s">
        <v>7037</v>
      </c>
      <c r="AV373" s="1" t="s">
        <v>1188</v>
      </c>
      <c r="AW373" s="1" t="s">
        <v>9313</v>
      </c>
      <c r="BB373" s="1" t="s">
        <v>83</v>
      </c>
      <c r="BC373" s="1" t="s">
        <v>11816</v>
      </c>
      <c r="BD373" s="1" t="s">
        <v>1189</v>
      </c>
      <c r="BE373" s="1" t="s">
        <v>11824</v>
      </c>
    </row>
    <row r="374" spans="1:72" ht="13.5" customHeight="1" x14ac:dyDescent="0.25">
      <c r="A374" s="4" t="str">
        <f t="shared" si="10"/>
        <v>1687_풍각남면_226</v>
      </c>
      <c r="B374" s="1">
        <v>1687</v>
      </c>
      <c r="C374" s="1" t="s">
        <v>11322</v>
      </c>
      <c r="D374" s="1" t="s">
        <v>11323</v>
      </c>
      <c r="E374" s="1">
        <v>373</v>
      </c>
      <c r="F374" s="1">
        <v>2</v>
      </c>
      <c r="G374" s="1" t="s">
        <v>839</v>
      </c>
      <c r="H374" s="1" t="s">
        <v>6459</v>
      </c>
      <c r="I374" s="1">
        <v>6</v>
      </c>
      <c r="L374" s="1">
        <v>4</v>
      </c>
      <c r="M374" s="1" t="s">
        <v>1590</v>
      </c>
      <c r="N374" s="1" t="s">
        <v>11686</v>
      </c>
      <c r="T374" s="1" t="s">
        <v>11389</v>
      </c>
      <c r="U374" s="1" t="s">
        <v>413</v>
      </c>
      <c r="V374" s="1" t="s">
        <v>6695</v>
      </c>
      <c r="Y374" s="1" t="s">
        <v>13583</v>
      </c>
      <c r="Z374" s="1" t="s">
        <v>7368</v>
      </c>
      <c r="AG374" s="1" t="s">
        <v>11537</v>
      </c>
    </row>
    <row r="375" spans="1:72" ht="13.5" customHeight="1" x14ac:dyDescent="0.25">
      <c r="A375" s="4" t="str">
        <f t="shared" si="10"/>
        <v>1687_풍각남면_226</v>
      </c>
      <c r="B375" s="1">
        <v>1687</v>
      </c>
      <c r="C375" s="1" t="s">
        <v>11322</v>
      </c>
      <c r="D375" s="1" t="s">
        <v>11323</v>
      </c>
      <c r="E375" s="1">
        <v>374</v>
      </c>
      <c r="F375" s="1">
        <v>2</v>
      </c>
      <c r="G375" s="1" t="s">
        <v>839</v>
      </c>
      <c r="H375" s="1" t="s">
        <v>6459</v>
      </c>
      <c r="I375" s="1">
        <v>6</v>
      </c>
      <c r="L375" s="1">
        <v>4</v>
      </c>
      <c r="M375" s="1" t="s">
        <v>1590</v>
      </c>
      <c r="N375" s="1" t="s">
        <v>11686</v>
      </c>
      <c r="S375" s="1" t="s">
        <v>1168</v>
      </c>
      <c r="T375" s="1" t="s">
        <v>6612</v>
      </c>
      <c r="W375" s="1" t="s">
        <v>945</v>
      </c>
      <c r="X375" s="1" t="s">
        <v>7075</v>
      </c>
      <c r="Y375" s="1" t="s">
        <v>1190</v>
      </c>
      <c r="Z375" s="1" t="s">
        <v>7369</v>
      </c>
      <c r="AF375" s="1" t="s">
        <v>11550</v>
      </c>
      <c r="AG375" s="1" t="s">
        <v>11551</v>
      </c>
    </row>
    <row r="376" spans="1:72" ht="13.5" customHeight="1" x14ac:dyDescent="0.25">
      <c r="A376" s="4" t="str">
        <f t="shared" si="10"/>
        <v>1687_풍각남면_226</v>
      </c>
      <c r="B376" s="1">
        <v>1687</v>
      </c>
      <c r="C376" s="1" t="s">
        <v>11322</v>
      </c>
      <c r="D376" s="1" t="s">
        <v>11323</v>
      </c>
      <c r="E376" s="1">
        <v>375</v>
      </c>
      <c r="F376" s="1">
        <v>2</v>
      </c>
      <c r="G376" s="1" t="s">
        <v>839</v>
      </c>
      <c r="H376" s="1" t="s">
        <v>6459</v>
      </c>
      <c r="I376" s="1">
        <v>6</v>
      </c>
      <c r="L376" s="1">
        <v>4</v>
      </c>
      <c r="M376" s="1" t="s">
        <v>1590</v>
      </c>
      <c r="N376" s="1" t="s">
        <v>11686</v>
      </c>
      <c r="T376" s="1" t="s">
        <v>11389</v>
      </c>
      <c r="U376" s="1" t="s">
        <v>322</v>
      </c>
      <c r="V376" s="1" t="s">
        <v>6685</v>
      </c>
      <c r="Y376" s="1" t="s">
        <v>1191</v>
      </c>
      <c r="Z376" s="1" t="s">
        <v>7370</v>
      </c>
      <c r="AC376" s="1">
        <v>13</v>
      </c>
      <c r="AD376" s="1" t="s">
        <v>314</v>
      </c>
      <c r="AE376" s="1" t="s">
        <v>8747</v>
      </c>
      <c r="AT376" s="1" t="s">
        <v>1192</v>
      </c>
      <c r="AU376" s="1" t="s">
        <v>9176</v>
      </c>
      <c r="BB376" s="1" t="s">
        <v>1193</v>
      </c>
      <c r="BC376" s="1" t="s">
        <v>11823</v>
      </c>
      <c r="BE376" s="1" t="s">
        <v>13703</v>
      </c>
      <c r="BF376" s="1" t="s">
        <v>11884</v>
      </c>
    </row>
    <row r="377" spans="1:72" ht="13.5" customHeight="1" x14ac:dyDescent="0.25">
      <c r="A377" s="4" t="str">
        <f t="shared" si="10"/>
        <v>1687_풍각남면_226</v>
      </c>
      <c r="B377" s="1">
        <v>1687</v>
      </c>
      <c r="C377" s="1" t="s">
        <v>11322</v>
      </c>
      <c r="D377" s="1" t="s">
        <v>11323</v>
      </c>
      <c r="E377" s="1">
        <v>376</v>
      </c>
      <c r="F377" s="1">
        <v>2</v>
      </c>
      <c r="G377" s="1" t="s">
        <v>839</v>
      </c>
      <c r="H377" s="1" t="s">
        <v>6459</v>
      </c>
      <c r="I377" s="1">
        <v>6</v>
      </c>
      <c r="L377" s="1">
        <v>4</v>
      </c>
      <c r="M377" s="1" t="s">
        <v>1590</v>
      </c>
      <c r="N377" s="1" t="s">
        <v>11686</v>
      </c>
      <c r="T377" s="1" t="s">
        <v>11389</v>
      </c>
      <c r="U377" s="1" t="s">
        <v>326</v>
      </c>
      <c r="V377" s="1" t="s">
        <v>6686</v>
      </c>
      <c r="Y377" s="1" t="s">
        <v>1194</v>
      </c>
      <c r="Z377" s="1" t="s">
        <v>7371</v>
      </c>
      <c r="AC377" s="1">
        <v>11</v>
      </c>
      <c r="AD377" s="1" t="s">
        <v>192</v>
      </c>
      <c r="AE377" s="1" t="s">
        <v>8735</v>
      </c>
      <c r="AU377" s="1" t="s">
        <v>9176</v>
      </c>
      <c r="BC377" s="1" t="s">
        <v>11823</v>
      </c>
      <c r="BE377" s="1" t="s">
        <v>13703</v>
      </c>
      <c r="BF377" s="1" t="s">
        <v>11882</v>
      </c>
    </row>
    <row r="378" spans="1:72" ht="13.5" customHeight="1" x14ac:dyDescent="0.25">
      <c r="A378" s="4" t="str">
        <f t="shared" si="10"/>
        <v>1687_풍각남면_226</v>
      </c>
      <c r="B378" s="1">
        <v>1687</v>
      </c>
      <c r="C378" s="1" t="s">
        <v>11322</v>
      </c>
      <c r="D378" s="1" t="s">
        <v>11323</v>
      </c>
      <c r="E378" s="1">
        <v>377</v>
      </c>
      <c r="F378" s="1">
        <v>2</v>
      </c>
      <c r="G378" s="1" t="s">
        <v>839</v>
      </c>
      <c r="H378" s="1" t="s">
        <v>6459</v>
      </c>
      <c r="I378" s="1">
        <v>6</v>
      </c>
      <c r="L378" s="1">
        <v>5</v>
      </c>
      <c r="M378" s="1" t="s">
        <v>12377</v>
      </c>
      <c r="N378" s="1" t="s">
        <v>12867</v>
      </c>
      <c r="T378" s="1" t="s">
        <v>11368</v>
      </c>
      <c r="U378" s="1" t="s">
        <v>813</v>
      </c>
      <c r="V378" s="1" t="s">
        <v>6722</v>
      </c>
      <c r="W378" s="1" t="s">
        <v>98</v>
      </c>
      <c r="X378" s="1" t="s">
        <v>11439</v>
      </c>
      <c r="Y378" s="1" t="s">
        <v>1195</v>
      </c>
      <c r="Z378" s="1" t="s">
        <v>7372</v>
      </c>
      <c r="AC378" s="1">
        <v>60</v>
      </c>
      <c r="AD378" s="1" t="s">
        <v>312</v>
      </c>
      <c r="AE378" s="1" t="s">
        <v>8746</v>
      </c>
      <c r="AJ378" s="1" t="s">
        <v>17</v>
      </c>
      <c r="AK378" s="1" t="s">
        <v>8908</v>
      </c>
      <c r="AL378" s="1" t="s">
        <v>56</v>
      </c>
      <c r="AM378" s="1" t="s">
        <v>11552</v>
      </c>
      <c r="AT378" s="1" t="s">
        <v>60</v>
      </c>
      <c r="AU378" s="1" t="s">
        <v>7012</v>
      </c>
      <c r="AV378" s="1" t="s">
        <v>1068</v>
      </c>
      <c r="AW378" s="1" t="s">
        <v>7332</v>
      </c>
      <c r="BG378" s="1" t="s">
        <v>60</v>
      </c>
      <c r="BH378" s="1" t="s">
        <v>7012</v>
      </c>
      <c r="BI378" s="1" t="s">
        <v>1196</v>
      </c>
      <c r="BJ378" s="1" t="s">
        <v>10004</v>
      </c>
      <c r="BK378" s="1" t="s">
        <v>60</v>
      </c>
      <c r="BL378" s="1" t="s">
        <v>7012</v>
      </c>
      <c r="BM378" s="1" t="s">
        <v>1197</v>
      </c>
      <c r="BN378" s="1" t="s">
        <v>10442</v>
      </c>
      <c r="BO378" s="1" t="s">
        <v>60</v>
      </c>
      <c r="BP378" s="1" t="s">
        <v>7012</v>
      </c>
      <c r="BQ378" s="1" t="s">
        <v>13768</v>
      </c>
      <c r="BR378" s="1" t="s">
        <v>11964</v>
      </c>
      <c r="BS378" s="1" t="s">
        <v>163</v>
      </c>
      <c r="BT378" s="1" t="s">
        <v>8851</v>
      </c>
    </row>
    <row r="379" spans="1:72" ht="13.5" customHeight="1" x14ac:dyDescent="0.25">
      <c r="A379" s="4" t="str">
        <f t="shared" si="10"/>
        <v>1687_풍각남면_226</v>
      </c>
      <c r="B379" s="1">
        <v>1687</v>
      </c>
      <c r="C379" s="1" t="s">
        <v>11322</v>
      </c>
      <c r="D379" s="1" t="s">
        <v>11323</v>
      </c>
      <c r="E379" s="1">
        <v>378</v>
      </c>
      <c r="F379" s="1">
        <v>2</v>
      </c>
      <c r="G379" s="1" t="s">
        <v>839</v>
      </c>
      <c r="H379" s="1" t="s">
        <v>6459</v>
      </c>
      <c r="I379" s="1">
        <v>6</v>
      </c>
      <c r="L379" s="1">
        <v>5</v>
      </c>
      <c r="M379" s="1" t="s">
        <v>12377</v>
      </c>
      <c r="N379" s="1" t="s">
        <v>12867</v>
      </c>
      <c r="S379" s="1" t="s">
        <v>52</v>
      </c>
      <c r="T379" s="1" t="s">
        <v>6593</v>
      </c>
      <c r="U379" s="1" t="s">
        <v>83</v>
      </c>
      <c r="V379" s="1" t="s">
        <v>11397</v>
      </c>
      <c r="W379" s="1" t="s">
        <v>898</v>
      </c>
      <c r="X379" s="1" t="s">
        <v>7075</v>
      </c>
      <c r="Y379" s="1" t="s">
        <v>885</v>
      </c>
      <c r="Z379" s="1" t="s">
        <v>7286</v>
      </c>
      <c r="AC379" s="1">
        <v>51</v>
      </c>
      <c r="AD379" s="1" t="s">
        <v>107</v>
      </c>
      <c r="AE379" s="1" t="s">
        <v>8723</v>
      </c>
      <c r="AJ379" s="1" t="s">
        <v>17</v>
      </c>
      <c r="AK379" s="1" t="s">
        <v>8908</v>
      </c>
      <c r="AL379" s="1" t="s">
        <v>587</v>
      </c>
      <c r="AM379" s="1" t="s">
        <v>8884</v>
      </c>
      <c r="AT379" s="1" t="s">
        <v>288</v>
      </c>
      <c r="AU379" s="1" t="s">
        <v>6823</v>
      </c>
      <c r="AV379" s="1" t="s">
        <v>1198</v>
      </c>
      <c r="AW379" s="1" t="s">
        <v>11466</v>
      </c>
      <c r="BG379" s="1" t="s">
        <v>60</v>
      </c>
      <c r="BH379" s="1" t="s">
        <v>7012</v>
      </c>
      <c r="BI379" s="1" t="s">
        <v>304</v>
      </c>
      <c r="BJ379" s="1" t="s">
        <v>7950</v>
      </c>
      <c r="BM379" s="1" t="s">
        <v>320</v>
      </c>
      <c r="BN379" s="1" t="s">
        <v>11933</v>
      </c>
      <c r="BO379" s="1" t="s">
        <v>60</v>
      </c>
      <c r="BP379" s="1" t="s">
        <v>7012</v>
      </c>
      <c r="BQ379" s="1" t="s">
        <v>1199</v>
      </c>
      <c r="BR379" s="1" t="s">
        <v>10853</v>
      </c>
      <c r="BS379" s="1" t="s">
        <v>737</v>
      </c>
      <c r="BT379" s="1" t="s">
        <v>8867</v>
      </c>
    </row>
    <row r="380" spans="1:72" ht="13.5" customHeight="1" x14ac:dyDescent="0.25">
      <c r="A380" s="4" t="str">
        <f t="shared" ref="A380:A414" si="11">HYPERLINK("http://kyu.snu.ac.kr/sdhj/index.jsp?type=hj/GK14817_00IH_0001_0227.jpg","1687_풍각남면_227")</f>
        <v>1687_풍각남면_227</v>
      </c>
      <c r="B380" s="1">
        <v>1687</v>
      </c>
      <c r="C380" s="1" t="s">
        <v>11322</v>
      </c>
      <c r="D380" s="1" t="s">
        <v>11323</v>
      </c>
      <c r="E380" s="1">
        <v>379</v>
      </c>
      <c r="F380" s="1">
        <v>2</v>
      </c>
      <c r="G380" s="1" t="s">
        <v>839</v>
      </c>
      <c r="H380" s="1" t="s">
        <v>6459</v>
      </c>
      <c r="I380" s="1">
        <v>6</v>
      </c>
      <c r="L380" s="1">
        <v>5</v>
      </c>
      <c r="M380" s="1" t="s">
        <v>12377</v>
      </c>
      <c r="N380" s="1" t="s">
        <v>12867</v>
      </c>
      <c r="S380" s="1" t="s">
        <v>68</v>
      </c>
      <c r="T380" s="1" t="s">
        <v>6595</v>
      </c>
      <c r="W380" s="1" t="s">
        <v>98</v>
      </c>
      <c r="X380" s="1" t="s">
        <v>11439</v>
      </c>
      <c r="Y380" s="1" t="s">
        <v>1200</v>
      </c>
      <c r="Z380" s="1" t="s">
        <v>7373</v>
      </c>
      <c r="AC380" s="1">
        <v>76</v>
      </c>
      <c r="AD380" s="1" t="s">
        <v>1075</v>
      </c>
      <c r="AE380" s="1" t="s">
        <v>8769</v>
      </c>
    </row>
    <row r="381" spans="1:72" ht="13.5" customHeight="1" x14ac:dyDescent="0.25">
      <c r="A381" s="4" t="str">
        <f t="shared" si="11"/>
        <v>1687_풍각남면_227</v>
      </c>
      <c r="B381" s="1">
        <v>1687</v>
      </c>
      <c r="C381" s="1" t="s">
        <v>11322</v>
      </c>
      <c r="D381" s="1" t="s">
        <v>11323</v>
      </c>
      <c r="E381" s="1">
        <v>380</v>
      </c>
      <c r="F381" s="1">
        <v>2</v>
      </c>
      <c r="G381" s="1" t="s">
        <v>839</v>
      </c>
      <c r="H381" s="1" t="s">
        <v>6459</v>
      </c>
      <c r="I381" s="1">
        <v>7</v>
      </c>
      <c r="J381" s="1" t="s">
        <v>1201</v>
      </c>
      <c r="K381" s="1" t="s">
        <v>6485</v>
      </c>
      <c r="L381" s="1">
        <v>1</v>
      </c>
      <c r="M381" s="1" t="s">
        <v>12378</v>
      </c>
      <c r="N381" s="1" t="s">
        <v>12868</v>
      </c>
      <c r="T381" s="1" t="s">
        <v>11369</v>
      </c>
      <c r="U381" s="1" t="s">
        <v>1202</v>
      </c>
      <c r="V381" s="1" t="s">
        <v>6749</v>
      </c>
      <c r="W381" s="1" t="s">
        <v>404</v>
      </c>
      <c r="X381" s="1" t="s">
        <v>7066</v>
      </c>
      <c r="Y381" s="1" t="s">
        <v>1203</v>
      </c>
      <c r="Z381" s="1" t="s">
        <v>7374</v>
      </c>
      <c r="AC381" s="1">
        <v>29</v>
      </c>
      <c r="AD381" s="1" t="s">
        <v>422</v>
      </c>
      <c r="AE381" s="1" t="s">
        <v>8757</v>
      </c>
      <c r="AJ381" s="1" t="s">
        <v>17</v>
      </c>
      <c r="AK381" s="1" t="s">
        <v>8908</v>
      </c>
      <c r="AL381" s="1" t="s">
        <v>56</v>
      </c>
      <c r="AM381" s="1" t="s">
        <v>11552</v>
      </c>
      <c r="AT381" s="1" t="s">
        <v>44</v>
      </c>
      <c r="AU381" s="1" t="s">
        <v>6669</v>
      </c>
      <c r="AV381" s="1" t="s">
        <v>1204</v>
      </c>
      <c r="AW381" s="1" t="s">
        <v>7375</v>
      </c>
      <c r="BG381" s="1" t="s">
        <v>44</v>
      </c>
      <c r="BH381" s="1" t="s">
        <v>6669</v>
      </c>
      <c r="BI381" s="1" t="s">
        <v>175</v>
      </c>
      <c r="BJ381" s="1" t="s">
        <v>8428</v>
      </c>
      <c r="BK381" s="1" t="s">
        <v>60</v>
      </c>
      <c r="BL381" s="1" t="s">
        <v>7012</v>
      </c>
      <c r="BM381" s="1" t="s">
        <v>657</v>
      </c>
      <c r="BN381" s="1" t="s">
        <v>9274</v>
      </c>
      <c r="BO381" s="1" t="s">
        <v>44</v>
      </c>
      <c r="BP381" s="1" t="s">
        <v>6669</v>
      </c>
      <c r="BQ381" s="1" t="s">
        <v>1205</v>
      </c>
      <c r="BR381" s="1" t="s">
        <v>8164</v>
      </c>
      <c r="BS381" s="1" t="s">
        <v>86</v>
      </c>
      <c r="BT381" s="1" t="s">
        <v>8853</v>
      </c>
    </row>
    <row r="382" spans="1:72" ht="13.5" customHeight="1" x14ac:dyDescent="0.25">
      <c r="A382" s="4" t="str">
        <f t="shared" si="11"/>
        <v>1687_풍각남면_227</v>
      </c>
      <c r="B382" s="1">
        <v>1687</v>
      </c>
      <c r="C382" s="1" t="s">
        <v>11322</v>
      </c>
      <c r="D382" s="1" t="s">
        <v>11323</v>
      </c>
      <c r="E382" s="1">
        <v>381</v>
      </c>
      <c r="F382" s="1">
        <v>2</v>
      </c>
      <c r="G382" s="1" t="s">
        <v>839</v>
      </c>
      <c r="H382" s="1" t="s">
        <v>6459</v>
      </c>
      <c r="I382" s="1">
        <v>7</v>
      </c>
      <c r="L382" s="1">
        <v>1</v>
      </c>
      <c r="M382" s="1" t="s">
        <v>12378</v>
      </c>
      <c r="N382" s="1" t="s">
        <v>12868</v>
      </c>
      <c r="S382" s="1" t="s">
        <v>52</v>
      </c>
      <c r="T382" s="1" t="s">
        <v>6593</v>
      </c>
      <c r="U382" s="1" t="s">
        <v>83</v>
      </c>
      <c r="V382" s="1" t="s">
        <v>11397</v>
      </c>
      <c r="W382" s="1" t="s">
        <v>145</v>
      </c>
      <c r="X382" s="1" t="s">
        <v>7059</v>
      </c>
      <c r="Y382" s="1" t="s">
        <v>835</v>
      </c>
      <c r="Z382" s="1" t="s">
        <v>7237</v>
      </c>
      <c r="AC382" s="1">
        <v>32</v>
      </c>
      <c r="AD382" s="1" t="s">
        <v>633</v>
      </c>
      <c r="AE382" s="1" t="s">
        <v>7260</v>
      </c>
      <c r="AJ382" s="1" t="s">
        <v>17</v>
      </c>
      <c r="AK382" s="1" t="s">
        <v>8908</v>
      </c>
      <c r="AL382" s="1" t="s">
        <v>51</v>
      </c>
      <c r="AM382" s="1" t="s">
        <v>8849</v>
      </c>
      <c r="AT382" s="1" t="s">
        <v>60</v>
      </c>
      <c r="AU382" s="1" t="s">
        <v>7012</v>
      </c>
      <c r="AV382" s="1" t="s">
        <v>1206</v>
      </c>
      <c r="AW382" s="1" t="s">
        <v>7541</v>
      </c>
      <c r="BG382" s="1" t="s">
        <v>148</v>
      </c>
      <c r="BH382" s="1" t="s">
        <v>11401</v>
      </c>
      <c r="BI382" s="1" t="s">
        <v>1207</v>
      </c>
      <c r="BJ382" s="1" t="s">
        <v>7092</v>
      </c>
      <c r="BK382" s="1" t="s">
        <v>148</v>
      </c>
      <c r="BL382" s="1" t="s">
        <v>11910</v>
      </c>
      <c r="BM382" s="1" t="s">
        <v>1208</v>
      </c>
      <c r="BN382" s="1" t="s">
        <v>7088</v>
      </c>
      <c r="BO382" s="1" t="s">
        <v>60</v>
      </c>
      <c r="BP382" s="1" t="s">
        <v>7012</v>
      </c>
      <c r="BQ382" s="1" t="s">
        <v>1209</v>
      </c>
      <c r="BR382" s="1" t="s">
        <v>12044</v>
      </c>
      <c r="BS382" s="1" t="s">
        <v>51</v>
      </c>
      <c r="BT382" s="1" t="s">
        <v>8849</v>
      </c>
    </row>
    <row r="383" spans="1:72" ht="13.5" customHeight="1" x14ac:dyDescent="0.25">
      <c r="A383" s="4" t="str">
        <f t="shared" si="11"/>
        <v>1687_풍각남면_227</v>
      </c>
      <c r="B383" s="1">
        <v>1687</v>
      </c>
      <c r="C383" s="1" t="s">
        <v>11322</v>
      </c>
      <c r="D383" s="1" t="s">
        <v>11323</v>
      </c>
      <c r="E383" s="1">
        <v>382</v>
      </c>
      <c r="F383" s="1">
        <v>2</v>
      </c>
      <c r="G383" s="1" t="s">
        <v>839</v>
      </c>
      <c r="H383" s="1" t="s">
        <v>6459</v>
      </c>
      <c r="I383" s="1">
        <v>7</v>
      </c>
      <c r="L383" s="1">
        <v>1</v>
      </c>
      <c r="M383" s="1" t="s">
        <v>12378</v>
      </c>
      <c r="N383" s="1" t="s">
        <v>12868</v>
      </c>
      <c r="S383" s="1" t="s">
        <v>66</v>
      </c>
      <c r="T383" s="1" t="s">
        <v>11384</v>
      </c>
      <c r="U383" s="1" t="s">
        <v>44</v>
      </c>
      <c r="V383" s="1" t="s">
        <v>6669</v>
      </c>
      <c r="Y383" s="1" t="s">
        <v>1204</v>
      </c>
      <c r="Z383" s="1" t="s">
        <v>7375</v>
      </c>
      <c r="AF383" s="1" t="s">
        <v>129</v>
      </c>
      <c r="AG383" s="1" t="s">
        <v>8738</v>
      </c>
    </row>
    <row r="384" spans="1:72" ht="13.5" customHeight="1" x14ac:dyDescent="0.25">
      <c r="A384" s="4" t="str">
        <f t="shared" si="11"/>
        <v>1687_풍각남면_227</v>
      </c>
      <c r="B384" s="1">
        <v>1687</v>
      </c>
      <c r="C384" s="1" t="s">
        <v>11322</v>
      </c>
      <c r="D384" s="1" t="s">
        <v>11323</v>
      </c>
      <c r="E384" s="1">
        <v>383</v>
      </c>
      <c r="F384" s="1">
        <v>2</v>
      </c>
      <c r="G384" s="1" t="s">
        <v>839</v>
      </c>
      <c r="H384" s="1" t="s">
        <v>6459</v>
      </c>
      <c r="I384" s="1">
        <v>7</v>
      </c>
      <c r="L384" s="1">
        <v>1</v>
      </c>
      <c r="M384" s="1" t="s">
        <v>12378</v>
      </c>
      <c r="N384" s="1" t="s">
        <v>12868</v>
      </c>
      <c r="S384" s="1" t="s">
        <v>265</v>
      </c>
      <c r="T384" s="1" t="s">
        <v>6603</v>
      </c>
      <c r="Y384" s="1" t="s">
        <v>1210</v>
      </c>
      <c r="Z384" s="1" t="s">
        <v>7376</v>
      </c>
      <c r="AF384" s="1" t="s">
        <v>943</v>
      </c>
      <c r="AG384" s="1" t="s">
        <v>8783</v>
      </c>
      <c r="AH384" s="1" t="s">
        <v>51</v>
      </c>
      <c r="AI384" s="1" t="s">
        <v>8849</v>
      </c>
    </row>
    <row r="385" spans="1:73" ht="13.5" customHeight="1" x14ac:dyDescent="0.25">
      <c r="A385" s="4" t="str">
        <f t="shared" si="11"/>
        <v>1687_풍각남면_227</v>
      </c>
      <c r="B385" s="1">
        <v>1687</v>
      </c>
      <c r="C385" s="1" t="s">
        <v>11322</v>
      </c>
      <c r="D385" s="1" t="s">
        <v>11323</v>
      </c>
      <c r="E385" s="1">
        <v>384</v>
      </c>
      <c r="F385" s="1">
        <v>2</v>
      </c>
      <c r="G385" s="1" t="s">
        <v>839</v>
      </c>
      <c r="H385" s="1" t="s">
        <v>6459</v>
      </c>
      <c r="I385" s="1">
        <v>7</v>
      </c>
      <c r="L385" s="1">
        <v>1</v>
      </c>
      <c r="M385" s="1" t="s">
        <v>12378</v>
      </c>
      <c r="N385" s="1" t="s">
        <v>12868</v>
      </c>
      <c r="S385" s="1" t="s">
        <v>93</v>
      </c>
      <c r="T385" s="1" t="s">
        <v>6597</v>
      </c>
      <c r="Y385" s="1" t="s">
        <v>1211</v>
      </c>
      <c r="Z385" s="1" t="s">
        <v>7377</v>
      </c>
      <c r="AC385" s="1">
        <v>2</v>
      </c>
      <c r="AD385" s="1" t="s">
        <v>69</v>
      </c>
      <c r="AE385" s="1" t="s">
        <v>6722</v>
      </c>
      <c r="AF385" s="1" t="s">
        <v>97</v>
      </c>
      <c r="AG385" s="1" t="s">
        <v>8774</v>
      </c>
    </row>
    <row r="386" spans="1:73" ht="13.5" customHeight="1" x14ac:dyDescent="0.25">
      <c r="A386" s="4" t="str">
        <f t="shared" si="11"/>
        <v>1687_풍각남면_227</v>
      </c>
      <c r="B386" s="1">
        <v>1687</v>
      </c>
      <c r="C386" s="1" t="s">
        <v>11322</v>
      </c>
      <c r="D386" s="1" t="s">
        <v>11323</v>
      </c>
      <c r="E386" s="1">
        <v>385</v>
      </c>
      <c r="F386" s="1">
        <v>2</v>
      </c>
      <c r="G386" s="1" t="s">
        <v>839</v>
      </c>
      <c r="H386" s="1" t="s">
        <v>6459</v>
      </c>
      <c r="I386" s="1">
        <v>7</v>
      </c>
      <c r="L386" s="1">
        <v>2</v>
      </c>
      <c r="M386" s="1" t="s">
        <v>12379</v>
      </c>
      <c r="N386" s="1" t="s">
        <v>12869</v>
      </c>
      <c r="T386" s="1" t="s">
        <v>11369</v>
      </c>
      <c r="U386" s="1" t="s">
        <v>1212</v>
      </c>
      <c r="V386" s="1" t="s">
        <v>6750</v>
      </c>
      <c r="W386" s="1" t="s">
        <v>1213</v>
      </c>
      <c r="X386" s="1" t="s">
        <v>6686</v>
      </c>
      <c r="Y386" s="1" t="s">
        <v>1214</v>
      </c>
      <c r="Z386" s="1" t="s">
        <v>7137</v>
      </c>
      <c r="AC386" s="1">
        <v>45</v>
      </c>
      <c r="AD386" s="1" t="s">
        <v>406</v>
      </c>
      <c r="AE386" s="1" t="s">
        <v>8755</v>
      </c>
      <c r="AJ386" s="1" t="s">
        <v>17</v>
      </c>
      <c r="AK386" s="1" t="s">
        <v>8908</v>
      </c>
      <c r="AL386" s="1" t="s">
        <v>1215</v>
      </c>
      <c r="AM386" s="1" t="s">
        <v>8924</v>
      </c>
      <c r="AT386" s="1" t="s">
        <v>1216</v>
      </c>
      <c r="AU386" s="1" t="s">
        <v>9177</v>
      </c>
      <c r="AV386" s="1" t="s">
        <v>1217</v>
      </c>
      <c r="AW386" s="1" t="s">
        <v>9314</v>
      </c>
      <c r="BG386" s="1" t="s">
        <v>1155</v>
      </c>
      <c r="BH386" s="1" t="s">
        <v>11764</v>
      </c>
      <c r="BI386" s="1" t="s">
        <v>1218</v>
      </c>
      <c r="BJ386" s="1" t="s">
        <v>7056</v>
      </c>
      <c r="BK386" s="1" t="s">
        <v>471</v>
      </c>
      <c r="BL386" s="1" t="s">
        <v>9170</v>
      </c>
      <c r="BM386" s="1" t="s">
        <v>1219</v>
      </c>
      <c r="BN386" s="1" t="s">
        <v>7950</v>
      </c>
      <c r="BO386" s="1" t="s">
        <v>392</v>
      </c>
      <c r="BP386" s="1" t="s">
        <v>9213</v>
      </c>
      <c r="BQ386" s="1" t="s">
        <v>13734</v>
      </c>
      <c r="BR386" s="1" t="s">
        <v>11955</v>
      </c>
      <c r="BS386" s="1" t="s">
        <v>56</v>
      </c>
      <c r="BT386" s="1" t="s">
        <v>11552</v>
      </c>
    </row>
    <row r="387" spans="1:73" ht="13.5" customHeight="1" x14ac:dyDescent="0.25">
      <c r="A387" s="4" t="str">
        <f t="shared" si="11"/>
        <v>1687_풍각남면_227</v>
      </c>
      <c r="B387" s="1">
        <v>1687</v>
      </c>
      <c r="C387" s="1" t="s">
        <v>11322</v>
      </c>
      <c r="D387" s="1" t="s">
        <v>11323</v>
      </c>
      <c r="E387" s="1">
        <v>386</v>
      </c>
      <c r="F387" s="1">
        <v>2</v>
      </c>
      <c r="G387" s="1" t="s">
        <v>839</v>
      </c>
      <c r="H387" s="1" t="s">
        <v>6459</v>
      </c>
      <c r="I387" s="1">
        <v>7</v>
      </c>
      <c r="L387" s="1">
        <v>2</v>
      </c>
      <c r="M387" s="1" t="s">
        <v>12379</v>
      </c>
      <c r="N387" s="1" t="s">
        <v>12869</v>
      </c>
      <c r="S387" s="1" t="s">
        <v>52</v>
      </c>
      <c r="T387" s="1" t="s">
        <v>6593</v>
      </c>
      <c r="W387" s="1" t="s">
        <v>145</v>
      </c>
      <c r="X387" s="1" t="s">
        <v>7059</v>
      </c>
      <c r="Y387" s="1" t="s">
        <v>140</v>
      </c>
      <c r="Z387" s="1" t="s">
        <v>7129</v>
      </c>
      <c r="AC387" s="1">
        <v>39</v>
      </c>
      <c r="AD387" s="1" t="s">
        <v>347</v>
      </c>
      <c r="AE387" s="1" t="s">
        <v>8751</v>
      </c>
      <c r="AJ387" s="1" t="s">
        <v>17</v>
      </c>
      <c r="AK387" s="1" t="s">
        <v>8908</v>
      </c>
      <c r="AL387" s="1" t="s">
        <v>51</v>
      </c>
      <c r="AM387" s="1" t="s">
        <v>8849</v>
      </c>
      <c r="AT387" s="1" t="s">
        <v>60</v>
      </c>
      <c r="AU387" s="1" t="s">
        <v>7012</v>
      </c>
      <c r="AV387" s="1" t="s">
        <v>181</v>
      </c>
      <c r="AW387" s="1" t="s">
        <v>7296</v>
      </c>
      <c r="BG387" s="1" t="s">
        <v>60</v>
      </c>
      <c r="BH387" s="1" t="s">
        <v>7012</v>
      </c>
      <c r="BI387" s="1" t="s">
        <v>936</v>
      </c>
      <c r="BJ387" s="1" t="s">
        <v>9296</v>
      </c>
      <c r="BK387" s="1" t="s">
        <v>765</v>
      </c>
      <c r="BL387" s="1" t="s">
        <v>8994</v>
      </c>
      <c r="BM387" s="1" t="s">
        <v>1220</v>
      </c>
      <c r="BN387" s="1" t="s">
        <v>8598</v>
      </c>
      <c r="BO387" s="1" t="s">
        <v>60</v>
      </c>
      <c r="BP387" s="1" t="s">
        <v>7012</v>
      </c>
      <c r="BQ387" s="1" t="s">
        <v>1221</v>
      </c>
      <c r="BR387" s="1" t="s">
        <v>10854</v>
      </c>
      <c r="BS387" s="1" t="s">
        <v>163</v>
      </c>
      <c r="BT387" s="1" t="s">
        <v>8851</v>
      </c>
    </row>
    <row r="388" spans="1:73" ht="13.5" customHeight="1" x14ac:dyDescent="0.25">
      <c r="A388" s="4" t="str">
        <f t="shared" si="11"/>
        <v>1687_풍각남면_227</v>
      </c>
      <c r="B388" s="1">
        <v>1687</v>
      </c>
      <c r="C388" s="1" t="s">
        <v>11322</v>
      </c>
      <c r="D388" s="1" t="s">
        <v>11323</v>
      </c>
      <c r="E388" s="1">
        <v>387</v>
      </c>
      <c r="F388" s="1">
        <v>2</v>
      </c>
      <c r="G388" s="1" t="s">
        <v>839</v>
      </c>
      <c r="H388" s="1" t="s">
        <v>6459</v>
      </c>
      <c r="I388" s="1">
        <v>7</v>
      </c>
      <c r="L388" s="1">
        <v>2</v>
      </c>
      <c r="M388" s="1" t="s">
        <v>12379</v>
      </c>
      <c r="N388" s="1" t="s">
        <v>12869</v>
      </c>
      <c r="S388" s="1" t="s">
        <v>70</v>
      </c>
      <c r="T388" s="1" t="s">
        <v>6596</v>
      </c>
      <c r="Y388" s="1" t="s">
        <v>1222</v>
      </c>
      <c r="Z388" s="1" t="s">
        <v>7378</v>
      </c>
      <c r="AC388" s="1">
        <v>4</v>
      </c>
      <c r="AD388" s="1" t="s">
        <v>72</v>
      </c>
      <c r="AE388" s="1" t="s">
        <v>8718</v>
      </c>
    </row>
    <row r="389" spans="1:73" ht="13.5" customHeight="1" x14ac:dyDescent="0.25">
      <c r="A389" s="4" t="str">
        <f t="shared" si="11"/>
        <v>1687_풍각남면_227</v>
      </c>
      <c r="B389" s="1">
        <v>1687</v>
      </c>
      <c r="C389" s="1" t="s">
        <v>11322</v>
      </c>
      <c r="D389" s="1" t="s">
        <v>11323</v>
      </c>
      <c r="E389" s="1">
        <v>388</v>
      </c>
      <c r="F389" s="1">
        <v>2</v>
      </c>
      <c r="G389" s="1" t="s">
        <v>839</v>
      </c>
      <c r="H389" s="1" t="s">
        <v>6459</v>
      </c>
      <c r="I389" s="1">
        <v>7</v>
      </c>
      <c r="L389" s="1">
        <v>2</v>
      </c>
      <c r="M389" s="1" t="s">
        <v>12379</v>
      </c>
      <c r="N389" s="1" t="s">
        <v>12869</v>
      </c>
      <c r="S389" s="1" t="s">
        <v>1223</v>
      </c>
      <c r="T389" s="1" t="s">
        <v>6614</v>
      </c>
      <c r="U389" s="1" t="s">
        <v>963</v>
      </c>
      <c r="V389" s="1" t="s">
        <v>6728</v>
      </c>
      <c r="Y389" s="1" t="s">
        <v>1224</v>
      </c>
      <c r="Z389" s="1" t="s">
        <v>7379</v>
      </c>
      <c r="AC389" s="1">
        <v>19</v>
      </c>
      <c r="AD389" s="1" t="s">
        <v>188</v>
      </c>
      <c r="AE389" s="1" t="s">
        <v>8734</v>
      </c>
      <c r="AF389" s="1" t="s">
        <v>97</v>
      </c>
      <c r="AG389" s="1" t="s">
        <v>8774</v>
      </c>
    </row>
    <row r="390" spans="1:73" ht="13.5" customHeight="1" x14ac:dyDescent="0.25">
      <c r="A390" s="4" t="str">
        <f t="shared" si="11"/>
        <v>1687_풍각남면_227</v>
      </c>
      <c r="B390" s="1">
        <v>1687</v>
      </c>
      <c r="C390" s="1" t="s">
        <v>11322</v>
      </c>
      <c r="D390" s="1" t="s">
        <v>11323</v>
      </c>
      <c r="E390" s="1">
        <v>389</v>
      </c>
      <c r="F390" s="1">
        <v>2</v>
      </c>
      <c r="G390" s="1" t="s">
        <v>839</v>
      </c>
      <c r="H390" s="1" t="s">
        <v>6459</v>
      </c>
      <c r="I390" s="1">
        <v>7</v>
      </c>
      <c r="L390" s="1">
        <v>3</v>
      </c>
      <c r="M390" s="1" t="s">
        <v>13322</v>
      </c>
      <c r="N390" s="1" t="s">
        <v>13323</v>
      </c>
      <c r="T390" s="1" t="s">
        <v>11369</v>
      </c>
      <c r="U390" s="1" t="s">
        <v>134</v>
      </c>
      <c r="V390" s="1" t="s">
        <v>6674</v>
      </c>
      <c r="W390" s="1" t="s">
        <v>1213</v>
      </c>
      <c r="X390" s="1" t="s">
        <v>6686</v>
      </c>
      <c r="Y390" s="1" t="s">
        <v>1225</v>
      </c>
      <c r="Z390" s="1" t="s">
        <v>7380</v>
      </c>
      <c r="AA390" s="1" t="s">
        <v>13321</v>
      </c>
      <c r="AB390" s="1" t="s">
        <v>8706</v>
      </c>
      <c r="AC390" s="1">
        <v>26</v>
      </c>
      <c r="AD390" s="1" t="s">
        <v>141</v>
      </c>
      <c r="AE390" s="1" t="s">
        <v>8729</v>
      </c>
      <c r="AJ390" s="1" t="s">
        <v>17</v>
      </c>
      <c r="AK390" s="1" t="s">
        <v>8908</v>
      </c>
      <c r="AL390" s="1" t="s">
        <v>1215</v>
      </c>
      <c r="AM390" s="1" t="s">
        <v>8924</v>
      </c>
      <c r="AT390" s="1" t="s">
        <v>813</v>
      </c>
      <c r="AU390" s="1" t="s">
        <v>6722</v>
      </c>
      <c r="AV390" s="1" t="s">
        <v>1226</v>
      </c>
      <c r="AW390" s="1" t="s">
        <v>7183</v>
      </c>
      <c r="BG390" s="1" t="s">
        <v>1216</v>
      </c>
      <c r="BH390" s="1" t="s">
        <v>9177</v>
      </c>
      <c r="BI390" s="1" t="s">
        <v>1217</v>
      </c>
      <c r="BJ390" s="1" t="s">
        <v>9314</v>
      </c>
      <c r="BK390" s="1" t="s">
        <v>1155</v>
      </c>
      <c r="BL390" s="1" t="s">
        <v>11764</v>
      </c>
      <c r="BM390" s="1" t="s">
        <v>1218</v>
      </c>
      <c r="BN390" s="1" t="s">
        <v>7056</v>
      </c>
      <c r="BO390" s="1" t="s">
        <v>78</v>
      </c>
      <c r="BP390" s="1" t="s">
        <v>6689</v>
      </c>
      <c r="BQ390" s="1" t="s">
        <v>1227</v>
      </c>
      <c r="BR390" s="1" t="s">
        <v>10855</v>
      </c>
      <c r="BS390" s="1" t="s">
        <v>51</v>
      </c>
      <c r="BT390" s="1" t="s">
        <v>8849</v>
      </c>
    </row>
    <row r="391" spans="1:73" ht="13.5" customHeight="1" x14ac:dyDescent="0.25">
      <c r="A391" s="4" t="str">
        <f t="shared" si="11"/>
        <v>1687_풍각남면_227</v>
      </c>
      <c r="B391" s="1">
        <v>1687</v>
      </c>
      <c r="C391" s="1" t="s">
        <v>11322</v>
      </c>
      <c r="D391" s="1" t="s">
        <v>11323</v>
      </c>
      <c r="E391" s="1">
        <v>390</v>
      </c>
      <c r="F391" s="1">
        <v>2</v>
      </c>
      <c r="G391" s="1" t="s">
        <v>839</v>
      </c>
      <c r="H391" s="1" t="s">
        <v>6459</v>
      </c>
      <c r="I391" s="1">
        <v>7</v>
      </c>
      <c r="L391" s="1">
        <v>3</v>
      </c>
      <c r="M391" s="1" t="s">
        <v>13561</v>
      </c>
      <c r="N391" s="1" t="s">
        <v>13565</v>
      </c>
      <c r="S391" s="1" t="s">
        <v>52</v>
      </c>
      <c r="T391" s="1" t="s">
        <v>6593</v>
      </c>
      <c r="W391" s="1" t="s">
        <v>1228</v>
      </c>
      <c r="X391" s="1" t="s">
        <v>7077</v>
      </c>
      <c r="Y391" s="1" t="s">
        <v>140</v>
      </c>
      <c r="Z391" s="1" t="s">
        <v>7129</v>
      </c>
      <c r="AC391" s="1">
        <v>27</v>
      </c>
      <c r="AD391" s="1" t="s">
        <v>162</v>
      </c>
      <c r="AE391" s="1" t="s">
        <v>8732</v>
      </c>
      <c r="AJ391" s="1" t="s">
        <v>17</v>
      </c>
      <c r="AK391" s="1" t="s">
        <v>8908</v>
      </c>
      <c r="AL391" s="1" t="s">
        <v>51</v>
      </c>
      <c r="AM391" s="1" t="s">
        <v>8849</v>
      </c>
      <c r="AT391" s="1" t="s">
        <v>60</v>
      </c>
      <c r="AU391" s="1" t="s">
        <v>7012</v>
      </c>
      <c r="AV391" s="1" t="s">
        <v>1229</v>
      </c>
      <c r="AW391" s="1" t="s">
        <v>9315</v>
      </c>
      <c r="BG391" s="1" t="s">
        <v>1230</v>
      </c>
      <c r="BH391" s="1" t="s">
        <v>9903</v>
      </c>
      <c r="BI391" s="1" t="s">
        <v>1231</v>
      </c>
      <c r="BJ391" s="1" t="s">
        <v>10005</v>
      </c>
      <c r="BK391" s="1" t="s">
        <v>60</v>
      </c>
      <c r="BL391" s="1" t="s">
        <v>7012</v>
      </c>
      <c r="BM391" s="1" t="s">
        <v>946</v>
      </c>
      <c r="BN391" s="1" t="s">
        <v>7299</v>
      </c>
      <c r="BO391" s="1" t="s">
        <v>60</v>
      </c>
      <c r="BP391" s="1" t="s">
        <v>7012</v>
      </c>
      <c r="BQ391" s="1" t="s">
        <v>1232</v>
      </c>
      <c r="BR391" s="1" t="s">
        <v>11978</v>
      </c>
      <c r="BS391" s="1" t="s">
        <v>56</v>
      </c>
      <c r="BT391" s="1" t="s">
        <v>11552</v>
      </c>
    </row>
    <row r="392" spans="1:73" ht="13.5" customHeight="1" x14ac:dyDescent="0.25">
      <c r="A392" s="4" t="str">
        <f t="shared" si="11"/>
        <v>1687_풍각남면_227</v>
      </c>
      <c r="B392" s="1">
        <v>1687</v>
      </c>
      <c r="C392" s="1" t="s">
        <v>11322</v>
      </c>
      <c r="D392" s="1" t="s">
        <v>11323</v>
      </c>
      <c r="E392" s="1">
        <v>391</v>
      </c>
      <c r="F392" s="1">
        <v>2</v>
      </c>
      <c r="G392" s="1" t="s">
        <v>839</v>
      </c>
      <c r="H392" s="1" t="s">
        <v>6459</v>
      </c>
      <c r="I392" s="1">
        <v>7</v>
      </c>
      <c r="L392" s="1">
        <v>3</v>
      </c>
      <c r="M392" s="1" t="s">
        <v>13561</v>
      </c>
      <c r="N392" s="1" t="s">
        <v>13565</v>
      </c>
      <c r="S392" s="1" t="s">
        <v>66</v>
      </c>
      <c r="T392" s="1" t="s">
        <v>11384</v>
      </c>
      <c r="U392" s="1" t="s">
        <v>813</v>
      </c>
      <c r="V392" s="1" t="s">
        <v>6722</v>
      </c>
      <c r="Y392" s="1" t="s">
        <v>1226</v>
      </c>
      <c r="Z392" s="1" t="s">
        <v>7183</v>
      </c>
      <c r="AC392" s="1">
        <v>56</v>
      </c>
      <c r="AD392" s="1" t="s">
        <v>521</v>
      </c>
      <c r="AE392" s="1" t="s">
        <v>8761</v>
      </c>
    </row>
    <row r="393" spans="1:73" ht="13.5" customHeight="1" x14ac:dyDescent="0.25">
      <c r="A393" s="4" t="str">
        <f t="shared" si="11"/>
        <v>1687_풍각남면_227</v>
      </c>
      <c r="B393" s="1">
        <v>1687</v>
      </c>
      <c r="C393" s="1" t="s">
        <v>11322</v>
      </c>
      <c r="D393" s="1" t="s">
        <v>11323</v>
      </c>
      <c r="E393" s="1">
        <v>392</v>
      </c>
      <c r="F393" s="1">
        <v>2</v>
      </c>
      <c r="G393" s="1" t="s">
        <v>839</v>
      </c>
      <c r="H393" s="1" t="s">
        <v>6459</v>
      </c>
      <c r="I393" s="1">
        <v>7</v>
      </c>
      <c r="L393" s="1">
        <v>3</v>
      </c>
      <c r="M393" s="1" t="s">
        <v>13561</v>
      </c>
      <c r="N393" s="1" t="s">
        <v>13565</v>
      </c>
      <c r="S393" s="1" t="s">
        <v>490</v>
      </c>
      <c r="T393" s="1" t="s">
        <v>6607</v>
      </c>
      <c r="W393" s="1" t="s">
        <v>98</v>
      </c>
      <c r="X393" s="1" t="s">
        <v>11439</v>
      </c>
      <c r="Y393" s="1" t="s">
        <v>140</v>
      </c>
      <c r="Z393" s="1" t="s">
        <v>7129</v>
      </c>
      <c r="AC393" s="1">
        <v>65</v>
      </c>
      <c r="AD393" s="1" t="s">
        <v>133</v>
      </c>
      <c r="AE393" s="1" t="s">
        <v>8727</v>
      </c>
    </row>
    <row r="394" spans="1:73" ht="13.5" customHeight="1" x14ac:dyDescent="0.25">
      <c r="A394" s="4" t="str">
        <f t="shared" si="11"/>
        <v>1687_풍각남면_227</v>
      </c>
      <c r="B394" s="1">
        <v>1687</v>
      </c>
      <c r="C394" s="1" t="s">
        <v>11322</v>
      </c>
      <c r="D394" s="1" t="s">
        <v>11323</v>
      </c>
      <c r="E394" s="1">
        <v>393</v>
      </c>
      <c r="F394" s="1">
        <v>2</v>
      </c>
      <c r="G394" s="1" t="s">
        <v>839</v>
      </c>
      <c r="H394" s="1" t="s">
        <v>6459</v>
      </c>
      <c r="I394" s="1">
        <v>7</v>
      </c>
      <c r="L394" s="1">
        <v>4</v>
      </c>
      <c r="M394" s="1" t="s">
        <v>12380</v>
      </c>
      <c r="N394" s="1" t="s">
        <v>12870</v>
      </c>
      <c r="T394" s="1" t="s">
        <v>11368</v>
      </c>
      <c r="U394" s="1" t="s">
        <v>1233</v>
      </c>
      <c r="V394" s="1" t="s">
        <v>6751</v>
      </c>
      <c r="W394" s="1" t="s">
        <v>404</v>
      </c>
      <c r="X394" s="1" t="s">
        <v>7066</v>
      </c>
      <c r="Y394" s="1" t="s">
        <v>1234</v>
      </c>
      <c r="Z394" s="1" t="s">
        <v>7381</v>
      </c>
      <c r="AC394" s="1">
        <v>44</v>
      </c>
      <c r="AD394" s="1" t="s">
        <v>229</v>
      </c>
      <c r="AE394" s="1" t="s">
        <v>8739</v>
      </c>
      <c r="AJ394" s="1" t="s">
        <v>17</v>
      </c>
      <c r="AK394" s="1" t="s">
        <v>8908</v>
      </c>
      <c r="AL394" s="1" t="s">
        <v>399</v>
      </c>
      <c r="AM394" s="1" t="s">
        <v>8925</v>
      </c>
      <c r="AN394" s="1" t="s">
        <v>399</v>
      </c>
      <c r="AO394" s="1" t="s">
        <v>8925</v>
      </c>
      <c r="AP394" s="1" t="s">
        <v>58</v>
      </c>
      <c r="AQ394" s="1" t="s">
        <v>6774</v>
      </c>
      <c r="AR394" s="1" t="s">
        <v>1235</v>
      </c>
      <c r="AS394" s="1" t="s">
        <v>9032</v>
      </c>
      <c r="AT394" s="1" t="s">
        <v>44</v>
      </c>
      <c r="AU394" s="1" t="s">
        <v>6669</v>
      </c>
      <c r="AV394" s="1" t="s">
        <v>175</v>
      </c>
      <c r="AW394" s="1" t="s">
        <v>8428</v>
      </c>
      <c r="BB394" s="1" t="s">
        <v>46</v>
      </c>
      <c r="BC394" s="1" t="s">
        <v>6783</v>
      </c>
      <c r="BD394" s="1" t="s">
        <v>1236</v>
      </c>
      <c r="BE394" s="1" t="s">
        <v>9770</v>
      </c>
      <c r="BG394" s="1" t="s">
        <v>44</v>
      </c>
      <c r="BH394" s="1" t="s">
        <v>6669</v>
      </c>
      <c r="BI394" s="1" t="s">
        <v>657</v>
      </c>
      <c r="BJ394" s="1" t="s">
        <v>9274</v>
      </c>
      <c r="BK394" s="1" t="s">
        <v>60</v>
      </c>
      <c r="BL394" s="1" t="s">
        <v>7012</v>
      </c>
      <c r="BM394" s="1" t="s">
        <v>1237</v>
      </c>
      <c r="BN394" s="1" t="s">
        <v>8305</v>
      </c>
      <c r="BO394" s="1" t="s">
        <v>44</v>
      </c>
      <c r="BP394" s="1" t="s">
        <v>6669</v>
      </c>
      <c r="BQ394" s="1" t="s">
        <v>1117</v>
      </c>
      <c r="BR394" s="1" t="s">
        <v>10019</v>
      </c>
      <c r="BS394" s="1" t="s">
        <v>56</v>
      </c>
      <c r="BT394" s="1" t="s">
        <v>11552</v>
      </c>
    </row>
    <row r="395" spans="1:73" ht="13.5" customHeight="1" x14ac:dyDescent="0.25">
      <c r="A395" s="4" t="str">
        <f t="shared" si="11"/>
        <v>1687_풍각남면_227</v>
      </c>
      <c r="B395" s="1">
        <v>1687</v>
      </c>
      <c r="C395" s="1" t="s">
        <v>11322</v>
      </c>
      <c r="D395" s="1" t="s">
        <v>11323</v>
      </c>
      <c r="E395" s="1">
        <v>394</v>
      </c>
      <c r="F395" s="1">
        <v>2</v>
      </c>
      <c r="G395" s="1" t="s">
        <v>839</v>
      </c>
      <c r="H395" s="1" t="s">
        <v>6459</v>
      </c>
      <c r="I395" s="1">
        <v>7</v>
      </c>
      <c r="L395" s="1">
        <v>4</v>
      </c>
      <c r="M395" s="1" t="s">
        <v>12380</v>
      </c>
      <c r="N395" s="1" t="s">
        <v>12870</v>
      </c>
      <c r="S395" s="1" t="s">
        <v>52</v>
      </c>
      <c r="T395" s="1" t="s">
        <v>6593</v>
      </c>
      <c r="U395" s="1" t="s">
        <v>53</v>
      </c>
      <c r="V395" s="1" t="s">
        <v>6668</v>
      </c>
      <c r="Y395" s="1" t="s">
        <v>1238</v>
      </c>
      <c r="Z395" s="1" t="s">
        <v>7382</v>
      </c>
      <c r="AC395" s="1">
        <v>45</v>
      </c>
      <c r="AD395" s="1" t="s">
        <v>406</v>
      </c>
      <c r="AE395" s="1" t="s">
        <v>8755</v>
      </c>
      <c r="AJ395" s="1" t="s">
        <v>17</v>
      </c>
      <c r="AK395" s="1" t="s">
        <v>8908</v>
      </c>
      <c r="AL395" s="1" t="s">
        <v>56</v>
      </c>
      <c r="AM395" s="1" t="s">
        <v>11552</v>
      </c>
      <c r="AN395" s="1" t="s">
        <v>56</v>
      </c>
      <c r="AO395" s="1" t="s">
        <v>11552</v>
      </c>
      <c r="AP395" s="1" t="s">
        <v>60</v>
      </c>
      <c r="AQ395" s="1" t="s">
        <v>7012</v>
      </c>
      <c r="AR395" s="1" t="s">
        <v>1239</v>
      </c>
      <c r="AS395" s="1" t="s">
        <v>9033</v>
      </c>
      <c r="AT395" s="1" t="s">
        <v>44</v>
      </c>
      <c r="AU395" s="1" t="s">
        <v>6669</v>
      </c>
      <c r="AV395" s="1" t="s">
        <v>1240</v>
      </c>
      <c r="AW395" s="1" t="s">
        <v>9316</v>
      </c>
      <c r="BB395" s="1" t="s">
        <v>46</v>
      </c>
      <c r="BC395" s="1" t="s">
        <v>6783</v>
      </c>
      <c r="BD395" s="1" t="s">
        <v>1241</v>
      </c>
      <c r="BE395" s="1" t="s">
        <v>8583</v>
      </c>
      <c r="BG395" s="1" t="s">
        <v>60</v>
      </c>
      <c r="BH395" s="1" t="s">
        <v>7012</v>
      </c>
      <c r="BI395" s="1" t="s">
        <v>1242</v>
      </c>
      <c r="BJ395" s="1" t="s">
        <v>7821</v>
      </c>
      <c r="BK395" s="1" t="s">
        <v>60</v>
      </c>
      <c r="BL395" s="1" t="s">
        <v>7012</v>
      </c>
      <c r="BM395" s="1" t="s">
        <v>1243</v>
      </c>
      <c r="BN395" s="1" t="s">
        <v>10443</v>
      </c>
      <c r="BO395" s="1" t="s">
        <v>293</v>
      </c>
      <c r="BP395" s="1" t="s">
        <v>6947</v>
      </c>
      <c r="BQ395" s="1" t="s">
        <v>1244</v>
      </c>
      <c r="BR395" s="1" t="s">
        <v>11947</v>
      </c>
      <c r="BS395" s="1" t="s">
        <v>56</v>
      </c>
      <c r="BT395" s="1" t="s">
        <v>11552</v>
      </c>
    </row>
    <row r="396" spans="1:73" ht="13.5" customHeight="1" x14ac:dyDescent="0.25">
      <c r="A396" s="4" t="str">
        <f t="shared" si="11"/>
        <v>1687_풍각남면_227</v>
      </c>
      <c r="B396" s="1">
        <v>1687</v>
      </c>
      <c r="C396" s="1" t="s">
        <v>11322</v>
      </c>
      <c r="D396" s="1" t="s">
        <v>11323</v>
      </c>
      <c r="E396" s="1">
        <v>395</v>
      </c>
      <c r="F396" s="1">
        <v>2</v>
      </c>
      <c r="G396" s="1" t="s">
        <v>839</v>
      </c>
      <c r="H396" s="1" t="s">
        <v>6459</v>
      </c>
      <c r="I396" s="1">
        <v>7</v>
      </c>
      <c r="L396" s="1">
        <v>4</v>
      </c>
      <c r="M396" s="1" t="s">
        <v>12380</v>
      </c>
      <c r="N396" s="1" t="s">
        <v>12870</v>
      </c>
      <c r="S396" s="1" t="s">
        <v>93</v>
      </c>
      <c r="T396" s="1" t="s">
        <v>6597</v>
      </c>
      <c r="Y396" s="1" t="s">
        <v>1245</v>
      </c>
      <c r="Z396" s="1" t="s">
        <v>7383</v>
      </c>
      <c r="AC396" s="1">
        <v>14</v>
      </c>
      <c r="AD396" s="1" t="s">
        <v>240</v>
      </c>
      <c r="AE396" s="1" t="s">
        <v>8740</v>
      </c>
    </row>
    <row r="397" spans="1:73" ht="13.5" customHeight="1" x14ac:dyDescent="0.25">
      <c r="A397" s="4" t="str">
        <f t="shared" si="11"/>
        <v>1687_풍각남면_227</v>
      </c>
      <c r="B397" s="1">
        <v>1687</v>
      </c>
      <c r="C397" s="1" t="s">
        <v>11322</v>
      </c>
      <c r="D397" s="1" t="s">
        <v>11323</v>
      </c>
      <c r="E397" s="1">
        <v>396</v>
      </c>
      <c r="F397" s="1">
        <v>2</v>
      </c>
      <c r="G397" s="1" t="s">
        <v>839</v>
      </c>
      <c r="H397" s="1" t="s">
        <v>6459</v>
      </c>
      <c r="I397" s="1">
        <v>7</v>
      </c>
      <c r="L397" s="1">
        <v>4</v>
      </c>
      <c r="M397" s="1" t="s">
        <v>12380</v>
      </c>
      <c r="N397" s="1" t="s">
        <v>12870</v>
      </c>
      <c r="S397" s="1" t="s">
        <v>93</v>
      </c>
      <c r="T397" s="1" t="s">
        <v>6597</v>
      </c>
      <c r="Y397" s="1" t="s">
        <v>1246</v>
      </c>
      <c r="Z397" s="1" t="s">
        <v>7384</v>
      </c>
      <c r="AC397" s="1">
        <v>2</v>
      </c>
      <c r="AD397" s="1" t="s">
        <v>96</v>
      </c>
      <c r="AE397" s="1" t="s">
        <v>8721</v>
      </c>
      <c r="AF397" s="1" t="s">
        <v>97</v>
      </c>
      <c r="AG397" s="1" t="s">
        <v>8774</v>
      </c>
    </row>
    <row r="398" spans="1:73" ht="13.5" customHeight="1" x14ac:dyDescent="0.25">
      <c r="A398" s="4" t="str">
        <f t="shared" si="11"/>
        <v>1687_풍각남면_227</v>
      </c>
      <c r="B398" s="1">
        <v>1687</v>
      </c>
      <c r="C398" s="1" t="s">
        <v>11322</v>
      </c>
      <c r="D398" s="1" t="s">
        <v>11323</v>
      </c>
      <c r="E398" s="1">
        <v>397</v>
      </c>
      <c r="F398" s="1">
        <v>2</v>
      </c>
      <c r="G398" s="1" t="s">
        <v>839</v>
      </c>
      <c r="H398" s="1" t="s">
        <v>6459</v>
      </c>
      <c r="I398" s="1">
        <v>7</v>
      </c>
      <c r="L398" s="1">
        <v>5</v>
      </c>
      <c r="M398" s="1" t="s">
        <v>12381</v>
      </c>
      <c r="N398" s="1" t="s">
        <v>12871</v>
      </c>
      <c r="T398" s="1" t="s">
        <v>11369</v>
      </c>
      <c r="U398" s="1" t="s">
        <v>73</v>
      </c>
      <c r="V398" s="1" t="s">
        <v>6670</v>
      </c>
      <c r="W398" s="1" t="s">
        <v>98</v>
      </c>
      <c r="X398" s="1" t="s">
        <v>11439</v>
      </c>
      <c r="Y398" s="1" t="s">
        <v>1247</v>
      </c>
      <c r="Z398" s="1" t="s">
        <v>7385</v>
      </c>
      <c r="AC398" s="1">
        <v>40</v>
      </c>
      <c r="AD398" s="1" t="s">
        <v>327</v>
      </c>
      <c r="AE398" s="1" t="s">
        <v>8748</v>
      </c>
      <c r="AJ398" s="1" t="s">
        <v>17</v>
      </c>
      <c r="AK398" s="1" t="s">
        <v>8908</v>
      </c>
      <c r="AL398" s="1" t="s">
        <v>57</v>
      </c>
      <c r="AM398" s="1" t="s">
        <v>8919</v>
      </c>
      <c r="AT398" s="1" t="s">
        <v>60</v>
      </c>
      <c r="AU398" s="1" t="s">
        <v>7012</v>
      </c>
      <c r="AV398" s="1" t="s">
        <v>1248</v>
      </c>
      <c r="AW398" s="1" t="s">
        <v>9317</v>
      </c>
      <c r="BG398" s="1" t="s">
        <v>1178</v>
      </c>
      <c r="BH398" s="1" t="s">
        <v>9191</v>
      </c>
      <c r="BI398" s="1" t="s">
        <v>1249</v>
      </c>
      <c r="BJ398" s="1" t="s">
        <v>9389</v>
      </c>
      <c r="BK398" s="1" t="s">
        <v>1177</v>
      </c>
      <c r="BL398" s="1" t="s">
        <v>9914</v>
      </c>
      <c r="BM398" s="1" t="s">
        <v>1218</v>
      </c>
      <c r="BN398" s="1" t="s">
        <v>7056</v>
      </c>
      <c r="BO398" s="1" t="s">
        <v>334</v>
      </c>
      <c r="BP398" s="1" t="s">
        <v>6767</v>
      </c>
      <c r="BQ398" s="1" t="s">
        <v>1250</v>
      </c>
      <c r="BR398" s="1" t="s">
        <v>12186</v>
      </c>
      <c r="BS398" s="1" t="s">
        <v>254</v>
      </c>
      <c r="BT398" s="1" t="s">
        <v>8912</v>
      </c>
      <c r="BU398" s="1" t="s">
        <v>14045</v>
      </c>
    </row>
    <row r="399" spans="1:73" ht="13.5" customHeight="1" x14ac:dyDescent="0.25">
      <c r="A399" s="4" t="str">
        <f t="shared" si="11"/>
        <v>1687_풍각남면_227</v>
      </c>
      <c r="B399" s="1">
        <v>1687</v>
      </c>
      <c r="C399" s="1" t="s">
        <v>11322</v>
      </c>
      <c r="D399" s="1" t="s">
        <v>11323</v>
      </c>
      <c r="E399" s="1">
        <v>398</v>
      </c>
      <c r="F399" s="1">
        <v>2</v>
      </c>
      <c r="G399" s="1" t="s">
        <v>839</v>
      </c>
      <c r="H399" s="1" t="s">
        <v>6459</v>
      </c>
      <c r="I399" s="1">
        <v>7</v>
      </c>
      <c r="L399" s="1">
        <v>5</v>
      </c>
      <c r="M399" s="1" t="s">
        <v>12381</v>
      </c>
      <c r="N399" s="1" t="s">
        <v>12871</v>
      </c>
      <c r="S399" s="1" t="s">
        <v>52</v>
      </c>
      <c r="T399" s="1" t="s">
        <v>6593</v>
      </c>
      <c r="W399" s="1" t="s">
        <v>98</v>
      </c>
      <c r="X399" s="1" t="s">
        <v>11439</v>
      </c>
      <c r="Y399" s="1" t="s">
        <v>140</v>
      </c>
      <c r="Z399" s="1" t="s">
        <v>7129</v>
      </c>
      <c r="AC399" s="1">
        <v>39</v>
      </c>
      <c r="AD399" s="1" t="s">
        <v>347</v>
      </c>
      <c r="AE399" s="1" t="s">
        <v>8751</v>
      </c>
      <c r="AJ399" s="1" t="s">
        <v>17</v>
      </c>
      <c r="AK399" s="1" t="s">
        <v>8908</v>
      </c>
      <c r="AL399" s="1" t="s">
        <v>56</v>
      </c>
      <c r="AM399" s="1" t="s">
        <v>11552</v>
      </c>
      <c r="AT399" s="1" t="s">
        <v>60</v>
      </c>
      <c r="AU399" s="1" t="s">
        <v>7012</v>
      </c>
      <c r="AV399" s="1" t="s">
        <v>1068</v>
      </c>
      <c r="AW399" s="1" t="s">
        <v>7332</v>
      </c>
      <c r="BG399" s="1" t="s">
        <v>60</v>
      </c>
      <c r="BH399" s="1" t="s">
        <v>7012</v>
      </c>
      <c r="BI399" s="1" t="s">
        <v>1251</v>
      </c>
      <c r="BJ399" s="1" t="s">
        <v>10006</v>
      </c>
      <c r="BK399" s="1" t="s">
        <v>60</v>
      </c>
      <c r="BL399" s="1" t="s">
        <v>7012</v>
      </c>
      <c r="BM399" s="1" t="s">
        <v>1197</v>
      </c>
      <c r="BN399" s="1" t="s">
        <v>10442</v>
      </c>
      <c r="BO399" s="1" t="s">
        <v>60</v>
      </c>
      <c r="BP399" s="1" t="s">
        <v>7012</v>
      </c>
      <c r="BQ399" s="1" t="s">
        <v>13769</v>
      </c>
      <c r="BR399" s="1" t="s">
        <v>11965</v>
      </c>
      <c r="BS399" s="1" t="s">
        <v>56</v>
      </c>
      <c r="BT399" s="1" t="s">
        <v>11552</v>
      </c>
    </row>
    <row r="400" spans="1:73" ht="13.5" customHeight="1" x14ac:dyDescent="0.25">
      <c r="A400" s="4" t="str">
        <f t="shared" si="11"/>
        <v>1687_풍각남면_227</v>
      </c>
      <c r="B400" s="1">
        <v>1687</v>
      </c>
      <c r="C400" s="1" t="s">
        <v>11322</v>
      </c>
      <c r="D400" s="1" t="s">
        <v>11323</v>
      </c>
      <c r="E400" s="1">
        <v>399</v>
      </c>
      <c r="F400" s="1">
        <v>2</v>
      </c>
      <c r="G400" s="1" t="s">
        <v>839</v>
      </c>
      <c r="H400" s="1" t="s">
        <v>6459</v>
      </c>
      <c r="I400" s="1">
        <v>7</v>
      </c>
      <c r="L400" s="1">
        <v>5</v>
      </c>
      <c r="M400" s="1" t="s">
        <v>12381</v>
      </c>
      <c r="N400" s="1" t="s">
        <v>12871</v>
      </c>
      <c r="S400" s="1" t="s">
        <v>70</v>
      </c>
      <c r="T400" s="1" t="s">
        <v>6596</v>
      </c>
      <c r="Y400" s="1" t="s">
        <v>1252</v>
      </c>
      <c r="Z400" s="1" t="s">
        <v>7386</v>
      </c>
      <c r="AC400" s="1">
        <v>15</v>
      </c>
      <c r="AD400" s="1" t="s">
        <v>119</v>
      </c>
      <c r="AE400" s="1" t="s">
        <v>8724</v>
      </c>
    </row>
    <row r="401" spans="1:73" ht="13.5" customHeight="1" x14ac:dyDescent="0.25">
      <c r="A401" s="4" t="str">
        <f t="shared" si="11"/>
        <v>1687_풍각남면_227</v>
      </c>
      <c r="B401" s="1">
        <v>1687</v>
      </c>
      <c r="C401" s="1" t="s">
        <v>11322</v>
      </c>
      <c r="D401" s="1" t="s">
        <v>11323</v>
      </c>
      <c r="E401" s="1">
        <v>400</v>
      </c>
      <c r="F401" s="1">
        <v>2</v>
      </c>
      <c r="G401" s="1" t="s">
        <v>839</v>
      </c>
      <c r="H401" s="1" t="s">
        <v>6459</v>
      </c>
      <c r="I401" s="1">
        <v>7</v>
      </c>
      <c r="L401" s="1">
        <v>5</v>
      </c>
      <c r="M401" s="1" t="s">
        <v>12381</v>
      </c>
      <c r="N401" s="1" t="s">
        <v>12871</v>
      </c>
      <c r="S401" s="1" t="s">
        <v>70</v>
      </c>
      <c r="T401" s="1" t="s">
        <v>6596</v>
      </c>
      <c r="Y401" s="1" t="s">
        <v>1253</v>
      </c>
      <c r="Z401" s="1" t="s">
        <v>7387</v>
      </c>
      <c r="AC401" s="1">
        <v>12</v>
      </c>
      <c r="AD401" s="1" t="s">
        <v>150</v>
      </c>
      <c r="AE401" s="1" t="s">
        <v>8731</v>
      </c>
    </row>
    <row r="402" spans="1:73" ht="13.5" customHeight="1" x14ac:dyDescent="0.25">
      <c r="A402" s="4" t="str">
        <f t="shared" si="11"/>
        <v>1687_풍각남면_227</v>
      </c>
      <c r="B402" s="1">
        <v>1687</v>
      </c>
      <c r="C402" s="1" t="s">
        <v>11322</v>
      </c>
      <c r="D402" s="1" t="s">
        <v>11323</v>
      </c>
      <c r="E402" s="1">
        <v>401</v>
      </c>
      <c r="F402" s="1">
        <v>2</v>
      </c>
      <c r="G402" s="1" t="s">
        <v>839</v>
      </c>
      <c r="H402" s="1" t="s">
        <v>6459</v>
      </c>
      <c r="I402" s="1">
        <v>7</v>
      </c>
      <c r="L402" s="1">
        <v>5</v>
      </c>
      <c r="M402" s="1" t="s">
        <v>12381</v>
      </c>
      <c r="N402" s="1" t="s">
        <v>12871</v>
      </c>
      <c r="S402" s="1" t="s">
        <v>195</v>
      </c>
      <c r="T402" s="1" t="s">
        <v>6600</v>
      </c>
      <c r="W402" s="1" t="s">
        <v>1254</v>
      </c>
      <c r="X402" s="1" t="s">
        <v>7079</v>
      </c>
      <c r="Y402" s="1" t="s">
        <v>140</v>
      </c>
      <c r="Z402" s="1" t="s">
        <v>7129</v>
      </c>
      <c r="AC402" s="1">
        <v>27</v>
      </c>
      <c r="AD402" s="1" t="s">
        <v>162</v>
      </c>
      <c r="AE402" s="1" t="s">
        <v>8732</v>
      </c>
      <c r="AJ402" s="1" t="s">
        <v>17</v>
      </c>
      <c r="AK402" s="1" t="s">
        <v>8908</v>
      </c>
      <c r="AL402" s="1" t="s">
        <v>497</v>
      </c>
      <c r="AM402" s="1" t="s">
        <v>8848</v>
      </c>
      <c r="AT402" s="1" t="s">
        <v>60</v>
      </c>
      <c r="AU402" s="1" t="s">
        <v>7012</v>
      </c>
      <c r="AV402" s="1" t="s">
        <v>13770</v>
      </c>
      <c r="AW402" s="1" t="s">
        <v>8458</v>
      </c>
      <c r="BG402" s="1" t="s">
        <v>60</v>
      </c>
      <c r="BH402" s="1" t="s">
        <v>7012</v>
      </c>
      <c r="BI402" s="1" t="s">
        <v>1255</v>
      </c>
      <c r="BJ402" s="1" t="s">
        <v>10007</v>
      </c>
      <c r="BK402" s="1" t="s">
        <v>60</v>
      </c>
      <c r="BL402" s="1" t="s">
        <v>7012</v>
      </c>
      <c r="BM402" s="1" t="s">
        <v>1256</v>
      </c>
      <c r="BN402" s="1" t="s">
        <v>7390</v>
      </c>
      <c r="BO402" s="1" t="s">
        <v>60</v>
      </c>
      <c r="BP402" s="1" t="s">
        <v>7012</v>
      </c>
      <c r="BQ402" s="1" t="s">
        <v>1257</v>
      </c>
      <c r="BR402" s="1" t="s">
        <v>10856</v>
      </c>
      <c r="BS402" s="1" t="s">
        <v>1118</v>
      </c>
      <c r="BT402" s="1" t="s">
        <v>8898</v>
      </c>
    </row>
    <row r="403" spans="1:73" ht="13.5" customHeight="1" x14ac:dyDescent="0.25">
      <c r="A403" s="4" t="str">
        <f t="shared" si="11"/>
        <v>1687_풍각남면_227</v>
      </c>
      <c r="B403" s="1">
        <v>1687</v>
      </c>
      <c r="C403" s="1" t="s">
        <v>11322</v>
      </c>
      <c r="D403" s="1" t="s">
        <v>11323</v>
      </c>
      <c r="E403" s="1">
        <v>402</v>
      </c>
      <c r="F403" s="1">
        <v>2</v>
      </c>
      <c r="G403" s="1" t="s">
        <v>839</v>
      </c>
      <c r="H403" s="1" t="s">
        <v>6459</v>
      </c>
      <c r="I403" s="1">
        <v>8</v>
      </c>
      <c r="J403" s="1" t="s">
        <v>1258</v>
      </c>
      <c r="K403" s="1" t="s">
        <v>11329</v>
      </c>
      <c r="L403" s="1">
        <v>1</v>
      </c>
      <c r="M403" s="1" t="s">
        <v>12382</v>
      </c>
      <c r="N403" s="1" t="s">
        <v>12872</v>
      </c>
      <c r="T403" s="1" t="s">
        <v>11369</v>
      </c>
      <c r="U403" s="1" t="s">
        <v>73</v>
      </c>
      <c r="V403" s="1" t="s">
        <v>6670</v>
      </c>
      <c r="W403" s="1" t="s">
        <v>84</v>
      </c>
      <c r="X403" s="1" t="s">
        <v>11440</v>
      </c>
      <c r="Y403" s="1" t="s">
        <v>1259</v>
      </c>
      <c r="Z403" s="1" t="s">
        <v>7388</v>
      </c>
      <c r="AC403" s="1">
        <v>45</v>
      </c>
      <c r="AD403" s="1" t="s">
        <v>406</v>
      </c>
      <c r="AE403" s="1" t="s">
        <v>8755</v>
      </c>
      <c r="AJ403" s="1" t="s">
        <v>17</v>
      </c>
      <c r="AK403" s="1" t="s">
        <v>8908</v>
      </c>
      <c r="AL403" s="1" t="s">
        <v>163</v>
      </c>
      <c r="AM403" s="1" t="s">
        <v>8851</v>
      </c>
      <c r="AT403" s="1" t="s">
        <v>60</v>
      </c>
      <c r="AU403" s="1" t="s">
        <v>7012</v>
      </c>
      <c r="AV403" s="1" t="s">
        <v>1260</v>
      </c>
      <c r="AW403" s="1" t="s">
        <v>8495</v>
      </c>
      <c r="BG403" s="1" t="s">
        <v>334</v>
      </c>
      <c r="BH403" s="1" t="s">
        <v>6767</v>
      </c>
      <c r="BI403" s="1" t="s">
        <v>1261</v>
      </c>
      <c r="BJ403" s="1" t="s">
        <v>10008</v>
      </c>
      <c r="BK403" s="1" t="s">
        <v>297</v>
      </c>
      <c r="BL403" s="1" t="s">
        <v>11909</v>
      </c>
      <c r="BM403" s="1" t="s">
        <v>1262</v>
      </c>
      <c r="BN403" s="1" t="s">
        <v>8127</v>
      </c>
      <c r="BO403" s="1" t="s">
        <v>1263</v>
      </c>
      <c r="BP403" s="1" t="s">
        <v>10345</v>
      </c>
      <c r="BQ403" s="1" t="s">
        <v>1264</v>
      </c>
      <c r="BR403" s="1" t="s">
        <v>12029</v>
      </c>
      <c r="BS403" s="1" t="s">
        <v>57</v>
      </c>
      <c r="BT403" s="1" t="s">
        <v>8919</v>
      </c>
    </row>
    <row r="404" spans="1:73" ht="13.5" customHeight="1" x14ac:dyDescent="0.25">
      <c r="A404" s="4" t="str">
        <f t="shared" si="11"/>
        <v>1687_풍각남면_227</v>
      </c>
      <c r="B404" s="1">
        <v>1687</v>
      </c>
      <c r="C404" s="1" t="s">
        <v>11322</v>
      </c>
      <c r="D404" s="1" t="s">
        <v>11323</v>
      </c>
      <c r="E404" s="1">
        <v>403</v>
      </c>
      <c r="F404" s="1">
        <v>2</v>
      </c>
      <c r="G404" s="1" t="s">
        <v>839</v>
      </c>
      <c r="H404" s="1" t="s">
        <v>6459</v>
      </c>
      <c r="I404" s="1">
        <v>8</v>
      </c>
      <c r="L404" s="1">
        <v>1</v>
      </c>
      <c r="M404" s="1" t="s">
        <v>12382</v>
      </c>
      <c r="N404" s="1" t="s">
        <v>12872</v>
      </c>
      <c r="S404" s="1" t="s">
        <v>52</v>
      </c>
      <c r="T404" s="1" t="s">
        <v>6593</v>
      </c>
      <c r="U404" s="1" t="s">
        <v>83</v>
      </c>
      <c r="V404" s="1" t="s">
        <v>11397</v>
      </c>
      <c r="W404" s="1" t="s">
        <v>1213</v>
      </c>
      <c r="X404" s="1" t="s">
        <v>6686</v>
      </c>
      <c r="Y404" s="1" t="s">
        <v>1265</v>
      </c>
      <c r="Z404" s="1" t="s">
        <v>7389</v>
      </c>
      <c r="AC404" s="1">
        <v>45</v>
      </c>
      <c r="AD404" s="1" t="s">
        <v>406</v>
      </c>
      <c r="AE404" s="1" t="s">
        <v>8755</v>
      </c>
      <c r="AJ404" s="1" t="s">
        <v>17</v>
      </c>
      <c r="AK404" s="1" t="s">
        <v>8908</v>
      </c>
      <c r="AL404" s="1" t="s">
        <v>86</v>
      </c>
      <c r="AM404" s="1" t="s">
        <v>8853</v>
      </c>
      <c r="AT404" s="1" t="s">
        <v>579</v>
      </c>
      <c r="AU404" s="1" t="s">
        <v>9171</v>
      </c>
      <c r="AV404" s="1" t="s">
        <v>751</v>
      </c>
      <c r="AW404" s="1" t="s">
        <v>9318</v>
      </c>
      <c r="BG404" s="1" t="s">
        <v>348</v>
      </c>
      <c r="BH404" s="1" t="s">
        <v>9000</v>
      </c>
      <c r="BI404" s="1" t="s">
        <v>1218</v>
      </c>
      <c r="BJ404" s="1" t="s">
        <v>7056</v>
      </c>
      <c r="BK404" s="1" t="s">
        <v>60</v>
      </c>
      <c r="BL404" s="1" t="s">
        <v>7012</v>
      </c>
      <c r="BM404" s="1" t="s">
        <v>790</v>
      </c>
      <c r="BN404" s="1" t="s">
        <v>7950</v>
      </c>
      <c r="BO404" s="1" t="s">
        <v>334</v>
      </c>
      <c r="BP404" s="1" t="s">
        <v>6767</v>
      </c>
      <c r="BQ404" s="1" t="s">
        <v>393</v>
      </c>
      <c r="BR404" s="1" t="s">
        <v>12133</v>
      </c>
      <c r="BS404" s="1" t="s">
        <v>56</v>
      </c>
      <c r="BT404" s="1" t="s">
        <v>11552</v>
      </c>
    </row>
    <row r="405" spans="1:73" ht="13.5" customHeight="1" x14ac:dyDescent="0.25">
      <c r="A405" s="4" t="str">
        <f t="shared" si="11"/>
        <v>1687_풍각남면_227</v>
      </c>
      <c r="B405" s="1">
        <v>1687</v>
      </c>
      <c r="C405" s="1" t="s">
        <v>11322</v>
      </c>
      <c r="D405" s="1" t="s">
        <v>11323</v>
      </c>
      <c r="E405" s="1">
        <v>404</v>
      </c>
      <c r="F405" s="1">
        <v>2</v>
      </c>
      <c r="G405" s="1" t="s">
        <v>839</v>
      </c>
      <c r="H405" s="1" t="s">
        <v>6459</v>
      </c>
      <c r="I405" s="1">
        <v>8</v>
      </c>
      <c r="L405" s="1">
        <v>1</v>
      </c>
      <c r="M405" s="1" t="s">
        <v>12382</v>
      </c>
      <c r="N405" s="1" t="s">
        <v>12872</v>
      </c>
      <c r="S405" s="1" t="s">
        <v>93</v>
      </c>
      <c r="T405" s="1" t="s">
        <v>6597</v>
      </c>
      <c r="U405" s="1" t="s">
        <v>130</v>
      </c>
      <c r="V405" s="1" t="s">
        <v>6673</v>
      </c>
      <c r="Y405" s="1" t="s">
        <v>1256</v>
      </c>
      <c r="Z405" s="1" t="s">
        <v>7390</v>
      </c>
      <c r="AC405" s="1">
        <v>22</v>
      </c>
      <c r="AD405" s="1" t="s">
        <v>253</v>
      </c>
      <c r="AE405" s="1" t="s">
        <v>8742</v>
      </c>
    </row>
    <row r="406" spans="1:73" ht="13.5" customHeight="1" x14ac:dyDescent="0.25">
      <c r="A406" s="4" t="str">
        <f t="shared" si="11"/>
        <v>1687_풍각남면_227</v>
      </c>
      <c r="B406" s="1">
        <v>1687</v>
      </c>
      <c r="C406" s="1" t="s">
        <v>11322</v>
      </c>
      <c r="D406" s="1" t="s">
        <v>11323</v>
      </c>
      <c r="E406" s="1">
        <v>405</v>
      </c>
      <c r="F406" s="1">
        <v>2</v>
      </c>
      <c r="G406" s="1" t="s">
        <v>839</v>
      </c>
      <c r="H406" s="1" t="s">
        <v>6459</v>
      </c>
      <c r="I406" s="1">
        <v>8</v>
      </c>
      <c r="L406" s="1">
        <v>1</v>
      </c>
      <c r="M406" s="1" t="s">
        <v>12382</v>
      </c>
      <c r="N406" s="1" t="s">
        <v>12872</v>
      </c>
      <c r="S406" s="1" t="s">
        <v>70</v>
      </c>
      <c r="T406" s="1" t="s">
        <v>6596</v>
      </c>
      <c r="Y406" s="1" t="s">
        <v>1266</v>
      </c>
      <c r="Z406" s="1" t="s">
        <v>7391</v>
      </c>
      <c r="AC406" s="1">
        <v>13</v>
      </c>
      <c r="AD406" s="1" t="s">
        <v>314</v>
      </c>
      <c r="AE406" s="1" t="s">
        <v>8747</v>
      </c>
    </row>
    <row r="407" spans="1:73" ht="13.5" customHeight="1" x14ac:dyDescent="0.25">
      <c r="A407" s="4" t="str">
        <f t="shared" si="11"/>
        <v>1687_풍각남면_227</v>
      </c>
      <c r="B407" s="1">
        <v>1687</v>
      </c>
      <c r="C407" s="1" t="s">
        <v>11322</v>
      </c>
      <c r="D407" s="1" t="s">
        <v>11323</v>
      </c>
      <c r="E407" s="1">
        <v>406</v>
      </c>
      <c r="F407" s="1">
        <v>2</v>
      </c>
      <c r="G407" s="1" t="s">
        <v>839</v>
      </c>
      <c r="H407" s="1" t="s">
        <v>6459</v>
      </c>
      <c r="I407" s="1">
        <v>8</v>
      </c>
      <c r="L407" s="1">
        <v>1</v>
      </c>
      <c r="M407" s="1" t="s">
        <v>12382</v>
      </c>
      <c r="N407" s="1" t="s">
        <v>12872</v>
      </c>
      <c r="S407" s="1" t="s">
        <v>70</v>
      </c>
      <c r="T407" s="1" t="s">
        <v>6596</v>
      </c>
      <c r="Y407" s="1" t="s">
        <v>1267</v>
      </c>
      <c r="Z407" s="1" t="s">
        <v>7344</v>
      </c>
      <c r="AC407" s="1">
        <v>10</v>
      </c>
      <c r="AD407" s="1" t="s">
        <v>67</v>
      </c>
      <c r="AE407" s="1" t="s">
        <v>8717</v>
      </c>
    </row>
    <row r="408" spans="1:73" ht="13.5" customHeight="1" x14ac:dyDescent="0.25">
      <c r="A408" s="4" t="str">
        <f t="shared" si="11"/>
        <v>1687_풍각남면_227</v>
      </c>
      <c r="B408" s="1">
        <v>1687</v>
      </c>
      <c r="C408" s="1" t="s">
        <v>11322</v>
      </c>
      <c r="D408" s="1" t="s">
        <v>11323</v>
      </c>
      <c r="E408" s="1">
        <v>407</v>
      </c>
      <c r="F408" s="1">
        <v>2</v>
      </c>
      <c r="G408" s="1" t="s">
        <v>839</v>
      </c>
      <c r="H408" s="1" t="s">
        <v>6459</v>
      </c>
      <c r="I408" s="1">
        <v>8</v>
      </c>
      <c r="L408" s="1">
        <v>1</v>
      </c>
      <c r="M408" s="1" t="s">
        <v>12382</v>
      </c>
      <c r="N408" s="1" t="s">
        <v>12872</v>
      </c>
      <c r="S408" s="1" t="s">
        <v>93</v>
      </c>
      <c r="T408" s="1" t="s">
        <v>6597</v>
      </c>
      <c r="Y408" s="1" t="s">
        <v>1268</v>
      </c>
      <c r="Z408" s="1" t="s">
        <v>7392</v>
      </c>
      <c r="AC408" s="1">
        <v>2</v>
      </c>
      <c r="AD408" s="1" t="s">
        <v>69</v>
      </c>
      <c r="AE408" s="1" t="s">
        <v>6722</v>
      </c>
      <c r="AF408" s="1" t="s">
        <v>97</v>
      </c>
      <c r="AG408" s="1" t="s">
        <v>8774</v>
      </c>
    </row>
    <row r="409" spans="1:73" ht="13.5" customHeight="1" x14ac:dyDescent="0.25">
      <c r="A409" s="4" t="str">
        <f t="shared" si="11"/>
        <v>1687_풍각남면_227</v>
      </c>
      <c r="B409" s="1">
        <v>1687</v>
      </c>
      <c r="C409" s="1" t="s">
        <v>11322</v>
      </c>
      <c r="D409" s="1" t="s">
        <v>11323</v>
      </c>
      <c r="E409" s="1">
        <v>408</v>
      </c>
      <c r="F409" s="1">
        <v>2</v>
      </c>
      <c r="G409" s="1" t="s">
        <v>839</v>
      </c>
      <c r="H409" s="1" t="s">
        <v>6459</v>
      </c>
      <c r="I409" s="1">
        <v>8</v>
      </c>
      <c r="L409" s="1">
        <v>2</v>
      </c>
      <c r="M409" s="1" t="s">
        <v>1552</v>
      </c>
      <c r="N409" s="1" t="s">
        <v>11978</v>
      </c>
      <c r="T409" s="1" t="s">
        <v>11368</v>
      </c>
      <c r="U409" s="1" t="s">
        <v>73</v>
      </c>
      <c r="V409" s="1" t="s">
        <v>6670</v>
      </c>
      <c r="W409" s="1" t="s">
        <v>98</v>
      </c>
      <c r="X409" s="1" t="s">
        <v>11439</v>
      </c>
      <c r="Y409" s="1" t="s">
        <v>660</v>
      </c>
      <c r="Z409" s="1" t="s">
        <v>7234</v>
      </c>
      <c r="AC409" s="1">
        <v>42</v>
      </c>
      <c r="AD409" s="1" t="s">
        <v>307</v>
      </c>
      <c r="AE409" s="1" t="s">
        <v>8745</v>
      </c>
      <c r="AJ409" s="1" t="s">
        <v>17</v>
      </c>
      <c r="AK409" s="1" t="s">
        <v>8908</v>
      </c>
      <c r="AL409" s="1" t="s">
        <v>57</v>
      </c>
      <c r="AM409" s="1" t="s">
        <v>8919</v>
      </c>
      <c r="AT409" s="1" t="s">
        <v>60</v>
      </c>
      <c r="AU409" s="1" t="s">
        <v>7012</v>
      </c>
      <c r="AV409" s="1" t="s">
        <v>1248</v>
      </c>
      <c r="AW409" s="1" t="s">
        <v>9317</v>
      </c>
      <c r="BG409" s="1" t="s">
        <v>1178</v>
      </c>
      <c r="BH409" s="1" t="s">
        <v>9191</v>
      </c>
      <c r="BI409" s="1" t="s">
        <v>1249</v>
      </c>
      <c r="BJ409" s="1" t="s">
        <v>9389</v>
      </c>
      <c r="BK409" s="1" t="s">
        <v>1269</v>
      </c>
      <c r="BL409" s="1" t="s">
        <v>10340</v>
      </c>
      <c r="BM409" s="1" t="s">
        <v>1218</v>
      </c>
      <c r="BN409" s="1" t="s">
        <v>7056</v>
      </c>
      <c r="BO409" s="1" t="s">
        <v>334</v>
      </c>
      <c r="BP409" s="1" t="s">
        <v>6767</v>
      </c>
      <c r="BQ409" s="1" t="s">
        <v>1250</v>
      </c>
      <c r="BR409" s="1" t="s">
        <v>12186</v>
      </c>
      <c r="BS409" s="1" t="s">
        <v>254</v>
      </c>
      <c r="BT409" s="1" t="s">
        <v>8912</v>
      </c>
      <c r="BU409" s="1" t="s">
        <v>14046</v>
      </c>
    </row>
    <row r="410" spans="1:73" ht="13.5" customHeight="1" x14ac:dyDescent="0.25">
      <c r="A410" s="4" t="str">
        <f t="shared" si="11"/>
        <v>1687_풍각남면_227</v>
      </c>
      <c r="B410" s="1">
        <v>1687</v>
      </c>
      <c r="C410" s="1" t="s">
        <v>11322</v>
      </c>
      <c r="D410" s="1" t="s">
        <v>11323</v>
      </c>
      <c r="E410" s="1">
        <v>409</v>
      </c>
      <c r="F410" s="1">
        <v>2</v>
      </c>
      <c r="G410" s="1" t="s">
        <v>839</v>
      </c>
      <c r="H410" s="1" t="s">
        <v>6459</v>
      </c>
      <c r="I410" s="1">
        <v>8</v>
      </c>
      <c r="L410" s="1">
        <v>2</v>
      </c>
      <c r="M410" s="1" t="s">
        <v>1552</v>
      </c>
      <c r="N410" s="1" t="s">
        <v>11978</v>
      </c>
      <c r="S410" s="1" t="s">
        <v>52</v>
      </c>
      <c r="T410" s="1" t="s">
        <v>6593</v>
      </c>
      <c r="W410" s="1" t="s">
        <v>145</v>
      </c>
      <c r="X410" s="1" t="s">
        <v>7059</v>
      </c>
      <c r="Y410" s="1" t="s">
        <v>140</v>
      </c>
      <c r="Z410" s="1" t="s">
        <v>7129</v>
      </c>
      <c r="AC410" s="1">
        <v>38</v>
      </c>
      <c r="AD410" s="1" t="s">
        <v>85</v>
      </c>
      <c r="AE410" s="1" t="s">
        <v>8720</v>
      </c>
      <c r="AJ410" s="1" t="s">
        <v>17</v>
      </c>
      <c r="AK410" s="1" t="s">
        <v>8908</v>
      </c>
      <c r="AL410" s="1" t="s">
        <v>51</v>
      </c>
      <c r="AM410" s="1" t="s">
        <v>8849</v>
      </c>
      <c r="AT410" s="1" t="s">
        <v>60</v>
      </c>
      <c r="AU410" s="1" t="s">
        <v>7012</v>
      </c>
      <c r="AV410" s="1" t="s">
        <v>1270</v>
      </c>
      <c r="AW410" s="1" t="s">
        <v>8987</v>
      </c>
      <c r="BG410" s="1" t="s">
        <v>60</v>
      </c>
      <c r="BH410" s="1" t="s">
        <v>7012</v>
      </c>
      <c r="BI410" s="1" t="s">
        <v>936</v>
      </c>
      <c r="BJ410" s="1" t="s">
        <v>9296</v>
      </c>
      <c r="BK410" s="1" t="s">
        <v>765</v>
      </c>
      <c r="BL410" s="1" t="s">
        <v>8994</v>
      </c>
      <c r="BM410" s="1" t="s">
        <v>1220</v>
      </c>
      <c r="BN410" s="1" t="s">
        <v>8598</v>
      </c>
      <c r="BO410" s="1" t="s">
        <v>288</v>
      </c>
      <c r="BP410" s="1" t="s">
        <v>6823</v>
      </c>
      <c r="BQ410" s="1" t="s">
        <v>1271</v>
      </c>
      <c r="BR410" s="1" t="s">
        <v>8983</v>
      </c>
      <c r="BS410" s="1" t="s">
        <v>77</v>
      </c>
      <c r="BT410" s="1" t="s">
        <v>8882</v>
      </c>
    </row>
    <row r="411" spans="1:73" ht="13.5" customHeight="1" x14ac:dyDescent="0.25">
      <c r="A411" s="4" t="str">
        <f t="shared" si="11"/>
        <v>1687_풍각남면_227</v>
      </c>
      <c r="B411" s="1">
        <v>1687</v>
      </c>
      <c r="C411" s="1" t="s">
        <v>11322</v>
      </c>
      <c r="D411" s="1" t="s">
        <v>11323</v>
      </c>
      <c r="E411" s="1">
        <v>410</v>
      </c>
      <c r="F411" s="1">
        <v>2</v>
      </c>
      <c r="G411" s="1" t="s">
        <v>839</v>
      </c>
      <c r="H411" s="1" t="s">
        <v>6459</v>
      </c>
      <c r="I411" s="1">
        <v>8</v>
      </c>
      <c r="L411" s="1">
        <v>2</v>
      </c>
      <c r="M411" s="1" t="s">
        <v>1552</v>
      </c>
      <c r="N411" s="1" t="s">
        <v>11978</v>
      </c>
      <c r="S411" s="1" t="s">
        <v>70</v>
      </c>
      <c r="T411" s="1" t="s">
        <v>6596</v>
      </c>
      <c r="Y411" s="1" t="s">
        <v>13771</v>
      </c>
      <c r="Z411" s="1" t="s">
        <v>11488</v>
      </c>
      <c r="AC411" s="1">
        <v>18</v>
      </c>
      <c r="AD411" s="1" t="s">
        <v>801</v>
      </c>
      <c r="AE411" s="1" t="s">
        <v>7937</v>
      </c>
    </row>
    <row r="412" spans="1:73" ht="13.5" customHeight="1" x14ac:dyDescent="0.25">
      <c r="A412" s="4" t="str">
        <f t="shared" si="11"/>
        <v>1687_풍각남면_227</v>
      </c>
      <c r="B412" s="1">
        <v>1687</v>
      </c>
      <c r="C412" s="1" t="s">
        <v>11322</v>
      </c>
      <c r="D412" s="1" t="s">
        <v>11323</v>
      </c>
      <c r="E412" s="1">
        <v>411</v>
      </c>
      <c r="F412" s="1">
        <v>2</v>
      </c>
      <c r="G412" s="1" t="s">
        <v>839</v>
      </c>
      <c r="H412" s="1" t="s">
        <v>6459</v>
      </c>
      <c r="I412" s="1">
        <v>8</v>
      </c>
      <c r="L412" s="1">
        <v>2</v>
      </c>
      <c r="M412" s="1" t="s">
        <v>1552</v>
      </c>
      <c r="N412" s="1" t="s">
        <v>11978</v>
      </c>
      <c r="S412" s="1" t="s">
        <v>93</v>
      </c>
      <c r="T412" s="1" t="s">
        <v>6597</v>
      </c>
      <c r="U412" s="1" t="s">
        <v>134</v>
      </c>
      <c r="V412" s="1" t="s">
        <v>6674</v>
      </c>
      <c r="Y412" s="1" t="s">
        <v>13772</v>
      </c>
      <c r="Z412" s="1" t="s">
        <v>11489</v>
      </c>
      <c r="AC412" s="1">
        <v>12</v>
      </c>
      <c r="AD412" s="1" t="s">
        <v>150</v>
      </c>
      <c r="AE412" s="1" t="s">
        <v>8731</v>
      </c>
    </row>
    <row r="413" spans="1:73" ht="13.5" customHeight="1" x14ac:dyDescent="0.25">
      <c r="A413" s="4" t="str">
        <f t="shared" si="11"/>
        <v>1687_풍각남면_227</v>
      </c>
      <c r="B413" s="1">
        <v>1687</v>
      </c>
      <c r="C413" s="1" t="s">
        <v>11322</v>
      </c>
      <c r="D413" s="1" t="s">
        <v>11323</v>
      </c>
      <c r="E413" s="1">
        <v>412</v>
      </c>
      <c r="F413" s="1">
        <v>2</v>
      </c>
      <c r="G413" s="1" t="s">
        <v>839</v>
      </c>
      <c r="H413" s="1" t="s">
        <v>6459</v>
      </c>
      <c r="I413" s="1">
        <v>8</v>
      </c>
      <c r="L413" s="1">
        <v>2</v>
      </c>
      <c r="M413" s="1" t="s">
        <v>1552</v>
      </c>
      <c r="N413" s="1" t="s">
        <v>11978</v>
      </c>
      <c r="S413" s="1" t="s">
        <v>68</v>
      </c>
      <c r="T413" s="1" t="s">
        <v>6595</v>
      </c>
      <c r="W413" s="1" t="s">
        <v>904</v>
      </c>
      <c r="X413" s="1" t="s">
        <v>7071</v>
      </c>
      <c r="Y413" s="1" t="s">
        <v>140</v>
      </c>
      <c r="Z413" s="1" t="s">
        <v>7129</v>
      </c>
      <c r="AC413" s="1">
        <v>59</v>
      </c>
      <c r="AD413" s="1" t="s">
        <v>776</v>
      </c>
      <c r="AE413" s="1" t="s">
        <v>8768</v>
      </c>
    </row>
    <row r="414" spans="1:73" ht="13.5" customHeight="1" x14ac:dyDescent="0.25">
      <c r="A414" s="4" t="str">
        <f t="shared" si="11"/>
        <v>1687_풍각남면_227</v>
      </c>
      <c r="B414" s="1">
        <v>1687</v>
      </c>
      <c r="C414" s="1" t="s">
        <v>11322</v>
      </c>
      <c r="D414" s="1" t="s">
        <v>11323</v>
      </c>
      <c r="E414" s="1">
        <v>413</v>
      </c>
      <c r="F414" s="1">
        <v>2</v>
      </c>
      <c r="G414" s="1" t="s">
        <v>839</v>
      </c>
      <c r="H414" s="1" t="s">
        <v>6459</v>
      </c>
      <c r="I414" s="1">
        <v>8</v>
      </c>
      <c r="L414" s="1">
        <v>2</v>
      </c>
      <c r="M414" s="1" t="s">
        <v>1552</v>
      </c>
      <c r="N414" s="1" t="s">
        <v>11978</v>
      </c>
      <c r="S414" s="1" t="s">
        <v>70</v>
      </c>
      <c r="T414" s="1" t="s">
        <v>6596</v>
      </c>
      <c r="Y414" s="1" t="s">
        <v>13773</v>
      </c>
      <c r="Z414" s="1" t="s">
        <v>11490</v>
      </c>
      <c r="AC414" s="1">
        <v>6</v>
      </c>
      <c r="AD414" s="1" t="s">
        <v>333</v>
      </c>
      <c r="AE414" s="1" t="s">
        <v>8749</v>
      </c>
    </row>
    <row r="415" spans="1:73" ht="13.5" customHeight="1" x14ac:dyDescent="0.25">
      <c r="A415" s="4" t="str">
        <f t="shared" ref="A415:A449" si="12">HYPERLINK("http://kyu.snu.ac.kr/sdhj/index.jsp?type=hj/GK14817_00IH_0001_0228.jpg","1687_풍각남면_228")</f>
        <v>1687_풍각남면_228</v>
      </c>
      <c r="B415" s="1">
        <v>1687</v>
      </c>
      <c r="C415" s="1" t="s">
        <v>11322</v>
      </c>
      <c r="D415" s="1" t="s">
        <v>11323</v>
      </c>
      <c r="E415" s="1">
        <v>414</v>
      </c>
      <c r="F415" s="1">
        <v>2</v>
      </c>
      <c r="G415" s="1" t="s">
        <v>839</v>
      </c>
      <c r="H415" s="1" t="s">
        <v>6459</v>
      </c>
      <c r="I415" s="1">
        <v>8</v>
      </c>
      <c r="L415" s="1">
        <v>3</v>
      </c>
      <c r="M415" s="1" t="s">
        <v>12383</v>
      </c>
      <c r="N415" s="1" t="s">
        <v>12873</v>
      </c>
      <c r="T415" s="1" t="s">
        <v>11368</v>
      </c>
      <c r="U415" s="1" t="s">
        <v>73</v>
      </c>
      <c r="V415" s="1" t="s">
        <v>6670</v>
      </c>
      <c r="W415" s="1" t="s">
        <v>306</v>
      </c>
      <c r="X415" s="1" t="s">
        <v>7062</v>
      </c>
      <c r="Y415" s="1" t="s">
        <v>1272</v>
      </c>
      <c r="Z415" s="1" t="s">
        <v>7393</v>
      </c>
      <c r="AC415" s="1">
        <v>40</v>
      </c>
      <c r="AD415" s="1" t="s">
        <v>327</v>
      </c>
      <c r="AE415" s="1" t="s">
        <v>8748</v>
      </c>
      <c r="AJ415" s="1" t="s">
        <v>17</v>
      </c>
      <c r="AK415" s="1" t="s">
        <v>8908</v>
      </c>
      <c r="AL415" s="1" t="s">
        <v>1273</v>
      </c>
      <c r="AM415" s="1" t="s">
        <v>7926</v>
      </c>
      <c r="AT415" s="1" t="s">
        <v>60</v>
      </c>
      <c r="AU415" s="1" t="s">
        <v>7012</v>
      </c>
      <c r="AV415" s="1" t="s">
        <v>1274</v>
      </c>
      <c r="AW415" s="1" t="s">
        <v>9319</v>
      </c>
      <c r="BG415" s="1" t="s">
        <v>1275</v>
      </c>
      <c r="BH415" s="1" t="s">
        <v>9904</v>
      </c>
      <c r="BI415" s="1" t="s">
        <v>1276</v>
      </c>
      <c r="BJ415" s="1" t="s">
        <v>10009</v>
      </c>
      <c r="BK415" s="1" t="s">
        <v>1277</v>
      </c>
      <c r="BL415" s="1" t="s">
        <v>9920</v>
      </c>
      <c r="BM415" s="1" t="s">
        <v>1278</v>
      </c>
      <c r="BN415" s="1" t="s">
        <v>10121</v>
      </c>
      <c r="BO415" s="1" t="s">
        <v>1178</v>
      </c>
      <c r="BP415" s="1" t="s">
        <v>9191</v>
      </c>
      <c r="BQ415" s="1" t="s">
        <v>1279</v>
      </c>
      <c r="BR415" s="1" t="s">
        <v>11963</v>
      </c>
      <c r="BS415" s="1" t="s">
        <v>57</v>
      </c>
      <c r="BT415" s="1" t="s">
        <v>8919</v>
      </c>
      <c r="BU415" s="1" t="s">
        <v>14047</v>
      </c>
    </row>
    <row r="416" spans="1:73" ht="13.5" customHeight="1" x14ac:dyDescent="0.25">
      <c r="A416" s="4" t="str">
        <f t="shared" si="12"/>
        <v>1687_풍각남면_228</v>
      </c>
      <c r="B416" s="1">
        <v>1687</v>
      </c>
      <c r="C416" s="1" t="s">
        <v>11322</v>
      </c>
      <c r="D416" s="1" t="s">
        <v>11323</v>
      </c>
      <c r="E416" s="1">
        <v>415</v>
      </c>
      <c r="F416" s="1">
        <v>2</v>
      </c>
      <c r="G416" s="1" t="s">
        <v>839</v>
      </c>
      <c r="H416" s="1" t="s">
        <v>6459</v>
      </c>
      <c r="I416" s="1">
        <v>8</v>
      </c>
      <c r="L416" s="1">
        <v>3</v>
      </c>
      <c r="M416" s="1" t="s">
        <v>12383</v>
      </c>
      <c r="N416" s="1" t="s">
        <v>12873</v>
      </c>
      <c r="S416" s="1" t="s">
        <v>52</v>
      </c>
      <c r="T416" s="1" t="s">
        <v>6593</v>
      </c>
      <c r="W416" s="1" t="s">
        <v>84</v>
      </c>
      <c r="X416" s="1" t="s">
        <v>11440</v>
      </c>
      <c r="Y416" s="1" t="s">
        <v>140</v>
      </c>
      <c r="Z416" s="1" t="s">
        <v>7129</v>
      </c>
      <c r="AC416" s="1">
        <v>38</v>
      </c>
      <c r="AD416" s="1" t="s">
        <v>85</v>
      </c>
      <c r="AE416" s="1" t="s">
        <v>8720</v>
      </c>
      <c r="AJ416" s="1" t="s">
        <v>17</v>
      </c>
      <c r="AK416" s="1" t="s">
        <v>8908</v>
      </c>
      <c r="AL416" s="1" t="s">
        <v>86</v>
      </c>
      <c r="AM416" s="1" t="s">
        <v>8853</v>
      </c>
      <c r="AT416" s="1" t="s">
        <v>579</v>
      </c>
      <c r="AU416" s="1" t="s">
        <v>9171</v>
      </c>
      <c r="AV416" s="1" t="s">
        <v>1143</v>
      </c>
      <c r="AW416" s="1" t="s">
        <v>7077</v>
      </c>
      <c r="BG416" s="1" t="s">
        <v>60</v>
      </c>
      <c r="BH416" s="1" t="s">
        <v>7012</v>
      </c>
      <c r="BI416" s="1" t="s">
        <v>1217</v>
      </c>
      <c r="BJ416" s="1" t="s">
        <v>9314</v>
      </c>
      <c r="BK416" s="1" t="s">
        <v>348</v>
      </c>
      <c r="BL416" s="1" t="s">
        <v>9000</v>
      </c>
      <c r="BM416" s="1" t="s">
        <v>1145</v>
      </c>
      <c r="BN416" s="1" t="s">
        <v>10441</v>
      </c>
      <c r="BO416" s="1" t="s">
        <v>60</v>
      </c>
      <c r="BP416" s="1" t="s">
        <v>7012</v>
      </c>
      <c r="BQ416" s="1" t="s">
        <v>1146</v>
      </c>
      <c r="BR416" s="1" t="s">
        <v>10850</v>
      </c>
      <c r="BS416" s="1" t="s">
        <v>981</v>
      </c>
      <c r="BT416" s="1" t="s">
        <v>8921</v>
      </c>
    </row>
    <row r="417" spans="1:73" ht="13.5" customHeight="1" x14ac:dyDescent="0.25">
      <c r="A417" s="4" t="str">
        <f t="shared" si="12"/>
        <v>1687_풍각남면_228</v>
      </c>
      <c r="B417" s="1">
        <v>1687</v>
      </c>
      <c r="C417" s="1" t="s">
        <v>11322</v>
      </c>
      <c r="D417" s="1" t="s">
        <v>11323</v>
      </c>
      <c r="E417" s="1">
        <v>416</v>
      </c>
      <c r="F417" s="1">
        <v>2</v>
      </c>
      <c r="G417" s="1" t="s">
        <v>839</v>
      </c>
      <c r="H417" s="1" t="s">
        <v>6459</v>
      </c>
      <c r="I417" s="1">
        <v>8</v>
      </c>
      <c r="L417" s="1">
        <v>3</v>
      </c>
      <c r="M417" s="1" t="s">
        <v>12383</v>
      </c>
      <c r="N417" s="1" t="s">
        <v>12873</v>
      </c>
      <c r="S417" s="1" t="s">
        <v>1280</v>
      </c>
      <c r="T417" s="1" t="s">
        <v>6615</v>
      </c>
      <c r="W417" s="1" t="s">
        <v>84</v>
      </c>
      <c r="X417" s="1" t="s">
        <v>11440</v>
      </c>
      <c r="Y417" s="1" t="s">
        <v>1281</v>
      </c>
      <c r="Z417" s="1" t="s">
        <v>7394</v>
      </c>
      <c r="AF417" s="1" t="s">
        <v>443</v>
      </c>
      <c r="AG417" s="1" t="s">
        <v>11537</v>
      </c>
    </row>
    <row r="418" spans="1:73" ht="13.5" customHeight="1" x14ac:dyDescent="0.25">
      <c r="A418" s="4" t="str">
        <f t="shared" si="12"/>
        <v>1687_풍각남면_228</v>
      </c>
      <c r="B418" s="1">
        <v>1687</v>
      </c>
      <c r="C418" s="1" t="s">
        <v>11322</v>
      </c>
      <c r="D418" s="1" t="s">
        <v>11323</v>
      </c>
      <c r="E418" s="1">
        <v>417</v>
      </c>
      <c r="F418" s="1">
        <v>2</v>
      </c>
      <c r="G418" s="1" t="s">
        <v>839</v>
      </c>
      <c r="H418" s="1" t="s">
        <v>6459</v>
      </c>
      <c r="I418" s="1">
        <v>8</v>
      </c>
      <c r="L418" s="1">
        <v>4</v>
      </c>
      <c r="M418" s="1" t="s">
        <v>1282</v>
      </c>
      <c r="N418" s="1" t="s">
        <v>7395</v>
      </c>
      <c r="T418" s="1" t="s">
        <v>11369</v>
      </c>
      <c r="U418" s="1" t="s">
        <v>1081</v>
      </c>
      <c r="V418" s="1" t="s">
        <v>6743</v>
      </c>
      <c r="Y418" s="1" t="s">
        <v>1282</v>
      </c>
      <c r="Z418" s="1" t="s">
        <v>7395</v>
      </c>
      <c r="AC418" s="1">
        <v>44</v>
      </c>
      <c r="AD418" s="1" t="s">
        <v>229</v>
      </c>
      <c r="AE418" s="1" t="s">
        <v>8739</v>
      </c>
      <c r="AJ418" s="1" t="s">
        <v>17</v>
      </c>
      <c r="AK418" s="1" t="s">
        <v>8908</v>
      </c>
      <c r="AL418" s="1" t="s">
        <v>351</v>
      </c>
      <c r="AM418" s="1" t="s">
        <v>8854</v>
      </c>
      <c r="AN418" s="1" t="s">
        <v>51</v>
      </c>
      <c r="AO418" s="1" t="s">
        <v>8849</v>
      </c>
      <c r="AP418" s="1" t="s">
        <v>1283</v>
      </c>
      <c r="AQ418" s="1" t="s">
        <v>8996</v>
      </c>
      <c r="AR418" s="1" t="s">
        <v>1284</v>
      </c>
      <c r="AS418" s="1" t="s">
        <v>9034</v>
      </c>
      <c r="AT418" s="1" t="s">
        <v>44</v>
      </c>
      <c r="AU418" s="1" t="s">
        <v>6669</v>
      </c>
      <c r="AV418" s="1" t="s">
        <v>1285</v>
      </c>
      <c r="AW418" s="1" t="s">
        <v>9320</v>
      </c>
      <c r="BB418" s="1" t="s">
        <v>83</v>
      </c>
      <c r="BC418" s="1" t="s">
        <v>11816</v>
      </c>
      <c r="BD418" s="1" t="s">
        <v>1286</v>
      </c>
      <c r="BE418" s="1" t="s">
        <v>7664</v>
      </c>
      <c r="BG418" s="1" t="s">
        <v>419</v>
      </c>
      <c r="BH418" s="1" t="s">
        <v>9168</v>
      </c>
      <c r="BI418" s="1" t="s">
        <v>13503</v>
      </c>
      <c r="BJ418" s="1" t="s">
        <v>13508</v>
      </c>
      <c r="BK418" s="1" t="s">
        <v>60</v>
      </c>
      <c r="BL418" s="1" t="s">
        <v>7012</v>
      </c>
      <c r="BM418" s="1" t="s">
        <v>1287</v>
      </c>
      <c r="BN418" s="1" t="s">
        <v>9418</v>
      </c>
      <c r="BO418" s="1" t="s">
        <v>297</v>
      </c>
      <c r="BP418" s="1" t="s">
        <v>11399</v>
      </c>
      <c r="BQ418" s="1" t="s">
        <v>1288</v>
      </c>
      <c r="BR418" s="1" t="s">
        <v>12311</v>
      </c>
      <c r="BS418" s="1" t="s">
        <v>86</v>
      </c>
      <c r="BT418" s="1" t="s">
        <v>8853</v>
      </c>
      <c r="BU418" s="1" t="s">
        <v>14048</v>
      </c>
    </row>
    <row r="419" spans="1:73" ht="13.5" customHeight="1" x14ac:dyDescent="0.25">
      <c r="A419" s="4" t="str">
        <f t="shared" si="12"/>
        <v>1687_풍각남면_228</v>
      </c>
      <c r="B419" s="1">
        <v>1687</v>
      </c>
      <c r="C419" s="1" t="s">
        <v>11322</v>
      </c>
      <c r="D419" s="1" t="s">
        <v>11323</v>
      </c>
      <c r="E419" s="1">
        <v>418</v>
      </c>
      <c r="F419" s="1">
        <v>2</v>
      </c>
      <c r="G419" s="1" t="s">
        <v>839</v>
      </c>
      <c r="H419" s="1" t="s">
        <v>6459</v>
      </c>
      <c r="I419" s="1">
        <v>8</v>
      </c>
      <c r="L419" s="1">
        <v>4</v>
      </c>
      <c r="M419" s="1" t="s">
        <v>1282</v>
      </c>
      <c r="N419" s="1" t="s">
        <v>7395</v>
      </c>
      <c r="S419" s="1" t="s">
        <v>52</v>
      </c>
      <c r="T419" s="1" t="s">
        <v>6593</v>
      </c>
      <c r="U419" s="1" t="s">
        <v>53</v>
      </c>
      <c r="V419" s="1" t="s">
        <v>6668</v>
      </c>
      <c r="Y419" s="1" t="s">
        <v>1289</v>
      </c>
      <c r="Z419" s="1" t="s">
        <v>7396</v>
      </c>
      <c r="AC419" s="1">
        <v>39</v>
      </c>
      <c r="AD419" s="1" t="s">
        <v>347</v>
      </c>
      <c r="AE419" s="1" t="s">
        <v>8751</v>
      </c>
      <c r="AJ419" s="1" t="s">
        <v>17</v>
      </c>
      <c r="AK419" s="1" t="s">
        <v>8908</v>
      </c>
      <c r="AL419" s="1" t="s">
        <v>56</v>
      </c>
      <c r="AM419" s="1" t="s">
        <v>11552</v>
      </c>
      <c r="AN419" s="1" t="s">
        <v>108</v>
      </c>
      <c r="AO419" s="1" t="s">
        <v>8869</v>
      </c>
      <c r="AP419" s="1" t="s">
        <v>60</v>
      </c>
      <c r="AQ419" s="1" t="s">
        <v>7012</v>
      </c>
      <c r="AR419" s="1" t="s">
        <v>1290</v>
      </c>
      <c r="AS419" s="1" t="s">
        <v>9035</v>
      </c>
      <c r="AT419" s="1" t="s">
        <v>78</v>
      </c>
      <c r="AU419" s="1" t="s">
        <v>6689</v>
      </c>
      <c r="AV419" s="1" t="s">
        <v>1291</v>
      </c>
      <c r="AW419" s="1" t="s">
        <v>12141</v>
      </c>
      <c r="BB419" s="1" t="s">
        <v>53</v>
      </c>
      <c r="BC419" s="1" t="s">
        <v>6668</v>
      </c>
      <c r="BD419" s="1" t="s">
        <v>1292</v>
      </c>
      <c r="BE419" s="1" t="s">
        <v>8145</v>
      </c>
      <c r="BG419" s="1" t="s">
        <v>101</v>
      </c>
      <c r="BH419" s="1" t="s">
        <v>9165</v>
      </c>
      <c r="BI419" s="1" t="s">
        <v>582</v>
      </c>
      <c r="BJ419" s="1" t="s">
        <v>9971</v>
      </c>
      <c r="BK419" s="1" t="s">
        <v>60</v>
      </c>
      <c r="BL419" s="1" t="s">
        <v>7012</v>
      </c>
      <c r="BM419" s="1" t="s">
        <v>1293</v>
      </c>
      <c r="BN419" s="1" t="s">
        <v>10073</v>
      </c>
      <c r="BO419" s="1" t="s">
        <v>297</v>
      </c>
      <c r="BP419" s="1" t="s">
        <v>11399</v>
      </c>
      <c r="BQ419" s="1" t="s">
        <v>194</v>
      </c>
      <c r="BR419" s="1" t="s">
        <v>10790</v>
      </c>
      <c r="BS419" s="1" t="s">
        <v>51</v>
      </c>
      <c r="BT419" s="1" t="s">
        <v>8849</v>
      </c>
    </row>
    <row r="420" spans="1:73" ht="13.5" customHeight="1" x14ac:dyDescent="0.25">
      <c r="A420" s="4" t="str">
        <f t="shared" si="12"/>
        <v>1687_풍각남면_228</v>
      </c>
      <c r="B420" s="1">
        <v>1687</v>
      </c>
      <c r="C420" s="1" t="s">
        <v>11322</v>
      </c>
      <c r="D420" s="1" t="s">
        <v>11323</v>
      </c>
      <c r="E420" s="1">
        <v>419</v>
      </c>
      <c r="F420" s="1">
        <v>2</v>
      </c>
      <c r="G420" s="1" t="s">
        <v>839</v>
      </c>
      <c r="H420" s="1" t="s">
        <v>6459</v>
      </c>
      <c r="I420" s="1">
        <v>8</v>
      </c>
      <c r="L420" s="1">
        <v>4</v>
      </c>
      <c r="M420" s="1" t="s">
        <v>1282</v>
      </c>
      <c r="N420" s="1" t="s">
        <v>7395</v>
      </c>
      <c r="S420" s="1" t="s">
        <v>70</v>
      </c>
      <c r="T420" s="1" t="s">
        <v>6596</v>
      </c>
      <c r="Y420" s="1" t="s">
        <v>622</v>
      </c>
      <c r="Z420" s="1" t="s">
        <v>11456</v>
      </c>
      <c r="AC420" s="1">
        <v>14</v>
      </c>
      <c r="AD420" s="1" t="s">
        <v>240</v>
      </c>
      <c r="AE420" s="1" t="s">
        <v>8740</v>
      </c>
    </row>
    <row r="421" spans="1:73" ht="13.5" customHeight="1" x14ac:dyDescent="0.25">
      <c r="A421" s="4" t="str">
        <f t="shared" si="12"/>
        <v>1687_풍각남면_228</v>
      </c>
      <c r="B421" s="1">
        <v>1687</v>
      </c>
      <c r="C421" s="1" t="s">
        <v>11322</v>
      </c>
      <c r="D421" s="1" t="s">
        <v>11323</v>
      </c>
      <c r="E421" s="1">
        <v>420</v>
      </c>
      <c r="F421" s="1">
        <v>2</v>
      </c>
      <c r="G421" s="1" t="s">
        <v>839</v>
      </c>
      <c r="H421" s="1" t="s">
        <v>6459</v>
      </c>
      <c r="I421" s="1">
        <v>8</v>
      </c>
      <c r="L421" s="1">
        <v>4</v>
      </c>
      <c r="M421" s="1" t="s">
        <v>1282</v>
      </c>
      <c r="N421" s="1" t="s">
        <v>7395</v>
      </c>
      <c r="S421" s="1" t="s">
        <v>93</v>
      </c>
      <c r="T421" s="1" t="s">
        <v>6597</v>
      </c>
      <c r="Y421" s="1" t="s">
        <v>1294</v>
      </c>
      <c r="Z421" s="1" t="s">
        <v>7337</v>
      </c>
      <c r="AC421" s="1">
        <v>9</v>
      </c>
      <c r="AD421" s="1" t="s">
        <v>594</v>
      </c>
      <c r="AE421" s="1" t="s">
        <v>8763</v>
      </c>
    </row>
    <row r="422" spans="1:73" ht="13.5" customHeight="1" x14ac:dyDescent="0.25">
      <c r="A422" s="4" t="str">
        <f t="shared" si="12"/>
        <v>1687_풍각남면_228</v>
      </c>
      <c r="B422" s="1">
        <v>1687</v>
      </c>
      <c r="C422" s="1" t="s">
        <v>11322</v>
      </c>
      <c r="D422" s="1" t="s">
        <v>11323</v>
      </c>
      <c r="E422" s="1">
        <v>421</v>
      </c>
      <c r="F422" s="1">
        <v>2</v>
      </c>
      <c r="G422" s="1" t="s">
        <v>839</v>
      </c>
      <c r="H422" s="1" t="s">
        <v>6459</v>
      </c>
      <c r="I422" s="1">
        <v>8</v>
      </c>
      <c r="L422" s="1">
        <v>4</v>
      </c>
      <c r="M422" s="1" t="s">
        <v>1282</v>
      </c>
      <c r="N422" s="1" t="s">
        <v>7395</v>
      </c>
      <c r="S422" s="1" t="s">
        <v>93</v>
      </c>
      <c r="T422" s="1" t="s">
        <v>6597</v>
      </c>
      <c r="Y422" s="1" t="s">
        <v>1295</v>
      </c>
      <c r="Z422" s="1" t="s">
        <v>7397</v>
      </c>
      <c r="AC422" s="1">
        <v>3</v>
      </c>
      <c r="AD422" s="1" t="s">
        <v>96</v>
      </c>
      <c r="AE422" s="1" t="s">
        <v>8721</v>
      </c>
      <c r="AF422" s="1" t="s">
        <v>97</v>
      </c>
      <c r="AG422" s="1" t="s">
        <v>8774</v>
      </c>
    </row>
    <row r="423" spans="1:73" ht="13.5" customHeight="1" x14ac:dyDescent="0.25">
      <c r="A423" s="4" t="str">
        <f t="shared" si="12"/>
        <v>1687_풍각남면_228</v>
      </c>
      <c r="B423" s="1">
        <v>1687</v>
      </c>
      <c r="C423" s="1" t="s">
        <v>11322</v>
      </c>
      <c r="D423" s="1" t="s">
        <v>11323</v>
      </c>
      <c r="E423" s="1">
        <v>422</v>
      </c>
      <c r="F423" s="1">
        <v>2</v>
      </c>
      <c r="G423" s="1" t="s">
        <v>839</v>
      </c>
      <c r="H423" s="1" t="s">
        <v>6459</v>
      </c>
      <c r="I423" s="1">
        <v>8</v>
      </c>
      <c r="L423" s="1">
        <v>5</v>
      </c>
      <c r="M423" s="1" t="s">
        <v>12384</v>
      </c>
      <c r="N423" s="1" t="s">
        <v>12874</v>
      </c>
      <c r="T423" s="1" t="s">
        <v>11368</v>
      </c>
      <c r="U423" s="1" t="s">
        <v>134</v>
      </c>
      <c r="V423" s="1" t="s">
        <v>6674</v>
      </c>
      <c r="W423" s="1" t="s">
        <v>306</v>
      </c>
      <c r="X423" s="1" t="s">
        <v>7062</v>
      </c>
      <c r="Y423" s="1" t="s">
        <v>1296</v>
      </c>
      <c r="Z423" s="1" t="s">
        <v>7398</v>
      </c>
      <c r="AC423" s="1">
        <v>43</v>
      </c>
      <c r="AD423" s="1" t="s">
        <v>382</v>
      </c>
      <c r="AE423" s="1" t="s">
        <v>8753</v>
      </c>
      <c r="AJ423" s="1" t="s">
        <v>17</v>
      </c>
      <c r="AK423" s="1" t="s">
        <v>8908</v>
      </c>
      <c r="AL423" s="1" t="s">
        <v>116</v>
      </c>
      <c r="AM423" s="1" t="s">
        <v>8914</v>
      </c>
      <c r="AT423" s="1" t="s">
        <v>58</v>
      </c>
      <c r="AU423" s="1" t="s">
        <v>6774</v>
      </c>
      <c r="AV423" s="1" t="s">
        <v>1297</v>
      </c>
      <c r="AW423" s="1" t="s">
        <v>8759</v>
      </c>
      <c r="BG423" s="1" t="s">
        <v>1298</v>
      </c>
      <c r="BH423" s="1" t="s">
        <v>9905</v>
      </c>
      <c r="BI423" s="1" t="s">
        <v>473</v>
      </c>
      <c r="BJ423" s="1" t="s">
        <v>9966</v>
      </c>
      <c r="BK423" s="1" t="s">
        <v>1299</v>
      </c>
      <c r="BL423" s="1" t="s">
        <v>10341</v>
      </c>
      <c r="BM423" s="1" t="s">
        <v>475</v>
      </c>
      <c r="BN423" s="1" t="s">
        <v>10404</v>
      </c>
      <c r="BO423" s="1" t="s">
        <v>392</v>
      </c>
      <c r="BP423" s="1" t="s">
        <v>9213</v>
      </c>
      <c r="BQ423" s="1" t="s">
        <v>13734</v>
      </c>
      <c r="BR423" s="1" t="s">
        <v>11955</v>
      </c>
      <c r="BS423" s="1" t="s">
        <v>56</v>
      </c>
      <c r="BT423" s="1" t="s">
        <v>11552</v>
      </c>
    </row>
    <row r="424" spans="1:73" ht="13.5" customHeight="1" x14ac:dyDescent="0.25">
      <c r="A424" s="4" t="str">
        <f t="shared" si="12"/>
        <v>1687_풍각남면_228</v>
      </c>
      <c r="B424" s="1">
        <v>1687</v>
      </c>
      <c r="C424" s="1" t="s">
        <v>11322</v>
      </c>
      <c r="D424" s="1" t="s">
        <v>11323</v>
      </c>
      <c r="E424" s="1">
        <v>423</v>
      </c>
      <c r="F424" s="1">
        <v>2</v>
      </c>
      <c r="G424" s="1" t="s">
        <v>839</v>
      </c>
      <c r="H424" s="1" t="s">
        <v>6459</v>
      </c>
      <c r="I424" s="1">
        <v>8</v>
      </c>
      <c r="L424" s="1">
        <v>5</v>
      </c>
      <c r="M424" s="1" t="s">
        <v>12384</v>
      </c>
      <c r="N424" s="1" t="s">
        <v>12874</v>
      </c>
      <c r="S424" s="1" t="s">
        <v>52</v>
      </c>
      <c r="T424" s="1" t="s">
        <v>6593</v>
      </c>
      <c r="W424" s="1" t="s">
        <v>74</v>
      </c>
      <c r="X424" s="1" t="s">
        <v>7057</v>
      </c>
      <c r="Y424" s="1" t="s">
        <v>140</v>
      </c>
      <c r="Z424" s="1" t="s">
        <v>7129</v>
      </c>
      <c r="AC424" s="1">
        <v>45</v>
      </c>
      <c r="AD424" s="1" t="s">
        <v>406</v>
      </c>
      <c r="AE424" s="1" t="s">
        <v>8755</v>
      </c>
      <c r="AJ424" s="1" t="s">
        <v>17</v>
      </c>
      <c r="AK424" s="1" t="s">
        <v>8908</v>
      </c>
      <c r="AL424" s="1" t="s">
        <v>981</v>
      </c>
      <c r="AM424" s="1" t="s">
        <v>8921</v>
      </c>
      <c r="AT424" s="1" t="s">
        <v>60</v>
      </c>
      <c r="AU424" s="1" t="s">
        <v>7012</v>
      </c>
      <c r="AV424" s="1" t="s">
        <v>983</v>
      </c>
      <c r="AW424" s="1" t="s">
        <v>9309</v>
      </c>
      <c r="BG424" s="1" t="s">
        <v>60</v>
      </c>
      <c r="BH424" s="1" t="s">
        <v>7012</v>
      </c>
      <c r="BI424" s="1" t="s">
        <v>984</v>
      </c>
      <c r="BJ424" s="1" t="s">
        <v>9416</v>
      </c>
      <c r="BK424" s="1" t="s">
        <v>348</v>
      </c>
      <c r="BL424" s="1" t="s">
        <v>9000</v>
      </c>
      <c r="BM424" s="1" t="s">
        <v>1128</v>
      </c>
      <c r="BN424" s="1" t="s">
        <v>10439</v>
      </c>
      <c r="BO424" s="1" t="s">
        <v>60</v>
      </c>
      <c r="BP424" s="1" t="s">
        <v>7012</v>
      </c>
      <c r="BQ424" s="1" t="s">
        <v>1300</v>
      </c>
      <c r="BR424" s="1" t="s">
        <v>9996</v>
      </c>
      <c r="BS424" s="1" t="s">
        <v>86</v>
      </c>
      <c r="BT424" s="1" t="s">
        <v>8853</v>
      </c>
    </row>
    <row r="425" spans="1:73" ht="13.5" customHeight="1" x14ac:dyDescent="0.25">
      <c r="A425" s="4" t="str">
        <f t="shared" si="12"/>
        <v>1687_풍각남면_228</v>
      </c>
      <c r="B425" s="1">
        <v>1687</v>
      </c>
      <c r="C425" s="1" t="s">
        <v>11322</v>
      </c>
      <c r="D425" s="1" t="s">
        <v>11323</v>
      </c>
      <c r="E425" s="1">
        <v>424</v>
      </c>
      <c r="F425" s="1">
        <v>2</v>
      </c>
      <c r="G425" s="1" t="s">
        <v>839</v>
      </c>
      <c r="H425" s="1" t="s">
        <v>6459</v>
      </c>
      <c r="I425" s="1">
        <v>8</v>
      </c>
      <c r="L425" s="1">
        <v>5</v>
      </c>
      <c r="M425" s="1" t="s">
        <v>12384</v>
      </c>
      <c r="N425" s="1" t="s">
        <v>12874</v>
      </c>
      <c r="S425" s="1" t="s">
        <v>70</v>
      </c>
      <c r="T425" s="1" t="s">
        <v>6596</v>
      </c>
      <c r="Y425" s="1" t="s">
        <v>1301</v>
      </c>
      <c r="Z425" s="1" t="s">
        <v>7399</v>
      </c>
      <c r="AF425" s="1" t="s">
        <v>943</v>
      </c>
      <c r="AG425" s="1" t="s">
        <v>8783</v>
      </c>
      <c r="AH425" s="1" t="s">
        <v>56</v>
      </c>
      <c r="AI425" s="1" t="s">
        <v>11553</v>
      </c>
    </row>
    <row r="426" spans="1:73" ht="13.5" customHeight="1" x14ac:dyDescent="0.25">
      <c r="A426" s="4" t="str">
        <f t="shared" si="12"/>
        <v>1687_풍각남면_228</v>
      </c>
      <c r="B426" s="1">
        <v>1687</v>
      </c>
      <c r="C426" s="1" t="s">
        <v>11322</v>
      </c>
      <c r="D426" s="1" t="s">
        <v>11323</v>
      </c>
      <c r="E426" s="1">
        <v>425</v>
      </c>
      <c r="F426" s="1">
        <v>2</v>
      </c>
      <c r="G426" s="1" t="s">
        <v>839</v>
      </c>
      <c r="H426" s="1" t="s">
        <v>6459</v>
      </c>
      <c r="I426" s="1">
        <v>8</v>
      </c>
      <c r="L426" s="1">
        <v>5</v>
      </c>
      <c r="M426" s="1" t="s">
        <v>12384</v>
      </c>
      <c r="N426" s="1" t="s">
        <v>12874</v>
      </c>
      <c r="S426" s="1" t="s">
        <v>70</v>
      </c>
      <c r="T426" s="1" t="s">
        <v>6596</v>
      </c>
      <c r="Y426" s="1" t="s">
        <v>13774</v>
      </c>
      <c r="Z426" s="1" t="s">
        <v>11487</v>
      </c>
      <c r="AC426" s="1">
        <v>15</v>
      </c>
      <c r="AD426" s="1" t="s">
        <v>119</v>
      </c>
      <c r="AE426" s="1" t="s">
        <v>8724</v>
      </c>
      <c r="AF426" s="1" t="s">
        <v>97</v>
      </c>
      <c r="AG426" s="1" t="s">
        <v>8774</v>
      </c>
    </row>
    <row r="427" spans="1:73" ht="13.5" customHeight="1" x14ac:dyDescent="0.25">
      <c r="A427" s="4" t="str">
        <f t="shared" si="12"/>
        <v>1687_풍각남면_228</v>
      </c>
      <c r="B427" s="1">
        <v>1687</v>
      </c>
      <c r="C427" s="1" t="s">
        <v>11322</v>
      </c>
      <c r="D427" s="1" t="s">
        <v>11323</v>
      </c>
      <c r="E427" s="1">
        <v>426</v>
      </c>
      <c r="F427" s="1">
        <v>2</v>
      </c>
      <c r="G427" s="1" t="s">
        <v>839</v>
      </c>
      <c r="H427" s="1" t="s">
        <v>6459</v>
      </c>
      <c r="I427" s="1">
        <v>8</v>
      </c>
      <c r="L427" s="1">
        <v>5</v>
      </c>
      <c r="M427" s="1" t="s">
        <v>12384</v>
      </c>
      <c r="N427" s="1" t="s">
        <v>12874</v>
      </c>
      <c r="S427" s="1" t="s">
        <v>70</v>
      </c>
      <c r="T427" s="1" t="s">
        <v>6596</v>
      </c>
      <c r="Y427" s="1" t="s">
        <v>140</v>
      </c>
      <c r="Z427" s="1" t="s">
        <v>7129</v>
      </c>
      <c r="AC427" s="1">
        <v>9</v>
      </c>
      <c r="AD427" s="1" t="s">
        <v>594</v>
      </c>
      <c r="AE427" s="1" t="s">
        <v>8763</v>
      </c>
      <c r="AF427" s="1" t="s">
        <v>97</v>
      </c>
      <c r="AG427" s="1" t="s">
        <v>8774</v>
      </c>
    </row>
    <row r="428" spans="1:73" ht="13.5" customHeight="1" x14ac:dyDescent="0.25">
      <c r="A428" s="4" t="str">
        <f t="shared" si="12"/>
        <v>1687_풍각남면_228</v>
      </c>
      <c r="B428" s="1">
        <v>1687</v>
      </c>
      <c r="C428" s="1" t="s">
        <v>11322</v>
      </c>
      <c r="D428" s="1" t="s">
        <v>11323</v>
      </c>
      <c r="E428" s="1">
        <v>427</v>
      </c>
      <c r="F428" s="1">
        <v>2</v>
      </c>
      <c r="G428" s="1" t="s">
        <v>839</v>
      </c>
      <c r="H428" s="1" t="s">
        <v>6459</v>
      </c>
      <c r="I428" s="1">
        <v>9</v>
      </c>
      <c r="J428" s="1" t="s">
        <v>1302</v>
      </c>
      <c r="K428" s="1" t="s">
        <v>6486</v>
      </c>
      <c r="L428" s="1">
        <v>1</v>
      </c>
      <c r="M428" s="1" t="s">
        <v>360</v>
      </c>
      <c r="N428" s="1" t="s">
        <v>7167</v>
      </c>
      <c r="T428" s="1" t="s">
        <v>11368</v>
      </c>
      <c r="U428" s="1" t="s">
        <v>1233</v>
      </c>
      <c r="V428" s="1" t="s">
        <v>6751</v>
      </c>
      <c r="Y428" s="1" t="s">
        <v>360</v>
      </c>
      <c r="Z428" s="1" t="s">
        <v>7167</v>
      </c>
      <c r="AC428" s="1">
        <v>47</v>
      </c>
      <c r="AD428" s="1" t="s">
        <v>172</v>
      </c>
      <c r="AE428" s="1" t="s">
        <v>8733</v>
      </c>
      <c r="AJ428" s="1" t="s">
        <v>17</v>
      </c>
      <c r="AK428" s="1" t="s">
        <v>8908</v>
      </c>
      <c r="AL428" s="1" t="s">
        <v>86</v>
      </c>
      <c r="AM428" s="1" t="s">
        <v>8853</v>
      </c>
      <c r="AN428" s="1" t="s">
        <v>699</v>
      </c>
      <c r="AO428" s="1" t="s">
        <v>8977</v>
      </c>
      <c r="AP428" s="1" t="s">
        <v>58</v>
      </c>
      <c r="AQ428" s="1" t="s">
        <v>6774</v>
      </c>
      <c r="AR428" s="1" t="s">
        <v>1303</v>
      </c>
      <c r="AS428" s="1" t="s">
        <v>9036</v>
      </c>
      <c r="AT428" s="1" t="s">
        <v>1149</v>
      </c>
      <c r="AU428" s="1" t="s">
        <v>9178</v>
      </c>
      <c r="AV428" s="1" t="s">
        <v>1304</v>
      </c>
      <c r="AW428" s="1" t="s">
        <v>11792</v>
      </c>
      <c r="BB428" s="1" t="s">
        <v>46</v>
      </c>
      <c r="BC428" s="1" t="s">
        <v>6783</v>
      </c>
      <c r="BD428" s="1" t="s">
        <v>1305</v>
      </c>
      <c r="BE428" s="1" t="s">
        <v>7409</v>
      </c>
      <c r="BG428" s="1" t="s">
        <v>334</v>
      </c>
      <c r="BH428" s="1" t="s">
        <v>6767</v>
      </c>
      <c r="BI428" s="1" t="s">
        <v>1286</v>
      </c>
      <c r="BJ428" s="1" t="s">
        <v>7664</v>
      </c>
      <c r="BK428" s="1" t="s">
        <v>78</v>
      </c>
      <c r="BL428" s="1" t="s">
        <v>6689</v>
      </c>
      <c r="BM428" s="1" t="s">
        <v>1306</v>
      </c>
      <c r="BN428" s="1" t="s">
        <v>10444</v>
      </c>
      <c r="BO428" s="1" t="s">
        <v>44</v>
      </c>
      <c r="BP428" s="1" t="s">
        <v>6669</v>
      </c>
      <c r="BQ428" s="1" t="s">
        <v>1307</v>
      </c>
      <c r="BR428" s="1" t="s">
        <v>10015</v>
      </c>
      <c r="BS428" s="1" t="s">
        <v>57</v>
      </c>
      <c r="BT428" s="1" t="s">
        <v>8919</v>
      </c>
    </row>
    <row r="429" spans="1:73" ht="13.5" customHeight="1" x14ac:dyDescent="0.25">
      <c r="A429" s="4" t="str">
        <f t="shared" si="12"/>
        <v>1687_풍각남면_228</v>
      </c>
      <c r="B429" s="1">
        <v>1687</v>
      </c>
      <c r="C429" s="1" t="s">
        <v>11322</v>
      </c>
      <c r="D429" s="1" t="s">
        <v>11323</v>
      </c>
      <c r="E429" s="1">
        <v>428</v>
      </c>
      <c r="F429" s="1">
        <v>2</v>
      </c>
      <c r="G429" s="1" t="s">
        <v>839</v>
      </c>
      <c r="H429" s="1" t="s">
        <v>6459</v>
      </c>
      <c r="I429" s="1">
        <v>9</v>
      </c>
      <c r="L429" s="1">
        <v>1</v>
      </c>
      <c r="M429" s="1" t="s">
        <v>360</v>
      </c>
      <c r="N429" s="1" t="s">
        <v>7167</v>
      </c>
      <c r="S429" s="1" t="s">
        <v>52</v>
      </c>
      <c r="T429" s="1" t="s">
        <v>6593</v>
      </c>
      <c r="U429" s="1" t="s">
        <v>83</v>
      </c>
      <c r="V429" s="1" t="s">
        <v>11397</v>
      </c>
      <c r="W429" s="1" t="s">
        <v>306</v>
      </c>
      <c r="X429" s="1" t="s">
        <v>7062</v>
      </c>
      <c r="Y429" s="1" t="s">
        <v>1308</v>
      </c>
      <c r="Z429" s="1" t="s">
        <v>7400</v>
      </c>
      <c r="AC429" s="1">
        <v>37</v>
      </c>
      <c r="AD429" s="1" t="s">
        <v>124</v>
      </c>
      <c r="AE429" s="1" t="s">
        <v>8726</v>
      </c>
      <c r="AJ429" s="1" t="s">
        <v>17</v>
      </c>
      <c r="AK429" s="1" t="s">
        <v>8908</v>
      </c>
      <c r="AL429" s="1" t="s">
        <v>238</v>
      </c>
      <c r="AM429" s="1" t="s">
        <v>8872</v>
      </c>
      <c r="AT429" s="1" t="s">
        <v>148</v>
      </c>
      <c r="AU429" s="1" t="s">
        <v>11760</v>
      </c>
      <c r="AV429" s="1" t="s">
        <v>1309</v>
      </c>
      <c r="AW429" s="1" t="s">
        <v>8281</v>
      </c>
      <c r="BG429" s="1" t="s">
        <v>148</v>
      </c>
      <c r="BH429" s="1" t="s">
        <v>11401</v>
      </c>
      <c r="BI429" s="1" t="s">
        <v>1310</v>
      </c>
      <c r="BJ429" s="1" t="s">
        <v>10010</v>
      </c>
      <c r="BK429" s="1" t="s">
        <v>148</v>
      </c>
      <c r="BL429" s="1" t="s">
        <v>11910</v>
      </c>
      <c r="BM429" s="1" t="s">
        <v>1311</v>
      </c>
      <c r="BN429" s="1" t="s">
        <v>7871</v>
      </c>
      <c r="BO429" s="1" t="s">
        <v>423</v>
      </c>
      <c r="BP429" s="1" t="s">
        <v>8997</v>
      </c>
      <c r="BQ429" s="1" t="s">
        <v>1312</v>
      </c>
      <c r="BR429" s="1" t="s">
        <v>10857</v>
      </c>
      <c r="BS429" s="1" t="s">
        <v>587</v>
      </c>
      <c r="BT429" s="1" t="s">
        <v>8884</v>
      </c>
    </row>
    <row r="430" spans="1:73" ht="13.5" customHeight="1" x14ac:dyDescent="0.25">
      <c r="A430" s="4" t="str">
        <f t="shared" si="12"/>
        <v>1687_풍각남면_228</v>
      </c>
      <c r="B430" s="1">
        <v>1687</v>
      </c>
      <c r="C430" s="1" t="s">
        <v>11322</v>
      </c>
      <c r="D430" s="1" t="s">
        <v>11323</v>
      </c>
      <c r="E430" s="1">
        <v>429</v>
      </c>
      <c r="F430" s="1">
        <v>2</v>
      </c>
      <c r="G430" s="1" t="s">
        <v>839</v>
      </c>
      <c r="H430" s="1" t="s">
        <v>6459</v>
      </c>
      <c r="I430" s="1">
        <v>9</v>
      </c>
      <c r="L430" s="1">
        <v>1</v>
      </c>
      <c r="M430" s="1" t="s">
        <v>360</v>
      </c>
      <c r="N430" s="1" t="s">
        <v>7167</v>
      </c>
      <c r="S430" s="1" t="s">
        <v>70</v>
      </c>
      <c r="T430" s="1" t="s">
        <v>6596</v>
      </c>
      <c r="Y430" s="1" t="s">
        <v>1313</v>
      </c>
      <c r="Z430" s="1" t="s">
        <v>7401</v>
      </c>
      <c r="AC430" s="1">
        <v>15</v>
      </c>
      <c r="AD430" s="1" t="s">
        <v>119</v>
      </c>
      <c r="AE430" s="1" t="s">
        <v>8724</v>
      </c>
    </row>
    <row r="431" spans="1:73" ht="13.5" customHeight="1" x14ac:dyDescent="0.25">
      <c r="A431" s="4" t="str">
        <f t="shared" si="12"/>
        <v>1687_풍각남면_228</v>
      </c>
      <c r="B431" s="1">
        <v>1687</v>
      </c>
      <c r="C431" s="1" t="s">
        <v>11322</v>
      </c>
      <c r="D431" s="1" t="s">
        <v>11323</v>
      </c>
      <c r="E431" s="1">
        <v>430</v>
      </c>
      <c r="F431" s="1">
        <v>2</v>
      </c>
      <c r="G431" s="1" t="s">
        <v>839</v>
      </c>
      <c r="H431" s="1" t="s">
        <v>6459</v>
      </c>
      <c r="I431" s="1">
        <v>9</v>
      </c>
      <c r="L431" s="1">
        <v>1</v>
      </c>
      <c r="M431" s="1" t="s">
        <v>360</v>
      </c>
      <c r="N431" s="1" t="s">
        <v>7167</v>
      </c>
      <c r="S431" s="1" t="s">
        <v>93</v>
      </c>
      <c r="T431" s="1" t="s">
        <v>6597</v>
      </c>
      <c r="Y431" s="1" t="s">
        <v>1314</v>
      </c>
      <c r="Z431" s="1" t="s">
        <v>7402</v>
      </c>
      <c r="AC431" s="1">
        <v>1</v>
      </c>
      <c r="AD431" s="1" t="s">
        <v>661</v>
      </c>
      <c r="AE431" s="1" t="s">
        <v>8765</v>
      </c>
      <c r="AF431" s="1" t="s">
        <v>97</v>
      </c>
      <c r="AG431" s="1" t="s">
        <v>8774</v>
      </c>
    </row>
    <row r="432" spans="1:73" ht="13.5" customHeight="1" x14ac:dyDescent="0.25">
      <c r="A432" s="4" t="str">
        <f t="shared" si="12"/>
        <v>1687_풍각남면_228</v>
      </c>
      <c r="B432" s="1">
        <v>1687</v>
      </c>
      <c r="C432" s="1" t="s">
        <v>11322</v>
      </c>
      <c r="D432" s="1" t="s">
        <v>11323</v>
      </c>
      <c r="E432" s="1">
        <v>431</v>
      </c>
      <c r="F432" s="1">
        <v>2</v>
      </c>
      <c r="G432" s="1" t="s">
        <v>839</v>
      </c>
      <c r="H432" s="1" t="s">
        <v>6459</v>
      </c>
      <c r="I432" s="1">
        <v>9</v>
      </c>
      <c r="L432" s="1">
        <v>2</v>
      </c>
      <c r="M432" s="1" t="s">
        <v>12385</v>
      </c>
      <c r="N432" s="1" t="s">
        <v>12875</v>
      </c>
      <c r="T432" s="1" t="s">
        <v>11369</v>
      </c>
      <c r="U432" s="1" t="s">
        <v>1315</v>
      </c>
      <c r="V432" s="1" t="s">
        <v>11400</v>
      </c>
      <c r="W432" s="1" t="s">
        <v>98</v>
      </c>
      <c r="X432" s="1" t="s">
        <v>11439</v>
      </c>
      <c r="Y432" s="1" t="s">
        <v>1316</v>
      </c>
      <c r="Z432" s="1" t="s">
        <v>7403</v>
      </c>
      <c r="AC432" s="1">
        <v>38</v>
      </c>
      <c r="AD432" s="1" t="s">
        <v>85</v>
      </c>
      <c r="AE432" s="1" t="s">
        <v>8720</v>
      </c>
      <c r="AJ432" s="1" t="s">
        <v>17</v>
      </c>
      <c r="AK432" s="1" t="s">
        <v>8908</v>
      </c>
      <c r="AL432" s="1" t="s">
        <v>1317</v>
      </c>
      <c r="AM432" s="1" t="s">
        <v>8926</v>
      </c>
      <c r="AT432" s="1" t="s">
        <v>1318</v>
      </c>
      <c r="AU432" s="1" t="s">
        <v>6752</v>
      </c>
      <c r="AV432" s="1" t="s">
        <v>1319</v>
      </c>
      <c r="AW432" s="1" t="s">
        <v>7405</v>
      </c>
      <c r="BG432" s="1" t="s">
        <v>1082</v>
      </c>
      <c r="BH432" s="1" t="s">
        <v>8995</v>
      </c>
      <c r="BI432" s="1" t="s">
        <v>1320</v>
      </c>
      <c r="BJ432" s="1" t="s">
        <v>7288</v>
      </c>
      <c r="BK432" s="1" t="s">
        <v>78</v>
      </c>
      <c r="BL432" s="1" t="s">
        <v>6689</v>
      </c>
      <c r="BM432" s="1" t="s">
        <v>1321</v>
      </c>
      <c r="BN432" s="1" t="s">
        <v>10445</v>
      </c>
      <c r="BO432" s="1" t="s">
        <v>78</v>
      </c>
      <c r="BP432" s="1" t="s">
        <v>6689</v>
      </c>
      <c r="BQ432" s="1" t="s">
        <v>1322</v>
      </c>
      <c r="BR432" s="1" t="s">
        <v>10858</v>
      </c>
      <c r="BS432" s="1" t="s">
        <v>51</v>
      </c>
      <c r="BT432" s="1" t="s">
        <v>8849</v>
      </c>
    </row>
    <row r="433" spans="1:73" ht="13.5" customHeight="1" x14ac:dyDescent="0.25">
      <c r="A433" s="4" t="str">
        <f t="shared" si="12"/>
        <v>1687_풍각남면_228</v>
      </c>
      <c r="B433" s="1">
        <v>1687</v>
      </c>
      <c r="C433" s="1" t="s">
        <v>11322</v>
      </c>
      <c r="D433" s="1" t="s">
        <v>11323</v>
      </c>
      <c r="E433" s="1">
        <v>432</v>
      </c>
      <c r="F433" s="1">
        <v>2</v>
      </c>
      <c r="G433" s="1" t="s">
        <v>839</v>
      </c>
      <c r="H433" s="1" t="s">
        <v>6459</v>
      </c>
      <c r="I433" s="1">
        <v>9</v>
      </c>
      <c r="L433" s="1">
        <v>2</v>
      </c>
      <c r="M433" s="1" t="s">
        <v>12385</v>
      </c>
      <c r="N433" s="1" t="s">
        <v>12875</v>
      </c>
      <c r="S433" s="1" t="s">
        <v>52</v>
      </c>
      <c r="T433" s="1" t="s">
        <v>6593</v>
      </c>
      <c r="U433" s="1" t="s">
        <v>83</v>
      </c>
      <c r="V433" s="1" t="s">
        <v>11397</v>
      </c>
      <c r="W433" s="1" t="s">
        <v>145</v>
      </c>
      <c r="X433" s="1" t="s">
        <v>7059</v>
      </c>
      <c r="Y433" s="1" t="s">
        <v>1323</v>
      </c>
      <c r="Z433" s="1" t="s">
        <v>7404</v>
      </c>
      <c r="AC433" s="1">
        <v>32</v>
      </c>
      <c r="AD433" s="1" t="s">
        <v>633</v>
      </c>
      <c r="AE433" s="1" t="s">
        <v>7260</v>
      </c>
      <c r="AJ433" s="1" t="s">
        <v>17</v>
      </c>
      <c r="AK433" s="1" t="s">
        <v>8908</v>
      </c>
      <c r="AL433" s="1" t="s">
        <v>51</v>
      </c>
      <c r="AM433" s="1" t="s">
        <v>8849</v>
      </c>
      <c r="AT433" s="1" t="s">
        <v>60</v>
      </c>
      <c r="AU433" s="1" t="s">
        <v>7012</v>
      </c>
      <c r="AV433" s="1" t="s">
        <v>1324</v>
      </c>
      <c r="AW433" s="1" t="s">
        <v>9321</v>
      </c>
      <c r="BG433" s="1" t="s">
        <v>60</v>
      </c>
      <c r="BH433" s="1" t="s">
        <v>7012</v>
      </c>
      <c r="BI433" s="1" t="s">
        <v>657</v>
      </c>
      <c r="BJ433" s="1" t="s">
        <v>9274</v>
      </c>
      <c r="BK433" s="1" t="s">
        <v>60</v>
      </c>
      <c r="BL433" s="1" t="s">
        <v>7012</v>
      </c>
      <c r="BM433" s="1" t="s">
        <v>1237</v>
      </c>
      <c r="BN433" s="1" t="s">
        <v>8305</v>
      </c>
      <c r="BO433" s="1" t="s">
        <v>60</v>
      </c>
      <c r="BP433" s="1" t="s">
        <v>7012</v>
      </c>
      <c r="BQ433" s="1" t="s">
        <v>1325</v>
      </c>
      <c r="BR433" s="1" t="s">
        <v>10859</v>
      </c>
      <c r="BS433" s="1" t="s">
        <v>77</v>
      </c>
      <c r="BT433" s="1" t="s">
        <v>8882</v>
      </c>
    </row>
    <row r="434" spans="1:73" ht="13.5" customHeight="1" x14ac:dyDescent="0.25">
      <c r="A434" s="4" t="str">
        <f t="shared" si="12"/>
        <v>1687_풍각남면_228</v>
      </c>
      <c r="B434" s="1">
        <v>1687</v>
      </c>
      <c r="C434" s="1" t="s">
        <v>11322</v>
      </c>
      <c r="D434" s="1" t="s">
        <v>11323</v>
      </c>
      <c r="E434" s="1">
        <v>433</v>
      </c>
      <c r="F434" s="1">
        <v>2</v>
      </c>
      <c r="G434" s="1" t="s">
        <v>839</v>
      </c>
      <c r="H434" s="1" t="s">
        <v>6459</v>
      </c>
      <c r="I434" s="1">
        <v>9</v>
      </c>
      <c r="L434" s="1">
        <v>2</v>
      </c>
      <c r="M434" s="1" t="s">
        <v>12385</v>
      </c>
      <c r="N434" s="1" t="s">
        <v>12875</v>
      </c>
      <c r="S434" s="1" t="s">
        <v>66</v>
      </c>
      <c r="T434" s="1" t="s">
        <v>11384</v>
      </c>
      <c r="U434" s="1" t="s">
        <v>1318</v>
      </c>
      <c r="V434" s="1" t="s">
        <v>6752</v>
      </c>
      <c r="Y434" s="1" t="s">
        <v>1319</v>
      </c>
      <c r="Z434" s="1" t="s">
        <v>7405</v>
      </c>
      <c r="AC434" s="1">
        <v>71</v>
      </c>
      <c r="AD434" s="1" t="s">
        <v>192</v>
      </c>
      <c r="AE434" s="1" t="s">
        <v>8735</v>
      </c>
    </row>
    <row r="435" spans="1:73" ht="13.5" customHeight="1" x14ac:dyDescent="0.25">
      <c r="A435" s="4" t="str">
        <f t="shared" si="12"/>
        <v>1687_풍각남면_228</v>
      </c>
      <c r="B435" s="1">
        <v>1687</v>
      </c>
      <c r="C435" s="1" t="s">
        <v>11322</v>
      </c>
      <c r="D435" s="1" t="s">
        <v>11323</v>
      </c>
      <c r="E435" s="1">
        <v>434</v>
      </c>
      <c r="F435" s="1">
        <v>2</v>
      </c>
      <c r="G435" s="1" t="s">
        <v>839</v>
      </c>
      <c r="H435" s="1" t="s">
        <v>6459</v>
      </c>
      <c r="I435" s="1">
        <v>9</v>
      </c>
      <c r="L435" s="1">
        <v>2</v>
      </c>
      <c r="M435" s="1" t="s">
        <v>12385</v>
      </c>
      <c r="N435" s="1" t="s">
        <v>12875</v>
      </c>
      <c r="S435" s="1" t="s">
        <v>70</v>
      </c>
      <c r="T435" s="1" t="s">
        <v>6596</v>
      </c>
      <c r="Y435" s="1" t="s">
        <v>1326</v>
      </c>
      <c r="Z435" s="1" t="s">
        <v>7406</v>
      </c>
      <c r="AF435" s="1" t="s">
        <v>129</v>
      </c>
      <c r="AG435" s="1" t="s">
        <v>8738</v>
      </c>
    </row>
    <row r="436" spans="1:73" ht="13.5" customHeight="1" x14ac:dyDescent="0.25">
      <c r="A436" s="4" t="str">
        <f t="shared" si="12"/>
        <v>1687_풍각남면_228</v>
      </c>
      <c r="B436" s="1">
        <v>1687</v>
      </c>
      <c r="C436" s="1" t="s">
        <v>11322</v>
      </c>
      <c r="D436" s="1" t="s">
        <v>11323</v>
      </c>
      <c r="E436" s="1">
        <v>435</v>
      </c>
      <c r="F436" s="1">
        <v>2</v>
      </c>
      <c r="G436" s="1" t="s">
        <v>839</v>
      </c>
      <c r="H436" s="1" t="s">
        <v>6459</v>
      </c>
      <c r="I436" s="1">
        <v>9</v>
      </c>
      <c r="L436" s="1">
        <v>2</v>
      </c>
      <c r="M436" s="1" t="s">
        <v>12385</v>
      </c>
      <c r="N436" s="1" t="s">
        <v>12875</v>
      </c>
      <c r="S436" s="1" t="s">
        <v>93</v>
      </c>
      <c r="T436" s="1" t="s">
        <v>6597</v>
      </c>
      <c r="Y436" s="1" t="s">
        <v>709</v>
      </c>
      <c r="Z436" s="1" t="s">
        <v>7243</v>
      </c>
      <c r="AC436" s="1">
        <v>5</v>
      </c>
      <c r="AD436" s="1" t="s">
        <v>133</v>
      </c>
      <c r="AE436" s="1" t="s">
        <v>8727</v>
      </c>
    </row>
    <row r="437" spans="1:73" ht="13.5" customHeight="1" x14ac:dyDescent="0.25">
      <c r="A437" s="4" t="str">
        <f t="shared" si="12"/>
        <v>1687_풍각남면_228</v>
      </c>
      <c r="B437" s="1">
        <v>1687</v>
      </c>
      <c r="C437" s="1" t="s">
        <v>11322</v>
      </c>
      <c r="D437" s="1" t="s">
        <v>11323</v>
      </c>
      <c r="E437" s="1">
        <v>436</v>
      </c>
      <c r="F437" s="1">
        <v>2</v>
      </c>
      <c r="G437" s="1" t="s">
        <v>839</v>
      </c>
      <c r="H437" s="1" t="s">
        <v>6459</v>
      </c>
      <c r="I437" s="1">
        <v>9</v>
      </c>
      <c r="L437" s="1">
        <v>2</v>
      </c>
      <c r="M437" s="1" t="s">
        <v>12385</v>
      </c>
      <c r="N437" s="1" t="s">
        <v>12875</v>
      </c>
      <c r="S437" s="1" t="s">
        <v>93</v>
      </c>
      <c r="T437" s="1" t="s">
        <v>6597</v>
      </c>
      <c r="Y437" s="1" t="s">
        <v>1327</v>
      </c>
      <c r="Z437" s="1" t="s">
        <v>7407</v>
      </c>
      <c r="AC437" s="1">
        <v>3</v>
      </c>
      <c r="AD437" s="1" t="s">
        <v>96</v>
      </c>
      <c r="AE437" s="1" t="s">
        <v>8721</v>
      </c>
      <c r="AF437" s="1" t="s">
        <v>97</v>
      </c>
      <c r="AG437" s="1" t="s">
        <v>8774</v>
      </c>
    </row>
    <row r="438" spans="1:73" ht="13.5" customHeight="1" x14ac:dyDescent="0.25">
      <c r="A438" s="4" t="str">
        <f t="shared" si="12"/>
        <v>1687_풍각남면_228</v>
      </c>
      <c r="B438" s="1">
        <v>1687</v>
      </c>
      <c r="C438" s="1" t="s">
        <v>11322</v>
      </c>
      <c r="D438" s="1" t="s">
        <v>11323</v>
      </c>
      <c r="E438" s="1">
        <v>437</v>
      </c>
      <c r="F438" s="1">
        <v>2</v>
      </c>
      <c r="G438" s="1" t="s">
        <v>839</v>
      </c>
      <c r="H438" s="1" t="s">
        <v>6459</v>
      </c>
      <c r="I438" s="1">
        <v>9</v>
      </c>
      <c r="L438" s="1">
        <v>3</v>
      </c>
      <c r="M438" s="1" t="s">
        <v>228</v>
      </c>
      <c r="N438" s="1" t="s">
        <v>7145</v>
      </c>
      <c r="T438" s="1" t="s">
        <v>11369</v>
      </c>
      <c r="U438" s="1" t="s">
        <v>1233</v>
      </c>
      <c r="V438" s="1" t="s">
        <v>6751</v>
      </c>
      <c r="Y438" s="1" t="s">
        <v>228</v>
      </c>
      <c r="Z438" s="1" t="s">
        <v>7145</v>
      </c>
      <c r="AC438" s="1">
        <v>44</v>
      </c>
      <c r="AD438" s="1" t="s">
        <v>229</v>
      </c>
      <c r="AE438" s="1" t="s">
        <v>8739</v>
      </c>
      <c r="AJ438" s="1" t="s">
        <v>17</v>
      </c>
      <c r="AK438" s="1" t="s">
        <v>8908</v>
      </c>
      <c r="AL438" s="1" t="s">
        <v>86</v>
      </c>
      <c r="AM438" s="1" t="s">
        <v>8853</v>
      </c>
      <c r="AN438" s="1" t="s">
        <v>699</v>
      </c>
      <c r="AO438" s="1" t="s">
        <v>8977</v>
      </c>
      <c r="AP438" s="1" t="s">
        <v>58</v>
      </c>
      <c r="AQ438" s="1" t="s">
        <v>6774</v>
      </c>
      <c r="AR438" s="1" t="s">
        <v>1303</v>
      </c>
      <c r="AS438" s="1" t="s">
        <v>9036</v>
      </c>
      <c r="AT438" s="1" t="s">
        <v>1149</v>
      </c>
      <c r="AU438" s="1" t="s">
        <v>9178</v>
      </c>
      <c r="AV438" s="1" t="s">
        <v>1328</v>
      </c>
      <c r="AW438" s="1" t="s">
        <v>7818</v>
      </c>
      <c r="BB438" s="1" t="s">
        <v>46</v>
      </c>
      <c r="BC438" s="1" t="s">
        <v>6783</v>
      </c>
      <c r="BD438" s="1" t="s">
        <v>1305</v>
      </c>
      <c r="BE438" s="1" t="s">
        <v>7409</v>
      </c>
      <c r="BG438" s="1" t="s">
        <v>78</v>
      </c>
      <c r="BH438" s="1" t="s">
        <v>6689</v>
      </c>
      <c r="BI438" s="1" t="s">
        <v>1286</v>
      </c>
      <c r="BJ438" s="1" t="s">
        <v>7664</v>
      </c>
      <c r="BK438" s="1" t="s">
        <v>60</v>
      </c>
      <c r="BL438" s="1" t="s">
        <v>7012</v>
      </c>
      <c r="BM438" s="1" t="s">
        <v>1306</v>
      </c>
      <c r="BN438" s="1" t="s">
        <v>10444</v>
      </c>
      <c r="BO438" s="1" t="s">
        <v>44</v>
      </c>
      <c r="BP438" s="1" t="s">
        <v>6669</v>
      </c>
      <c r="BQ438" s="1" t="s">
        <v>1307</v>
      </c>
      <c r="BR438" s="1" t="s">
        <v>10015</v>
      </c>
      <c r="BS438" s="1" t="s">
        <v>57</v>
      </c>
      <c r="BT438" s="1" t="s">
        <v>8919</v>
      </c>
    </row>
    <row r="439" spans="1:73" ht="13.5" customHeight="1" x14ac:dyDescent="0.25">
      <c r="A439" s="4" t="str">
        <f t="shared" si="12"/>
        <v>1687_풍각남면_228</v>
      </c>
      <c r="B439" s="1">
        <v>1687</v>
      </c>
      <c r="C439" s="1" t="s">
        <v>11322</v>
      </c>
      <c r="D439" s="1" t="s">
        <v>11323</v>
      </c>
      <c r="E439" s="1">
        <v>438</v>
      </c>
      <c r="F439" s="1">
        <v>2</v>
      </c>
      <c r="G439" s="1" t="s">
        <v>839</v>
      </c>
      <c r="H439" s="1" t="s">
        <v>6459</v>
      </c>
      <c r="I439" s="1">
        <v>9</v>
      </c>
      <c r="L439" s="1">
        <v>3</v>
      </c>
      <c r="M439" s="1" t="s">
        <v>228</v>
      </c>
      <c r="N439" s="1" t="s">
        <v>7145</v>
      </c>
      <c r="S439" s="1" t="s">
        <v>52</v>
      </c>
      <c r="T439" s="1" t="s">
        <v>6593</v>
      </c>
      <c r="U439" s="1" t="s">
        <v>53</v>
      </c>
      <c r="V439" s="1" t="s">
        <v>6668</v>
      </c>
      <c r="Y439" s="1" t="s">
        <v>1329</v>
      </c>
      <c r="Z439" s="1" t="s">
        <v>7408</v>
      </c>
      <c r="AC439" s="1">
        <v>37</v>
      </c>
      <c r="AD439" s="1" t="s">
        <v>124</v>
      </c>
      <c r="AE439" s="1" t="s">
        <v>8726</v>
      </c>
      <c r="AJ439" s="1" t="s">
        <v>17</v>
      </c>
      <c r="AK439" s="1" t="s">
        <v>8908</v>
      </c>
      <c r="AL439" s="1" t="s">
        <v>56</v>
      </c>
      <c r="AM439" s="1" t="s">
        <v>11552</v>
      </c>
      <c r="AN439" s="1" t="s">
        <v>1330</v>
      </c>
      <c r="AO439" s="1" t="s">
        <v>8972</v>
      </c>
      <c r="AP439" s="1" t="s">
        <v>618</v>
      </c>
      <c r="AQ439" s="1" t="s">
        <v>6817</v>
      </c>
      <c r="AR439" s="1" t="s">
        <v>1331</v>
      </c>
      <c r="AS439" s="1" t="s">
        <v>13647</v>
      </c>
      <c r="AT439" s="1" t="s">
        <v>60</v>
      </c>
      <c r="AU439" s="1" t="s">
        <v>7012</v>
      </c>
      <c r="AV439" s="1" t="s">
        <v>1332</v>
      </c>
      <c r="AW439" s="1" t="s">
        <v>9322</v>
      </c>
      <c r="BB439" s="1" t="s">
        <v>53</v>
      </c>
      <c r="BC439" s="1" t="s">
        <v>6668</v>
      </c>
      <c r="BD439" s="1" t="s">
        <v>1333</v>
      </c>
      <c r="BE439" s="1" t="s">
        <v>9771</v>
      </c>
      <c r="BG439" s="1" t="s">
        <v>60</v>
      </c>
      <c r="BH439" s="1" t="s">
        <v>7012</v>
      </c>
      <c r="BI439" s="1" t="s">
        <v>48</v>
      </c>
      <c r="BJ439" s="1" t="s">
        <v>7854</v>
      </c>
      <c r="BK439" s="1" t="s">
        <v>60</v>
      </c>
      <c r="BL439" s="1" t="s">
        <v>7012</v>
      </c>
      <c r="BM439" s="1" t="s">
        <v>1334</v>
      </c>
      <c r="BN439" s="1" t="s">
        <v>10446</v>
      </c>
      <c r="BO439" s="1" t="s">
        <v>297</v>
      </c>
      <c r="BP439" s="1" t="s">
        <v>11399</v>
      </c>
      <c r="BQ439" s="1" t="s">
        <v>1335</v>
      </c>
      <c r="BR439" s="1" t="s">
        <v>10860</v>
      </c>
      <c r="BS439" s="1" t="s">
        <v>51</v>
      </c>
      <c r="BT439" s="1" t="s">
        <v>8849</v>
      </c>
    </row>
    <row r="440" spans="1:73" ht="13.5" customHeight="1" x14ac:dyDescent="0.25">
      <c r="A440" s="4" t="str">
        <f t="shared" si="12"/>
        <v>1687_풍각남면_228</v>
      </c>
      <c r="B440" s="1">
        <v>1687</v>
      </c>
      <c r="C440" s="1" t="s">
        <v>11322</v>
      </c>
      <c r="D440" s="1" t="s">
        <v>11323</v>
      </c>
      <c r="E440" s="1">
        <v>439</v>
      </c>
      <c r="F440" s="1">
        <v>2</v>
      </c>
      <c r="G440" s="1" t="s">
        <v>839</v>
      </c>
      <c r="H440" s="1" t="s">
        <v>6459</v>
      </c>
      <c r="I440" s="1">
        <v>9</v>
      </c>
      <c r="L440" s="1">
        <v>3</v>
      </c>
      <c r="M440" s="1" t="s">
        <v>228</v>
      </c>
      <c r="N440" s="1" t="s">
        <v>7145</v>
      </c>
      <c r="S440" s="1" t="s">
        <v>68</v>
      </c>
      <c r="T440" s="1" t="s">
        <v>6595</v>
      </c>
      <c r="Y440" s="1" t="s">
        <v>1305</v>
      </c>
      <c r="Z440" s="1" t="s">
        <v>7409</v>
      </c>
      <c r="AC440" s="1">
        <v>74</v>
      </c>
      <c r="AD440" s="1" t="s">
        <v>240</v>
      </c>
      <c r="AE440" s="1" t="s">
        <v>8740</v>
      </c>
    </row>
    <row r="441" spans="1:73" ht="13.5" customHeight="1" x14ac:dyDescent="0.25">
      <c r="A441" s="4" t="str">
        <f t="shared" si="12"/>
        <v>1687_풍각남면_228</v>
      </c>
      <c r="B441" s="1">
        <v>1687</v>
      </c>
      <c r="C441" s="1" t="s">
        <v>11322</v>
      </c>
      <c r="D441" s="1" t="s">
        <v>11323</v>
      </c>
      <c r="E441" s="1">
        <v>440</v>
      </c>
      <c r="F441" s="1">
        <v>2</v>
      </c>
      <c r="G441" s="1" t="s">
        <v>839</v>
      </c>
      <c r="H441" s="1" t="s">
        <v>6459</v>
      </c>
      <c r="I441" s="1">
        <v>9</v>
      </c>
      <c r="L441" s="1">
        <v>3</v>
      </c>
      <c r="M441" s="1" t="s">
        <v>228</v>
      </c>
      <c r="N441" s="1" t="s">
        <v>7145</v>
      </c>
      <c r="S441" s="1" t="s">
        <v>93</v>
      </c>
      <c r="T441" s="1" t="s">
        <v>6597</v>
      </c>
      <c r="Y441" s="1" t="s">
        <v>1336</v>
      </c>
      <c r="Z441" s="1" t="s">
        <v>7410</v>
      </c>
      <c r="AF441" s="1" t="s">
        <v>412</v>
      </c>
      <c r="AG441" s="1" t="s">
        <v>8778</v>
      </c>
    </row>
    <row r="442" spans="1:73" ht="13.5" customHeight="1" x14ac:dyDescent="0.25">
      <c r="A442" s="4" t="str">
        <f t="shared" si="12"/>
        <v>1687_풍각남면_228</v>
      </c>
      <c r="B442" s="1">
        <v>1687</v>
      </c>
      <c r="C442" s="1" t="s">
        <v>11322</v>
      </c>
      <c r="D442" s="1" t="s">
        <v>11323</v>
      </c>
      <c r="E442" s="1">
        <v>441</v>
      </c>
      <c r="F442" s="1">
        <v>2</v>
      </c>
      <c r="G442" s="1" t="s">
        <v>839</v>
      </c>
      <c r="H442" s="1" t="s">
        <v>6459</v>
      </c>
      <c r="I442" s="1">
        <v>9</v>
      </c>
      <c r="L442" s="1">
        <v>3</v>
      </c>
      <c r="M442" s="1" t="s">
        <v>228</v>
      </c>
      <c r="N442" s="1" t="s">
        <v>7145</v>
      </c>
      <c r="S442" s="1" t="s">
        <v>491</v>
      </c>
      <c r="T442" s="1" t="s">
        <v>6608</v>
      </c>
      <c r="U442" s="1" t="s">
        <v>813</v>
      </c>
      <c r="V442" s="1" t="s">
        <v>6722</v>
      </c>
      <c r="Y442" s="1" t="s">
        <v>439</v>
      </c>
      <c r="Z442" s="1" t="s">
        <v>7183</v>
      </c>
      <c r="AC442" s="1">
        <v>46</v>
      </c>
      <c r="AD442" s="1" t="s">
        <v>376</v>
      </c>
      <c r="AE442" s="1" t="s">
        <v>8752</v>
      </c>
    </row>
    <row r="443" spans="1:73" ht="13.5" customHeight="1" x14ac:dyDescent="0.25">
      <c r="A443" s="4" t="str">
        <f t="shared" si="12"/>
        <v>1687_풍각남면_228</v>
      </c>
      <c r="B443" s="1">
        <v>1687</v>
      </c>
      <c r="C443" s="1" t="s">
        <v>11322</v>
      </c>
      <c r="D443" s="1" t="s">
        <v>11323</v>
      </c>
      <c r="E443" s="1">
        <v>442</v>
      </c>
      <c r="F443" s="1">
        <v>2</v>
      </c>
      <c r="G443" s="1" t="s">
        <v>839</v>
      </c>
      <c r="H443" s="1" t="s">
        <v>6459</v>
      </c>
      <c r="I443" s="1">
        <v>9</v>
      </c>
      <c r="L443" s="1">
        <v>3</v>
      </c>
      <c r="M443" s="1" t="s">
        <v>228</v>
      </c>
      <c r="N443" s="1" t="s">
        <v>7145</v>
      </c>
      <c r="S443" s="1" t="s">
        <v>93</v>
      </c>
      <c r="T443" s="1" t="s">
        <v>6597</v>
      </c>
      <c r="Y443" s="1" t="s">
        <v>1337</v>
      </c>
      <c r="Z443" s="1" t="s">
        <v>7411</v>
      </c>
      <c r="AC443" s="1">
        <v>8</v>
      </c>
      <c r="AD443" s="1" t="s">
        <v>429</v>
      </c>
      <c r="AE443" s="1" t="s">
        <v>8759</v>
      </c>
    </row>
    <row r="444" spans="1:73" ht="13.5" customHeight="1" x14ac:dyDescent="0.25">
      <c r="A444" s="4" t="str">
        <f t="shared" si="12"/>
        <v>1687_풍각남면_228</v>
      </c>
      <c r="B444" s="1">
        <v>1687</v>
      </c>
      <c r="C444" s="1" t="s">
        <v>11322</v>
      </c>
      <c r="D444" s="1" t="s">
        <v>11323</v>
      </c>
      <c r="E444" s="1">
        <v>443</v>
      </c>
      <c r="F444" s="1">
        <v>2</v>
      </c>
      <c r="G444" s="1" t="s">
        <v>839</v>
      </c>
      <c r="H444" s="1" t="s">
        <v>6459</v>
      </c>
      <c r="I444" s="1">
        <v>9</v>
      </c>
      <c r="L444" s="1">
        <v>4</v>
      </c>
      <c r="M444" s="1" t="s">
        <v>12386</v>
      </c>
      <c r="N444" s="1" t="s">
        <v>12876</v>
      </c>
      <c r="T444" s="1" t="s">
        <v>11368</v>
      </c>
      <c r="U444" s="1" t="s">
        <v>1338</v>
      </c>
      <c r="V444" s="1" t="s">
        <v>6753</v>
      </c>
      <c r="W444" s="1" t="s">
        <v>145</v>
      </c>
      <c r="X444" s="1" t="s">
        <v>7059</v>
      </c>
      <c r="Y444" s="1" t="s">
        <v>1173</v>
      </c>
      <c r="Z444" s="1" t="s">
        <v>7364</v>
      </c>
      <c r="AC444" s="1">
        <v>29</v>
      </c>
      <c r="AD444" s="1" t="s">
        <v>340</v>
      </c>
      <c r="AE444" s="1" t="s">
        <v>8750</v>
      </c>
      <c r="AJ444" s="1" t="s">
        <v>17</v>
      </c>
      <c r="AK444" s="1" t="s">
        <v>8908</v>
      </c>
      <c r="AL444" s="1" t="s">
        <v>51</v>
      </c>
      <c r="AM444" s="1" t="s">
        <v>8849</v>
      </c>
      <c r="AT444" s="1" t="s">
        <v>60</v>
      </c>
      <c r="AU444" s="1" t="s">
        <v>7012</v>
      </c>
      <c r="AV444" s="1" t="s">
        <v>1206</v>
      </c>
      <c r="AW444" s="1" t="s">
        <v>7541</v>
      </c>
      <c r="BG444" s="1" t="s">
        <v>148</v>
      </c>
      <c r="BH444" s="1" t="s">
        <v>11401</v>
      </c>
      <c r="BI444" s="1" t="s">
        <v>1339</v>
      </c>
      <c r="BJ444" s="1" t="s">
        <v>10011</v>
      </c>
      <c r="BK444" s="1" t="s">
        <v>148</v>
      </c>
      <c r="BL444" s="1" t="s">
        <v>11910</v>
      </c>
      <c r="BM444" s="1" t="s">
        <v>319</v>
      </c>
      <c r="BN444" s="1" t="s">
        <v>7951</v>
      </c>
      <c r="BO444" s="1" t="s">
        <v>60</v>
      </c>
      <c r="BP444" s="1" t="s">
        <v>7012</v>
      </c>
      <c r="BQ444" s="1" t="s">
        <v>1340</v>
      </c>
      <c r="BR444" s="1" t="s">
        <v>11974</v>
      </c>
      <c r="BS444" s="1" t="s">
        <v>56</v>
      </c>
      <c r="BT444" s="1" t="s">
        <v>11552</v>
      </c>
    </row>
    <row r="445" spans="1:73" ht="13.5" customHeight="1" x14ac:dyDescent="0.25">
      <c r="A445" s="4" t="str">
        <f t="shared" si="12"/>
        <v>1687_풍각남면_228</v>
      </c>
      <c r="B445" s="1">
        <v>1687</v>
      </c>
      <c r="C445" s="1" t="s">
        <v>11322</v>
      </c>
      <c r="D445" s="1" t="s">
        <v>11323</v>
      </c>
      <c r="E445" s="1">
        <v>444</v>
      </c>
      <c r="F445" s="1">
        <v>2</v>
      </c>
      <c r="G445" s="1" t="s">
        <v>839</v>
      </c>
      <c r="H445" s="1" t="s">
        <v>6459</v>
      </c>
      <c r="I445" s="1">
        <v>9</v>
      </c>
      <c r="L445" s="1">
        <v>4</v>
      </c>
      <c r="M445" s="1" t="s">
        <v>12386</v>
      </c>
      <c r="N445" s="1" t="s">
        <v>12876</v>
      </c>
      <c r="S445" s="1" t="s">
        <v>52</v>
      </c>
      <c r="T445" s="1" t="s">
        <v>6593</v>
      </c>
      <c r="U445" s="1" t="s">
        <v>53</v>
      </c>
      <c r="V445" s="1" t="s">
        <v>6668</v>
      </c>
      <c r="Y445" s="1" t="s">
        <v>1341</v>
      </c>
      <c r="Z445" s="1" t="s">
        <v>7412</v>
      </c>
      <c r="AC445" s="1">
        <v>34</v>
      </c>
      <c r="AD445" s="1" t="s">
        <v>55</v>
      </c>
      <c r="AE445" s="1" t="s">
        <v>8716</v>
      </c>
      <c r="AJ445" s="1" t="s">
        <v>17</v>
      </c>
      <c r="AK445" s="1" t="s">
        <v>8908</v>
      </c>
      <c r="AL445" s="1" t="s">
        <v>163</v>
      </c>
      <c r="AM445" s="1" t="s">
        <v>8851</v>
      </c>
      <c r="AN445" s="1" t="s">
        <v>163</v>
      </c>
      <c r="AO445" s="1" t="s">
        <v>8851</v>
      </c>
      <c r="AP445" s="1" t="s">
        <v>60</v>
      </c>
      <c r="AQ445" s="1" t="s">
        <v>7012</v>
      </c>
      <c r="AR445" s="1" t="s">
        <v>1342</v>
      </c>
      <c r="AS445" s="1" t="s">
        <v>9037</v>
      </c>
      <c r="AT445" s="1" t="s">
        <v>44</v>
      </c>
      <c r="AU445" s="1" t="s">
        <v>6669</v>
      </c>
      <c r="AV445" s="1" t="s">
        <v>1343</v>
      </c>
      <c r="AW445" s="1" t="s">
        <v>9323</v>
      </c>
      <c r="BB445" s="1" t="s">
        <v>53</v>
      </c>
      <c r="BC445" s="1" t="s">
        <v>6668</v>
      </c>
      <c r="BD445" s="1" t="s">
        <v>1344</v>
      </c>
      <c r="BE445" s="1" t="s">
        <v>9772</v>
      </c>
      <c r="BG445" s="1" t="s">
        <v>216</v>
      </c>
      <c r="BH445" s="1" t="s">
        <v>13344</v>
      </c>
      <c r="BI445" s="1" t="s">
        <v>1345</v>
      </c>
      <c r="BJ445" s="1" t="s">
        <v>10012</v>
      </c>
      <c r="BK445" s="1" t="s">
        <v>78</v>
      </c>
      <c r="BL445" s="1" t="s">
        <v>6689</v>
      </c>
      <c r="BM445" s="1" t="s">
        <v>657</v>
      </c>
      <c r="BN445" s="1" t="s">
        <v>9274</v>
      </c>
      <c r="BO445" s="1" t="s">
        <v>44</v>
      </c>
      <c r="BP445" s="1" t="s">
        <v>6669</v>
      </c>
      <c r="BQ445" s="1" t="s">
        <v>246</v>
      </c>
      <c r="BR445" s="1" t="s">
        <v>7148</v>
      </c>
      <c r="BS445" s="1" t="s">
        <v>51</v>
      </c>
      <c r="BT445" s="1" t="s">
        <v>8849</v>
      </c>
      <c r="BU445" s="1" t="s">
        <v>14049</v>
      </c>
    </row>
    <row r="446" spans="1:73" ht="13.5" customHeight="1" x14ac:dyDescent="0.25">
      <c r="A446" s="4" t="str">
        <f t="shared" si="12"/>
        <v>1687_풍각남면_228</v>
      </c>
      <c r="B446" s="1">
        <v>1687</v>
      </c>
      <c r="C446" s="1" t="s">
        <v>11322</v>
      </c>
      <c r="D446" s="1" t="s">
        <v>11323</v>
      </c>
      <c r="E446" s="1">
        <v>445</v>
      </c>
      <c r="F446" s="1">
        <v>2</v>
      </c>
      <c r="G446" s="1" t="s">
        <v>839</v>
      </c>
      <c r="H446" s="1" t="s">
        <v>6459</v>
      </c>
      <c r="I446" s="1">
        <v>9</v>
      </c>
      <c r="L446" s="1">
        <v>4</v>
      </c>
      <c r="M446" s="1" t="s">
        <v>12386</v>
      </c>
      <c r="N446" s="1" t="s">
        <v>12876</v>
      </c>
      <c r="S446" s="1" t="s">
        <v>93</v>
      </c>
      <c r="T446" s="1" t="s">
        <v>6597</v>
      </c>
      <c r="Y446" s="1" t="s">
        <v>1346</v>
      </c>
      <c r="Z446" s="1" t="s">
        <v>7413</v>
      </c>
      <c r="AC446" s="1">
        <v>6</v>
      </c>
      <c r="AD446" s="1" t="s">
        <v>333</v>
      </c>
      <c r="AE446" s="1" t="s">
        <v>8749</v>
      </c>
    </row>
    <row r="447" spans="1:73" ht="13.5" customHeight="1" x14ac:dyDescent="0.25">
      <c r="A447" s="4" t="str">
        <f t="shared" si="12"/>
        <v>1687_풍각남면_228</v>
      </c>
      <c r="B447" s="1">
        <v>1687</v>
      </c>
      <c r="C447" s="1" t="s">
        <v>11322</v>
      </c>
      <c r="D447" s="1" t="s">
        <v>11323</v>
      </c>
      <c r="E447" s="1">
        <v>446</v>
      </c>
      <c r="F447" s="1">
        <v>2</v>
      </c>
      <c r="G447" s="1" t="s">
        <v>839</v>
      </c>
      <c r="H447" s="1" t="s">
        <v>6459</v>
      </c>
      <c r="I447" s="1">
        <v>9</v>
      </c>
      <c r="L447" s="1">
        <v>4</v>
      </c>
      <c r="M447" s="1" t="s">
        <v>12386</v>
      </c>
      <c r="N447" s="1" t="s">
        <v>12876</v>
      </c>
      <c r="S447" s="1" t="s">
        <v>68</v>
      </c>
      <c r="T447" s="1" t="s">
        <v>6595</v>
      </c>
      <c r="U447" s="1" t="s">
        <v>53</v>
      </c>
      <c r="V447" s="1" t="s">
        <v>6668</v>
      </c>
      <c r="Y447" s="1" t="s">
        <v>1347</v>
      </c>
      <c r="Z447" s="1" t="s">
        <v>7414</v>
      </c>
      <c r="AC447" s="1">
        <v>59</v>
      </c>
      <c r="AD447" s="1" t="s">
        <v>776</v>
      </c>
      <c r="AE447" s="1" t="s">
        <v>8768</v>
      </c>
    </row>
    <row r="448" spans="1:73" ht="13.5" customHeight="1" x14ac:dyDescent="0.25">
      <c r="A448" s="4" t="str">
        <f t="shared" si="12"/>
        <v>1687_풍각남면_228</v>
      </c>
      <c r="B448" s="1">
        <v>1687</v>
      </c>
      <c r="C448" s="1" t="s">
        <v>11322</v>
      </c>
      <c r="D448" s="1" t="s">
        <v>11323</v>
      </c>
      <c r="E448" s="1">
        <v>447</v>
      </c>
      <c r="F448" s="1">
        <v>2</v>
      </c>
      <c r="G448" s="1" t="s">
        <v>839</v>
      </c>
      <c r="H448" s="1" t="s">
        <v>6459</v>
      </c>
      <c r="I448" s="1">
        <v>9</v>
      </c>
      <c r="L448" s="1">
        <v>4</v>
      </c>
      <c r="M448" s="1" t="s">
        <v>12386</v>
      </c>
      <c r="N448" s="1" t="s">
        <v>12876</v>
      </c>
      <c r="S448" s="1" t="s">
        <v>93</v>
      </c>
      <c r="T448" s="1" t="s">
        <v>6597</v>
      </c>
      <c r="Y448" s="1" t="s">
        <v>1348</v>
      </c>
      <c r="Z448" s="1" t="s">
        <v>7415</v>
      </c>
      <c r="AC448" s="1">
        <v>12</v>
      </c>
      <c r="AD448" s="1" t="s">
        <v>150</v>
      </c>
      <c r="AE448" s="1" t="s">
        <v>8731</v>
      </c>
      <c r="AF448" s="1" t="s">
        <v>1349</v>
      </c>
      <c r="AG448" s="1" t="s">
        <v>8786</v>
      </c>
    </row>
    <row r="449" spans="1:73" ht="13.5" customHeight="1" x14ac:dyDescent="0.25">
      <c r="A449" s="4" t="str">
        <f t="shared" si="12"/>
        <v>1687_풍각남면_228</v>
      </c>
      <c r="B449" s="1">
        <v>1687</v>
      </c>
      <c r="C449" s="1" t="s">
        <v>11322</v>
      </c>
      <c r="D449" s="1" t="s">
        <v>11323</v>
      </c>
      <c r="E449" s="1">
        <v>448</v>
      </c>
      <c r="F449" s="1">
        <v>2</v>
      </c>
      <c r="G449" s="1" t="s">
        <v>839</v>
      </c>
      <c r="H449" s="1" t="s">
        <v>6459</v>
      </c>
      <c r="I449" s="1">
        <v>9</v>
      </c>
      <c r="L449" s="1">
        <v>5</v>
      </c>
      <c r="M449" s="1" t="s">
        <v>1351</v>
      </c>
      <c r="N449" s="1" t="s">
        <v>7416</v>
      </c>
      <c r="T449" s="1" t="s">
        <v>11369</v>
      </c>
      <c r="U449" s="1" t="s">
        <v>1350</v>
      </c>
      <c r="V449" s="1" t="s">
        <v>6754</v>
      </c>
      <c r="Y449" s="1" t="s">
        <v>1351</v>
      </c>
      <c r="Z449" s="1" t="s">
        <v>7416</v>
      </c>
      <c r="AC449" s="1">
        <v>47</v>
      </c>
      <c r="AD449" s="1" t="s">
        <v>172</v>
      </c>
      <c r="AE449" s="1" t="s">
        <v>8733</v>
      </c>
      <c r="AJ449" s="1" t="s">
        <v>17</v>
      </c>
      <c r="AK449" s="1" t="s">
        <v>8908</v>
      </c>
      <c r="AL449" s="1" t="s">
        <v>51</v>
      </c>
      <c r="AM449" s="1" t="s">
        <v>8849</v>
      </c>
      <c r="AN449" s="1" t="s">
        <v>1352</v>
      </c>
      <c r="AO449" s="1" t="s">
        <v>8930</v>
      </c>
      <c r="AP449" s="1" t="s">
        <v>58</v>
      </c>
      <c r="AQ449" s="1" t="s">
        <v>6774</v>
      </c>
      <c r="AR449" s="1" t="s">
        <v>1353</v>
      </c>
      <c r="AS449" s="1" t="s">
        <v>11688</v>
      </c>
      <c r="AT449" s="1" t="s">
        <v>288</v>
      </c>
      <c r="AU449" s="1" t="s">
        <v>6823</v>
      </c>
      <c r="AV449" s="1" t="s">
        <v>1354</v>
      </c>
      <c r="AW449" s="1" t="s">
        <v>7902</v>
      </c>
      <c r="BB449" s="1" t="s">
        <v>46</v>
      </c>
      <c r="BC449" s="1" t="s">
        <v>6783</v>
      </c>
      <c r="BD449" s="1" t="s">
        <v>1355</v>
      </c>
      <c r="BE449" s="1" t="s">
        <v>7663</v>
      </c>
      <c r="BG449" s="1" t="s">
        <v>148</v>
      </c>
      <c r="BH449" s="1" t="s">
        <v>11401</v>
      </c>
      <c r="BI449" s="1" t="s">
        <v>1356</v>
      </c>
      <c r="BJ449" s="1" t="s">
        <v>10011</v>
      </c>
      <c r="BK449" s="1" t="s">
        <v>148</v>
      </c>
      <c r="BL449" s="1" t="s">
        <v>11910</v>
      </c>
      <c r="BM449" s="1" t="s">
        <v>1208</v>
      </c>
      <c r="BN449" s="1" t="s">
        <v>7088</v>
      </c>
      <c r="BO449" s="1" t="s">
        <v>44</v>
      </c>
      <c r="BP449" s="1" t="s">
        <v>6669</v>
      </c>
      <c r="BQ449" s="1" t="s">
        <v>1357</v>
      </c>
      <c r="BR449" s="1" t="s">
        <v>10323</v>
      </c>
      <c r="BS449" s="1" t="s">
        <v>57</v>
      </c>
      <c r="BT449" s="1" t="s">
        <v>8919</v>
      </c>
    </row>
    <row r="450" spans="1:73" ht="13.5" customHeight="1" x14ac:dyDescent="0.25">
      <c r="A450" s="4" t="str">
        <f t="shared" ref="A450:A485" si="13">HYPERLINK("http://kyu.snu.ac.kr/sdhj/index.jsp?type=hj/GK14817_00IH_0001_0229.jpg","1687_풍각남면_229")</f>
        <v>1687_풍각남면_229</v>
      </c>
      <c r="B450" s="1">
        <v>1687</v>
      </c>
      <c r="C450" s="1" t="s">
        <v>11322</v>
      </c>
      <c r="D450" s="1" t="s">
        <v>11323</v>
      </c>
      <c r="E450" s="1">
        <v>449</v>
      </c>
      <c r="F450" s="1">
        <v>2</v>
      </c>
      <c r="G450" s="1" t="s">
        <v>839</v>
      </c>
      <c r="H450" s="1" t="s">
        <v>6459</v>
      </c>
      <c r="I450" s="1">
        <v>9</v>
      </c>
      <c r="L450" s="1">
        <v>5</v>
      </c>
      <c r="M450" s="1" t="s">
        <v>1351</v>
      </c>
      <c r="N450" s="1" t="s">
        <v>7416</v>
      </c>
      <c r="S450" s="1" t="s">
        <v>52</v>
      </c>
      <c r="T450" s="1" t="s">
        <v>6593</v>
      </c>
      <c r="U450" s="1" t="s">
        <v>53</v>
      </c>
      <c r="V450" s="1" t="s">
        <v>6668</v>
      </c>
      <c r="Y450" s="1" t="s">
        <v>726</v>
      </c>
      <c r="Z450" s="1" t="s">
        <v>7251</v>
      </c>
      <c r="AC450" s="1">
        <v>43</v>
      </c>
      <c r="AD450" s="1" t="s">
        <v>188</v>
      </c>
      <c r="AE450" s="1" t="s">
        <v>8734</v>
      </c>
      <c r="AJ450" s="1" t="s">
        <v>17</v>
      </c>
      <c r="AK450" s="1" t="s">
        <v>8908</v>
      </c>
      <c r="AL450" s="1" t="s">
        <v>51</v>
      </c>
      <c r="AM450" s="1" t="s">
        <v>8849</v>
      </c>
      <c r="AN450" s="1" t="s">
        <v>109</v>
      </c>
      <c r="AO450" s="1" t="s">
        <v>8966</v>
      </c>
      <c r="AP450" s="1" t="s">
        <v>402</v>
      </c>
      <c r="AQ450" s="1" t="s">
        <v>6694</v>
      </c>
      <c r="AR450" s="1" t="s">
        <v>1358</v>
      </c>
      <c r="AS450" s="1" t="s">
        <v>11713</v>
      </c>
      <c r="AT450" s="1" t="s">
        <v>44</v>
      </c>
      <c r="AU450" s="1" t="s">
        <v>6669</v>
      </c>
      <c r="AV450" s="1" t="s">
        <v>1359</v>
      </c>
      <c r="AW450" s="1" t="s">
        <v>9324</v>
      </c>
      <c r="BG450" s="1" t="s">
        <v>297</v>
      </c>
      <c r="BH450" s="1" t="s">
        <v>11399</v>
      </c>
      <c r="BI450" s="1" t="s">
        <v>1360</v>
      </c>
      <c r="BJ450" s="1" t="s">
        <v>10013</v>
      </c>
      <c r="BK450" s="1" t="s">
        <v>297</v>
      </c>
      <c r="BL450" s="1" t="s">
        <v>11909</v>
      </c>
      <c r="BM450" s="1" t="s">
        <v>1361</v>
      </c>
      <c r="BN450" s="1" t="s">
        <v>10447</v>
      </c>
      <c r="BQ450" s="1" t="s">
        <v>320</v>
      </c>
      <c r="BR450" s="1" t="s">
        <v>12306</v>
      </c>
    </row>
    <row r="451" spans="1:73" ht="13.5" customHeight="1" x14ac:dyDescent="0.25">
      <c r="A451" s="4" t="str">
        <f t="shared" si="13"/>
        <v>1687_풍각남면_229</v>
      </c>
      <c r="B451" s="1">
        <v>1687</v>
      </c>
      <c r="C451" s="1" t="s">
        <v>11322</v>
      </c>
      <c r="D451" s="1" t="s">
        <v>11323</v>
      </c>
      <c r="E451" s="1">
        <v>450</v>
      </c>
      <c r="F451" s="1">
        <v>2</v>
      </c>
      <c r="G451" s="1" t="s">
        <v>839</v>
      </c>
      <c r="H451" s="1" t="s">
        <v>6459</v>
      </c>
      <c r="I451" s="1">
        <v>9</v>
      </c>
      <c r="L451" s="1">
        <v>5</v>
      </c>
      <c r="M451" s="1" t="s">
        <v>1351</v>
      </c>
      <c r="N451" s="1" t="s">
        <v>7416</v>
      </c>
      <c r="S451" s="1" t="s">
        <v>93</v>
      </c>
      <c r="T451" s="1" t="s">
        <v>6597</v>
      </c>
      <c r="Y451" s="1" t="s">
        <v>874</v>
      </c>
      <c r="Z451" s="1" t="s">
        <v>7282</v>
      </c>
      <c r="AF451" s="1" t="s">
        <v>412</v>
      </c>
      <c r="AG451" s="1" t="s">
        <v>8778</v>
      </c>
    </row>
    <row r="452" spans="1:73" ht="13.5" customHeight="1" x14ac:dyDescent="0.25">
      <c r="A452" s="4" t="str">
        <f t="shared" si="13"/>
        <v>1687_풍각남면_229</v>
      </c>
      <c r="B452" s="1">
        <v>1687</v>
      </c>
      <c r="C452" s="1" t="s">
        <v>11322</v>
      </c>
      <c r="D452" s="1" t="s">
        <v>11323</v>
      </c>
      <c r="E452" s="1">
        <v>451</v>
      </c>
      <c r="F452" s="1">
        <v>2</v>
      </c>
      <c r="G452" s="1" t="s">
        <v>839</v>
      </c>
      <c r="H452" s="1" t="s">
        <v>6459</v>
      </c>
      <c r="I452" s="1">
        <v>9</v>
      </c>
      <c r="L452" s="1">
        <v>5</v>
      </c>
      <c r="M452" s="1" t="s">
        <v>1351</v>
      </c>
      <c r="N452" s="1" t="s">
        <v>7416</v>
      </c>
      <c r="S452" s="1" t="s">
        <v>93</v>
      </c>
      <c r="T452" s="1" t="s">
        <v>6597</v>
      </c>
      <c r="Y452" s="1" t="s">
        <v>1362</v>
      </c>
      <c r="Z452" s="1" t="s">
        <v>7417</v>
      </c>
      <c r="AC452" s="1">
        <v>17</v>
      </c>
      <c r="AD452" s="1" t="s">
        <v>611</v>
      </c>
      <c r="AE452" s="1" t="s">
        <v>8764</v>
      </c>
    </row>
    <row r="453" spans="1:73" ht="13.5" customHeight="1" x14ac:dyDescent="0.25">
      <c r="A453" s="4" t="str">
        <f t="shared" si="13"/>
        <v>1687_풍각남면_229</v>
      </c>
      <c r="B453" s="1">
        <v>1687</v>
      </c>
      <c r="C453" s="1" t="s">
        <v>11322</v>
      </c>
      <c r="D453" s="1" t="s">
        <v>11323</v>
      </c>
      <c r="E453" s="1">
        <v>452</v>
      </c>
      <c r="F453" s="1">
        <v>2</v>
      </c>
      <c r="G453" s="1" t="s">
        <v>839</v>
      </c>
      <c r="H453" s="1" t="s">
        <v>6459</v>
      </c>
      <c r="I453" s="1">
        <v>9</v>
      </c>
      <c r="L453" s="1">
        <v>5</v>
      </c>
      <c r="M453" s="1" t="s">
        <v>1351</v>
      </c>
      <c r="N453" s="1" t="s">
        <v>7416</v>
      </c>
      <c r="S453" s="1" t="s">
        <v>70</v>
      </c>
      <c r="T453" s="1" t="s">
        <v>6596</v>
      </c>
      <c r="Y453" s="1" t="s">
        <v>1363</v>
      </c>
      <c r="Z453" s="1" t="s">
        <v>7418</v>
      </c>
      <c r="AC453" s="1">
        <v>7</v>
      </c>
      <c r="AD453" s="1" t="s">
        <v>121</v>
      </c>
      <c r="AE453" s="1" t="s">
        <v>8725</v>
      </c>
    </row>
    <row r="454" spans="1:73" ht="13.5" customHeight="1" x14ac:dyDescent="0.25">
      <c r="A454" s="4" t="str">
        <f t="shared" si="13"/>
        <v>1687_풍각남면_229</v>
      </c>
      <c r="B454" s="1">
        <v>1687</v>
      </c>
      <c r="C454" s="1" t="s">
        <v>11322</v>
      </c>
      <c r="D454" s="1" t="s">
        <v>11323</v>
      </c>
      <c r="E454" s="1">
        <v>453</v>
      </c>
      <c r="F454" s="1">
        <v>2</v>
      </c>
      <c r="G454" s="1" t="s">
        <v>839</v>
      </c>
      <c r="H454" s="1" t="s">
        <v>6459</v>
      </c>
      <c r="I454" s="1">
        <v>9</v>
      </c>
      <c r="L454" s="1">
        <v>5</v>
      </c>
      <c r="M454" s="1" t="s">
        <v>1351</v>
      </c>
      <c r="N454" s="1" t="s">
        <v>7416</v>
      </c>
      <c r="S454" s="1" t="s">
        <v>70</v>
      </c>
      <c r="T454" s="1" t="s">
        <v>6596</v>
      </c>
      <c r="Y454" s="1" t="s">
        <v>644</v>
      </c>
      <c r="Z454" s="1" t="s">
        <v>7419</v>
      </c>
      <c r="AC454" s="1">
        <v>4</v>
      </c>
      <c r="AD454" s="1" t="s">
        <v>72</v>
      </c>
      <c r="AE454" s="1" t="s">
        <v>8718</v>
      </c>
    </row>
    <row r="455" spans="1:73" ht="13.5" customHeight="1" x14ac:dyDescent="0.25">
      <c r="A455" s="4" t="str">
        <f t="shared" si="13"/>
        <v>1687_풍각남면_229</v>
      </c>
      <c r="B455" s="1">
        <v>1687</v>
      </c>
      <c r="C455" s="1" t="s">
        <v>11322</v>
      </c>
      <c r="D455" s="1" t="s">
        <v>11323</v>
      </c>
      <c r="E455" s="1">
        <v>454</v>
      </c>
      <c r="F455" s="1">
        <v>2</v>
      </c>
      <c r="G455" s="1" t="s">
        <v>839</v>
      </c>
      <c r="H455" s="1" t="s">
        <v>6459</v>
      </c>
      <c r="I455" s="1">
        <v>10</v>
      </c>
      <c r="J455" s="1" t="s">
        <v>1364</v>
      </c>
      <c r="K455" s="1" t="s">
        <v>6487</v>
      </c>
      <c r="L455" s="1">
        <v>1</v>
      </c>
      <c r="M455" s="1" t="s">
        <v>1365</v>
      </c>
      <c r="N455" s="1" t="s">
        <v>7420</v>
      </c>
      <c r="T455" s="1" t="s">
        <v>11368</v>
      </c>
      <c r="U455" s="1" t="s">
        <v>1081</v>
      </c>
      <c r="V455" s="1" t="s">
        <v>6743</v>
      </c>
      <c r="Y455" s="1" t="s">
        <v>1365</v>
      </c>
      <c r="Z455" s="1" t="s">
        <v>7420</v>
      </c>
      <c r="AC455" s="1">
        <v>47</v>
      </c>
      <c r="AD455" s="1" t="s">
        <v>172</v>
      </c>
      <c r="AE455" s="1" t="s">
        <v>8733</v>
      </c>
      <c r="AJ455" s="1" t="s">
        <v>17</v>
      </c>
      <c r="AK455" s="1" t="s">
        <v>8908</v>
      </c>
      <c r="AL455" s="1" t="s">
        <v>51</v>
      </c>
      <c r="AM455" s="1" t="s">
        <v>8849</v>
      </c>
      <c r="AN455" s="1" t="s">
        <v>1352</v>
      </c>
      <c r="AO455" s="1" t="s">
        <v>8930</v>
      </c>
      <c r="AP455" s="1" t="s">
        <v>58</v>
      </c>
      <c r="AQ455" s="1" t="s">
        <v>6774</v>
      </c>
      <c r="AR455" s="1" t="s">
        <v>1366</v>
      </c>
      <c r="AS455" s="1" t="s">
        <v>9038</v>
      </c>
      <c r="AT455" s="1" t="s">
        <v>288</v>
      </c>
      <c r="AU455" s="1" t="s">
        <v>6823</v>
      </c>
      <c r="AV455" s="1" t="s">
        <v>1367</v>
      </c>
      <c r="AW455" s="1" t="s">
        <v>7902</v>
      </c>
      <c r="BB455" s="1" t="s">
        <v>46</v>
      </c>
      <c r="BC455" s="1" t="s">
        <v>6783</v>
      </c>
      <c r="BD455" s="1" t="s">
        <v>1355</v>
      </c>
      <c r="BE455" s="1" t="s">
        <v>7663</v>
      </c>
      <c r="BG455" s="1" t="s">
        <v>297</v>
      </c>
      <c r="BH455" s="1" t="s">
        <v>11399</v>
      </c>
      <c r="BI455" s="1" t="s">
        <v>1356</v>
      </c>
      <c r="BJ455" s="1" t="s">
        <v>10011</v>
      </c>
      <c r="BK455" s="1" t="s">
        <v>148</v>
      </c>
      <c r="BL455" s="1" t="s">
        <v>11910</v>
      </c>
      <c r="BM455" s="1" t="s">
        <v>319</v>
      </c>
      <c r="BN455" s="1" t="s">
        <v>7951</v>
      </c>
      <c r="BO455" s="1" t="s">
        <v>44</v>
      </c>
      <c r="BP455" s="1" t="s">
        <v>6669</v>
      </c>
      <c r="BQ455" s="1" t="s">
        <v>1368</v>
      </c>
      <c r="BR455" s="1" t="s">
        <v>10861</v>
      </c>
      <c r="BS455" s="1" t="s">
        <v>57</v>
      </c>
      <c r="BT455" s="1" t="s">
        <v>8919</v>
      </c>
    </row>
    <row r="456" spans="1:73" ht="13.5" customHeight="1" x14ac:dyDescent="0.25">
      <c r="A456" s="4" t="str">
        <f t="shared" si="13"/>
        <v>1687_풍각남면_229</v>
      </c>
      <c r="B456" s="1">
        <v>1687</v>
      </c>
      <c r="C456" s="1" t="s">
        <v>11322</v>
      </c>
      <c r="D456" s="1" t="s">
        <v>11323</v>
      </c>
      <c r="E456" s="1">
        <v>455</v>
      </c>
      <c r="F456" s="1">
        <v>2</v>
      </c>
      <c r="G456" s="1" t="s">
        <v>839</v>
      </c>
      <c r="H456" s="1" t="s">
        <v>6459</v>
      </c>
      <c r="I456" s="1">
        <v>10</v>
      </c>
      <c r="L456" s="1">
        <v>1</v>
      </c>
      <c r="M456" s="1" t="s">
        <v>1365</v>
      </c>
      <c r="N456" s="1" t="s">
        <v>7420</v>
      </c>
      <c r="S456" s="1" t="s">
        <v>52</v>
      </c>
      <c r="T456" s="1" t="s">
        <v>6593</v>
      </c>
      <c r="U456" s="1" t="s">
        <v>53</v>
      </c>
      <c r="V456" s="1" t="s">
        <v>6668</v>
      </c>
      <c r="Y456" s="1" t="s">
        <v>1369</v>
      </c>
      <c r="Z456" s="1" t="s">
        <v>7421</v>
      </c>
      <c r="AC456" s="1">
        <v>43</v>
      </c>
      <c r="AD456" s="1" t="s">
        <v>382</v>
      </c>
      <c r="AE456" s="1" t="s">
        <v>8753</v>
      </c>
      <c r="AJ456" s="1" t="s">
        <v>17</v>
      </c>
      <c r="AK456" s="1" t="s">
        <v>8908</v>
      </c>
      <c r="AL456" s="1" t="s">
        <v>51</v>
      </c>
      <c r="AM456" s="1" t="s">
        <v>8849</v>
      </c>
      <c r="AN456" s="1" t="s">
        <v>163</v>
      </c>
      <c r="AO456" s="1" t="s">
        <v>8851</v>
      </c>
      <c r="AP456" s="1" t="s">
        <v>60</v>
      </c>
      <c r="AQ456" s="1" t="s">
        <v>7012</v>
      </c>
      <c r="AR456" s="1" t="s">
        <v>1370</v>
      </c>
      <c r="AS456" s="1" t="s">
        <v>9039</v>
      </c>
      <c r="AT456" s="1" t="s">
        <v>44</v>
      </c>
      <c r="AU456" s="1" t="s">
        <v>6669</v>
      </c>
      <c r="AV456" s="1" t="s">
        <v>246</v>
      </c>
      <c r="AW456" s="1" t="s">
        <v>7148</v>
      </c>
      <c r="BB456" s="1" t="s">
        <v>46</v>
      </c>
      <c r="BC456" s="1" t="s">
        <v>6783</v>
      </c>
      <c r="BD456" s="1" t="s">
        <v>1371</v>
      </c>
      <c r="BE456" s="1" t="s">
        <v>9773</v>
      </c>
      <c r="BG456" s="1" t="s">
        <v>44</v>
      </c>
      <c r="BH456" s="1" t="s">
        <v>6669</v>
      </c>
      <c r="BI456" s="1" t="s">
        <v>1372</v>
      </c>
      <c r="BJ456" s="1" t="s">
        <v>11459</v>
      </c>
      <c r="BK456" s="1" t="s">
        <v>44</v>
      </c>
      <c r="BL456" s="1" t="s">
        <v>6669</v>
      </c>
      <c r="BM456" s="1" t="s">
        <v>1373</v>
      </c>
      <c r="BN456" s="1" t="s">
        <v>8678</v>
      </c>
      <c r="BO456" s="1" t="s">
        <v>60</v>
      </c>
      <c r="BP456" s="1" t="s">
        <v>7012</v>
      </c>
      <c r="BQ456" s="1" t="s">
        <v>1374</v>
      </c>
      <c r="BR456" s="1" t="s">
        <v>10862</v>
      </c>
      <c r="BS456" s="1" t="s">
        <v>497</v>
      </c>
      <c r="BT456" s="1" t="s">
        <v>8848</v>
      </c>
      <c r="BU456" s="1" t="s">
        <v>14052</v>
      </c>
    </row>
    <row r="457" spans="1:73" ht="13.5" customHeight="1" x14ac:dyDescent="0.25">
      <c r="A457" s="4" t="str">
        <f t="shared" si="13"/>
        <v>1687_풍각남면_229</v>
      </c>
      <c r="B457" s="1">
        <v>1687</v>
      </c>
      <c r="C457" s="1" t="s">
        <v>11322</v>
      </c>
      <c r="D457" s="1" t="s">
        <v>11323</v>
      </c>
      <c r="E457" s="1">
        <v>456</v>
      </c>
      <c r="F457" s="1">
        <v>2</v>
      </c>
      <c r="G457" s="1" t="s">
        <v>839</v>
      </c>
      <c r="H457" s="1" t="s">
        <v>6459</v>
      </c>
      <c r="I457" s="1">
        <v>10</v>
      </c>
      <c r="L457" s="1">
        <v>1</v>
      </c>
      <c r="M457" s="1" t="s">
        <v>1365</v>
      </c>
      <c r="N457" s="1" t="s">
        <v>7420</v>
      </c>
      <c r="S457" s="1" t="s">
        <v>93</v>
      </c>
      <c r="T457" s="1" t="s">
        <v>6597</v>
      </c>
      <c r="Y457" s="1" t="s">
        <v>1375</v>
      </c>
      <c r="Z457" s="1" t="s">
        <v>7422</v>
      </c>
      <c r="AC457" s="1">
        <v>12</v>
      </c>
      <c r="AD457" s="1" t="s">
        <v>150</v>
      </c>
      <c r="AE457" s="1" t="s">
        <v>8731</v>
      </c>
      <c r="AN457" s="1" t="s">
        <v>163</v>
      </c>
      <c r="AO457" s="1" t="s">
        <v>8851</v>
      </c>
      <c r="AP457" s="1" t="s">
        <v>78</v>
      </c>
      <c r="AQ457" s="1" t="s">
        <v>6689</v>
      </c>
      <c r="AR457" s="1" t="s">
        <v>1376</v>
      </c>
      <c r="AS457" s="1" t="s">
        <v>11750</v>
      </c>
    </row>
    <row r="458" spans="1:73" ht="13.5" customHeight="1" x14ac:dyDescent="0.25">
      <c r="A458" s="4" t="str">
        <f t="shared" si="13"/>
        <v>1687_풍각남면_229</v>
      </c>
      <c r="B458" s="1">
        <v>1687</v>
      </c>
      <c r="C458" s="1" t="s">
        <v>11322</v>
      </c>
      <c r="D458" s="1" t="s">
        <v>11323</v>
      </c>
      <c r="E458" s="1">
        <v>457</v>
      </c>
      <c r="F458" s="1">
        <v>2</v>
      </c>
      <c r="G458" s="1" t="s">
        <v>839</v>
      </c>
      <c r="H458" s="1" t="s">
        <v>6459</v>
      </c>
      <c r="I458" s="1">
        <v>10</v>
      </c>
      <c r="L458" s="1">
        <v>1</v>
      </c>
      <c r="M458" s="1" t="s">
        <v>1365</v>
      </c>
      <c r="N458" s="1" t="s">
        <v>7420</v>
      </c>
      <c r="S458" s="1" t="s">
        <v>93</v>
      </c>
      <c r="T458" s="1" t="s">
        <v>6597</v>
      </c>
      <c r="Y458" s="1" t="s">
        <v>1377</v>
      </c>
      <c r="Z458" s="1" t="s">
        <v>7423</v>
      </c>
      <c r="AC458" s="1">
        <v>8</v>
      </c>
      <c r="AD458" s="1" t="s">
        <v>429</v>
      </c>
      <c r="AE458" s="1" t="s">
        <v>8759</v>
      </c>
      <c r="AN458" s="1" t="s">
        <v>163</v>
      </c>
      <c r="AO458" s="1" t="s">
        <v>8851</v>
      </c>
      <c r="AP458" s="1" t="s">
        <v>78</v>
      </c>
      <c r="AQ458" s="1" t="s">
        <v>6689</v>
      </c>
      <c r="AR458" s="1" t="s">
        <v>1376</v>
      </c>
      <c r="AS458" s="1" t="s">
        <v>11750</v>
      </c>
      <c r="BU458" s="1" t="s">
        <v>14051</v>
      </c>
    </row>
    <row r="459" spans="1:73" ht="13.5" customHeight="1" x14ac:dyDescent="0.25">
      <c r="A459" s="4" t="str">
        <f t="shared" si="13"/>
        <v>1687_풍각남면_229</v>
      </c>
      <c r="B459" s="1">
        <v>1687</v>
      </c>
      <c r="C459" s="1" t="s">
        <v>11322</v>
      </c>
      <c r="D459" s="1" t="s">
        <v>11323</v>
      </c>
      <c r="E459" s="1">
        <v>458</v>
      </c>
      <c r="F459" s="1">
        <v>2</v>
      </c>
      <c r="G459" s="1" t="s">
        <v>839</v>
      </c>
      <c r="H459" s="1" t="s">
        <v>6459</v>
      </c>
      <c r="I459" s="1">
        <v>10</v>
      </c>
      <c r="L459" s="1">
        <v>1</v>
      </c>
      <c r="M459" s="1" t="s">
        <v>1365</v>
      </c>
      <c r="N459" s="1" t="s">
        <v>7420</v>
      </c>
      <c r="S459" s="1" t="s">
        <v>70</v>
      </c>
      <c r="T459" s="1" t="s">
        <v>6596</v>
      </c>
      <c r="Y459" s="1" t="s">
        <v>1378</v>
      </c>
      <c r="Z459" s="1" t="s">
        <v>7424</v>
      </c>
      <c r="AC459" s="1">
        <v>3</v>
      </c>
      <c r="AD459" s="1" t="s">
        <v>96</v>
      </c>
      <c r="AE459" s="1" t="s">
        <v>8721</v>
      </c>
      <c r="AF459" s="1" t="s">
        <v>97</v>
      </c>
      <c r="AG459" s="1" t="s">
        <v>8774</v>
      </c>
      <c r="AN459" s="1" t="s">
        <v>163</v>
      </c>
      <c r="AO459" s="1" t="s">
        <v>8851</v>
      </c>
      <c r="AP459" s="1" t="s">
        <v>78</v>
      </c>
      <c r="AQ459" s="1" t="s">
        <v>6689</v>
      </c>
      <c r="AR459" s="1" t="s">
        <v>1376</v>
      </c>
      <c r="AS459" s="1" t="s">
        <v>11750</v>
      </c>
      <c r="BU459" s="1" t="s">
        <v>14051</v>
      </c>
    </row>
    <row r="460" spans="1:73" ht="13.5" customHeight="1" x14ac:dyDescent="0.25">
      <c r="A460" s="4" t="str">
        <f t="shared" si="13"/>
        <v>1687_풍각남면_229</v>
      </c>
      <c r="B460" s="1">
        <v>1687</v>
      </c>
      <c r="C460" s="1" t="s">
        <v>11322</v>
      </c>
      <c r="D460" s="1" t="s">
        <v>11323</v>
      </c>
      <c r="E460" s="1">
        <v>459</v>
      </c>
      <c r="F460" s="1">
        <v>2</v>
      </c>
      <c r="G460" s="1" t="s">
        <v>839</v>
      </c>
      <c r="H460" s="1" t="s">
        <v>6459</v>
      </c>
      <c r="I460" s="1">
        <v>10</v>
      </c>
      <c r="L460" s="1">
        <v>2</v>
      </c>
      <c r="M460" s="1" t="s">
        <v>12387</v>
      </c>
      <c r="N460" s="1" t="s">
        <v>12877</v>
      </c>
      <c r="T460" s="1" t="s">
        <v>11368</v>
      </c>
      <c r="U460" s="1" t="s">
        <v>154</v>
      </c>
      <c r="V460" s="1" t="s">
        <v>6675</v>
      </c>
      <c r="W460" s="1" t="s">
        <v>545</v>
      </c>
      <c r="X460" s="1" t="s">
        <v>7069</v>
      </c>
      <c r="Y460" s="1" t="s">
        <v>1012</v>
      </c>
      <c r="Z460" s="1" t="s">
        <v>7425</v>
      </c>
      <c r="AC460" s="1">
        <v>42</v>
      </c>
      <c r="AD460" s="1" t="s">
        <v>307</v>
      </c>
      <c r="AE460" s="1" t="s">
        <v>8745</v>
      </c>
      <c r="AJ460" s="1" t="s">
        <v>17</v>
      </c>
      <c r="AK460" s="1" t="s">
        <v>8908</v>
      </c>
      <c r="AL460" s="1" t="s">
        <v>564</v>
      </c>
      <c r="AM460" s="1" t="s">
        <v>8918</v>
      </c>
      <c r="AT460" s="1" t="s">
        <v>78</v>
      </c>
      <c r="AU460" s="1" t="s">
        <v>6689</v>
      </c>
      <c r="AV460" s="1" t="s">
        <v>567</v>
      </c>
      <c r="AW460" s="1" t="s">
        <v>9325</v>
      </c>
      <c r="BG460" s="1" t="s">
        <v>60</v>
      </c>
      <c r="BH460" s="1" t="s">
        <v>7012</v>
      </c>
      <c r="BI460" s="1" t="s">
        <v>1379</v>
      </c>
      <c r="BJ460" s="1" t="s">
        <v>10014</v>
      </c>
      <c r="BK460" s="1" t="s">
        <v>60</v>
      </c>
      <c r="BL460" s="1" t="s">
        <v>7012</v>
      </c>
      <c r="BM460" s="1" t="s">
        <v>1380</v>
      </c>
      <c r="BN460" s="1" t="s">
        <v>10448</v>
      </c>
      <c r="BO460" s="1" t="s">
        <v>60</v>
      </c>
      <c r="BP460" s="1" t="s">
        <v>7012</v>
      </c>
      <c r="BQ460" s="1" t="s">
        <v>1381</v>
      </c>
      <c r="BR460" s="1" t="s">
        <v>12292</v>
      </c>
      <c r="BS460" s="1" t="s">
        <v>1382</v>
      </c>
      <c r="BT460" s="1" t="s">
        <v>11618</v>
      </c>
    </row>
    <row r="461" spans="1:73" ht="13.5" customHeight="1" x14ac:dyDescent="0.25">
      <c r="A461" s="4" t="str">
        <f t="shared" si="13"/>
        <v>1687_풍각남면_229</v>
      </c>
      <c r="B461" s="1">
        <v>1687</v>
      </c>
      <c r="C461" s="1" t="s">
        <v>11322</v>
      </c>
      <c r="D461" s="1" t="s">
        <v>11323</v>
      </c>
      <c r="E461" s="1">
        <v>460</v>
      </c>
      <c r="F461" s="1">
        <v>2</v>
      </c>
      <c r="G461" s="1" t="s">
        <v>839</v>
      </c>
      <c r="H461" s="1" t="s">
        <v>6459</v>
      </c>
      <c r="I461" s="1">
        <v>10</v>
      </c>
      <c r="L461" s="1">
        <v>2</v>
      </c>
      <c r="M461" s="1" t="s">
        <v>12387</v>
      </c>
      <c r="N461" s="1" t="s">
        <v>12877</v>
      </c>
      <c r="S461" s="1" t="s">
        <v>52</v>
      </c>
      <c r="T461" s="1" t="s">
        <v>6593</v>
      </c>
      <c r="U461" s="1" t="s">
        <v>53</v>
      </c>
      <c r="V461" s="1" t="s">
        <v>6668</v>
      </c>
      <c r="Y461" s="1" t="s">
        <v>1383</v>
      </c>
      <c r="Z461" s="1" t="s">
        <v>7426</v>
      </c>
      <c r="AC461" s="1">
        <v>42</v>
      </c>
      <c r="AD461" s="1" t="s">
        <v>307</v>
      </c>
      <c r="AE461" s="1" t="s">
        <v>8745</v>
      </c>
      <c r="AJ461" s="1" t="s">
        <v>17</v>
      </c>
      <c r="AK461" s="1" t="s">
        <v>8908</v>
      </c>
      <c r="AL461" s="1" t="s">
        <v>587</v>
      </c>
      <c r="AM461" s="1" t="s">
        <v>8884</v>
      </c>
      <c r="AN461" s="1" t="s">
        <v>693</v>
      </c>
      <c r="AO461" s="1" t="s">
        <v>8970</v>
      </c>
      <c r="AP461" s="1" t="s">
        <v>565</v>
      </c>
      <c r="AQ461" s="1" t="s">
        <v>7004</v>
      </c>
      <c r="AR461" s="1" t="s">
        <v>1384</v>
      </c>
      <c r="AS461" s="1" t="s">
        <v>9040</v>
      </c>
      <c r="AT461" s="1" t="s">
        <v>44</v>
      </c>
      <c r="AU461" s="1" t="s">
        <v>6669</v>
      </c>
      <c r="AV461" s="1" t="s">
        <v>336</v>
      </c>
      <c r="AW461" s="1" t="s">
        <v>9326</v>
      </c>
      <c r="BB461" s="1" t="s">
        <v>46</v>
      </c>
      <c r="BC461" s="1" t="s">
        <v>6783</v>
      </c>
      <c r="BD461" s="1" t="s">
        <v>1292</v>
      </c>
      <c r="BE461" s="1" t="s">
        <v>8145</v>
      </c>
      <c r="BG461" s="1" t="s">
        <v>44</v>
      </c>
      <c r="BH461" s="1" t="s">
        <v>6669</v>
      </c>
      <c r="BI461" s="1" t="s">
        <v>1307</v>
      </c>
      <c r="BJ461" s="1" t="s">
        <v>10015</v>
      </c>
      <c r="BK461" s="1" t="s">
        <v>44</v>
      </c>
      <c r="BL461" s="1" t="s">
        <v>6669</v>
      </c>
      <c r="BM461" s="1" t="s">
        <v>1385</v>
      </c>
      <c r="BN461" s="1" t="s">
        <v>7894</v>
      </c>
      <c r="BO461" s="1" t="s">
        <v>148</v>
      </c>
      <c r="BP461" s="1" t="s">
        <v>11401</v>
      </c>
      <c r="BQ461" s="1" t="s">
        <v>1386</v>
      </c>
      <c r="BR461" s="1" t="s">
        <v>10863</v>
      </c>
      <c r="BS461" s="1" t="s">
        <v>108</v>
      </c>
      <c r="BT461" s="1" t="s">
        <v>8869</v>
      </c>
    </row>
    <row r="462" spans="1:73" ht="13.5" customHeight="1" x14ac:dyDescent="0.25">
      <c r="A462" s="4" t="str">
        <f t="shared" si="13"/>
        <v>1687_풍각남면_229</v>
      </c>
      <c r="B462" s="1">
        <v>1687</v>
      </c>
      <c r="C462" s="1" t="s">
        <v>11322</v>
      </c>
      <c r="D462" s="1" t="s">
        <v>11323</v>
      </c>
      <c r="E462" s="1">
        <v>461</v>
      </c>
      <c r="F462" s="1">
        <v>2</v>
      </c>
      <c r="G462" s="1" t="s">
        <v>839</v>
      </c>
      <c r="H462" s="1" t="s">
        <v>6459</v>
      </c>
      <c r="I462" s="1">
        <v>10</v>
      </c>
      <c r="L462" s="1">
        <v>2</v>
      </c>
      <c r="M462" s="1" t="s">
        <v>12387</v>
      </c>
      <c r="N462" s="1" t="s">
        <v>12877</v>
      </c>
      <c r="S462" s="1" t="s">
        <v>93</v>
      </c>
      <c r="T462" s="1" t="s">
        <v>6597</v>
      </c>
      <c r="U462" s="1" t="s">
        <v>1089</v>
      </c>
      <c r="V462" s="1" t="s">
        <v>6744</v>
      </c>
      <c r="Y462" s="1" t="s">
        <v>1387</v>
      </c>
      <c r="Z462" s="1" t="s">
        <v>7427</v>
      </c>
      <c r="AA462" s="1" t="s">
        <v>1388</v>
      </c>
      <c r="AB462" s="1" t="s">
        <v>8707</v>
      </c>
      <c r="AC462" s="1">
        <v>15</v>
      </c>
      <c r="AD462" s="1" t="s">
        <v>119</v>
      </c>
      <c r="AE462" s="1" t="s">
        <v>8724</v>
      </c>
    </row>
    <row r="463" spans="1:73" ht="13.5" customHeight="1" x14ac:dyDescent="0.25">
      <c r="A463" s="4" t="str">
        <f t="shared" si="13"/>
        <v>1687_풍각남면_229</v>
      </c>
      <c r="B463" s="1">
        <v>1687</v>
      </c>
      <c r="C463" s="1" t="s">
        <v>11322</v>
      </c>
      <c r="D463" s="1" t="s">
        <v>11323</v>
      </c>
      <c r="E463" s="1">
        <v>462</v>
      </c>
      <c r="F463" s="1">
        <v>2</v>
      </c>
      <c r="G463" s="1" t="s">
        <v>839</v>
      </c>
      <c r="H463" s="1" t="s">
        <v>6459</v>
      </c>
      <c r="I463" s="1">
        <v>10</v>
      </c>
      <c r="L463" s="1">
        <v>2</v>
      </c>
      <c r="M463" s="1" t="s">
        <v>12387</v>
      </c>
      <c r="N463" s="1" t="s">
        <v>12877</v>
      </c>
      <c r="S463" s="1" t="s">
        <v>70</v>
      </c>
      <c r="T463" s="1" t="s">
        <v>6596</v>
      </c>
      <c r="Y463" s="1" t="s">
        <v>13727</v>
      </c>
      <c r="Z463" s="1" t="s">
        <v>11472</v>
      </c>
      <c r="AC463" s="1">
        <v>10</v>
      </c>
      <c r="AD463" s="1" t="s">
        <v>67</v>
      </c>
      <c r="AE463" s="1" t="s">
        <v>8717</v>
      </c>
    </row>
    <row r="464" spans="1:73" ht="13.5" customHeight="1" x14ac:dyDescent="0.25">
      <c r="A464" s="4" t="str">
        <f t="shared" si="13"/>
        <v>1687_풍각남면_229</v>
      </c>
      <c r="B464" s="1">
        <v>1687</v>
      </c>
      <c r="C464" s="1" t="s">
        <v>11322</v>
      </c>
      <c r="D464" s="1" t="s">
        <v>11323</v>
      </c>
      <c r="E464" s="1">
        <v>463</v>
      </c>
      <c r="F464" s="1">
        <v>2</v>
      </c>
      <c r="G464" s="1" t="s">
        <v>839</v>
      </c>
      <c r="H464" s="1" t="s">
        <v>6459</v>
      </c>
      <c r="I464" s="1">
        <v>10</v>
      </c>
      <c r="L464" s="1">
        <v>2</v>
      </c>
      <c r="M464" s="1" t="s">
        <v>12387</v>
      </c>
      <c r="N464" s="1" t="s">
        <v>12877</v>
      </c>
      <c r="S464" s="1" t="s">
        <v>70</v>
      </c>
      <c r="T464" s="1" t="s">
        <v>6596</v>
      </c>
      <c r="Y464" s="1" t="s">
        <v>1389</v>
      </c>
      <c r="Z464" s="1" t="s">
        <v>7428</v>
      </c>
      <c r="AC464" s="1">
        <v>7</v>
      </c>
      <c r="AD464" s="1" t="s">
        <v>121</v>
      </c>
      <c r="AE464" s="1" t="s">
        <v>8725</v>
      </c>
    </row>
    <row r="465" spans="1:73" ht="13.5" customHeight="1" x14ac:dyDescent="0.25">
      <c r="A465" s="4" t="str">
        <f t="shared" si="13"/>
        <v>1687_풍각남면_229</v>
      </c>
      <c r="B465" s="1">
        <v>1687</v>
      </c>
      <c r="C465" s="1" t="s">
        <v>11322</v>
      </c>
      <c r="D465" s="1" t="s">
        <v>11323</v>
      </c>
      <c r="E465" s="1">
        <v>464</v>
      </c>
      <c r="F465" s="1">
        <v>2</v>
      </c>
      <c r="G465" s="1" t="s">
        <v>839</v>
      </c>
      <c r="H465" s="1" t="s">
        <v>6459</v>
      </c>
      <c r="I465" s="1">
        <v>10</v>
      </c>
      <c r="L465" s="1">
        <v>2</v>
      </c>
      <c r="M465" s="1" t="s">
        <v>12387</v>
      </c>
      <c r="N465" s="1" t="s">
        <v>12877</v>
      </c>
      <c r="S465" s="1" t="s">
        <v>341</v>
      </c>
      <c r="T465" s="1" t="s">
        <v>6594</v>
      </c>
      <c r="U465" s="1" t="s">
        <v>53</v>
      </c>
      <c r="V465" s="1" t="s">
        <v>6668</v>
      </c>
      <c r="Y465" s="1" t="s">
        <v>13736</v>
      </c>
      <c r="Z465" s="1" t="s">
        <v>7429</v>
      </c>
      <c r="AC465" s="1">
        <v>22</v>
      </c>
      <c r="AD465" s="1" t="s">
        <v>253</v>
      </c>
      <c r="AE465" s="1" t="s">
        <v>8742</v>
      </c>
      <c r="AF465" s="1" t="s">
        <v>97</v>
      </c>
      <c r="AG465" s="1" t="s">
        <v>8774</v>
      </c>
      <c r="AN465" s="1" t="s">
        <v>1390</v>
      </c>
      <c r="AO465" s="1" t="s">
        <v>8973</v>
      </c>
      <c r="AP465" s="1" t="s">
        <v>905</v>
      </c>
      <c r="AQ465" s="1" t="s">
        <v>6967</v>
      </c>
      <c r="AR465" s="1" t="s">
        <v>1391</v>
      </c>
      <c r="AS465" s="1" t="s">
        <v>11692</v>
      </c>
      <c r="AT465" s="1" t="s">
        <v>44</v>
      </c>
      <c r="AU465" s="1" t="s">
        <v>6669</v>
      </c>
      <c r="AV465" s="1" t="s">
        <v>1094</v>
      </c>
      <c r="AW465" s="1" t="s">
        <v>7345</v>
      </c>
      <c r="BB465" s="1" t="s">
        <v>46</v>
      </c>
      <c r="BC465" s="1" t="s">
        <v>6783</v>
      </c>
      <c r="BD465" s="1" t="s">
        <v>13775</v>
      </c>
      <c r="BE465" s="1" t="s">
        <v>9774</v>
      </c>
    </row>
    <row r="466" spans="1:73" ht="13.5" customHeight="1" x14ac:dyDescent="0.25">
      <c r="A466" s="4" t="str">
        <f t="shared" si="13"/>
        <v>1687_풍각남면_229</v>
      </c>
      <c r="B466" s="1">
        <v>1687</v>
      </c>
      <c r="C466" s="1" t="s">
        <v>11322</v>
      </c>
      <c r="D466" s="1" t="s">
        <v>11323</v>
      </c>
      <c r="E466" s="1">
        <v>465</v>
      </c>
      <c r="F466" s="1">
        <v>2</v>
      </c>
      <c r="G466" s="1" t="s">
        <v>839</v>
      </c>
      <c r="H466" s="1" t="s">
        <v>6459</v>
      </c>
      <c r="I466" s="1">
        <v>10</v>
      </c>
      <c r="L466" s="1">
        <v>3</v>
      </c>
      <c r="M466" s="1" t="s">
        <v>1393</v>
      </c>
      <c r="N466" s="1" t="s">
        <v>7430</v>
      </c>
      <c r="T466" s="1" t="s">
        <v>11368</v>
      </c>
      <c r="U466" s="1" t="s">
        <v>1392</v>
      </c>
      <c r="V466" s="1" t="s">
        <v>6755</v>
      </c>
      <c r="Y466" s="1" t="s">
        <v>1393</v>
      </c>
      <c r="Z466" s="1" t="s">
        <v>7430</v>
      </c>
      <c r="AC466" s="1">
        <v>37</v>
      </c>
      <c r="AD466" s="1" t="s">
        <v>124</v>
      </c>
      <c r="AE466" s="1" t="s">
        <v>8726</v>
      </c>
      <c r="AJ466" s="1" t="s">
        <v>17</v>
      </c>
      <c r="AK466" s="1" t="s">
        <v>8908</v>
      </c>
      <c r="AL466" s="1" t="s">
        <v>1394</v>
      </c>
      <c r="AM466" s="1" t="s">
        <v>8881</v>
      </c>
      <c r="AT466" s="1" t="s">
        <v>44</v>
      </c>
      <c r="AU466" s="1" t="s">
        <v>6669</v>
      </c>
      <c r="AV466" s="1" t="s">
        <v>1395</v>
      </c>
      <c r="AW466" s="1" t="s">
        <v>8480</v>
      </c>
      <c r="BB466" s="1" t="s">
        <v>46</v>
      </c>
      <c r="BC466" s="1" t="s">
        <v>6783</v>
      </c>
      <c r="BD466" s="1" t="s">
        <v>1240</v>
      </c>
      <c r="BE466" s="1" t="s">
        <v>9316</v>
      </c>
      <c r="BG466" s="1" t="s">
        <v>44</v>
      </c>
      <c r="BH466" s="1" t="s">
        <v>6669</v>
      </c>
      <c r="BI466" s="1" t="s">
        <v>1396</v>
      </c>
      <c r="BJ466" s="1" t="s">
        <v>10016</v>
      </c>
      <c r="BK466" s="1" t="s">
        <v>44</v>
      </c>
      <c r="BL466" s="1" t="s">
        <v>6669</v>
      </c>
      <c r="BM466" s="1" t="s">
        <v>1328</v>
      </c>
      <c r="BN466" s="1" t="s">
        <v>7818</v>
      </c>
      <c r="BO466" s="1" t="s">
        <v>44</v>
      </c>
      <c r="BP466" s="1" t="s">
        <v>6669</v>
      </c>
      <c r="BQ466" s="1" t="s">
        <v>1397</v>
      </c>
      <c r="BR466" s="1" t="s">
        <v>9615</v>
      </c>
      <c r="BS466" s="1" t="s">
        <v>1398</v>
      </c>
      <c r="BT466" s="1" t="s">
        <v>8957</v>
      </c>
    </row>
    <row r="467" spans="1:73" ht="13.5" customHeight="1" x14ac:dyDescent="0.25">
      <c r="A467" s="4" t="str">
        <f t="shared" si="13"/>
        <v>1687_풍각남면_229</v>
      </c>
      <c r="B467" s="1">
        <v>1687</v>
      </c>
      <c r="C467" s="1" t="s">
        <v>11322</v>
      </c>
      <c r="D467" s="1" t="s">
        <v>11323</v>
      </c>
      <c r="E467" s="1">
        <v>466</v>
      </c>
      <c r="F467" s="1">
        <v>2</v>
      </c>
      <c r="G467" s="1" t="s">
        <v>839</v>
      </c>
      <c r="H467" s="1" t="s">
        <v>6459</v>
      </c>
      <c r="I467" s="1">
        <v>10</v>
      </c>
      <c r="L467" s="1">
        <v>3</v>
      </c>
      <c r="M467" s="1" t="s">
        <v>1393</v>
      </c>
      <c r="N467" s="1" t="s">
        <v>7430</v>
      </c>
      <c r="S467" s="1" t="s">
        <v>52</v>
      </c>
      <c r="T467" s="1" t="s">
        <v>6593</v>
      </c>
      <c r="U467" s="1" t="s">
        <v>1399</v>
      </c>
      <c r="V467" s="1" t="s">
        <v>6756</v>
      </c>
      <c r="Y467" s="1" t="s">
        <v>1400</v>
      </c>
      <c r="Z467" s="1" t="s">
        <v>7431</v>
      </c>
      <c r="AC467" s="1">
        <v>31</v>
      </c>
      <c r="AD467" s="1" t="s">
        <v>247</v>
      </c>
      <c r="AE467" s="1" t="s">
        <v>8741</v>
      </c>
      <c r="AJ467" s="1" t="s">
        <v>17</v>
      </c>
      <c r="AK467" s="1" t="s">
        <v>8908</v>
      </c>
      <c r="AL467" s="1" t="s">
        <v>1394</v>
      </c>
      <c r="AM467" s="1" t="s">
        <v>8881</v>
      </c>
      <c r="AT467" s="1" t="s">
        <v>44</v>
      </c>
      <c r="AU467" s="1" t="s">
        <v>6669</v>
      </c>
      <c r="AV467" s="1" t="s">
        <v>1401</v>
      </c>
      <c r="AW467" s="1" t="s">
        <v>9327</v>
      </c>
      <c r="BB467" s="1" t="s">
        <v>46</v>
      </c>
      <c r="BC467" s="1" t="s">
        <v>6783</v>
      </c>
      <c r="BD467" s="1" t="s">
        <v>1236</v>
      </c>
      <c r="BE467" s="1" t="s">
        <v>9770</v>
      </c>
      <c r="BG467" s="1" t="s">
        <v>44</v>
      </c>
      <c r="BH467" s="1" t="s">
        <v>6669</v>
      </c>
      <c r="BI467" s="1" t="s">
        <v>11317</v>
      </c>
      <c r="BJ467" s="1" t="s">
        <v>13416</v>
      </c>
      <c r="BK467" s="1" t="s">
        <v>44</v>
      </c>
      <c r="BL467" s="1" t="s">
        <v>6669</v>
      </c>
      <c r="BM467" s="1" t="s">
        <v>496</v>
      </c>
      <c r="BN467" s="1" t="s">
        <v>7751</v>
      </c>
      <c r="BO467" s="1" t="s">
        <v>216</v>
      </c>
      <c r="BP467" s="1" t="s">
        <v>13344</v>
      </c>
      <c r="BQ467" s="1" t="s">
        <v>13719</v>
      </c>
      <c r="BR467" s="1" t="s">
        <v>11473</v>
      </c>
      <c r="BS467" s="1" t="s">
        <v>1394</v>
      </c>
      <c r="BT467" s="1" t="s">
        <v>8881</v>
      </c>
    </row>
    <row r="468" spans="1:73" ht="13.5" customHeight="1" x14ac:dyDescent="0.25">
      <c r="A468" s="4" t="str">
        <f t="shared" si="13"/>
        <v>1687_풍각남면_229</v>
      </c>
      <c r="B468" s="1">
        <v>1687</v>
      </c>
      <c r="C468" s="1" t="s">
        <v>11322</v>
      </c>
      <c r="D468" s="1" t="s">
        <v>11323</v>
      </c>
      <c r="E468" s="1">
        <v>467</v>
      </c>
      <c r="F468" s="1">
        <v>2</v>
      </c>
      <c r="G468" s="1" t="s">
        <v>839</v>
      </c>
      <c r="H468" s="1" t="s">
        <v>6459</v>
      </c>
      <c r="I468" s="1">
        <v>10</v>
      </c>
      <c r="L468" s="1">
        <v>3</v>
      </c>
      <c r="M468" s="1" t="s">
        <v>1393</v>
      </c>
      <c r="N468" s="1" t="s">
        <v>7430</v>
      </c>
      <c r="S468" s="1" t="s">
        <v>70</v>
      </c>
      <c r="T468" s="1" t="s">
        <v>6596</v>
      </c>
      <c r="Y468" s="1" t="s">
        <v>1402</v>
      </c>
      <c r="Z468" s="1" t="s">
        <v>7432</v>
      </c>
      <c r="AF468" s="1" t="s">
        <v>129</v>
      </c>
      <c r="AG468" s="1" t="s">
        <v>8738</v>
      </c>
    </row>
    <row r="469" spans="1:73" ht="13.5" customHeight="1" x14ac:dyDescent="0.25">
      <c r="A469" s="4" t="str">
        <f t="shared" si="13"/>
        <v>1687_풍각남면_229</v>
      </c>
      <c r="B469" s="1">
        <v>1687</v>
      </c>
      <c r="C469" s="1" t="s">
        <v>11322</v>
      </c>
      <c r="D469" s="1" t="s">
        <v>11323</v>
      </c>
      <c r="E469" s="1">
        <v>468</v>
      </c>
      <c r="F469" s="1">
        <v>2</v>
      </c>
      <c r="G469" s="1" t="s">
        <v>839</v>
      </c>
      <c r="H469" s="1" t="s">
        <v>6459</v>
      </c>
      <c r="I469" s="1">
        <v>10</v>
      </c>
      <c r="L469" s="1">
        <v>3</v>
      </c>
      <c r="M469" s="1" t="s">
        <v>1393</v>
      </c>
      <c r="N469" s="1" t="s">
        <v>7430</v>
      </c>
      <c r="S469" s="1" t="s">
        <v>70</v>
      </c>
      <c r="T469" s="1" t="s">
        <v>6596</v>
      </c>
      <c r="Y469" s="1" t="s">
        <v>1403</v>
      </c>
      <c r="Z469" s="1" t="s">
        <v>7433</v>
      </c>
      <c r="AC469" s="1">
        <v>5</v>
      </c>
      <c r="AD469" s="1" t="s">
        <v>133</v>
      </c>
      <c r="AE469" s="1" t="s">
        <v>8727</v>
      </c>
    </row>
    <row r="470" spans="1:73" ht="13.5" customHeight="1" x14ac:dyDescent="0.25">
      <c r="A470" s="4" t="str">
        <f t="shared" si="13"/>
        <v>1687_풍각남면_229</v>
      </c>
      <c r="B470" s="1">
        <v>1687</v>
      </c>
      <c r="C470" s="1" t="s">
        <v>11322</v>
      </c>
      <c r="D470" s="1" t="s">
        <v>11323</v>
      </c>
      <c r="E470" s="1">
        <v>469</v>
      </c>
      <c r="F470" s="1">
        <v>2</v>
      </c>
      <c r="G470" s="1" t="s">
        <v>839</v>
      </c>
      <c r="H470" s="1" t="s">
        <v>6459</v>
      </c>
      <c r="I470" s="1">
        <v>10</v>
      </c>
      <c r="L470" s="1">
        <v>3</v>
      </c>
      <c r="M470" s="1" t="s">
        <v>1393</v>
      </c>
      <c r="N470" s="1" t="s">
        <v>7430</v>
      </c>
      <c r="S470" s="1" t="s">
        <v>70</v>
      </c>
      <c r="T470" s="1" t="s">
        <v>6596</v>
      </c>
      <c r="Y470" s="1" t="s">
        <v>1404</v>
      </c>
      <c r="Z470" s="1" t="s">
        <v>7434</v>
      </c>
      <c r="AC470" s="1">
        <v>2</v>
      </c>
      <c r="AD470" s="1" t="s">
        <v>69</v>
      </c>
      <c r="AE470" s="1" t="s">
        <v>6722</v>
      </c>
      <c r="AF470" s="1" t="s">
        <v>97</v>
      </c>
      <c r="AG470" s="1" t="s">
        <v>8774</v>
      </c>
    </row>
    <row r="471" spans="1:73" ht="13.5" customHeight="1" x14ac:dyDescent="0.25">
      <c r="A471" s="4" t="str">
        <f t="shared" si="13"/>
        <v>1687_풍각남면_229</v>
      </c>
      <c r="B471" s="1">
        <v>1687</v>
      </c>
      <c r="C471" s="1" t="s">
        <v>11322</v>
      </c>
      <c r="D471" s="1" t="s">
        <v>11323</v>
      </c>
      <c r="E471" s="1">
        <v>470</v>
      </c>
      <c r="F471" s="1">
        <v>2</v>
      </c>
      <c r="G471" s="1" t="s">
        <v>839</v>
      </c>
      <c r="H471" s="1" t="s">
        <v>6459</v>
      </c>
      <c r="I471" s="1">
        <v>10</v>
      </c>
      <c r="L471" s="1">
        <v>4</v>
      </c>
      <c r="M471" s="1" t="s">
        <v>12388</v>
      </c>
      <c r="N471" s="1" t="s">
        <v>12878</v>
      </c>
      <c r="T471" s="1" t="s">
        <v>11369</v>
      </c>
      <c r="U471" s="1" t="s">
        <v>1405</v>
      </c>
      <c r="V471" s="1" t="s">
        <v>6757</v>
      </c>
      <c r="W471" s="1" t="s">
        <v>306</v>
      </c>
      <c r="X471" s="1" t="s">
        <v>7062</v>
      </c>
      <c r="Y471" s="1" t="s">
        <v>1406</v>
      </c>
      <c r="Z471" s="1" t="s">
        <v>7435</v>
      </c>
      <c r="AC471" s="1">
        <v>46</v>
      </c>
      <c r="AD471" s="1" t="s">
        <v>376</v>
      </c>
      <c r="AE471" s="1" t="s">
        <v>8752</v>
      </c>
      <c r="AJ471" s="1" t="s">
        <v>17</v>
      </c>
      <c r="AK471" s="1" t="s">
        <v>8908</v>
      </c>
      <c r="AL471" s="1" t="s">
        <v>86</v>
      </c>
      <c r="AM471" s="1" t="s">
        <v>8853</v>
      </c>
      <c r="AT471" s="1" t="s">
        <v>60</v>
      </c>
      <c r="AU471" s="1" t="s">
        <v>7012</v>
      </c>
      <c r="AV471" s="1" t="s">
        <v>1407</v>
      </c>
      <c r="AW471" s="1" t="s">
        <v>9328</v>
      </c>
      <c r="BG471" s="1" t="s">
        <v>78</v>
      </c>
      <c r="BH471" s="1" t="s">
        <v>6689</v>
      </c>
      <c r="BI471" s="1" t="s">
        <v>13776</v>
      </c>
      <c r="BJ471" s="1" t="s">
        <v>9371</v>
      </c>
      <c r="BK471" s="1" t="s">
        <v>335</v>
      </c>
      <c r="BL471" s="1" t="s">
        <v>6942</v>
      </c>
      <c r="BM471" s="1" t="s">
        <v>1408</v>
      </c>
      <c r="BN471" s="1" t="s">
        <v>10436</v>
      </c>
      <c r="BO471" s="1" t="s">
        <v>60</v>
      </c>
      <c r="BP471" s="1" t="s">
        <v>7012</v>
      </c>
      <c r="BQ471" s="1" t="s">
        <v>1409</v>
      </c>
      <c r="BR471" s="1" t="s">
        <v>10864</v>
      </c>
      <c r="BS471" s="1" t="s">
        <v>737</v>
      </c>
      <c r="BT471" s="1" t="s">
        <v>8867</v>
      </c>
    </row>
    <row r="472" spans="1:73" ht="13.5" customHeight="1" x14ac:dyDescent="0.25">
      <c r="A472" s="4" t="str">
        <f t="shared" si="13"/>
        <v>1687_풍각남면_229</v>
      </c>
      <c r="B472" s="1">
        <v>1687</v>
      </c>
      <c r="C472" s="1" t="s">
        <v>11322</v>
      </c>
      <c r="D472" s="1" t="s">
        <v>11323</v>
      </c>
      <c r="E472" s="1">
        <v>471</v>
      </c>
      <c r="F472" s="1">
        <v>2</v>
      </c>
      <c r="G472" s="1" t="s">
        <v>839</v>
      </c>
      <c r="H472" s="1" t="s">
        <v>6459</v>
      </c>
      <c r="I472" s="1">
        <v>10</v>
      </c>
      <c r="L472" s="1">
        <v>4</v>
      </c>
      <c r="M472" s="1" t="s">
        <v>12388</v>
      </c>
      <c r="N472" s="1" t="s">
        <v>12878</v>
      </c>
      <c r="S472" s="1" t="s">
        <v>52</v>
      </c>
      <c r="T472" s="1" t="s">
        <v>6593</v>
      </c>
      <c r="W472" s="1" t="s">
        <v>74</v>
      </c>
      <c r="X472" s="1" t="s">
        <v>7057</v>
      </c>
      <c r="Y472" s="1" t="s">
        <v>140</v>
      </c>
      <c r="Z472" s="1" t="s">
        <v>7129</v>
      </c>
      <c r="AC472" s="1">
        <v>48</v>
      </c>
      <c r="AD472" s="1" t="s">
        <v>427</v>
      </c>
      <c r="AE472" s="1" t="s">
        <v>8758</v>
      </c>
      <c r="AJ472" s="1" t="s">
        <v>17</v>
      </c>
      <c r="AK472" s="1" t="s">
        <v>8908</v>
      </c>
      <c r="AL472" s="1" t="s">
        <v>51</v>
      </c>
      <c r="AM472" s="1" t="s">
        <v>8849</v>
      </c>
      <c r="AT472" s="1" t="s">
        <v>335</v>
      </c>
      <c r="AU472" s="1" t="s">
        <v>6942</v>
      </c>
      <c r="AV472" s="1" t="s">
        <v>792</v>
      </c>
      <c r="AW472" s="1" t="s">
        <v>9283</v>
      </c>
      <c r="BG472" s="1" t="s">
        <v>78</v>
      </c>
      <c r="BH472" s="1" t="s">
        <v>6689</v>
      </c>
      <c r="BI472" s="1" t="s">
        <v>1020</v>
      </c>
      <c r="BJ472" s="1" t="s">
        <v>7319</v>
      </c>
      <c r="BK472" s="1" t="s">
        <v>78</v>
      </c>
      <c r="BL472" s="1" t="s">
        <v>6689</v>
      </c>
      <c r="BM472" s="1" t="s">
        <v>1410</v>
      </c>
      <c r="BN472" s="1" t="s">
        <v>8328</v>
      </c>
      <c r="BO472" s="1" t="s">
        <v>297</v>
      </c>
      <c r="BP472" s="1" t="s">
        <v>11399</v>
      </c>
      <c r="BQ472" s="1" t="s">
        <v>794</v>
      </c>
      <c r="BR472" s="1" t="s">
        <v>13327</v>
      </c>
      <c r="BS472" s="1" t="s">
        <v>795</v>
      </c>
      <c r="BT472" s="1" t="s">
        <v>8865</v>
      </c>
    </row>
    <row r="473" spans="1:73" ht="13.5" customHeight="1" x14ac:dyDescent="0.25">
      <c r="A473" s="4" t="str">
        <f t="shared" si="13"/>
        <v>1687_풍각남면_229</v>
      </c>
      <c r="B473" s="1">
        <v>1687</v>
      </c>
      <c r="C473" s="1" t="s">
        <v>11322</v>
      </c>
      <c r="D473" s="1" t="s">
        <v>11323</v>
      </c>
      <c r="E473" s="1">
        <v>472</v>
      </c>
      <c r="F473" s="1">
        <v>2</v>
      </c>
      <c r="G473" s="1" t="s">
        <v>839</v>
      </c>
      <c r="H473" s="1" t="s">
        <v>6459</v>
      </c>
      <c r="I473" s="1">
        <v>10</v>
      </c>
      <c r="L473" s="1">
        <v>4</v>
      </c>
      <c r="M473" s="1" t="s">
        <v>12388</v>
      </c>
      <c r="N473" s="1" t="s">
        <v>12878</v>
      </c>
      <c r="S473" s="1" t="s">
        <v>93</v>
      </c>
      <c r="T473" s="1" t="s">
        <v>6597</v>
      </c>
      <c r="U473" s="1" t="s">
        <v>963</v>
      </c>
      <c r="V473" s="1" t="s">
        <v>6728</v>
      </c>
      <c r="Y473" s="1" t="s">
        <v>1411</v>
      </c>
      <c r="Z473" s="1" t="s">
        <v>7436</v>
      </c>
      <c r="AC473" s="1">
        <v>20</v>
      </c>
      <c r="AD473" s="1" t="s">
        <v>1066</v>
      </c>
      <c r="AE473" s="1" t="s">
        <v>7176</v>
      </c>
    </row>
    <row r="474" spans="1:73" ht="13.5" customHeight="1" x14ac:dyDescent="0.25">
      <c r="A474" s="4" t="str">
        <f t="shared" si="13"/>
        <v>1687_풍각남면_229</v>
      </c>
      <c r="B474" s="1">
        <v>1687</v>
      </c>
      <c r="C474" s="1" t="s">
        <v>11322</v>
      </c>
      <c r="D474" s="1" t="s">
        <v>11323</v>
      </c>
      <c r="E474" s="1">
        <v>473</v>
      </c>
      <c r="F474" s="1">
        <v>2</v>
      </c>
      <c r="G474" s="1" t="s">
        <v>839</v>
      </c>
      <c r="H474" s="1" t="s">
        <v>6459</v>
      </c>
      <c r="I474" s="1">
        <v>10</v>
      </c>
      <c r="L474" s="1">
        <v>4</v>
      </c>
      <c r="M474" s="1" t="s">
        <v>12388</v>
      </c>
      <c r="N474" s="1" t="s">
        <v>12878</v>
      </c>
      <c r="S474" s="1" t="s">
        <v>93</v>
      </c>
      <c r="T474" s="1" t="s">
        <v>6597</v>
      </c>
      <c r="U474" s="1" t="s">
        <v>796</v>
      </c>
      <c r="V474" s="1" t="s">
        <v>6720</v>
      </c>
      <c r="Y474" s="1" t="s">
        <v>1412</v>
      </c>
      <c r="Z474" s="1" t="s">
        <v>7437</v>
      </c>
      <c r="AC474" s="1">
        <v>12</v>
      </c>
      <c r="AD474" s="1" t="s">
        <v>150</v>
      </c>
      <c r="AE474" s="1" t="s">
        <v>8731</v>
      </c>
      <c r="AF474" s="1" t="s">
        <v>97</v>
      </c>
      <c r="AG474" s="1" t="s">
        <v>8774</v>
      </c>
    </row>
    <row r="475" spans="1:73" ht="13.5" customHeight="1" x14ac:dyDescent="0.25">
      <c r="A475" s="4" t="str">
        <f t="shared" si="13"/>
        <v>1687_풍각남면_229</v>
      </c>
      <c r="B475" s="1">
        <v>1687</v>
      </c>
      <c r="C475" s="1" t="s">
        <v>11322</v>
      </c>
      <c r="D475" s="1" t="s">
        <v>11323</v>
      </c>
      <c r="E475" s="1">
        <v>474</v>
      </c>
      <c r="F475" s="1">
        <v>2</v>
      </c>
      <c r="G475" s="1" t="s">
        <v>839</v>
      </c>
      <c r="H475" s="1" t="s">
        <v>6459</v>
      </c>
      <c r="I475" s="1">
        <v>10</v>
      </c>
      <c r="L475" s="1">
        <v>5</v>
      </c>
      <c r="M475" s="1" t="s">
        <v>12389</v>
      </c>
      <c r="N475" s="1" t="s">
        <v>12879</v>
      </c>
      <c r="T475" s="1" t="s">
        <v>11368</v>
      </c>
      <c r="U475" s="1" t="s">
        <v>1212</v>
      </c>
      <c r="V475" s="1" t="s">
        <v>6750</v>
      </c>
      <c r="W475" s="1" t="s">
        <v>98</v>
      </c>
      <c r="X475" s="1" t="s">
        <v>11439</v>
      </c>
      <c r="Y475" s="1" t="s">
        <v>1413</v>
      </c>
      <c r="Z475" s="1" t="s">
        <v>7438</v>
      </c>
      <c r="AC475" s="1">
        <v>45</v>
      </c>
      <c r="AD475" s="1" t="s">
        <v>406</v>
      </c>
      <c r="AE475" s="1" t="s">
        <v>8755</v>
      </c>
      <c r="AJ475" s="1" t="s">
        <v>17</v>
      </c>
      <c r="AK475" s="1" t="s">
        <v>8908</v>
      </c>
      <c r="AL475" s="1" t="s">
        <v>56</v>
      </c>
      <c r="AM475" s="1" t="s">
        <v>11552</v>
      </c>
      <c r="AT475" s="1" t="s">
        <v>60</v>
      </c>
      <c r="AU475" s="1" t="s">
        <v>7012</v>
      </c>
      <c r="AV475" s="1" t="s">
        <v>1414</v>
      </c>
      <c r="AW475" s="1" t="s">
        <v>8708</v>
      </c>
      <c r="BG475" s="1" t="s">
        <v>60</v>
      </c>
      <c r="BH475" s="1" t="s">
        <v>7012</v>
      </c>
      <c r="BI475" s="1" t="s">
        <v>1415</v>
      </c>
      <c r="BJ475" s="1" t="s">
        <v>8542</v>
      </c>
      <c r="BK475" s="1" t="s">
        <v>78</v>
      </c>
      <c r="BL475" s="1" t="s">
        <v>6689</v>
      </c>
      <c r="BM475" s="1" t="s">
        <v>1416</v>
      </c>
      <c r="BN475" s="1" t="s">
        <v>7366</v>
      </c>
      <c r="BO475" s="1" t="s">
        <v>60</v>
      </c>
      <c r="BP475" s="1" t="s">
        <v>7012</v>
      </c>
      <c r="BQ475" s="1" t="s">
        <v>1417</v>
      </c>
      <c r="BR475" s="1" t="s">
        <v>10865</v>
      </c>
      <c r="BS475" s="1" t="s">
        <v>106</v>
      </c>
      <c r="BT475" s="1" t="s">
        <v>8894</v>
      </c>
      <c r="BU475" s="1" t="s">
        <v>14053</v>
      </c>
    </row>
    <row r="476" spans="1:73" ht="13.5" customHeight="1" x14ac:dyDescent="0.25">
      <c r="A476" s="4" t="str">
        <f t="shared" si="13"/>
        <v>1687_풍각남면_229</v>
      </c>
      <c r="B476" s="1">
        <v>1687</v>
      </c>
      <c r="C476" s="1" t="s">
        <v>11322</v>
      </c>
      <c r="D476" s="1" t="s">
        <v>11323</v>
      </c>
      <c r="E476" s="1">
        <v>475</v>
      </c>
      <c r="F476" s="1">
        <v>2</v>
      </c>
      <c r="G476" s="1" t="s">
        <v>839</v>
      </c>
      <c r="H476" s="1" t="s">
        <v>6459</v>
      </c>
      <c r="I476" s="1">
        <v>10</v>
      </c>
      <c r="L476" s="1">
        <v>5</v>
      </c>
      <c r="M476" s="1" t="s">
        <v>12389</v>
      </c>
      <c r="N476" s="1" t="s">
        <v>12879</v>
      </c>
      <c r="S476" s="1" t="s">
        <v>52</v>
      </c>
      <c r="T476" s="1" t="s">
        <v>6593</v>
      </c>
      <c r="U476" s="1" t="s">
        <v>53</v>
      </c>
      <c r="V476" s="1" t="s">
        <v>6668</v>
      </c>
      <c r="Y476" s="1" t="s">
        <v>1418</v>
      </c>
      <c r="Z476" s="1" t="s">
        <v>11516</v>
      </c>
      <c r="AC476" s="1">
        <v>46</v>
      </c>
      <c r="AD476" s="1" t="s">
        <v>376</v>
      </c>
      <c r="AE476" s="1" t="s">
        <v>8752</v>
      </c>
      <c r="AJ476" s="1" t="s">
        <v>17</v>
      </c>
      <c r="AK476" s="1" t="s">
        <v>8908</v>
      </c>
      <c r="AL476" s="1" t="s">
        <v>522</v>
      </c>
      <c r="AM476" s="1" t="s">
        <v>8889</v>
      </c>
      <c r="AN476" s="1" t="s">
        <v>587</v>
      </c>
      <c r="AO476" s="1" t="s">
        <v>8884</v>
      </c>
      <c r="AP476" s="1" t="s">
        <v>60</v>
      </c>
      <c r="AQ476" s="1" t="s">
        <v>7012</v>
      </c>
      <c r="AR476" s="1" t="s">
        <v>1419</v>
      </c>
      <c r="AS476" s="1" t="s">
        <v>9041</v>
      </c>
      <c r="AT476" s="1" t="s">
        <v>44</v>
      </c>
      <c r="AU476" s="1" t="s">
        <v>6669</v>
      </c>
      <c r="AV476" s="1" t="s">
        <v>336</v>
      </c>
      <c r="AW476" s="1" t="s">
        <v>9326</v>
      </c>
      <c r="BB476" s="1" t="s">
        <v>46</v>
      </c>
      <c r="BC476" s="1" t="s">
        <v>6783</v>
      </c>
      <c r="BD476" s="1" t="s">
        <v>1292</v>
      </c>
      <c r="BE476" s="1" t="s">
        <v>8145</v>
      </c>
      <c r="BG476" s="1" t="s">
        <v>44</v>
      </c>
      <c r="BH476" s="1" t="s">
        <v>6669</v>
      </c>
      <c r="BI476" s="1" t="s">
        <v>1307</v>
      </c>
      <c r="BJ476" s="1" t="s">
        <v>10015</v>
      </c>
      <c r="BK476" s="1" t="s">
        <v>44</v>
      </c>
      <c r="BL476" s="1" t="s">
        <v>6669</v>
      </c>
      <c r="BM476" s="1" t="s">
        <v>1385</v>
      </c>
      <c r="BN476" s="1" t="s">
        <v>7894</v>
      </c>
      <c r="BO476" s="1" t="s">
        <v>148</v>
      </c>
      <c r="BP476" s="1" t="s">
        <v>11401</v>
      </c>
      <c r="BQ476" s="1" t="s">
        <v>1420</v>
      </c>
      <c r="BR476" s="1" t="s">
        <v>10863</v>
      </c>
      <c r="BS476" s="1" t="s">
        <v>108</v>
      </c>
      <c r="BT476" s="1" t="s">
        <v>8869</v>
      </c>
    </row>
    <row r="477" spans="1:73" ht="13.5" customHeight="1" x14ac:dyDescent="0.25">
      <c r="A477" s="4" t="str">
        <f t="shared" si="13"/>
        <v>1687_풍각남면_229</v>
      </c>
      <c r="B477" s="1">
        <v>1687</v>
      </c>
      <c r="C477" s="1" t="s">
        <v>11322</v>
      </c>
      <c r="D477" s="1" t="s">
        <v>11323</v>
      </c>
      <c r="E477" s="1">
        <v>476</v>
      </c>
      <c r="F477" s="1">
        <v>2</v>
      </c>
      <c r="G477" s="1" t="s">
        <v>839</v>
      </c>
      <c r="H477" s="1" t="s">
        <v>6459</v>
      </c>
      <c r="I477" s="1">
        <v>10</v>
      </c>
      <c r="L477" s="1">
        <v>5</v>
      </c>
      <c r="M477" s="1" t="s">
        <v>12389</v>
      </c>
      <c r="N477" s="1" t="s">
        <v>12879</v>
      </c>
      <c r="S477" s="1" t="s">
        <v>70</v>
      </c>
      <c r="T477" s="1" t="s">
        <v>6596</v>
      </c>
      <c r="Y477" s="1" t="s">
        <v>1421</v>
      </c>
      <c r="Z477" s="1" t="s">
        <v>7439</v>
      </c>
      <c r="AC477" s="1">
        <v>7</v>
      </c>
      <c r="AD477" s="1" t="s">
        <v>121</v>
      </c>
      <c r="AE477" s="1" t="s">
        <v>8725</v>
      </c>
    </row>
    <row r="478" spans="1:73" ht="13.5" customHeight="1" x14ac:dyDescent="0.25">
      <c r="A478" s="4" t="str">
        <f t="shared" si="13"/>
        <v>1687_풍각남면_229</v>
      </c>
      <c r="B478" s="1">
        <v>1687</v>
      </c>
      <c r="C478" s="1" t="s">
        <v>11322</v>
      </c>
      <c r="D478" s="1" t="s">
        <v>11323</v>
      </c>
      <c r="E478" s="1">
        <v>477</v>
      </c>
      <c r="F478" s="1">
        <v>2</v>
      </c>
      <c r="G478" s="1" t="s">
        <v>839</v>
      </c>
      <c r="H478" s="1" t="s">
        <v>6459</v>
      </c>
      <c r="I478" s="1">
        <v>10</v>
      </c>
      <c r="L478" s="1">
        <v>5</v>
      </c>
      <c r="M478" s="1" t="s">
        <v>12389</v>
      </c>
      <c r="N478" s="1" t="s">
        <v>12879</v>
      </c>
      <c r="S478" s="1" t="s">
        <v>70</v>
      </c>
      <c r="T478" s="1" t="s">
        <v>6596</v>
      </c>
      <c r="Y478" s="1" t="s">
        <v>54</v>
      </c>
      <c r="Z478" s="1" t="s">
        <v>7112</v>
      </c>
      <c r="AC478" s="1">
        <v>4</v>
      </c>
      <c r="AD478" s="1" t="s">
        <v>72</v>
      </c>
      <c r="AE478" s="1" t="s">
        <v>8718</v>
      </c>
      <c r="AF478" s="1" t="s">
        <v>97</v>
      </c>
      <c r="AG478" s="1" t="s">
        <v>8774</v>
      </c>
    </row>
    <row r="479" spans="1:73" ht="13.5" customHeight="1" x14ac:dyDescent="0.25">
      <c r="A479" s="4" t="str">
        <f t="shared" si="13"/>
        <v>1687_풍각남면_229</v>
      </c>
      <c r="B479" s="1">
        <v>1687</v>
      </c>
      <c r="C479" s="1" t="s">
        <v>11322</v>
      </c>
      <c r="D479" s="1" t="s">
        <v>11323</v>
      </c>
      <c r="E479" s="1">
        <v>478</v>
      </c>
      <c r="F479" s="1">
        <v>2</v>
      </c>
      <c r="G479" s="1" t="s">
        <v>839</v>
      </c>
      <c r="H479" s="1" t="s">
        <v>6459</v>
      </c>
      <c r="I479" s="1">
        <v>11</v>
      </c>
      <c r="J479" s="1" t="s">
        <v>1422</v>
      </c>
      <c r="K479" s="1" t="s">
        <v>6488</v>
      </c>
      <c r="L479" s="1">
        <v>1</v>
      </c>
      <c r="M479" s="1" t="s">
        <v>12390</v>
      </c>
      <c r="N479" s="1" t="s">
        <v>12880</v>
      </c>
      <c r="T479" s="1" t="s">
        <v>11368</v>
      </c>
      <c r="U479" s="1" t="s">
        <v>1423</v>
      </c>
      <c r="V479" s="1" t="s">
        <v>6692</v>
      </c>
      <c r="W479" s="1" t="s">
        <v>245</v>
      </c>
      <c r="X479" s="1" t="s">
        <v>7060</v>
      </c>
      <c r="Y479" s="1" t="s">
        <v>896</v>
      </c>
      <c r="Z479" s="1" t="s">
        <v>7289</v>
      </c>
      <c r="AC479" s="1">
        <v>58</v>
      </c>
      <c r="AD479" s="1" t="s">
        <v>1424</v>
      </c>
      <c r="AE479" s="1" t="s">
        <v>8770</v>
      </c>
      <c r="AJ479" s="1" t="s">
        <v>17</v>
      </c>
      <c r="AK479" s="1" t="s">
        <v>8908</v>
      </c>
      <c r="AL479" s="1" t="s">
        <v>77</v>
      </c>
      <c r="AM479" s="1" t="s">
        <v>8882</v>
      </c>
      <c r="AT479" s="1" t="s">
        <v>1425</v>
      </c>
      <c r="AU479" s="1" t="s">
        <v>9179</v>
      </c>
      <c r="AV479" s="1" t="s">
        <v>1426</v>
      </c>
      <c r="AW479" s="1" t="s">
        <v>8336</v>
      </c>
      <c r="BG479" s="1" t="s">
        <v>60</v>
      </c>
      <c r="BH479" s="1" t="s">
        <v>7012</v>
      </c>
      <c r="BI479" s="1" t="s">
        <v>1427</v>
      </c>
      <c r="BJ479" s="1" t="s">
        <v>10017</v>
      </c>
      <c r="BK479" s="1" t="s">
        <v>60</v>
      </c>
      <c r="BL479" s="1" t="s">
        <v>7012</v>
      </c>
      <c r="BM479" s="1" t="s">
        <v>1428</v>
      </c>
      <c r="BN479" s="1" t="s">
        <v>7090</v>
      </c>
      <c r="BO479" s="1" t="s">
        <v>60</v>
      </c>
      <c r="BP479" s="1" t="s">
        <v>7012</v>
      </c>
      <c r="BQ479" s="1" t="s">
        <v>1429</v>
      </c>
      <c r="BR479" s="1" t="s">
        <v>10866</v>
      </c>
      <c r="BS479" s="1" t="s">
        <v>1058</v>
      </c>
      <c r="BT479" s="1" t="s">
        <v>8856</v>
      </c>
    </row>
    <row r="480" spans="1:73" ht="13.5" customHeight="1" x14ac:dyDescent="0.25">
      <c r="A480" s="4" t="str">
        <f t="shared" si="13"/>
        <v>1687_풍각남면_229</v>
      </c>
      <c r="B480" s="1">
        <v>1687</v>
      </c>
      <c r="C480" s="1" t="s">
        <v>11322</v>
      </c>
      <c r="D480" s="1" t="s">
        <v>11323</v>
      </c>
      <c r="E480" s="1">
        <v>479</v>
      </c>
      <c r="F480" s="1">
        <v>2</v>
      </c>
      <c r="G480" s="1" t="s">
        <v>839</v>
      </c>
      <c r="H480" s="1" t="s">
        <v>6459</v>
      </c>
      <c r="I480" s="1">
        <v>11</v>
      </c>
      <c r="L480" s="1">
        <v>1</v>
      </c>
      <c r="M480" s="1" t="s">
        <v>12390</v>
      </c>
      <c r="N480" s="1" t="s">
        <v>12880</v>
      </c>
      <c r="S480" s="1" t="s">
        <v>52</v>
      </c>
      <c r="T480" s="1" t="s">
        <v>6593</v>
      </c>
      <c r="W480" s="1" t="s">
        <v>84</v>
      </c>
      <c r="X480" s="1" t="s">
        <v>11440</v>
      </c>
      <c r="Y480" s="1" t="s">
        <v>140</v>
      </c>
      <c r="Z480" s="1" t="s">
        <v>7129</v>
      </c>
      <c r="AC480" s="1">
        <v>59</v>
      </c>
      <c r="AD480" s="1" t="s">
        <v>776</v>
      </c>
      <c r="AE480" s="1" t="s">
        <v>8768</v>
      </c>
      <c r="AJ480" s="1" t="s">
        <v>17</v>
      </c>
      <c r="AK480" s="1" t="s">
        <v>8908</v>
      </c>
      <c r="AL480" s="1" t="s">
        <v>351</v>
      </c>
      <c r="AM480" s="1" t="s">
        <v>8854</v>
      </c>
      <c r="AT480" s="1" t="s">
        <v>60</v>
      </c>
      <c r="AU480" s="1" t="s">
        <v>7012</v>
      </c>
      <c r="AV480" s="1" t="s">
        <v>712</v>
      </c>
      <c r="AW480" s="1" t="s">
        <v>9329</v>
      </c>
      <c r="BG480" s="1" t="s">
        <v>60</v>
      </c>
      <c r="BH480" s="1" t="s">
        <v>7012</v>
      </c>
      <c r="BI480" s="1" t="s">
        <v>1430</v>
      </c>
      <c r="BJ480" s="1" t="s">
        <v>10018</v>
      </c>
      <c r="BK480" s="1" t="s">
        <v>60</v>
      </c>
      <c r="BL480" s="1" t="s">
        <v>7012</v>
      </c>
      <c r="BM480" s="1" t="s">
        <v>1431</v>
      </c>
      <c r="BN480" s="1" t="s">
        <v>10449</v>
      </c>
      <c r="BO480" s="1" t="s">
        <v>60</v>
      </c>
      <c r="BP480" s="1" t="s">
        <v>7012</v>
      </c>
      <c r="BQ480" s="1" t="s">
        <v>1432</v>
      </c>
      <c r="BR480" s="1" t="s">
        <v>10867</v>
      </c>
      <c r="BS480" s="1" t="s">
        <v>351</v>
      </c>
      <c r="BT480" s="1" t="s">
        <v>8854</v>
      </c>
    </row>
    <row r="481" spans="1:73" ht="13.5" customHeight="1" x14ac:dyDescent="0.25">
      <c r="A481" s="4" t="str">
        <f t="shared" si="13"/>
        <v>1687_풍각남면_229</v>
      </c>
      <c r="B481" s="1">
        <v>1687</v>
      </c>
      <c r="C481" s="1" t="s">
        <v>11322</v>
      </c>
      <c r="D481" s="1" t="s">
        <v>11323</v>
      </c>
      <c r="E481" s="1">
        <v>480</v>
      </c>
      <c r="F481" s="1">
        <v>2</v>
      </c>
      <c r="G481" s="1" t="s">
        <v>839</v>
      </c>
      <c r="H481" s="1" t="s">
        <v>6459</v>
      </c>
      <c r="I481" s="1">
        <v>11</v>
      </c>
      <c r="L481" s="1">
        <v>1</v>
      </c>
      <c r="M481" s="1" t="s">
        <v>12390</v>
      </c>
      <c r="N481" s="1" t="s">
        <v>12880</v>
      </c>
      <c r="S481" s="1" t="s">
        <v>93</v>
      </c>
      <c r="T481" s="1" t="s">
        <v>6597</v>
      </c>
      <c r="U481" s="1" t="s">
        <v>1433</v>
      </c>
      <c r="V481" s="1" t="s">
        <v>6758</v>
      </c>
      <c r="Y481" s="1" t="s">
        <v>228</v>
      </c>
      <c r="Z481" s="1" t="s">
        <v>7145</v>
      </c>
      <c r="AC481" s="1">
        <v>36</v>
      </c>
      <c r="AD481" s="1" t="s">
        <v>76</v>
      </c>
      <c r="AE481" s="1" t="s">
        <v>8719</v>
      </c>
    </row>
    <row r="482" spans="1:73" ht="13.5" customHeight="1" x14ac:dyDescent="0.25">
      <c r="A482" s="4" t="str">
        <f t="shared" si="13"/>
        <v>1687_풍각남면_229</v>
      </c>
      <c r="B482" s="1">
        <v>1687</v>
      </c>
      <c r="C482" s="1" t="s">
        <v>11322</v>
      </c>
      <c r="D482" s="1" t="s">
        <v>11323</v>
      </c>
      <c r="E482" s="1">
        <v>481</v>
      </c>
      <c r="F482" s="1">
        <v>2</v>
      </c>
      <c r="G482" s="1" t="s">
        <v>839</v>
      </c>
      <c r="H482" s="1" t="s">
        <v>6459</v>
      </c>
      <c r="I482" s="1">
        <v>11</v>
      </c>
      <c r="L482" s="1">
        <v>1</v>
      </c>
      <c r="M482" s="1" t="s">
        <v>12390</v>
      </c>
      <c r="N482" s="1" t="s">
        <v>12880</v>
      </c>
      <c r="S482" s="1" t="s">
        <v>70</v>
      </c>
      <c r="T482" s="1" t="s">
        <v>6596</v>
      </c>
      <c r="Y482" s="1" t="s">
        <v>1434</v>
      </c>
      <c r="Z482" s="1" t="s">
        <v>7440</v>
      </c>
      <c r="AC482" s="1">
        <v>19</v>
      </c>
      <c r="AD482" s="1" t="s">
        <v>188</v>
      </c>
      <c r="AE482" s="1" t="s">
        <v>8734</v>
      </c>
    </row>
    <row r="483" spans="1:73" ht="13.5" customHeight="1" x14ac:dyDescent="0.25">
      <c r="A483" s="4" t="str">
        <f t="shared" si="13"/>
        <v>1687_풍각남면_229</v>
      </c>
      <c r="B483" s="1">
        <v>1687</v>
      </c>
      <c r="C483" s="1" t="s">
        <v>11322</v>
      </c>
      <c r="D483" s="1" t="s">
        <v>11323</v>
      </c>
      <c r="E483" s="1">
        <v>482</v>
      </c>
      <c r="F483" s="1">
        <v>2</v>
      </c>
      <c r="G483" s="1" t="s">
        <v>839</v>
      </c>
      <c r="H483" s="1" t="s">
        <v>6459</v>
      </c>
      <c r="I483" s="1">
        <v>11</v>
      </c>
      <c r="L483" s="1">
        <v>1</v>
      </c>
      <c r="M483" s="1" t="s">
        <v>12390</v>
      </c>
      <c r="N483" s="1" t="s">
        <v>12880</v>
      </c>
      <c r="S483" s="1" t="s">
        <v>341</v>
      </c>
      <c r="T483" s="1" t="s">
        <v>6594</v>
      </c>
      <c r="W483" s="1" t="s">
        <v>306</v>
      </c>
      <c r="X483" s="1" t="s">
        <v>7062</v>
      </c>
      <c r="Y483" s="1" t="s">
        <v>140</v>
      </c>
      <c r="Z483" s="1" t="s">
        <v>7129</v>
      </c>
      <c r="AC483" s="1">
        <v>33</v>
      </c>
      <c r="AD483" s="1" t="s">
        <v>574</v>
      </c>
      <c r="AE483" s="1" t="s">
        <v>8762</v>
      </c>
    </row>
    <row r="484" spans="1:73" ht="13.5" customHeight="1" x14ac:dyDescent="0.25">
      <c r="A484" s="4" t="str">
        <f t="shared" si="13"/>
        <v>1687_풍각남면_229</v>
      </c>
      <c r="B484" s="1">
        <v>1687</v>
      </c>
      <c r="C484" s="1" t="s">
        <v>11322</v>
      </c>
      <c r="D484" s="1" t="s">
        <v>11323</v>
      </c>
      <c r="E484" s="1">
        <v>483</v>
      </c>
      <c r="F484" s="1">
        <v>2</v>
      </c>
      <c r="G484" s="1" t="s">
        <v>839</v>
      </c>
      <c r="H484" s="1" t="s">
        <v>6459</v>
      </c>
      <c r="I484" s="1">
        <v>11</v>
      </c>
      <c r="L484" s="1">
        <v>1</v>
      </c>
      <c r="M484" s="1" t="s">
        <v>12390</v>
      </c>
      <c r="N484" s="1" t="s">
        <v>12880</v>
      </c>
      <c r="S484" s="1" t="s">
        <v>343</v>
      </c>
      <c r="T484" s="1" t="s">
        <v>6604</v>
      </c>
      <c r="Y484" s="1" t="s">
        <v>140</v>
      </c>
      <c r="Z484" s="1" t="s">
        <v>7129</v>
      </c>
      <c r="AC484" s="1">
        <v>2</v>
      </c>
      <c r="AD484" s="1" t="s">
        <v>69</v>
      </c>
      <c r="AE484" s="1" t="s">
        <v>6722</v>
      </c>
      <c r="AF484" s="1" t="s">
        <v>97</v>
      </c>
      <c r="AG484" s="1" t="s">
        <v>8774</v>
      </c>
    </row>
    <row r="485" spans="1:73" ht="13.5" customHeight="1" x14ac:dyDescent="0.25">
      <c r="A485" s="4" t="str">
        <f t="shared" si="13"/>
        <v>1687_풍각남면_229</v>
      </c>
      <c r="B485" s="1">
        <v>1687</v>
      </c>
      <c r="C485" s="1" t="s">
        <v>11322</v>
      </c>
      <c r="D485" s="1" t="s">
        <v>11323</v>
      </c>
      <c r="E485" s="1">
        <v>484</v>
      </c>
      <c r="F485" s="1">
        <v>2</v>
      </c>
      <c r="G485" s="1" t="s">
        <v>839</v>
      </c>
      <c r="H485" s="1" t="s">
        <v>6459</v>
      </c>
      <c r="I485" s="1">
        <v>11</v>
      </c>
      <c r="L485" s="1">
        <v>2</v>
      </c>
      <c r="M485" s="1" t="s">
        <v>12391</v>
      </c>
      <c r="N485" s="1" t="s">
        <v>12881</v>
      </c>
      <c r="T485" s="1" t="s">
        <v>11369</v>
      </c>
      <c r="U485" s="1" t="s">
        <v>1435</v>
      </c>
      <c r="V485" s="1" t="s">
        <v>6759</v>
      </c>
      <c r="W485" s="1" t="s">
        <v>84</v>
      </c>
      <c r="X485" s="1" t="s">
        <v>11440</v>
      </c>
      <c r="Y485" s="1" t="s">
        <v>1436</v>
      </c>
      <c r="Z485" s="1" t="s">
        <v>7441</v>
      </c>
      <c r="AC485" s="1">
        <v>37</v>
      </c>
      <c r="AD485" s="1" t="s">
        <v>124</v>
      </c>
      <c r="AE485" s="1" t="s">
        <v>8726</v>
      </c>
      <c r="AJ485" s="1" t="s">
        <v>17</v>
      </c>
      <c r="AK485" s="1" t="s">
        <v>8908</v>
      </c>
      <c r="AL485" s="1" t="s">
        <v>86</v>
      </c>
      <c r="AM485" s="1" t="s">
        <v>8853</v>
      </c>
      <c r="AT485" s="1" t="s">
        <v>44</v>
      </c>
      <c r="AU485" s="1" t="s">
        <v>6669</v>
      </c>
      <c r="AV485" s="1" t="s">
        <v>1437</v>
      </c>
      <c r="AW485" s="1" t="s">
        <v>9330</v>
      </c>
      <c r="BG485" s="1" t="s">
        <v>60</v>
      </c>
      <c r="BH485" s="1" t="s">
        <v>7012</v>
      </c>
      <c r="BI485" s="1" t="s">
        <v>1438</v>
      </c>
      <c r="BJ485" s="1" t="s">
        <v>8571</v>
      </c>
      <c r="BK485" s="1" t="s">
        <v>60</v>
      </c>
      <c r="BL485" s="1" t="s">
        <v>7012</v>
      </c>
      <c r="BM485" s="1" t="s">
        <v>960</v>
      </c>
      <c r="BN485" s="1" t="s">
        <v>9990</v>
      </c>
      <c r="BO485" s="1" t="s">
        <v>44</v>
      </c>
      <c r="BP485" s="1" t="s">
        <v>6669</v>
      </c>
      <c r="BQ485" s="1" t="s">
        <v>1439</v>
      </c>
      <c r="BR485" s="1" t="s">
        <v>8189</v>
      </c>
      <c r="BS485" s="1" t="s">
        <v>106</v>
      </c>
      <c r="BT485" s="1" t="s">
        <v>8894</v>
      </c>
    </row>
    <row r="486" spans="1:73" ht="13.5" customHeight="1" x14ac:dyDescent="0.25">
      <c r="A486" s="4" t="str">
        <f t="shared" ref="A486:A522" si="14">HYPERLINK("http://kyu.snu.ac.kr/sdhj/index.jsp?type=hj/GK14817_00IH_0001_0230.jpg","1687_풍각남면_230")</f>
        <v>1687_풍각남면_230</v>
      </c>
      <c r="B486" s="1">
        <v>1687</v>
      </c>
      <c r="C486" s="1" t="s">
        <v>11322</v>
      </c>
      <c r="D486" s="1" t="s">
        <v>11323</v>
      </c>
      <c r="E486" s="1">
        <v>485</v>
      </c>
      <c r="F486" s="1">
        <v>2</v>
      </c>
      <c r="G486" s="1" t="s">
        <v>839</v>
      </c>
      <c r="H486" s="1" t="s">
        <v>6459</v>
      </c>
      <c r="I486" s="1">
        <v>11</v>
      </c>
      <c r="L486" s="1">
        <v>2</v>
      </c>
      <c r="M486" s="1" t="s">
        <v>12391</v>
      </c>
      <c r="N486" s="1" t="s">
        <v>12881</v>
      </c>
      <c r="S486" s="1" t="s">
        <v>52</v>
      </c>
      <c r="T486" s="1" t="s">
        <v>6593</v>
      </c>
      <c r="U486" s="1" t="s">
        <v>1440</v>
      </c>
      <c r="V486" s="1" t="s">
        <v>6760</v>
      </c>
      <c r="W486" s="1" t="s">
        <v>84</v>
      </c>
      <c r="X486" s="1" t="s">
        <v>11440</v>
      </c>
      <c r="Y486" s="1" t="s">
        <v>803</v>
      </c>
      <c r="Z486" s="1" t="s">
        <v>7267</v>
      </c>
      <c r="AC486" s="1">
        <v>36</v>
      </c>
      <c r="AD486" s="1" t="s">
        <v>76</v>
      </c>
      <c r="AE486" s="1" t="s">
        <v>8719</v>
      </c>
      <c r="AJ486" s="1" t="s">
        <v>17</v>
      </c>
      <c r="AK486" s="1" t="s">
        <v>8908</v>
      </c>
      <c r="AL486" s="1" t="s">
        <v>57</v>
      </c>
      <c r="AM486" s="1" t="s">
        <v>8919</v>
      </c>
      <c r="AT486" s="1" t="s">
        <v>44</v>
      </c>
      <c r="AU486" s="1" t="s">
        <v>6669</v>
      </c>
      <c r="AV486" s="1" t="s">
        <v>336</v>
      </c>
      <c r="AW486" s="1" t="s">
        <v>9326</v>
      </c>
      <c r="BG486" s="1" t="s">
        <v>44</v>
      </c>
      <c r="BH486" s="1" t="s">
        <v>6669</v>
      </c>
      <c r="BI486" s="1" t="s">
        <v>1307</v>
      </c>
      <c r="BJ486" s="1" t="s">
        <v>10015</v>
      </c>
      <c r="BK486" s="1" t="s">
        <v>44</v>
      </c>
      <c r="BL486" s="1" t="s">
        <v>6669</v>
      </c>
      <c r="BM486" s="1" t="s">
        <v>1385</v>
      </c>
      <c r="BN486" s="1" t="s">
        <v>7894</v>
      </c>
      <c r="BO486" s="1" t="s">
        <v>60</v>
      </c>
      <c r="BP486" s="1" t="s">
        <v>7012</v>
      </c>
      <c r="BQ486" s="1" t="s">
        <v>1441</v>
      </c>
      <c r="BR486" s="1" t="s">
        <v>10863</v>
      </c>
      <c r="BS486" s="1" t="s">
        <v>108</v>
      </c>
      <c r="BT486" s="1" t="s">
        <v>8869</v>
      </c>
      <c r="BU486" s="1" t="s">
        <v>14054</v>
      </c>
    </row>
    <row r="487" spans="1:73" ht="13.5" customHeight="1" x14ac:dyDescent="0.25">
      <c r="A487" s="4" t="str">
        <f t="shared" si="14"/>
        <v>1687_풍각남면_230</v>
      </c>
      <c r="B487" s="1">
        <v>1687</v>
      </c>
      <c r="C487" s="1" t="s">
        <v>11322</v>
      </c>
      <c r="D487" s="1" t="s">
        <v>11323</v>
      </c>
      <c r="E487" s="1">
        <v>486</v>
      </c>
      <c r="F487" s="1">
        <v>2</v>
      </c>
      <c r="G487" s="1" t="s">
        <v>839</v>
      </c>
      <c r="H487" s="1" t="s">
        <v>6459</v>
      </c>
      <c r="I487" s="1">
        <v>11</v>
      </c>
      <c r="L487" s="1">
        <v>2</v>
      </c>
      <c r="M487" s="1" t="s">
        <v>12391</v>
      </c>
      <c r="N487" s="1" t="s">
        <v>12881</v>
      </c>
      <c r="S487" s="1" t="s">
        <v>70</v>
      </c>
      <c r="T487" s="1" t="s">
        <v>6596</v>
      </c>
      <c r="Y487" s="1" t="s">
        <v>1442</v>
      </c>
      <c r="Z487" s="1" t="s">
        <v>7442</v>
      </c>
      <c r="AC487" s="1">
        <v>13</v>
      </c>
      <c r="AD487" s="1" t="s">
        <v>314</v>
      </c>
      <c r="AE487" s="1" t="s">
        <v>8747</v>
      </c>
    </row>
    <row r="488" spans="1:73" ht="13.5" customHeight="1" x14ac:dyDescent="0.25">
      <c r="A488" s="4" t="str">
        <f t="shared" si="14"/>
        <v>1687_풍각남면_230</v>
      </c>
      <c r="B488" s="1">
        <v>1687</v>
      </c>
      <c r="C488" s="1" t="s">
        <v>11322</v>
      </c>
      <c r="D488" s="1" t="s">
        <v>11323</v>
      </c>
      <c r="E488" s="1">
        <v>487</v>
      </c>
      <c r="F488" s="1">
        <v>2</v>
      </c>
      <c r="G488" s="1" t="s">
        <v>839</v>
      </c>
      <c r="H488" s="1" t="s">
        <v>6459</v>
      </c>
      <c r="I488" s="1">
        <v>11</v>
      </c>
      <c r="L488" s="1">
        <v>2</v>
      </c>
      <c r="M488" s="1" t="s">
        <v>12391</v>
      </c>
      <c r="N488" s="1" t="s">
        <v>12881</v>
      </c>
      <c r="S488" s="1" t="s">
        <v>70</v>
      </c>
      <c r="T488" s="1" t="s">
        <v>6596</v>
      </c>
      <c r="Y488" s="1" t="s">
        <v>1443</v>
      </c>
      <c r="Z488" s="1" t="s">
        <v>7443</v>
      </c>
      <c r="AC488" s="1">
        <v>11</v>
      </c>
      <c r="AD488" s="1" t="s">
        <v>192</v>
      </c>
      <c r="AE488" s="1" t="s">
        <v>8735</v>
      </c>
    </row>
    <row r="489" spans="1:73" ht="13.5" customHeight="1" x14ac:dyDescent="0.25">
      <c r="A489" s="4" t="str">
        <f t="shared" si="14"/>
        <v>1687_풍각남면_230</v>
      </c>
      <c r="B489" s="1">
        <v>1687</v>
      </c>
      <c r="C489" s="1" t="s">
        <v>11322</v>
      </c>
      <c r="D489" s="1" t="s">
        <v>11323</v>
      </c>
      <c r="E489" s="1">
        <v>488</v>
      </c>
      <c r="F489" s="1">
        <v>2</v>
      </c>
      <c r="G489" s="1" t="s">
        <v>839</v>
      </c>
      <c r="H489" s="1" t="s">
        <v>6459</v>
      </c>
      <c r="I489" s="1">
        <v>11</v>
      </c>
      <c r="L489" s="1">
        <v>3</v>
      </c>
      <c r="M489" s="1" t="s">
        <v>12392</v>
      </c>
      <c r="N489" s="1" t="s">
        <v>12882</v>
      </c>
      <c r="T489" s="1" t="s">
        <v>11369</v>
      </c>
      <c r="U489" s="1" t="s">
        <v>1444</v>
      </c>
      <c r="V489" s="1" t="s">
        <v>6761</v>
      </c>
      <c r="W489" s="1" t="s">
        <v>98</v>
      </c>
      <c r="X489" s="1" t="s">
        <v>11439</v>
      </c>
      <c r="Y489" s="1" t="s">
        <v>881</v>
      </c>
      <c r="Z489" s="1" t="s">
        <v>7444</v>
      </c>
      <c r="AC489" s="1">
        <v>44</v>
      </c>
      <c r="AD489" s="1" t="s">
        <v>229</v>
      </c>
      <c r="AE489" s="1" t="s">
        <v>8739</v>
      </c>
      <c r="AJ489" s="1" t="s">
        <v>17</v>
      </c>
      <c r="AK489" s="1" t="s">
        <v>8908</v>
      </c>
      <c r="AL489" s="1" t="s">
        <v>56</v>
      </c>
      <c r="AM489" s="1" t="s">
        <v>11552</v>
      </c>
      <c r="AT489" s="1" t="s">
        <v>60</v>
      </c>
      <c r="AU489" s="1" t="s">
        <v>7012</v>
      </c>
      <c r="AV489" s="1" t="s">
        <v>1414</v>
      </c>
      <c r="AW489" s="1" t="s">
        <v>8708</v>
      </c>
      <c r="BG489" s="1" t="s">
        <v>765</v>
      </c>
      <c r="BH489" s="1" t="s">
        <v>8994</v>
      </c>
      <c r="BI489" s="1" t="s">
        <v>1445</v>
      </c>
      <c r="BJ489" s="1" t="s">
        <v>10019</v>
      </c>
      <c r="BK489" s="1" t="s">
        <v>765</v>
      </c>
      <c r="BL489" s="1" t="s">
        <v>8994</v>
      </c>
      <c r="BM489" s="1" t="s">
        <v>13777</v>
      </c>
      <c r="BN489" s="1" t="s">
        <v>10450</v>
      </c>
      <c r="BO489" s="1" t="s">
        <v>60</v>
      </c>
      <c r="BP489" s="1" t="s">
        <v>7012</v>
      </c>
      <c r="BQ489" s="1" t="s">
        <v>1417</v>
      </c>
      <c r="BR489" s="1" t="s">
        <v>10865</v>
      </c>
      <c r="BS489" s="1" t="s">
        <v>77</v>
      </c>
      <c r="BT489" s="1" t="s">
        <v>8882</v>
      </c>
      <c r="BU489" s="1" t="s">
        <v>14055</v>
      </c>
    </row>
    <row r="490" spans="1:73" ht="13.5" customHeight="1" x14ac:dyDescent="0.25">
      <c r="A490" s="4" t="str">
        <f t="shared" si="14"/>
        <v>1687_풍각남면_230</v>
      </c>
      <c r="B490" s="1">
        <v>1687</v>
      </c>
      <c r="C490" s="1" t="s">
        <v>11322</v>
      </c>
      <c r="D490" s="1" t="s">
        <v>11323</v>
      </c>
      <c r="E490" s="1">
        <v>489</v>
      </c>
      <c r="F490" s="1">
        <v>2</v>
      </c>
      <c r="G490" s="1" t="s">
        <v>839</v>
      </c>
      <c r="H490" s="1" t="s">
        <v>6459</v>
      </c>
      <c r="I490" s="1">
        <v>11</v>
      </c>
      <c r="L490" s="1">
        <v>3</v>
      </c>
      <c r="M490" s="1" t="s">
        <v>12392</v>
      </c>
      <c r="N490" s="1" t="s">
        <v>12882</v>
      </c>
      <c r="S490" s="1" t="s">
        <v>52</v>
      </c>
      <c r="T490" s="1" t="s">
        <v>6593</v>
      </c>
      <c r="U490" s="1" t="s">
        <v>577</v>
      </c>
      <c r="V490" s="1" t="s">
        <v>6707</v>
      </c>
      <c r="W490" s="1" t="s">
        <v>98</v>
      </c>
      <c r="X490" s="1" t="s">
        <v>11439</v>
      </c>
      <c r="Y490" s="1" t="s">
        <v>140</v>
      </c>
      <c r="Z490" s="1" t="s">
        <v>7129</v>
      </c>
      <c r="AC490" s="1">
        <v>35</v>
      </c>
      <c r="AD490" s="1" t="s">
        <v>39</v>
      </c>
      <c r="AE490" s="1" t="s">
        <v>8715</v>
      </c>
      <c r="AJ490" s="1" t="s">
        <v>17</v>
      </c>
      <c r="AK490" s="1" t="s">
        <v>8908</v>
      </c>
      <c r="AL490" s="1" t="s">
        <v>56</v>
      </c>
      <c r="AM490" s="1" t="s">
        <v>11552</v>
      </c>
      <c r="AT490" s="1" t="s">
        <v>618</v>
      </c>
      <c r="AU490" s="1" t="s">
        <v>6817</v>
      </c>
      <c r="AV490" s="1" t="s">
        <v>1446</v>
      </c>
      <c r="AW490" s="1" t="s">
        <v>7931</v>
      </c>
      <c r="BG490" s="1" t="s">
        <v>618</v>
      </c>
      <c r="BH490" s="1" t="s">
        <v>6817</v>
      </c>
      <c r="BI490" s="1" t="s">
        <v>1447</v>
      </c>
      <c r="BJ490" s="1" t="s">
        <v>8619</v>
      </c>
      <c r="BK490" s="1" t="s">
        <v>618</v>
      </c>
      <c r="BL490" s="1" t="s">
        <v>6817</v>
      </c>
      <c r="BM490" s="1" t="s">
        <v>208</v>
      </c>
      <c r="BN490" s="1" t="s">
        <v>13678</v>
      </c>
      <c r="BO490" s="1" t="s">
        <v>998</v>
      </c>
      <c r="BP490" s="1" t="s">
        <v>7008</v>
      </c>
      <c r="BQ490" s="1" t="s">
        <v>1448</v>
      </c>
      <c r="BR490" s="1" t="s">
        <v>12268</v>
      </c>
      <c r="BS490" s="1" t="s">
        <v>56</v>
      </c>
      <c r="BT490" s="1" t="s">
        <v>11552</v>
      </c>
    </row>
    <row r="491" spans="1:73" ht="13.5" customHeight="1" x14ac:dyDescent="0.25">
      <c r="A491" s="4" t="str">
        <f t="shared" si="14"/>
        <v>1687_풍각남면_230</v>
      </c>
      <c r="B491" s="1">
        <v>1687</v>
      </c>
      <c r="C491" s="1" t="s">
        <v>11322</v>
      </c>
      <c r="D491" s="1" t="s">
        <v>11323</v>
      </c>
      <c r="E491" s="1">
        <v>490</v>
      </c>
      <c r="F491" s="1">
        <v>2</v>
      </c>
      <c r="G491" s="1" t="s">
        <v>839</v>
      </c>
      <c r="H491" s="1" t="s">
        <v>6459</v>
      </c>
      <c r="I491" s="1">
        <v>11</v>
      </c>
      <c r="L491" s="1">
        <v>3</v>
      </c>
      <c r="M491" s="1" t="s">
        <v>12392</v>
      </c>
      <c r="N491" s="1" t="s">
        <v>12882</v>
      </c>
      <c r="S491" s="1" t="s">
        <v>66</v>
      </c>
      <c r="T491" s="1" t="s">
        <v>11384</v>
      </c>
      <c r="U491" s="1" t="s">
        <v>1449</v>
      </c>
      <c r="V491" s="1" t="s">
        <v>6762</v>
      </c>
      <c r="Y491" s="1" t="s">
        <v>557</v>
      </c>
      <c r="Z491" s="1" t="s">
        <v>7445</v>
      </c>
      <c r="AA491" s="1" t="s">
        <v>1414</v>
      </c>
      <c r="AB491" s="1" t="s">
        <v>8708</v>
      </c>
      <c r="AC491" s="1">
        <v>76</v>
      </c>
      <c r="AD491" s="1" t="s">
        <v>1075</v>
      </c>
      <c r="AE491" s="1" t="s">
        <v>8769</v>
      </c>
    </row>
    <row r="492" spans="1:73" ht="13.5" customHeight="1" x14ac:dyDescent="0.25">
      <c r="A492" s="4" t="str">
        <f t="shared" si="14"/>
        <v>1687_풍각남면_230</v>
      </c>
      <c r="B492" s="1">
        <v>1687</v>
      </c>
      <c r="C492" s="1" t="s">
        <v>11322</v>
      </c>
      <c r="D492" s="1" t="s">
        <v>11323</v>
      </c>
      <c r="E492" s="1">
        <v>491</v>
      </c>
      <c r="F492" s="1">
        <v>2</v>
      </c>
      <c r="G492" s="1" t="s">
        <v>839</v>
      </c>
      <c r="H492" s="1" t="s">
        <v>6459</v>
      </c>
      <c r="I492" s="1">
        <v>11</v>
      </c>
      <c r="L492" s="1">
        <v>3</v>
      </c>
      <c r="M492" s="1" t="s">
        <v>12392</v>
      </c>
      <c r="N492" s="1" t="s">
        <v>12882</v>
      </c>
      <c r="S492" s="1" t="s">
        <v>68</v>
      </c>
      <c r="T492" s="1" t="s">
        <v>6595</v>
      </c>
      <c r="W492" s="1" t="s">
        <v>245</v>
      </c>
      <c r="X492" s="1" t="s">
        <v>7060</v>
      </c>
      <c r="Y492" s="1" t="s">
        <v>140</v>
      </c>
      <c r="Z492" s="1" t="s">
        <v>7129</v>
      </c>
      <c r="AC492" s="1">
        <v>68</v>
      </c>
      <c r="AD492" s="1" t="s">
        <v>429</v>
      </c>
      <c r="AE492" s="1" t="s">
        <v>8759</v>
      </c>
    </row>
    <row r="493" spans="1:73" ht="13.5" customHeight="1" x14ac:dyDescent="0.25">
      <c r="A493" s="4" t="str">
        <f t="shared" si="14"/>
        <v>1687_풍각남면_230</v>
      </c>
      <c r="B493" s="1">
        <v>1687</v>
      </c>
      <c r="C493" s="1" t="s">
        <v>11322</v>
      </c>
      <c r="D493" s="1" t="s">
        <v>11323</v>
      </c>
      <c r="E493" s="1">
        <v>492</v>
      </c>
      <c r="F493" s="1">
        <v>2</v>
      </c>
      <c r="G493" s="1" t="s">
        <v>839</v>
      </c>
      <c r="H493" s="1" t="s">
        <v>6459</v>
      </c>
      <c r="I493" s="1">
        <v>11</v>
      </c>
      <c r="L493" s="1">
        <v>3</v>
      </c>
      <c r="M493" s="1" t="s">
        <v>12392</v>
      </c>
      <c r="N493" s="1" t="s">
        <v>12882</v>
      </c>
      <c r="S493" s="1" t="s">
        <v>93</v>
      </c>
      <c r="T493" s="1" t="s">
        <v>6597</v>
      </c>
      <c r="U493" s="1" t="s">
        <v>963</v>
      </c>
      <c r="V493" s="1" t="s">
        <v>6728</v>
      </c>
      <c r="Y493" s="1" t="s">
        <v>1450</v>
      </c>
      <c r="Z493" s="1" t="s">
        <v>7446</v>
      </c>
      <c r="AF493" s="1" t="s">
        <v>129</v>
      </c>
      <c r="AG493" s="1" t="s">
        <v>8738</v>
      </c>
    </row>
    <row r="494" spans="1:73" ht="13.5" customHeight="1" x14ac:dyDescent="0.25">
      <c r="A494" s="4" t="str">
        <f t="shared" si="14"/>
        <v>1687_풍각남면_230</v>
      </c>
      <c r="B494" s="1">
        <v>1687</v>
      </c>
      <c r="C494" s="1" t="s">
        <v>11322</v>
      </c>
      <c r="D494" s="1" t="s">
        <v>11323</v>
      </c>
      <c r="E494" s="1">
        <v>493</v>
      </c>
      <c r="F494" s="1">
        <v>2</v>
      </c>
      <c r="G494" s="1" t="s">
        <v>839</v>
      </c>
      <c r="H494" s="1" t="s">
        <v>6459</v>
      </c>
      <c r="I494" s="1">
        <v>11</v>
      </c>
      <c r="L494" s="1">
        <v>3</v>
      </c>
      <c r="M494" s="1" t="s">
        <v>12392</v>
      </c>
      <c r="N494" s="1" t="s">
        <v>12882</v>
      </c>
      <c r="S494" s="1" t="s">
        <v>70</v>
      </c>
      <c r="T494" s="1" t="s">
        <v>6596</v>
      </c>
      <c r="Y494" s="1" t="s">
        <v>1451</v>
      </c>
      <c r="Z494" s="1" t="s">
        <v>7447</v>
      </c>
      <c r="AC494" s="1">
        <v>12</v>
      </c>
      <c r="AD494" s="1" t="s">
        <v>150</v>
      </c>
      <c r="AE494" s="1" t="s">
        <v>8731</v>
      </c>
      <c r="AF494" s="1" t="s">
        <v>1349</v>
      </c>
      <c r="AG494" s="1" t="s">
        <v>8786</v>
      </c>
    </row>
    <row r="495" spans="1:73" ht="13.5" customHeight="1" x14ac:dyDescent="0.25">
      <c r="A495" s="4" t="str">
        <f t="shared" si="14"/>
        <v>1687_풍각남면_230</v>
      </c>
      <c r="B495" s="1">
        <v>1687</v>
      </c>
      <c r="C495" s="1" t="s">
        <v>11322</v>
      </c>
      <c r="D495" s="1" t="s">
        <v>11323</v>
      </c>
      <c r="E495" s="1">
        <v>494</v>
      </c>
      <c r="F495" s="1">
        <v>2</v>
      </c>
      <c r="G495" s="1" t="s">
        <v>839</v>
      </c>
      <c r="H495" s="1" t="s">
        <v>6459</v>
      </c>
      <c r="I495" s="1">
        <v>11</v>
      </c>
      <c r="L495" s="1">
        <v>3</v>
      </c>
      <c r="M495" s="1" t="s">
        <v>12392</v>
      </c>
      <c r="N495" s="1" t="s">
        <v>12882</v>
      </c>
      <c r="S495" s="1" t="s">
        <v>93</v>
      </c>
      <c r="T495" s="1" t="s">
        <v>6597</v>
      </c>
      <c r="Y495" s="1" t="s">
        <v>1452</v>
      </c>
      <c r="Z495" s="1" t="s">
        <v>7448</v>
      </c>
      <c r="AC495" s="1">
        <v>4</v>
      </c>
      <c r="AD495" s="1" t="s">
        <v>72</v>
      </c>
      <c r="AE495" s="1" t="s">
        <v>8718</v>
      </c>
      <c r="AF495" s="1" t="s">
        <v>97</v>
      </c>
      <c r="AG495" s="1" t="s">
        <v>8774</v>
      </c>
    </row>
    <row r="496" spans="1:73" ht="13.5" customHeight="1" x14ac:dyDescent="0.25">
      <c r="A496" s="4" t="str">
        <f t="shared" si="14"/>
        <v>1687_풍각남면_230</v>
      </c>
      <c r="B496" s="1">
        <v>1687</v>
      </c>
      <c r="C496" s="1" t="s">
        <v>11322</v>
      </c>
      <c r="D496" s="1" t="s">
        <v>11323</v>
      </c>
      <c r="E496" s="1">
        <v>495</v>
      </c>
      <c r="F496" s="1">
        <v>2</v>
      </c>
      <c r="G496" s="1" t="s">
        <v>839</v>
      </c>
      <c r="H496" s="1" t="s">
        <v>6459</v>
      </c>
      <c r="I496" s="1">
        <v>11</v>
      </c>
      <c r="L496" s="1">
        <v>4</v>
      </c>
      <c r="M496" s="1" t="s">
        <v>1453</v>
      </c>
      <c r="N496" s="1" t="s">
        <v>7230</v>
      </c>
      <c r="T496" s="1" t="s">
        <v>11368</v>
      </c>
      <c r="U496" s="1" t="s">
        <v>1081</v>
      </c>
      <c r="V496" s="1" t="s">
        <v>6743</v>
      </c>
      <c r="Y496" s="1" t="s">
        <v>1453</v>
      </c>
      <c r="Z496" s="1" t="s">
        <v>7230</v>
      </c>
      <c r="AC496" s="1">
        <v>44</v>
      </c>
      <c r="AD496" s="1" t="s">
        <v>229</v>
      </c>
      <c r="AE496" s="1" t="s">
        <v>8739</v>
      </c>
      <c r="AJ496" s="1" t="s">
        <v>17</v>
      </c>
      <c r="AK496" s="1" t="s">
        <v>8908</v>
      </c>
      <c r="AL496" s="1" t="s">
        <v>108</v>
      </c>
      <c r="AM496" s="1" t="s">
        <v>8869</v>
      </c>
      <c r="AN496" s="1" t="s">
        <v>587</v>
      </c>
      <c r="AO496" s="1" t="s">
        <v>8884</v>
      </c>
      <c r="AP496" s="1" t="s">
        <v>423</v>
      </c>
      <c r="AQ496" s="1" t="s">
        <v>8997</v>
      </c>
      <c r="AR496" s="1" t="s">
        <v>1419</v>
      </c>
      <c r="AS496" s="1" t="s">
        <v>9041</v>
      </c>
      <c r="AT496" s="1" t="s">
        <v>44</v>
      </c>
      <c r="AU496" s="1" t="s">
        <v>6669</v>
      </c>
      <c r="AV496" s="1" t="s">
        <v>948</v>
      </c>
      <c r="AW496" s="1" t="s">
        <v>7626</v>
      </c>
      <c r="BB496" s="1" t="s">
        <v>46</v>
      </c>
      <c r="BC496" s="1" t="s">
        <v>6783</v>
      </c>
      <c r="BD496" s="1" t="s">
        <v>1454</v>
      </c>
      <c r="BE496" s="1" t="s">
        <v>7451</v>
      </c>
      <c r="BG496" s="1" t="s">
        <v>44</v>
      </c>
      <c r="BH496" s="1" t="s">
        <v>6669</v>
      </c>
      <c r="BI496" s="1" t="s">
        <v>1455</v>
      </c>
      <c r="BJ496" s="1" t="s">
        <v>7448</v>
      </c>
      <c r="BK496" s="1" t="s">
        <v>44</v>
      </c>
      <c r="BL496" s="1" t="s">
        <v>6669</v>
      </c>
      <c r="BM496" s="1" t="s">
        <v>956</v>
      </c>
      <c r="BN496" s="1" t="s">
        <v>10427</v>
      </c>
      <c r="BO496" s="1" t="s">
        <v>44</v>
      </c>
      <c r="BP496" s="1" t="s">
        <v>6669</v>
      </c>
      <c r="BQ496" s="1" t="s">
        <v>310</v>
      </c>
      <c r="BR496" s="1" t="s">
        <v>7854</v>
      </c>
      <c r="BS496" s="1" t="s">
        <v>163</v>
      </c>
      <c r="BT496" s="1" t="s">
        <v>8851</v>
      </c>
    </row>
    <row r="497" spans="1:73" ht="13.5" customHeight="1" x14ac:dyDescent="0.25">
      <c r="A497" s="4" t="str">
        <f t="shared" si="14"/>
        <v>1687_풍각남면_230</v>
      </c>
      <c r="B497" s="1">
        <v>1687</v>
      </c>
      <c r="C497" s="1" t="s">
        <v>11322</v>
      </c>
      <c r="D497" s="1" t="s">
        <v>11323</v>
      </c>
      <c r="E497" s="1">
        <v>496</v>
      </c>
      <c r="F497" s="1">
        <v>2</v>
      </c>
      <c r="G497" s="1" t="s">
        <v>839</v>
      </c>
      <c r="H497" s="1" t="s">
        <v>6459</v>
      </c>
      <c r="I497" s="1">
        <v>11</v>
      </c>
      <c r="L497" s="1">
        <v>4</v>
      </c>
      <c r="M497" s="1" t="s">
        <v>1453</v>
      </c>
      <c r="N497" s="1" t="s">
        <v>7230</v>
      </c>
      <c r="S497" s="1" t="s">
        <v>52</v>
      </c>
      <c r="T497" s="1" t="s">
        <v>6593</v>
      </c>
      <c r="U497" s="1" t="s">
        <v>53</v>
      </c>
      <c r="V497" s="1" t="s">
        <v>6668</v>
      </c>
      <c r="Y497" s="1" t="s">
        <v>1456</v>
      </c>
      <c r="Z497" s="1" t="s">
        <v>7449</v>
      </c>
      <c r="AC497" s="1">
        <v>36</v>
      </c>
      <c r="AD497" s="1" t="s">
        <v>76</v>
      </c>
      <c r="AE497" s="1" t="s">
        <v>8719</v>
      </c>
      <c r="AJ497" s="1" t="s">
        <v>17</v>
      </c>
      <c r="AK497" s="1" t="s">
        <v>8908</v>
      </c>
      <c r="AL497" s="1" t="s">
        <v>86</v>
      </c>
      <c r="AM497" s="1" t="s">
        <v>8853</v>
      </c>
      <c r="AN497" s="1" t="s">
        <v>109</v>
      </c>
      <c r="AO497" s="1" t="s">
        <v>8966</v>
      </c>
      <c r="AR497" s="1" t="s">
        <v>1457</v>
      </c>
      <c r="AS497" s="1" t="s">
        <v>9042</v>
      </c>
      <c r="AT497" s="1" t="s">
        <v>44</v>
      </c>
      <c r="AU497" s="1" t="s">
        <v>6669</v>
      </c>
      <c r="AV497" s="1" t="s">
        <v>1458</v>
      </c>
      <c r="AW497" s="1" t="s">
        <v>8078</v>
      </c>
      <c r="BB497" s="1" t="s">
        <v>46</v>
      </c>
      <c r="BC497" s="1" t="s">
        <v>6783</v>
      </c>
      <c r="BD497" s="1" t="s">
        <v>1459</v>
      </c>
      <c r="BE497" s="1" t="s">
        <v>9775</v>
      </c>
      <c r="BG497" s="1" t="s">
        <v>44</v>
      </c>
      <c r="BH497" s="1" t="s">
        <v>6669</v>
      </c>
      <c r="BI497" s="1" t="s">
        <v>1460</v>
      </c>
      <c r="BJ497" s="1" t="s">
        <v>9273</v>
      </c>
      <c r="BK497" s="1" t="s">
        <v>44</v>
      </c>
      <c r="BL497" s="1" t="s">
        <v>6669</v>
      </c>
      <c r="BM497" s="1" t="s">
        <v>1309</v>
      </c>
      <c r="BN497" s="1" t="s">
        <v>8281</v>
      </c>
      <c r="BO497" s="1" t="s">
        <v>44</v>
      </c>
      <c r="BP497" s="1" t="s">
        <v>6669</v>
      </c>
      <c r="BQ497" s="1" t="s">
        <v>1461</v>
      </c>
      <c r="BR497" s="1" t="s">
        <v>8047</v>
      </c>
      <c r="BS497" s="1" t="s">
        <v>163</v>
      </c>
      <c r="BT497" s="1" t="s">
        <v>8851</v>
      </c>
    </row>
    <row r="498" spans="1:73" ht="13.5" customHeight="1" x14ac:dyDescent="0.25">
      <c r="A498" s="4" t="str">
        <f t="shared" si="14"/>
        <v>1687_풍각남면_230</v>
      </c>
      <c r="B498" s="1">
        <v>1687</v>
      </c>
      <c r="C498" s="1" t="s">
        <v>11322</v>
      </c>
      <c r="D498" s="1" t="s">
        <v>11323</v>
      </c>
      <c r="E498" s="1">
        <v>497</v>
      </c>
      <c r="F498" s="1">
        <v>2</v>
      </c>
      <c r="G498" s="1" t="s">
        <v>839</v>
      </c>
      <c r="H498" s="1" t="s">
        <v>6459</v>
      </c>
      <c r="I498" s="1">
        <v>11</v>
      </c>
      <c r="L498" s="1">
        <v>4</v>
      </c>
      <c r="M498" s="1" t="s">
        <v>1453</v>
      </c>
      <c r="N498" s="1" t="s">
        <v>7230</v>
      </c>
      <c r="S498" s="1" t="s">
        <v>70</v>
      </c>
      <c r="T498" s="1" t="s">
        <v>6596</v>
      </c>
      <c r="Y498" s="1" t="s">
        <v>1462</v>
      </c>
      <c r="Z498" s="1" t="s">
        <v>11510</v>
      </c>
      <c r="AC498" s="1">
        <v>17</v>
      </c>
      <c r="AD498" s="1" t="s">
        <v>611</v>
      </c>
      <c r="AE498" s="1" t="s">
        <v>8764</v>
      </c>
    </row>
    <row r="499" spans="1:73" ht="13.5" customHeight="1" x14ac:dyDescent="0.25">
      <c r="A499" s="4" t="str">
        <f t="shared" si="14"/>
        <v>1687_풍각남면_230</v>
      </c>
      <c r="B499" s="1">
        <v>1687</v>
      </c>
      <c r="C499" s="1" t="s">
        <v>11322</v>
      </c>
      <c r="D499" s="1" t="s">
        <v>11323</v>
      </c>
      <c r="E499" s="1">
        <v>498</v>
      </c>
      <c r="F499" s="1">
        <v>2</v>
      </c>
      <c r="G499" s="1" t="s">
        <v>839</v>
      </c>
      <c r="H499" s="1" t="s">
        <v>6459</v>
      </c>
      <c r="I499" s="1">
        <v>11</v>
      </c>
      <c r="L499" s="1">
        <v>4</v>
      </c>
      <c r="M499" s="1" t="s">
        <v>1453</v>
      </c>
      <c r="N499" s="1" t="s">
        <v>7230</v>
      </c>
      <c r="S499" s="1" t="s">
        <v>70</v>
      </c>
      <c r="T499" s="1" t="s">
        <v>6596</v>
      </c>
      <c r="Y499" s="1" t="s">
        <v>1463</v>
      </c>
      <c r="Z499" s="1" t="s">
        <v>7450</v>
      </c>
      <c r="AC499" s="1">
        <v>10</v>
      </c>
      <c r="AD499" s="1" t="s">
        <v>67</v>
      </c>
      <c r="AE499" s="1" t="s">
        <v>8717</v>
      </c>
    </row>
    <row r="500" spans="1:73" ht="13.5" customHeight="1" x14ac:dyDescent="0.25">
      <c r="A500" s="4" t="str">
        <f t="shared" si="14"/>
        <v>1687_풍각남면_230</v>
      </c>
      <c r="B500" s="1">
        <v>1687</v>
      </c>
      <c r="C500" s="1" t="s">
        <v>11322</v>
      </c>
      <c r="D500" s="1" t="s">
        <v>11323</v>
      </c>
      <c r="E500" s="1">
        <v>499</v>
      </c>
      <c r="F500" s="1">
        <v>2</v>
      </c>
      <c r="G500" s="1" t="s">
        <v>839</v>
      </c>
      <c r="H500" s="1" t="s">
        <v>6459</v>
      </c>
      <c r="I500" s="1">
        <v>11</v>
      </c>
      <c r="L500" s="1">
        <v>4</v>
      </c>
      <c r="M500" s="1" t="s">
        <v>1453</v>
      </c>
      <c r="N500" s="1" t="s">
        <v>7230</v>
      </c>
      <c r="S500" s="1" t="s">
        <v>68</v>
      </c>
      <c r="T500" s="1" t="s">
        <v>6595</v>
      </c>
      <c r="Y500" s="1" t="s">
        <v>1454</v>
      </c>
      <c r="Z500" s="1" t="s">
        <v>7451</v>
      </c>
      <c r="AC500" s="1">
        <v>73</v>
      </c>
      <c r="AD500" s="1" t="s">
        <v>314</v>
      </c>
      <c r="AE500" s="1" t="s">
        <v>8747</v>
      </c>
    </row>
    <row r="501" spans="1:73" ht="13.5" customHeight="1" x14ac:dyDescent="0.25">
      <c r="A501" s="4" t="str">
        <f t="shared" si="14"/>
        <v>1687_풍각남면_230</v>
      </c>
      <c r="B501" s="1">
        <v>1687</v>
      </c>
      <c r="C501" s="1" t="s">
        <v>11322</v>
      </c>
      <c r="D501" s="1" t="s">
        <v>11323</v>
      </c>
      <c r="E501" s="1">
        <v>500</v>
      </c>
      <c r="F501" s="1">
        <v>2</v>
      </c>
      <c r="G501" s="1" t="s">
        <v>839</v>
      </c>
      <c r="H501" s="1" t="s">
        <v>6459</v>
      </c>
      <c r="I501" s="1">
        <v>11</v>
      </c>
      <c r="L501" s="1">
        <v>4</v>
      </c>
      <c r="M501" s="1" t="s">
        <v>1453</v>
      </c>
      <c r="N501" s="1" t="s">
        <v>7230</v>
      </c>
      <c r="S501" s="1" t="s">
        <v>93</v>
      </c>
      <c r="T501" s="1" t="s">
        <v>6597</v>
      </c>
      <c r="Y501" s="1" t="s">
        <v>1464</v>
      </c>
      <c r="Z501" s="1" t="s">
        <v>7452</v>
      </c>
      <c r="AF501" s="1" t="s">
        <v>129</v>
      </c>
      <c r="AG501" s="1" t="s">
        <v>8738</v>
      </c>
    </row>
    <row r="502" spans="1:73" ht="13.5" customHeight="1" x14ac:dyDescent="0.25">
      <c r="A502" s="4" t="str">
        <f t="shared" si="14"/>
        <v>1687_풍각남면_230</v>
      </c>
      <c r="B502" s="1">
        <v>1687</v>
      </c>
      <c r="C502" s="1" t="s">
        <v>11322</v>
      </c>
      <c r="D502" s="1" t="s">
        <v>11323</v>
      </c>
      <c r="E502" s="1">
        <v>501</v>
      </c>
      <c r="F502" s="1">
        <v>2</v>
      </c>
      <c r="G502" s="1" t="s">
        <v>839</v>
      </c>
      <c r="H502" s="1" t="s">
        <v>6459</v>
      </c>
      <c r="I502" s="1">
        <v>11</v>
      </c>
      <c r="L502" s="1">
        <v>5</v>
      </c>
      <c r="M502" s="1" t="s">
        <v>1068</v>
      </c>
      <c r="N502" s="1" t="s">
        <v>7332</v>
      </c>
      <c r="T502" s="1" t="s">
        <v>11369</v>
      </c>
      <c r="U502" s="1" t="s">
        <v>1081</v>
      </c>
      <c r="V502" s="1" t="s">
        <v>6743</v>
      </c>
      <c r="Y502" s="1" t="s">
        <v>1068</v>
      </c>
      <c r="Z502" s="1" t="s">
        <v>7332</v>
      </c>
      <c r="AC502" s="1">
        <v>38</v>
      </c>
      <c r="AD502" s="1" t="s">
        <v>85</v>
      </c>
      <c r="AE502" s="1" t="s">
        <v>8720</v>
      </c>
      <c r="AJ502" s="1" t="s">
        <v>17</v>
      </c>
      <c r="AK502" s="1" t="s">
        <v>8908</v>
      </c>
      <c r="AL502" s="1" t="s">
        <v>108</v>
      </c>
      <c r="AM502" s="1" t="s">
        <v>8869</v>
      </c>
      <c r="AN502" s="1" t="s">
        <v>587</v>
      </c>
      <c r="AO502" s="1" t="s">
        <v>8884</v>
      </c>
      <c r="AP502" s="1" t="s">
        <v>58</v>
      </c>
      <c r="AQ502" s="1" t="s">
        <v>6774</v>
      </c>
      <c r="AR502" s="1" t="s">
        <v>1419</v>
      </c>
      <c r="AS502" s="1" t="s">
        <v>9041</v>
      </c>
      <c r="AT502" s="1" t="s">
        <v>44</v>
      </c>
      <c r="AU502" s="1" t="s">
        <v>6669</v>
      </c>
      <c r="AV502" s="1" t="s">
        <v>948</v>
      </c>
      <c r="AW502" s="1" t="s">
        <v>7626</v>
      </c>
      <c r="BB502" s="1" t="s">
        <v>46</v>
      </c>
      <c r="BC502" s="1" t="s">
        <v>6783</v>
      </c>
      <c r="BD502" s="1" t="s">
        <v>1465</v>
      </c>
      <c r="BE502" s="1" t="s">
        <v>7451</v>
      </c>
      <c r="BG502" s="1" t="s">
        <v>44</v>
      </c>
      <c r="BH502" s="1" t="s">
        <v>6669</v>
      </c>
      <c r="BI502" s="1" t="s">
        <v>767</v>
      </c>
      <c r="BJ502" s="1" t="s">
        <v>7448</v>
      </c>
      <c r="BK502" s="1" t="s">
        <v>44</v>
      </c>
      <c r="BL502" s="1" t="s">
        <v>6669</v>
      </c>
      <c r="BM502" s="1" t="s">
        <v>956</v>
      </c>
      <c r="BN502" s="1" t="s">
        <v>10427</v>
      </c>
      <c r="BO502" s="1" t="s">
        <v>44</v>
      </c>
      <c r="BP502" s="1" t="s">
        <v>6669</v>
      </c>
      <c r="BQ502" s="1" t="s">
        <v>310</v>
      </c>
      <c r="BR502" s="1" t="s">
        <v>7854</v>
      </c>
      <c r="BS502" s="1" t="s">
        <v>163</v>
      </c>
      <c r="BT502" s="1" t="s">
        <v>8851</v>
      </c>
      <c r="BU502" s="1" t="s">
        <v>14056</v>
      </c>
    </row>
    <row r="503" spans="1:73" ht="13.5" customHeight="1" x14ac:dyDescent="0.25">
      <c r="A503" s="4" t="str">
        <f t="shared" si="14"/>
        <v>1687_풍각남면_230</v>
      </c>
      <c r="B503" s="1">
        <v>1687</v>
      </c>
      <c r="C503" s="1" t="s">
        <v>11322</v>
      </c>
      <c r="D503" s="1" t="s">
        <v>11323</v>
      </c>
      <c r="E503" s="1">
        <v>502</v>
      </c>
      <c r="F503" s="1">
        <v>2</v>
      </c>
      <c r="G503" s="1" t="s">
        <v>839</v>
      </c>
      <c r="H503" s="1" t="s">
        <v>6459</v>
      </c>
      <c r="I503" s="1">
        <v>11</v>
      </c>
      <c r="L503" s="1">
        <v>5</v>
      </c>
      <c r="M503" s="1" t="s">
        <v>1068</v>
      </c>
      <c r="N503" s="1" t="s">
        <v>7332</v>
      </c>
      <c r="S503" s="1" t="s">
        <v>52</v>
      </c>
      <c r="T503" s="1" t="s">
        <v>6593</v>
      </c>
      <c r="U503" s="1" t="s">
        <v>83</v>
      </c>
      <c r="V503" s="1" t="s">
        <v>11397</v>
      </c>
      <c r="W503" s="1" t="s">
        <v>74</v>
      </c>
      <c r="X503" s="1" t="s">
        <v>7057</v>
      </c>
      <c r="Y503" s="1" t="s">
        <v>1466</v>
      </c>
      <c r="Z503" s="1" t="s">
        <v>7453</v>
      </c>
      <c r="AC503" s="1">
        <v>36</v>
      </c>
      <c r="AD503" s="1" t="s">
        <v>76</v>
      </c>
      <c r="AE503" s="1" t="s">
        <v>8719</v>
      </c>
      <c r="AJ503" s="1" t="s">
        <v>17</v>
      </c>
      <c r="AK503" s="1" t="s">
        <v>8908</v>
      </c>
      <c r="AL503" s="1" t="s">
        <v>981</v>
      </c>
      <c r="AM503" s="1" t="s">
        <v>8921</v>
      </c>
      <c r="AT503" s="1" t="s">
        <v>60</v>
      </c>
      <c r="AU503" s="1" t="s">
        <v>7012</v>
      </c>
      <c r="AV503" s="1" t="s">
        <v>261</v>
      </c>
      <c r="AW503" s="1" t="s">
        <v>9331</v>
      </c>
      <c r="BG503" s="1" t="s">
        <v>60</v>
      </c>
      <c r="BH503" s="1" t="s">
        <v>7012</v>
      </c>
      <c r="BI503" s="1" t="s">
        <v>1467</v>
      </c>
      <c r="BJ503" s="1" t="s">
        <v>8330</v>
      </c>
      <c r="BK503" s="1" t="s">
        <v>60</v>
      </c>
      <c r="BL503" s="1" t="s">
        <v>7012</v>
      </c>
      <c r="BM503" s="1" t="s">
        <v>1468</v>
      </c>
      <c r="BN503" s="1" t="s">
        <v>7741</v>
      </c>
      <c r="BO503" s="1" t="s">
        <v>60</v>
      </c>
      <c r="BP503" s="1" t="s">
        <v>7012</v>
      </c>
      <c r="BQ503" s="1" t="s">
        <v>13778</v>
      </c>
      <c r="BR503" s="1" t="s">
        <v>12074</v>
      </c>
      <c r="BS503" s="1" t="s">
        <v>56</v>
      </c>
      <c r="BT503" s="1" t="s">
        <v>11552</v>
      </c>
    </row>
    <row r="504" spans="1:73" ht="13.5" customHeight="1" x14ac:dyDescent="0.25">
      <c r="A504" s="4" t="str">
        <f t="shared" si="14"/>
        <v>1687_풍각남면_230</v>
      </c>
      <c r="B504" s="1">
        <v>1687</v>
      </c>
      <c r="C504" s="1" t="s">
        <v>11322</v>
      </c>
      <c r="D504" s="1" t="s">
        <v>11323</v>
      </c>
      <c r="E504" s="1">
        <v>503</v>
      </c>
      <c r="F504" s="1">
        <v>2</v>
      </c>
      <c r="G504" s="1" t="s">
        <v>839</v>
      </c>
      <c r="H504" s="1" t="s">
        <v>6459</v>
      </c>
      <c r="I504" s="1">
        <v>11</v>
      </c>
      <c r="L504" s="1">
        <v>5</v>
      </c>
      <c r="M504" s="1" t="s">
        <v>1068</v>
      </c>
      <c r="N504" s="1" t="s">
        <v>7332</v>
      </c>
      <c r="S504" s="1" t="s">
        <v>70</v>
      </c>
      <c r="T504" s="1" t="s">
        <v>6596</v>
      </c>
      <c r="Y504" s="1" t="s">
        <v>1469</v>
      </c>
      <c r="Z504" s="1" t="s">
        <v>7454</v>
      </c>
      <c r="AG504" s="1" t="s">
        <v>8738</v>
      </c>
    </row>
    <row r="505" spans="1:73" ht="13.5" customHeight="1" x14ac:dyDescent="0.25">
      <c r="A505" s="4" t="str">
        <f t="shared" si="14"/>
        <v>1687_풍각남면_230</v>
      </c>
      <c r="B505" s="1">
        <v>1687</v>
      </c>
      <c r="C505" s="1" t="s">
        <v>11322</v>
      </c>
      <c r="D505" s="1" t="s">
        <v>11323</v>
      </c>
      <c r="E505" s="1">
        <v>504</v>
      </c>
      <c r="F505" s="1">
        <v>2</v>
      </c>
      <c r="G505" s="1" t="s">
        <v>839</v>
      </c>
      <c r="H505" s="1" t="s">
        <v>6459</v>
      </c>
      <c r="I505" s="1">
        <v>11</v>
      </c>
      <c r="L505" s="1">
        <v>5</v>
      </c>
      <c r="M505" s="1" t="s">
        <v>1068</v>
      </c>
      <c r="N505" s="1" t="s">
        <v>7332</v>
      </c>
      <c r="S505" s="1" t="s">
        <v>70</v>
      </c>
      <c r="T505" s="1" t="s">
        <v>6596</v>
      </c>
      <c r="Y505" s="1" t="s">
        <v>857</v>
      </c>
      <c r="Z505" s="1" t="s">
        <v>7279</v>
      </c>
      <c r="AF505" s="1" t="s">
        <v>129</v>
      </c>
      <c r="AG505" s="1" t="s">
        <v>8738</v>
      </c>
    </row>
    <row r="506" spans="1:73" ht="13.5" customHeight="1" x14ac:dyDescent="0.25">
      <c r="A506" s="4" t="str">
        <f t="shared" si="14"/>
        <v>1687_풍각남면_230</v>
      </c>
      <c r="B506" s="1">
        <v>1687</v>
      </c>
      <c r="C506" s="1" t="s">
        <v>11322</v>
      </c>
      <c r="D506" s="1" t="s">
        <v>11323</v>
      </c>
      <c r="E506" s="1">
        <v>505</v>
      </c>
      <c r="F506" s="1">
        <v>2</v>
      </c>
      <c r="G506" s="1" t="s">
        <v>839</v>
      </c>
      <c r="H506" s="1" t="s">
        <v>6459</v>
      </c>
      <c r="I506" s="1">
        <v>11</v>
      </c>
      <c r="L506" s="1">
        <v>5</v>
      </c>
      <c r="M506" s="1" t="s">
        <v>1068</v>
      </c>
      <c r="N506" s="1" t="s">
        <v>7332</v>
      </c>
      <c r="S506" s="1" t="s">
        <v>70</v>
      </c>
      <c r="T506" s="1" t="s">
        <v>6596</v>
      </c>
      <c r="Y506" s="1" t="s">
        <v>1470</v>
      </c>
      <c r="Z506" s="1" t="s">
        <v>7455</v>
      </c>
      <c r="AC506" s="1">
        <v>2</v>
      </c>
      <c r="AD506" s="1" t="s">
        <v>69</v>
      </c>
      <c r="AE506" s="1" t="s">
        <v>6722</v>
      </c>
      <c r="AF506" s="1" t="s">
        <v>97</v>
      </c>
      <c r="AG506" s="1" t="s">
        <v>8774</v>
      </c>
    </row>
    <row r="507" spans="1:73" ht="13.5" customHeight="1" x14ac:dyDescent="0.25">
      <c r="A507" s="4" t="str">
        <f t="shared" si="14"/>
        <v>1687_풍각남면_230</v>
      </c>
      <c r="B507" s="1">
        <v>1687</v>
      </c>
      <c r="C507" s="1" t="s">
        <v>11322</v>
      </c>
      <c r="D507" s="1" t="s">
        <v>11323</v>
      </c>
      <c r="E507" s="1">
        <v>506</v>
      </c>
      <c r="F507" s="1">
        <v>2</v>
      </c>
      <c r="G507" s="1" t="s">
        <v>839</v>
      </c>
      <c r="H507" s="1" t="s">
        <v>6459</v>
      </c>
      <c r="I507" s="1">
        <v>12</v>
      </c>
      <c r="J507" s="1" t="s">
        <v>1471</v>
      </c>
      <c r="K507" s="1" t="s">
        <v>6489</v>
      </c>
      <c r="L507" s="1">
        <v>1</v>
      </c>
      <c r="M507" s="1" t="s">
        <v>352</v>
      </c>
      <c r="N507" s="1" t="s">
        <v>7456</v>
      </c>
      <c r="T507" s="1" t="s">
        <v>11369</v>
      </c>
      <c r="U507" s="1" t="s">
        <v>1472</v>
      </c>
      <c r="V507" s="1" t="s">
        <v>6763</v>
      </c>
      <c r="Y507" s="1" t="s">
        <v>352</v>
      </c>
      <c r="Z507" s="1" t="s">
        <v>7456</v>
      </c>
      <c r="AC507" s="1">
        <v>40</v>
      </c>
      <c r="AD507" s="1" t="s">
        <v>327</v>
      </c>
      <c r="AE507" s="1" t="s">
        <v>8748</v>
      </c>
      <c r="AJ507" s="1" t="s">
        <v>17</v>
      </c>
      <c r="AK507" s="1" t="s">
        <v>8908</v>
      </c>
      <c r="AL507" s="1" t="s">
        <v>108</v>
      </c>
      <c r="AM507" s="1" t="s">
        <v>8869</v>
      </c>
      <c r="AN507" s="1" t="s">
        <v>587</v>
      </c>
      <c r="AO507" s="1" t="s">
        <v>8884</v>
      </c>
      <c r="AP507" s="1" t="s">
        <v>58</v>
      </c>
      <c r="AQ507" s="1" t="s">
        <v>6774</v>
      </c>
      <c r="AR507" s="1" t="s">
        <v>1419</v>
      </c>
      <c r="AS507" s="1" t="s">
        <v>9041</v>
      </c>
      <c r="AT507" s="1" t="s">
        <v>44</v>
      </c>
      <c r="AU507" s="1" t="s">
        <v>6669</v>
      </c>
      <c r="AV507" s="1" t="s">
        <v>948</v>
      </c>
      <c r="AW507" s="1" t="s">
        <v>7626</v>
      </c>
      <c r="BB507" s="1" t="s">
        <v>46</v>
      </c>
      <c r="BC507" s="1" t="s">
        <v>6783</v>
      </c>
      <c r="BD507" s="1" t="s">
        <v>1454</v>
      </c>
      <c r="BE507" s="1" t="s">
        <v>7451</v>
      </c>
      <c r="BG507" s="1" t="s">
        <v>44</v>
      </c>
      <c r="BH507" s="1" t="s">
        <v>6669</v>
      </c>
      <c r="BI507" s="1" t="s">
        <v>767</v>
      </c>
      <c r="BJ507" s="1" t="s">
        <v>7448</v>
      </c>
      <c r="BK507" s="1" t="s">
        <v>44</v>
      </c>
      <c r="BL507" s="1" t="s">
        <v>6669</v>
      </c>
      <c r="BM507" s="1" t="s">
        <v>956</v>
      </c>
      <c r="BN507" s="1" t="s">
        <v>10427</v>
      </c>
      <c r="BO507" s="1" t="s">
        <v>44</v>
      </c>
      <c r="BP507" s="1" t="s">
        <v>6669</v>
      </c>
      <c r="BQ507" s="1" t="s">
        <v>1086</v>
      </c>
      <c r="BR507" s="1" t="s">
        <v>9602</v>
      </c>
      <c r="BS507" s="1" t="s">
        <v>163</v>
      </c>
      <c r="BT507" s="1" t="s">
        <v>8851</v>
      </c>
    </row>
    <row r="508" spans="1:73" ht="13.5" customHeight="1" x14ac:dyDescent="0.25">
      <c r="A508" s="4" t="str">
        <f t="shared" si="14"/>
        <v>1687_풍각남면_230</v>
      </c>
      <c r="B508" s="1">
        <v>1687</v>
      </c>
      <c r="C508" s="1" t="s">
        <v>11322</v>
      </c>
      <c r="D508" s="1" t="s">
        <v>11323</v>
      </c>
      <c r="E508" s="1">
        <v>507</v>
      </c>
      <c r="F508" s="1">
        <v>2</v>
      </c>
      <c r="G508" s="1" t="s">
        <v>839</v>
      </c>
      <c r="H508" s="1" t="s">
        <v>6459</v>
      </c>
      <c r="I508" s="1">
        <v>12</v>
      </c>
      <c r="L508" s="1">
        <v>1</v>
      </c>
      <c r="M508" s="1" t="s">
        <v>352</v>
      </c>
      <c r="N508" s="1" t="s">
        <v>7456</v>
      </c>
      <c r="S508" s="1" t="s">
        <v>52</v>
      </c>
      <c r="T508" s="1" t="s">
        <v>6593</v>
      </c>
      <c r="U508" s="1" t="s">
        <v>83</v>
      </c>
      <c r="V508" s="1" t="s">
        <v>11397</v>
      </c>
      <c r="W508" s="1" t="s">
        <v>145</v>
      </c>
      <c r="X508" s="1" t="s">
        <v>7059</v>
      </c>
      <c r="Y508" s="1" t="s">
        <v>1473</v>
      </c>
      <c r="Z508" s="1" t="s">
        <v>7457</v>
      </c>
      <c r="AC508" s="1">
        <v>36</v>
      </c>
      <c r="AD508" s="1" t="s">
        <v>76</v>
      </c>
      <c r="AE508" s="1" t="s">
        <v>8719</v>
      </c>
      <c r="AJ508" s="1" t="s">
        <v>17</v>
      </c>
      <c r="AK508" s="1" t="s">
        <v>8908</v>
      </c>
      <c r="AL508" s="1" t="s">
        <v>51</v>
      </c>
      <c r="AM508" s="1" t="s">
        <v>8849</v>
      </c>
      <c r="AT508" s="1" t="s">
        <v>148</v>
      </c>
      <c r="AU508" s="1" t="s">
        <v>11760</v>
      </c>
      <c r="AV508" s="1" t="s">
        <v>210</v>
      </c>
      <c r="AW508" s="1" t="s">
        <v>8591</v>
      </c>
      <c r="BG508" s="1" t="s">
        <v>148</v>
      </c>
      <c r="BH508" s="1" t="s">
        <v>11401</v>
      </c>
      <c r="BI508" s="1" t="s">
        <v>1474</v>
      </c>
      <c r="BJ508" s="1" t="s">
        <v>10020</v>
      </c>
      <c r="BK508" s="1" t="s">
        <v>148</v>
      </c>
      <c r="BL508" s="1" t="s">
        <v>11910</v>
      </c>
      <c r="BM508" s="1" t="s">
        <v>1475</v>
      </c>
      <c r="BN508" s="1" t="s">
        <v>10451</v>
      </c>
      <c r="BO508" s="1" t="s">
        <v>148</v>
      </c>
      <c r="BP508" s="1" t="s">
        <v>11401</v>
      </c>
      <c r="BQ508" s="1" t="s">
        <v>1476</v>
      </c>
      <c r="BR508" s="1" t="s">
        <v>10868</v>
      </c>
      <c r="BS508" s="1" t="s">
        <v>196</v>
      </c>
      <c r="BT508" s="1" t="s">
        <v>8873</v>
      </c>
    </row>
    <row r="509" spans="1:73" ht="13.5" customHeight="1" x14ac:dyDescent="0.25">
      <c r="A509" s="4" t="str">
        <f t="shared" si="14"/>
        <v>1687_풍각남면_230</v>
      </c>
      <c r="B509" s="1">
        <v>1687</v>
      </c>
      <c r="C509" s="1" t="s">
        <v>11322</v>
      </c>
      <c r="D509" s="1" t="s">
        <v>11323</v>
      </c>
      <c r="E509" s="1">
        <v>508</v>
      </c>
      <c r="F509" s="1">
        <v>2</v>
      </c>
      <c r="G509" s="1" t="s">
        <v>839</v>
      </c>
      <c r="H509" s="1" t="s">
        <v>6459</v>
      </c>
      <c r="I509" s="1">
        <v>12</v>
      </c>
      <c r="L509" s="1">
        <v>1</v>
      </c>
      <c r="M509" s="1" t="s">
        <v>352</v>
      </c>
      <c r="N509" s="1" t="s">
        <v>7456</v>
      </c>
      <c r="S509" s="1" t="s">
        <v>70</v>
      </c>
      <c r="T509" s="1" t="s">
        <v>6596</v>
      </c>
      <c r="Y509" s="1" t="s">
        <v>13441</v>
      </c>
      <c r="Z509" s="1" t="s">
        <v>13460</v>
      </c>
      <c r="AC509" s="1">
        <v>4</v>
      </c>
      <c r="AD509" s="1" t="s">
        <v>72</v>
      </c>
      <c r="AE509" s="1" t="s">
        <v>8718</v>
      </c>
      <c r="AF509" s="1" t="s">
        <v>97</v>
      </c>
      <c r="AG509" s="1" t="s">
        <v>8774</v>
      </c>
    </row>
    <row r="510" spans="1:73" ht="13.5" customHeight="1" x14ac:dyDescent="0.25">
      <c r="A510" s="4" t="str">
        <f t="shared" si="14"/>
        <v>1687_풍각남면_230</v>
      </c>
      <c r="B510" s="1">
        <v>1687</v>
      </c>
      <c r="C510" s="1" t="s">
        <v>11322</v>
      </c>
      <c r="D510" s="1" t="s">
        <v>11323</v>
      </c>
      <c r="E510" s="1">
        <v>509</v>
      </c>
      <c r="F510" s="1">
        <v>2</v>
      </c>
      <c r="G510" s="1" t="s">
        <v>839</v>
      </c>
      <c r="H510" s="1" t="s">
        <v>6459</v>
      </c>
      <c r="I510" s="1">
        <v>12</v>
      </c>
      <c r="L510" s="1">
        <v>2</v>
      </c>
      <c r="M510" s="1" t="s">
        <v>13779</v>
      </c>
      <c r="N510" s="1" t="s">
        <v>11272</v>
      </c>
      <c r="T510" s="1" t="s">
        <v>11368</v>
      </c>
      <c r="U510" s="1" t="s">
        <v>1477</v>
      </c>
      <c r="V510" s="1" t="s">
        <v>11420</v>
      </c>
      <c r="W510" s="1" t="s">
        <v>1478</v>
      </c>
      <c r="X510" s="1" t="s">
        <v>7080</v>
      </c>
      <c r="Y510" s="1" t="s">
        <v>13780</v>
      </c>
      <c r="Z510" s="1" t="s">
        <v>7458</v>
      </c>
      <c r="AC510" s="1">
        <v>63</v>
      </c>
      <c r="AD510" s="1" t="s">
        <v>96</v>
      </c>
      <c r="AE510" s="1" t="s">
        <v>8721</v>
      </c>
      <c r="AJ510" s="1" t="s">
        <v>17</v>
      </c>
      <c r="AK510" s="1" t="s">
        <v>8908</v>
      </c>
      <c r="AL510" s="1" t="s">
        <v>179</v>
      </c>
      <c r="AM510" s="1" t="s">
        <v>8927</v>
      </c>
      <c r="AT510" s="1" t="s">
        <v>60</v>
      </c>
      <c r="AU510" s="1" t="s">
        <v>7012</v>
      </c>
      <c r="AV510" s="1" t="s">
        <v>1479</v>
      </c>
      <c r="AW510" s="1" t="s">
        <v>7326</v>
      </c>
      <c r="BG510" s="1" t="s">
        <v>60</v>
      </c>
      <c r="BH510" s="1" t="s">
        <v>7012</v>
      </c>
      <c r="BI510" s="1" t="s">
        <v>1427</v>
      </c>
      <c r="BJ510" s="1" t="s">
        <v>10017</v>
      </c>
      <c r="BK510" s="1" t="s">
        <v>60</v>
      </c>
      <c r="BL510" s="1" t="s">
        <v>7012</v>
      </c>
      <c r="BM510" s="1" t="s">
        <v>13781</v>
      </c>
      <c r="BN510" s="1" t="s">
        <v>10452</v>
      </c>
      <c r="BO510" s="1" t="s">
        <v>1178</v>
      </c>
      <c r="BP510" s="1" t="s">
        <v>9191</v>
      </c>
      <c r="BQ510" s="1" t="s">
        <v>1480</v>
      </c>
      <c r="BR510" s="1" t="s">
        <v>10851</v>
      </c>
      <c r="BS510" s="1" t="s">
        <v>51</v>
      </c>
      <c r="BT510" s="1" t="s">
        <v>8849</v>
      </c>
    </row>
    <row r="511" spans="1:73" ht="13.5" customHeight="1" x14ac:dyDescent="0.25">
      <c r="A511" s="4" t="str">
        <f t="shared" si="14"/>
        <v>1687_풍각남면_230</v>
      </c>
      <c r="B511" s="1">
        <v>1687</v>
      </c>
      <c r="C511" s="1" t="s">
        <v>11322</v>
      </c>
      <c r="D511" s="1" t="s">
        <v>11323</v>
      </c>
      <c r="E511" s="1">
        <v>510</v>
      </c>
      <c r="F511" s="1">
        <v>2</v>
      </c>
      <c r="G511" s="1" t="s">
        <v>839</v>
      </c>
      <c r="H511" s="1" t="s">
        <v>6459</v>
      </c>
      <c r="I511" s="1">
        <v>12</v>
      </c>
      <c r="L511" s="1">
        <v>2</v>
      </c>
      <c r="M511" s="1" t="s">
        <v>13779</v>
      </c>
      <c r="N511" s="1" t="s">
        <v>11272</v>
      </c>
      <c r="S511" s="1" t="s">
        <v>52</v>
      </c>
      <c r="T511" s="1" t="s">
        <v>6593</v>
      </c>
      <c r="U511" s="1" t="s">
        <v>83</v>
      </c>
      <c r="V511" s="1" t="s">
        <v>11397</v>
      </c>
      <c r="W511" s="1" t="s">
        <v>74</v>
      </c>
      <c r="X511" s="1" t="s">
        <v>7057</v>
      </c>
      <c r="Y511" s="1" t="s">
        <v>1481</v>
      </c>
      <c r="Z511" s="1" t="s">
        <v>7149</v>
      </c>
      <c r="AC511" s="1">
        <v>62</v>
      </c>
      <c r="AD511" s="1" t="s">
        <v>69</v>
      </c>
      <c r="AE511" s="1" t="s">
        <v>6722</v>
      </c>
      <c r="AJ511" s="1" t="s">
        <v>17</v>
      </c>
      <c r="AK511" s="1" t="s">
        <v>8908</v>
      </c>
      <c r="AL511" s="1" t="s">
        <v>77</v>
      </c>
      <c r="AM511" s="1" t="s">
        <v>8882</v>
      </c>
      <c r="AT511" s="1" t="s">
        <v>60</v>
      </c>
      <c r="AU511" s="1" t="s">
        <v>7012</v>
      </c>
      <c r="AV511" s="1" t="s">
        <v>1482</v>
      </c>
      <c r="AW511" s="1" t="s">
        <v>9332</v>
      </c>
      <c r="BG511" s="1" t="s">
        <v>60</v>
      </c>
      <c r="BH511" s="1" t="s">
        <v>7012</v>
      </c>
      <c r="BI511" s="1" t="s">
        <v>1483</v>
      </c>
      <c r="BJ511" s="1" t="s">
        <v>10021</v>
      </c>
      <c r="BK511" s="1" t="s">
        <v>60</v>
      </c>
      <c r="BL511" s="1" t="s">
        <v>7012</v>
      </c>
      <c r="BM511" s="1" t="s">
        <v>1484</v>
      </c>
      <c r="BN511" s="1" t="s">
        <v>10453</v>
      </c>
      <c r="BO511" s="1" t="s">
        <v>60</v>
      </c>
      <c r="BP511" s="1" t="s">
        <v>7012</v>
      </c>
      <c r="BQ511" s="1" t="s">
        <v>1485</v>
      </c>
      <c r="BR511" s="1" t="s">
        <v>12161</v>
      </c>
      <c r="BS511" s="1" t="s">
        <v>1486</v>
      </c>
      <c r="BT511" s="1" t="s">
        <v>11644</v>
      </c>
    </row>
    <row r="512" spans="1:73" ht="13.5" customHeight="1" x14ac:dyDescent="0.25">
      <c r="A512" s="4" t="str">
        <f t="shared" si="14"/>
        <v>1687_풍각남면_230</v>
      </c>
      <c r="B512" s="1">
        <v>1687</v>
      </c>
      <c r="C512" s="1" t="s">
        <v>11322</v>
      </c>
      <c r="D512" s="1" t="s">
        <v>11323</v>
      </c>
      <c r="E512" s="1">
        <v>511</v>
      </c>
      <c r="F512" s="1">
        <v>2</v>
      </c>
      <c r="G512" s="1" t="s">
        <v>839</v>
      </c>
      <c r="H512" s="1" t="s">
        <v>6459</v>
      </c>
      <c r="I512" s="1">
        <v>12</v>
      </c>
      <c r="L512" s="1">
        <v>2</v>
      </c>
      <c r="M512" s="1" t="s">
        <v>13779</v>
      </c>
      <c r="N512" s="1" t="s">
        <v>11272</v>
      </c>
      <c r="S512" s="1" t="s">
        <v>343</v>
      </c>
      <c r="T512" s="1" t="s">
        <v>6604</v>
      </c>
      <c r="Y512" s="1" t="s">
        <v>1487</v>
      </c>
      <c r="Z512" s="1" t="s">
        <v>7459</v>
      </c>
      <c r="AF512" s="1" t="s">
        <v>479</v>
      </c>
      <c r="AG512" s="1" t="s">
        <v>8780</v>
      </c>
      <c r="AH512" s="1" t="s">
        <v>13631</v>
      </c>
      <c r="AI512" s="1" t="s">
        <v>13632</v>
      </c>
    </row>
    <row r="513" spans="1:72" ht="13.5" customHeight="1" x14ac:dyDescent="0.25">
      <c r="A513" s="4" t="str">
        <f t="shared" si="14"/>
        <v>1687_풍각남면_230</v>
      </c>
      <c r="B513" s="1">
        <v>1687</v>
      </c>
      <c r="C513" s="1" t="s">
        <v>11322</v>
      </c>
      <c r="D513" s="1" t="s">
        <v>11323</v>
      </c>
      <c r="E513" s="1">
        <v>512</v>
      </c>
      <c r="F513" s="1">
        <v>2</v>
      </c>
      <c r="G513" s="1" t="s">
        <v>839</v>
      </c>
      <c r="H513" s="1" t="s">
        <v>6459</v>
      </c>
      <c r="I513" s="1">
        <v>12</v>
      </c>
      <c r="L513" s="1">
        <v>2</v>
      </c>
      <c r="M513" s="1" t="s">
        <v>13779</v>
      </c>
      <c r="N513" s="1" t="s">
        <v>11272</v>
      </c>
      <c r="S513" s="1" t="s">
        <v>70</v>
      </c>
      <c r="T513" s="1" t="s">
        <v>6596</v>
      </c>
      <c r="Y513" s="1" t="s">
        <v>1488</v>
      </c>
      <c r="Z513" s="1" t="s">
        <v>7460</v>
      </c>
      <c r="AC513" s="1">
        <v>4</v>
      </c>
      <c r="AD513" s="1" t="s">
        <v>72</v>
      </c>
      <c r="AE513" s="1" t="s">
        <v>8718</v>
      </c>
    </row>
    <row r="514" spans="1:72" ht="13.5" customHeight="1" x14ac:dyDescent="0.25">
      <c r="A514" s="4" t="str">
        <f t="shared" si="14"/>
        <v>1687_풍각남면_230</v>
      </c>
      <c r="B514" s="1">
        <v>1687</v>
      </c>
      <c r="C514" s="1" t="s">
        <v>11322</v>
      </c>
      <c r="D514" s="1" t="s">
        <v>11323</v>
      </c>
      <c r="E514" s="1">
        <v>513</v>
      </c>
      <c r="F514" s="1">
        <v>2</v>
      </c>
      <c r="G514" s="1" t="s">
        <v>839</v>
      </c>
      <c r="H514" s="1" t="s">
        <v>6459</v>
      </c>
      <c r="I514" s="1">
        <v>12</v>
      </c>
      <c r="L514" s="1">
        <v>2</v>
      </c>
      <c r="M514" s="1" t="s">
        <v>13779</v>
      </c>
      <c r="N514" s="1" t="s">
        <v>11272</v>
      </c>
      <c r="S514" s="1" t="s">
        <v>93</v>
      </c>
      <c r="T514" s="1" t="s">
        <v>6597</v>
      </c>
      <c r="U514" s="1" t="s">
        <v>1489</v>
      </c>
      <c r="V514" s="1" t="s">
        <v>6764</v>
      </c>
      <c r="Y514" s="1" t="s">
        <v>1490</v>
      </c>
      <c r="Z514" s="1" t="s">
        <v>7461</v>
      </c>
      <c r="AC514" s="1">
        <v>16</v>
      </c>
      <c r="AD514" s="1" t="s">
        <v>1075</v>
      </c>
      <c r="AE514" s="1" t="s">
        <v>8769</v>
      </c>
      <c r="AF514" s="1" t="s">
        <v>1349</v>
      </c>
      <c r="AG514" s="1" t="s">
        <v>8786</v>
      </c>
    </row>
    <row r="515" spans="1:72" ht="13.5" customHeight="1" x14ac:dyDescent="0.25">
      <c r="A515" s="4" t="str">
        <f t="shared" si="14"/>
        <v>1687_풍각남면_230</v>
      </c>
      <c r="B515" s="1">
        <v>1687</v>
      </c>
      <c r="C515" s="1" t="s">
        <v>11322</v>
      </c>
      <c r="D515" s="1" t="s">
        <v>11323</v>
      </c>
      <c r="E515" s="1">
        <v>514</v>
      </c>
      <c r="F515" s="1">
        <v>2</v>
      </c>
      <c r="G515" s="1" t="s">
        <v>839</v>
      </c>
      <c r="H515" s="1" t="s">
        <v>6459</v>
      </c>
      <c r="I515" s="1">
        <v>12</v>
      </c>
      <c r="L515" s="1">
        <v>3</v>
      </c>
      <c r="M515" s="1" t="s">
        <v>12393</v>
      </c>
      <c r="N515" s="1" t="s">
        <v>12883</v>
      </c>
      <c r="T515" s="1" t="s">
        <v>11368</v>
      </c>
      <c r="U515" s="1" t="s">
        <v>134</v>
      </c>
      <c r="V515" s="1" t="s">
        <v>6674</v>
      </c>
      <c r="W515" s="1" t="s">
        <v>98</v>
      </c>
      <c r="X515" s="1" t="s">
        <v>11439</v>
      </c>
      <c r="Y515" s="1" t="s">
        <v>1491</v>
      </c>
      <c r="Z515" s="1" t="s">
        <v>7462</v>
      </c>
      <c r="AC515" s="1">
        <v>32</v>
      </c>
      <c r="AD515" s="1" t="s">
        <v>633</v>
      </c>
      <c r="AE515" s="1" t="s">
        <v>7260</v>
      </c>
      <c r="AJ515" s="1" t="s">
        <v>17</v>
      </c>
      <c r="AK515" s="1" t="s">
        <v>8908</v>
      </c>
      <c r="AL515" s="1" t="s">
        <v>56</v>
      </c>
      <c r="AM515" s="1" t="s">
        <v>11552</v>
      </c>
      <c r="AT515" s="1" t="s">
        <v>60</v>
      </c>
      <c r="AU515" s="1" t="s">
        <v>7012</v>
      </c>
      <c r="AV515" s="1" t="s">
        <v>1068</v>
      </c>
      <c r="AW515" s="1" t="s">
        <v>7332</v>
      </c>
      <c r="BG515" s="1" t="s">
        <v>78</v>
      </c>
      <c r="BH515" s="1" t="s">
        <v>6689</v>
      </c>
      <c r="BI515" s="1" t="s">
        <v>354</v>
      </c>
      <c r="BJ515" s="1" t="s">
        <v>10022</v>
      </c>
      <c r="BK515" s="1" t="s">
        <v>335</v>
      </c>
      <c r="BL515" s="1" t="s">
        <v>6942</v>
      </c>
      <c r="BM515" s="1" t="s">
        <v>1492</v>
      </c>
      <c r="BN515" s="1" t="s">
        <v>7741</v>
      </c>
      <c r="BO515" s="1" t="s">
        <v>1230</v>
      </c>
      <c r="BP515" s="1" t="s">
        <v>9903</v>
      </c>
      <c r="BQ515" s="1" t="s">
        <v>1493</v>
      </c>
      <c r="BR515" s="1" t="s">
        <v>12030</v>
      </c>
      <c r="BS515" s="1" t="s">
        <v>57</v>
      </c>
      <c r="BT515" s="1" t="s">
        <v>8919</v>
      </c>
    </row>
    <row r="516" spans="1:72" ht="13.5" customHeight="1" x14ac:dyDescent="0.25">
      <c r="A516" s="4" t="str">
        <f t="shared" si="14"/>
        <v>1687_풍각남면_230</v>
      </c>
      <c r="B516" s="1">
        <v>1687</v>
      </c>
      <c r="C516" s="1" t="s">
        <v>11322</v>
      </c>
      <c r="D516" s="1" t="s">
        <v>11323</v>
      </c>
      <c r="E516" s="1">
        <v>515</v>
      </c>
      <c r="F516" s="1">
        <v>2</v>
      </c>
      <c r="G516" s="1" t="s">
        <v>839</v>
      </c>
      <c r="H516" s="1" t="s">
        <v>6459</v>
      </c>
      <c r="I516" s="1">
        <v>12</v>
      </c>
      <c r="L516" s="1">
        <v>3</v>
      </c>
      <c r="M516" s="1" t="s">
        <v>12393</v>
      </c>
      <c r="N516" s="1" t="s">
        <v>12883</v>
      </c>
      <c r="S516" s="1" t="s">
        <v>52</v>
      </c>
      <c r="T516" s="1" t="s">
        <v>6593</v>
      </c>
      <c r="U516" s="1" t="s">
        <v>83</v>
      </c>
      <c r="V516" s="1" t="s">
        <v>11397</v>
      </c>
      <c r="W516" s="1" t="s">
        <v>509</v>
      </c>
      <c r="X516" s="1" t="s">
        <v>7067</v>
      </c>
      <c r="Y516" s="1" t="s">
        <v>140</v>
      </c>
      <c r="Z516" s="1" t="s">
        <v>7129</v>
      </c>
      <c r="AC516" s="1">
        <v>34</v>
      </c>
      <c r="AD516" s="1" t="s">
        <v>55</v>
      </c>
      <c r="AE516" s="1" t="s">
        <v>8716</v>
      </c>
      <c r="AJ516" s="1" t="s">
        <v>17</v>
      </c>
      <c r="AK516" s="1" t="s">
        <v>8908</v>
      </c>
      <c r="AL516" s="1" t="s">
        <v>510</v>
      </c>
      <c r="AM516" s="1" t="s">
        <v>8915</v>
      </c>
      <c r="AT516" s="1" t="s">
        <v>60</v>
      </c>
      <c r="AU516" s="1" t="s">
        <v>7012</v>
      </c>
      <c r="AV516" s="1" t="s">
        <v>511</v>
      </c>
      <c r="AW516" s="1" t="s">
        <v>9267</v>
      </c>
      <c r="BG516" s="1" t="s">
        <v>512</v>
      </c>
      <c r="BH516" s="1" t="s">
        <v>9899</v>
      </c>
      <c r="BI516" s="1" t="s">
        <v>513</v>
      </c>
      <c r="BJ516" s="1" t="s">
        <v>9968</v>
      </c>
      <c r="BK516" s="1" t="s">
        <v>60</v>
      </c>
      <c r="BL516" s="1" t="s">
        <v>7012</v>
      </c>
      <c r="BM516" s="1" t="s">
        <v>1494</v>
      </c>
      <c r="BN516" s="1" t="s">
        <v>8983</v>
      </c>
      <c r="BO516" s="1" t="s">
        <v>515</v>
      </c>
      <c r="BP516" s="1" t="s">
        <v>9926</v>
      </c>
      <c r="BQ516" s="1" t="s">
        <v>516</v>
      </c>
      <c r="BR516" s="1" t="s">
        <v>12134</v>
      </c>
      <c r="BS516" s="1" t="s">
        <v>56</v>
      </c>
      <c r="BT516" s="1" t="s">
        <v>11552</v>
      </c>
    </row>
    <row r="517" spans="1:72" ht="13.5" customHeight="1" x14ac:dyDescent="0.25">
      <c r="A517" s="4" t="str">
        <f t="shared" si="14"/>
        <v>1687_풍각남면_230</v>
      </c>
      <c r="B517" s="1">
        <v>1687</v>
      </c>
      <c r="C517" s="1" t="s">
        <v>11322</v>
      </c>
      <c r="D517" s="1" t="s">
        <v>11323</v>
      </c>
      <c r="E517" s="1">
        <v>516</v>
      </c>
      <c r="F517" s="1">
        <v>2</v>
      </c>
      <c r="G517" s="1" t="s">
        <v>839</v>
      </c>
      <c r="H517" s="1" t="s">
        <v>6459</v>
      </c>
      <c r="I517" s="1">
        <v>12</v>
      </c>
      <c r="L517" s="1">
        <v>3</v>
      </c>
      <c r="M517" s="1" t="s">
        <v>12393</v>
      </c>
      <c r="N517" s="1" t="s">
        <v>12883</v>
      </c>
      <c r="S517" s="1" t="s">
        <v>70</v>
      </c>
      <c r="T517" s="1" t="s">
        <v>6596</v>
      </c>
      <c r="Y517" s="1" t="s">
        <v>1495</v>
      </c>
      <c r="Z517" s="1" t="s">
        <v>7463</v>
      </c>
      <c r="AF517" s="1" t="s">
        <v>129</v>
      </c>
      <c r="AG517" s="1" t="s">
        <v>8738</v>
      </c>
    </row>
    <row r="518" spans="1:72" ht="13.5" customHeight="1" x14ac:dyDescent="0.25">
      <c r="A518" s="4" t="str">
        <f t="shared" si="14"/>
        <v>1687_풍각남면_230</v>
      </c>
      <c r="B518" s="1">
        <v>1687</v>
      </c>
      <c r="C518" s="1" t="s">
        <v>11322</v>
      </c>
      <c r="D518" s="1" t="s">
        <v>11323</v>
      </c>
      <c r="E518" s="1">
        <v>517</v>
      </c>
      <c r="F518" s="1">
        <v>2</v>
      </c>
      <c r="G518" s="1" t="s">
        <v>839</v>
      </c>
      <c r="H518" s="1" t="s">
        <v>6459</v>
      </c>
      <c r="I518" s="1">
        <v>12</v>
      </c>
      <c r="L518" s="1">
        <v>4</v>
      </c>
      <c r="M518" s="1" t="s">
        <v>12394</v>
      </c>
      <c r="N518" s="1" t="s">
        <v>12884</v>
      </c>
      <c r="T518" s="1" t="s">
        <v>11369</v>
      </c>
      <c r="U518" s="1" t="s">
        <v>940</v>
      </c>
      <c r="V518" s="1" t="s">
        <v>6732</v>
      </c>
      <c r="W518" s="1" t="s">
        <v>84</v>
      </c>
      <c r="X518" s="1" t="s">
        <v>11440</v>
      </c>
      <c r="Y518" s="1" t="s">
        <v>1496</v>
      </c>
      <c r="Z518" s="1" t="s">
        <v>7464</v>
      </c>
      <c r="AC518" s="1">
        <v>37</v>
      </c>
      <c r="AD518" s="1" t="s">
        <v>124</v>
      </c>
      <c r="AE518" s="1" t="s">
        <v>8726</v>
      </c>
      <c r="AJ518" s="1" t="s">
        <v>17</v>
      </c>
      <c r="AK518" s="1" t="s">
        <v>8908</v>
      </c>
      <c r="AL518" s="1" t="s">
        <v>86</v>
      </c>
      <c r="AM518" s="1" t="s">
        <v>8853</v>
      </c>
      <c r="AT518" s="1" t="s">
        <v>841</v>
      </c>
      <c r="AU518" s="1" t="s">
        <v>6724</v>
      </c>
      <c r="AV518" s="1" t="s">
        <v>1054</v>
      </c>
      <c r="AW518" s="1" t="s">
        <v>7485</v>
      </c>
      <c r="BG518" s="1" t="s">
        <v>60</v>
      </c>
      <c r="BH518" s="1" t="s">
        <v>7012</v>
      </c>
      <c r="BI518" s="1" t="s">
        <v>1055</v>
      </c>
      <c r="BJ518" s="1" t="s">
        <v>9996</v>
      </c>
      <c r="BK518" s="1" t="s">
        <v>60</v>
      </c>
      <c r="BL518" s="1" t="s">
        <v>7012</v>
      </c>
      <c r="BM518" s="1" t="s">
        <v>1056</v>
      </c>
      <c r="BN518" s="1" t="s">
        <v>9358</v>
      </c>
      <c r="BO518" s="1" t="s">
        <v>60</v>
      </c>
      <c r="BP518" s="1" t="s">
        <v>7012</v>
      </c>
      <c r="BQ518" s="1" t="s">
        <v>1057</v>
      </c>
      <c r="BR518" s="1" t="s">
        <v>12086</v>
      </c>
      <c r="BS518" s="1" t="s">
        <v>1497</v>
      </c>
      <c r="BT518" s="1" t="s">
        <v>8943</v>
      </c>
    </row>
    <row r="519" spans="1:72" ht="13.5" customHeight="1" x14ac:dyDescent="0.25">
      <c r="A519" s="4" t="str">
        <f t="shared" si="14"/>
        <v>1687_풍각남면_230</v>
      </c>
      <c r="B519" s="1">
        <v>1687</v>
      </c>
      <c r="C519" s="1" t="s">
        <v>11322</v>
      </c>
      <c r="D519" s="1" t="s">
        <v>11323</v>
      </c>
      <c r="E519" s="1">
        <v>518</v>
      </c>
      <c r="F519" s="1">
        <v>2</v>
      </c>
      <c r="G519" s="1" t="s">
        <v>839</v>
      </c>
      <c r="H519" s="1" t="s">
        <v>6459</v>
      </c>
      <c r="I519" s="1">
        <v>12</v>
      </c>
      <c r="L519" s="1">
        <v>4</v>
      </c>
      <c r="M519" s="1" t="s">
        <v>12394</v>
      </c>
      <c r="N519" s="1" t="s">
        <v>12884</v>
      </c>
      <c r="S519" s="1" t="s">
        <v>52</v>
      </c>
      <c r="T519" s="1" t="s">
        <v>6593</v>
      </c>
      <c r="U519" s="1" t="s">
        <v>83</v>
      </c>
      <c r="V519" s="1" t="s">
        <v>11397</v>
      </c>
      <c r="W519" s="1" t="s">
        <v>145</v>
      </c>
      <c r="X519" s="1" t="s">
        <v>7059</v>
      </c>
      <c r="Y519" s="1" t="s">
        <v>140</v>
      </c>
      <c r="Z519" s="1" t="s">
        <v>7129</v>
      </c>
      <c r="AC519" s="1">
        <v>34</v>
      </c>
      <c r="AD519" s="1" t="s">
        <v>55</v>
      </c>
      <c r="AE519" s="1" t="s">
        <v>8716</v>
      </c>
      <c r="AJ519" s="1" t="s">
        <v>17</v>
      </c>
      <c r="AK519" s="1" t="s">
        <v>8908</v>
      </c>
      <c r="AL519" s="1" t="s">
        <v>51</v>
      </c>
      <c r="AM519" s="1" t="s">
        <v>8849</v>
      </c>
      <c r="AT519" s="1" t="s">
        <v>60</v>
      </c>
      <c r="AU519" s="1" t="s">
        <v>7012</v>
      </c>
      <c r="AV519" s="1" t="s">
        <v>1498</v>
      </c>
      <c r="AW519" s="1" t="s">
        <v>9312</v>
      </c>
      <c r="BG519" s="1" t="s">
        <v>60</v>
      </c>
      <c r="BH519" s="1" t="s">
        <v>7012</v>
      </c>
      <c r="BI519" s="1" t="s">
        <v>1499</v>
      </c>
      <c r="BJ519" s="1" t="s">
        <v>10023</v>
      </c>
      <c r="BK519" s="1" t="s">
        <v>60</v>
      </c>
      <c r="BL519" s="1" t="s">
        <v>7012</v>
      </c>
      <c r="BM519" s="1" t="s">
        <v>1500</v>
      </c>
      <c r="BN519" s="1" t="s">
        <v>9978</v>
      </c>
      <c r="BO519" s="1" t="s">
        <v>60</v>
      </c>
      <c r="BP519" s="1" t="s">
        <v>7012</v>
      </c>
      <c r="BQ519" s="1" t="s">
        <v>1501</v>
      </c>
      <c r="BR519" s="1" t="s">
        <v>12226</v>
      </c>
      <c r="BS519" s="1" t="s">
        <v>51</v>
      </c>
      <c r="BT519" s="1" t="s">
        <v>8849</v>
      </c>
    </row>
    <row r="520" spans="1:72" ht="13.5" customHeight="1" x14ac:dyDescent="0.25">
      <c r="A520" s="4" t="str">
        <f t="shared" si="14"/>
        <v>1687_풍각남면_230</v>
      </c>
      <c r="B520" s="1">
        <v>1687</v>
      </c>
      <c r="C520" s="1" t="s">
        <v>11322</v>
      </c>
      <c r="D520" s="1" t="s">
        <v>11323</v>
      </c>
      <c r="E520" s="1">
        <v>519</v>
      </c>
      <c r="F520" s="1">
        <v>2</v>
      </c>
      <c r="G520" s="1" t="s">
        <v>839</v>
      </c>
      <c r="H520" s="1" t="s">
        <v>6459</v>
      </c>
      <c r="I520" s="1">
        <v>12</v>
      </c>
      <c r="L520" s="1">
        <v>4</v>
      </c>
      <c r="M520" s="1" t="s">
        <v>12394</v>
      </c>
      <c r="N520" s="1" t="s">
        <v>12884</v>
      </c>
      <c r="S520" s="1" t="s">
        <v>70</v>
      </c>
      <c r="T520" s="1" t="s">
        <v>6596</v>
      </c>
      <c r="Y520" s="1" t="s">
        <v>1502</v>
      </c>
      <c r="Z520" s="1" t="s">
        <v>7465</v>
      </c>
      <c r="AC520" s="1">
        <v>5</v>
      </c>
      <c r="AD520" s="1" t="s">
        <v>133</v>
      </c>
      <c r="AE520" s="1" t="s">
        <v>8727</v>
      </c>
    </row>
    <row r="521" spans="1:72" ht="13.5" customHeight="1" x14ac:dyDescent="0.25">
      <c r="A521" s="4" t="str">
        <f t="shared" si="14"/>
        <v>1687_풍각남면_230</v>
      </c>
      <c r="B521" s="1">
        <v>1687</v>
      </c>
      <c r="C521" s="1" t="s">
        <v>11322</v>
      </c>
      <c r="D521" s="1" t="s">
        <v>11323</v>
      </c>
      <c r="E521" s="1">
        <v>520</v>
      </c>
      <c r="F521" s="1">
        <v>2</v>
      </c>
      <c r="G521" s="1" t="s">
        <v>839</v>
      </c>
      <c r="H521" s="1" t="s">
        <v>6459</v>
      </c>
      <c r="I521" s="1">
        <v>12</v>
      </c>
      <c r="L521" s="1">
        <v>5</v>
      </c>
      <c r="M521" s="1" t="s">
        <v>12395</v>
      </c>
      <c r="N521" s="1" t="s">
        <v>12885</v>
      </c>
      <c r="T521" s="1" t="s">
        <v>11368</v>
      </c>
      <c r="U521" s="1" t="s">
        <v>1503</v>
      </c>
      <c r="V521" s="1" t="s">
        <v>6765</v>
      </c>
      <c r="W521" s="1" t="s">
        <v>74</v>
      </c>
      <c r="X521" s="1" t="s">
        <v>7057</v>
      </c>
      <c r="Y521" s="1" t="s">
        <v>1504</v>
      </c>
      <c r="Z521" s="1" t="s">
        <v>7466</v>
      </c>
      <c r="AC521" s="1">
        <v>43</v>
      </c>
      <c r="AD521" s="1" t="s">
        <v>382</v>
      </c>
      <c r="AE521" s="1" t="s">
        <v>8753</v>
      </c>
      <c r="AJ521" s="1" t="s">
        <v>17</v>
      </c>
      <c r="AK521" s="1" t="s">
        <v>8908</v>
      </c>
      <c r="AL521" s="1" t="s">
        <v>77</v>
      </c>
      <c r="AM521" s="1" t="s">
        <v>8882</v>
      </c>
      <c r="AT521" s="1" t="s">
        <v>998</v>
      </c>
      <c r="AU521" s="1" t="s">
        <v>7008</v>
      </c>
      <c r="AV521" s="1" t="s">
        <v>999</v>
      </c>
      <c r="AW521" s="1" t="s">
        <v>7888</v>
      </c>
      <c r="BG521" s="1" t="s">
        <v>60</v>
      </c>
      <c r="BH521" s="1" t="s">
        <v>7012</v>
      </c>
      <c r="BI521" s="1" t="s">
        <v>1000</v>
      </c>
      <c r="BJ521" s="1" t="s">
        <v>9991</v>
      </c>
      <c r="BK521" s="1" t="s">
        <v>60</v>
      </c>
      <c r="BL521" s="1" t="s">
        <v>7012</v>
      </c>
      <c r="BM521" s="1" t="s">
        <v>1001</v>
      </c>
      <c r="BN521" s="1" t="s">
        <v>9406</v>
      </c>
      <c r="BO521" s="1" t="s">
        <v>44</v>
      </c>
      <c r="BP521" s="1" t="s">
        <v>6669</v>
      </c>
      <c r="BQ521" s="1" t="s">
        <v>1002</v>
      </c>
      <c r="BR521" s="1" t="s">
        <v>7803</v>
      </c>
      <c r="BS521" s="1" t="s">
        <v>351</v>
      </c>
      <c r="BT521" s="1" t="s">
        <v>8854</v>
      </c>
    </row>
    <row r="522" spans="1:72" ht="13.5" customHeight="1" x14ac:dyDescent="0.25">
      <c r="A522" s="4" t="str">
        <f t="shared" si="14"/>
        <v>1687_풍각남면_230</v>
      </c>
      <c r="B522" s="1">
        <v>1687</v>
      </c>
      <c r="C522" s="1" t="s">
        <v>11322</v>
      </c>
      <c r="D522" s="1" t="s">
        <v>11323</v>
      </c>
      <c r="E522" s="1">
        <v>521</v>
      </c>
      <c r="F522" s="1">
        <v>2</v>
      </c>
      <c r="G522" s="1" t="s">
        <v>839</v>
      </c>
      <c r="H522" s="1" t="s">
        <v>6459</v>
      </c>
      <c r="I522" s="1">
        <v>12</v>
      </c>
      <c r="L522" s="1">
        <v>5</v>
      </c>
      <c r="M522" s="1" t="s">
        <v>12395</v>
      </c>
      <c r="N522" s="1" t="s">
        <v>12885</v>
      </c>
      <c r="S522" s="1" t="s">
        <v>52</v>
      </c>
      <c r="T522" s="1" t="s">
        <v>6593</v>
      </c>
      <c r="U522" s="1" t="s">
        <v>53</v>
      </c>
      <c r="V522" s="1" t="s">
        <v>6668</v>
      </c>
      <c r="Y522" s="1" t="s">
        <v>1505</v>
      </c>
      <c r="Z522" s="1" t="s">
        <v>7467</v>
      </c>
      <c r="AC522" s="1">
        <v>42</v>
      </c>
      <c r="AD522" s="1" t="s">
        <v>307</v>
      </c>
      <c r="AE522" s="1" t="s">
        <v>8745</v>
      </c>
      <c r="AJ522" s="1" t="s">
        <v>17</v>
      </c>
      <c r="AK522" s="1" t="s">
        <v>8908</v>
      </c>
      <c r="AL522" s="1" t="s">
        <v>51</v>
      </c>
      <c r="AM522" s="1" t="s">
        <v>8849</v>
      </c>
      <c r="AN522" s="1" t="s">
        <v>1506</v>
      </c>
      <c r="AO522" s="1" t="s">
        <v>8852</v>
      </c>
      <c r="AP522" s="1" t="s">
        <v>60</v>
      </c>
      <c r="AQ522" s="1" t="s">
        <v>7012</v>
      </c>
      <c r="AR522" s="1" t="s">
        <v>1507</v>
      </c>
      <c r="AS522" s="1" t="s">
        <v>9043</v>
      </c>
      <c r="AT522" s="1" t="s">
        <v>44</v>
      </c>
      <c r="AU522" s="1" t="s">
        <v>6669</v>
      </c>
      <c r="AV522" s="1" t="s">
        <v>156</v>
      </c>
      <c r="AW522" s="1" t="s">
        <v>8691</v>
      </c>
      <c r="BB522" s="1" t="s">
        <v>46</v>
      </c>
      <c r="BC522" s="1" t="s">
        <v>6783</v>
      </c>
      <c r="BD522" s="1" t="s">
        <v>1508</v>
      </c>
      <c r="BE522" s="1" t="s">
        <v>9776</v>
      </c>
      <c r="BG522" s="1" t="s">
        <v>148</v>
      </c>
      <c r="BH522" s="1" t="s">
        <v>11401</v>
      </c>
      <c r="BI522" s="1" t="s">
        <v>157</v>
      </c>
      <c r="BJ522" s="1" t="s">
        <v>9953</v>
      </c>
      <c r="BK522" s="1" t="s">
        <v>60</v>
      </c>
      <c r="BL522" s="1" t="s">
        <v>7012</v>
      </c>
      <c r="BM522" s="1" t="s">
        <v>946</v>
      </c>
      <c r="BN522" s="1" t="s">
        <v>7299</v>
      </c>
      <c r="BO522" s="1" t="s">
        <v>60</v>
      </c>
      <c r="BP522" s="1" t="s">
        <v>7012</v>
      </c>
      <c r="BQ522" s="1" t="s">
        <v>1351</v>
      </c>
      <c r="BR522" s="1" t="s">
        <v>7416</v>
      </c>
      <c r="BS522" s="1" t="s">
        <v>51</v>
      </c>
      <c r="BT522" s="1" t="s">
        <v>8849</v>
      </c>
    </row>
    <row r="523" spans="1:72" ht="13.5" customHeight="1" x14ac:dyDescent="0.25">
      <c r="A523" s="4" t="str">
        <f t="shared" ref="A523:A552" si="15">HYPERLINK("http://kyu.snu.ac.kr/sdhj/index.jsp?type=hj/GK14817_00IH_0001_0231.jpg","1687_풍각남면_231")</f>
        <v>1687_풍각남면_231</v>
      </c>
      <c r="B523" s="1">
        <v>1687</v>
      </c>
      <c r="C523" s="1" t="s">
        <v>11322</v>
      </c>
      <c r="D523" s="1" t="s">
        <v>11323</v>
      </c>
      <c r="E523" s="1">
        <v>522</v>
      </c>
      <c r="F523" s="1">
        <v>2</v>
      </c>
      <c r="G523" s="1" t="s">
        <v>839</v>
      </c>
      <c r="H523" s="1" t="s">
        <v>6459</v>
      </c>
      <c r="I523" s="1">
        <v>12</v>
      </c>
      <c r="L523" s="1">
        <v>5</v>
      </c>
      <c r="M523" s="1" t="s">
        <v>12395</v>
      </c>
      <c r="N523" s="1" t="s">
        <v>12885</v>
      </c>
      <c r="S523" s="1" t="s">
        <v>93</v>
      </c>
      <c r="T523" s="1" t="s">
        <v>6597</v>
      </c>
      <c r="Y523" s="1" t="s">
        <v>1509</v>
      </c>
      <c r="Z523" s="1" t="s">
        <v>7468</v>
      </c>
      <c r="AC523" s="1">
        <v>10</v>
      </c>
      <c r="AD523" s="1" t="s">
        <v>67</v>
      </c>
      <c r="AE523" s="1" t="s">
        <v>8717</v>
      </c>
    </row>
    <row r="524" spans="1:72" ht="13.5" customHeight="1" x14ac:dyDescent="0.25">
      <c r="A524" s="4" t="str">
        <f t="shared" si="15"/>
        <v>1687_풍각남면_231</v>
      </c>
      <c r="B524" s="1">
        <v>1687</v>
      </c>
      <c r="C524" s="1" t="s">
        <v>11322</v>
      </c>
      <c r="D524" s="1" t="s">
        <v>11323</v>
      </c>
      <c r="E524" s="1">
        <v>523</v>
      </c>
      <c r="F524" s="1">
        <v>2</v>
      </c>
      <c r="G524" s="1" t="s">
        <v>839</v>
      </c>
      <c r="H524" s="1" t="s">
        <v>6459</v>
      </c>
      <c r="I524" s="1">
        <v>12</v>
      </c>
      <c r="L524" s="1">
        <v>5</v>
      </c>
      <c r="M524" s="1" t="s">
        <v>12395</v>
      </c>
      <c r="N524" s="1" t="s">
        <v>12885</v>
      </c>
      <c r="S524" s="1" t="s">
        <v>70</v>
      </c>
      <c r="T524" s="1" t="s">
        <v>6596</v>
      </c>
      <c r="Y524" s="1" t="s">
        <v>13782</v>
      </c>
      <c r="Z524" s="1" t="s">
        <v>7469</v>
      </c>
      <c r="AC524" s="1">
        <v>6</v>
      </c>
      <c r="AD524" s="1" t="s">
        <v>333</v>
      </c>
      <c r="AE524" s="1" t="s">
        <v>8749</v>
      </c>
    </row>
    <row r="525" spans="1:72" ht="13.5" customHeight="1" x14ac:dyDescent="0.25">
      <c r="A525" s="4" t="str">
        <f t="shared" si="15"/>
        <v>1687_풍각남면_231</v>
      </c>
      <c r="B525" s="1">
        <v>1687</v>
      </c>
      <c r="C525" s="1" t="s">
        <v>11322</v>
      </c>
      <c r="D525" s="1" t="s">
        <v>11323</v>
      </c>
      <c r="E525" s="1">
        <v>524</v>
      </c>
      <c r="F525" s="1">
        <v>2</v>
      </c>
      <c r="G525" s="1" t="s">
        <v>839</v>
      </c>
      <c r="H525" s="1" t="s">
        <v>6459</v>
      </c>
      <c r="I525" s="1">
        <v>12</v>
      </c>
      <c r="L525" s="1">
        <v>5</v>
      </c>
      <c r="M525" s="1" t="s">
        <v>12395</v>
      </c>
      <c r="N525" s="1" t="s">
        <v>12885</v>
      </c>
      <c r="S525" s="1" t="s">
        <v>68</v>
      </c>
      <c r="T525" s="1" t="s">
        <v>6595</v>
      </c>
      <c r="U525" s="1" t="s">
        <v>53</v>
      </c>
      <c r="V525" s="1" t="s">
        <v>6668</v>
      </c>
      <c r="Y525" s="1" t="s">
        <v>857</v>
      </c>
      <c r="Z525" s="1" t="s">
        <v>7279</v>
      </c>
      <c r="AC525" s="1">
        <v>60</v>
      </c>
      <c r="AD525" s="1" t="s">
        <v>312</v>
      </c>
      <c r="AE525" s="1" t="s">
        <v>8746</v>
      </c>
      <c r="AF525" s="1" t="s">
        <v>97</v>
      </c>
      <c r="AG525" s="1" t="s">
        <v>8774</v>
      </c>
      <c r="AJ525" s="1" t="s">
        <v>17</v>
      </c>
      <c r="AK525" s="1" t="s">
        <v>8908</v>
      </c>
      <c r="AL525" s="1" t="s">
        <v>351</v>
      </c>
      <c r="AM525" s="1" t="s">
        <v>8854</v>
      </c>
      <c r="AN525" s="1" t="s">
        <v>1510</v>
      </c>
      <c r="AO525" s="1" t="s">
        <v>8974</v>
      </c>
      <c r="AP525" s="1" t="s">
        <v>1511</v>
      </c>
      <c r="AQ525" s="1" t="s">
        <v>8998</v>
      </c>
      <c r="AR525" s="1" t="s">
        <v>1512</v>
      </c>
      <c r="AS525" s="1" t="s">
        <v>9044</v>
      </c>
      <c r="AT525" s="1" t="s">
        <v>44</v>
      </c>
      <c r="AU525" s="1" t="s">
        <v>6669</v>
      </c>
      <c r="AV525" s="1" t="s">
        <v>1002</v>
      </c>
      <c r="AW525" s="1" t="s">
        <v>7803</v>
      </c>
      <c r="BB525" s="1" t="s">
        <v>53</v>
      </c>
      <c r="BC525" s="1" t="s">
        <v>6668</v>
      </c>
      <c r="BD525" s="1" t="s">
        <v>743</v>
      </c>
      <c r="BE525" s="1" t="s">
        <v>7253</v>
      </c>
    </row>
    <row r="526" spans="1:72" ht="13.5" customHeight="1" x14ac:dyDescent="0.25">
      <c r="A526" s="4" t="str">
        <f t="shared" si="15"/>
        <v>1687_풍각남면_231</v>
      </c>
      <c r="B526" s="1">
        <v>1687</v>
      </c>
      <c r="C526" s="1" t="s">
        <v>11322</v>
      </c>
      <c r="D526" s="1" t="s">
        <v>11323</v>
      </c>
      <c r="E526" s="1">
        <v>525</v>
      </c>
      <c r="F526" s="1">
        <v>2</v>
      </c>
      <c r="G526" s="1" t="s">
        <v>839</v>
      </c>
      <c r="H526" s="1" t="s">
        <v>6459</v>
      </c>
      <c r="I526" s="1">
        <v>13</v>
      </c>
      <c r="J526" s="1" t="s">
        <v>1513</v>
      </c>
      <c r="K526" s="1" t="s">
        <v>6490</v>
      </c>
      <c r="L526" s="1">
        <v>1</v>
      </c>
      <c r="M526" s="1" t="s">
        <v>12396</v>
      </c>
      <c r="N526" s="1" t="s">
        <v>12886</v>
      </c>
      <c r="T526" s="1" t="s">
        <v>11368</v>
      </c>
      <c r="U526" s="1" t="s">
        <v>1202</v>
      </c>
      <c r="V526" s="1" t="s">
        <v>6749</v>
      </c>
      <c r="W526" s="1" t="s">
        <v>404</v>
      </c>
      <c r="X526" s="1" t="s">
        <v>7066</v>
      </c>
      <c r="Y526" s="1" t="s">
        <v>378</v>
      </c>
      <c r="Z526" s="1" t="s">
        <v>7470</v>
      </c>
      <c r="AC526" s="1">
        <v>34</v>
      </c>
      <c r="AD526" s="1" t="s">
        <v>55</v>
      </c>
      <c r="AE526" s="1" t="s">
        <v>8716</v>
      </c>
      <c r="AJ526" s="1" t="s">
        <v>17</v>
      </c>
      <c r="AK526" s="1" t="s">
        <v>8908</v>
      </c>
      <c r="AL526" s="1" t="s">
        <v>56</v>
      </c>
      <c r="AM526" s="1" t="s">
        <v>11552</v>
      </c>
      <c r="AT526" s="1" t="s">
        <v>44</v>
      </c>
      <c r="AU526" s="1" t="s">
        <v>6669</v>
      </c>
      <c r="AV526" s="1" t="s">
        <v>1204</v>
      </c>
      <c r="AW526" s="1" t="s">
        <v>7375</v>
      </c>
      <c r="BG526" s="1" t="s">
        <v>44</v>
      </c>
      <c r="BH526" s="1" t="s">
        <v>6669</v>
      </c>
      <c r="BI526" s="1" t="s">
        <v>175</v>
      </c>
      <c r="BJ526" s="1" t="s">
        <v>8428</v>
      </c>
      <c r="BK526" s="1" t="s">
        <v>44</v>
      </c>
      <c r="BL526" s="1" t="s">
        <v>6669</v>
      </c>
      <c r="BM526" s="1" t="s">
        <v>657</v>
      </c>
      <c r="BN526" s="1" t="s">
        <v>9274</v>
      </c>
      <c r="BO526" s="1" t="s">
        <v>44</v>
      </c>
      <c r="BP526" s="1" t="s">
        <v>6669</v>
      </c>
      <c r="BQ526" s="1" t="s">
        <v>1205</v>
      </c>
      <c r="BR526" s="1" t="s">
        <v>8164</v>
      </c>
      <c r="BS526" s="1" t="s">
        <v>86</v>
      </c>
      <c r="BT526" s="1" t="s">
        <v>8853</v>
      </c>
    </row>
    <row r="527" spans="1:72" ht="13.5" customHeight="1" x14ac:dyDescent="0.25">
      <c r="A527" s="4" t="str">
        <f t="shared" si="15"/>
        <v>1687_풍각남면_231</v>
      </c>
      <c r="B527" s="1">
        <v>1687</v>
      </c>
      <c r="C527" s="1" t="s">
        <v>11322</v>
      </c>
      <c r="D527" s="1" t="s">
        <v>11323</v>
      </c>
      <c r="E527" s="1">
        <v>526</v>
      </c>
      <c r="F527" s="1">
        <v>2</v>
      </c>
      <c r="G527" s="1" t="s">
        <v>839</v>
      </c>
      <c r="H527" s="1" t="s">
        <v>6459</v>
      </c>
      <c r="I527" s="1">
        <v>13</v>
      </c>
      <c r="L527" s="1">
        <v>1</v>
      </c>
      <c r="M527" s="1" t="s">
        <v>12396</v>
      </c>
      <c r="N527" s="1" t="s">
        <v>12886</v>
      </c>
      <c r="S527" s="1" t="s">
        <v>52</v>
      </c>
      <c r="T527" s="1" t="s">
        <v>6593</v>
      </c>
      <c r="U527" s="1" t="s">
        <v>83</v>
      </c>
      <c r="V527" s="1" t="s">
        <v>11397</v>
      </c>
      <c r="W527" s="1" t="s">
        <v>245</v>
      </c>
      <c r="X527" s="1" t="s">
        <v>7060</v>
      </c>
      <c r="Y527" s="1" t="s">
        <v>13727</v>
      </c>
      <c r="Z527" s="1" t="s">
        <v>11472</v>
      </c>
      <c r="AC527" s="1">
        <v>33</v>
      </c>
      <c r="AD527" s="1" t="s">
        <v>574</v>
      </c>
      <c r="AE527" s="1" t="s">
        <v>8762</v>
      </c>
      <c r="AJ527" s="1" t="s">
        <v>17</v>
      </c>
      <c r="AK527" s="1" t="s">
        <v>8908</v>
      </c>
      <c r="AL527" s="1" t="s">
        <v>238</v>
      </c>
      <c r="AM527" s="1" t="s">
        <v>8872</v>
      </c>
      <c r="AT527" s="1" t="s">
        <v>60</v>
      </c>
      <c r="AU527" s="1" t="s">
        <v>7012</v>
      </c>
      <c r="AV527" s="1" t="s">
        <v>1514</v>
      </c>
      <c r="AW527" s="1" t="s">
        <v>9333</v>
      </c>
      <c r="BG527" s="1" t="s">
        <v>60</v>
      </c>
      <c r="BH527" s="1" t="s">
        <v>7012</v>
      </c>
      <c r="BI527" s="1" t="s">
        <v>1515</v>
      </c>
      <c r="BJ527" s="1" t="s">
        <v>8697</v>
      </c>
      <c r="BK527" s="1" t="s">
        <v>60</v>
      </c>
      <c r="BL527" s="1" t="s">
        <v>7012</v>
      </c>
      <c r="BM527" s="1" t="s">
        <v>1365</v>
      </c>
      <c r="BN527" s="1" t="s">
        <v>7420</v>
      </c>
      <c r="BO527" s="1" t="s">
        <v>60</v>
      </c>
      <c r="BP527" s="1" t="s">
        <v>7012</v>
      </c>
      <c r="BQ527" s="1" t="s">
        <v>13783</v>
      </c>
      <c r="BR527" s="1" t="s">
        <v>10869</v>
      </c>
      <c r="BS527" s="1" t="s">
        <v>238</v>
      </c>
      <c r="BT527" s="1" t="s">
        <v>8872</v>
      </c>
    </row>
    <row r="528" spans="1:72" ht="13.5" customHeight="1" x14ac:dyDescent="0.25">
      <c r="A528" s="4" t="str">
        <f t="shared" si="15"/>
        <v>1687_풍각남면_231</v>
      </c>
      <c r="B528" s="1">
        <v>1687</v>
      </c>
      <c r="C528" s="1" t="s">
        <v>11322</v>
      </c>
      <c r="D528" s="1" t="s">
        <v>11323</v>
      </c>
      <c r="E528" s="1">
        <v>527</v>
      </c>
      <c r="F528" s="1">
        <v>2</v>
      </c>
      <c r="G528" s="1" t="s">
        <v>839</v>
      </c>
      <c r="H528" s="1" t="s">
        <v>6459</v>
      </c>
      <c r="I528" s="1">
        <v>13</v>
      </c>
      <c r="L528" s="1">
        <v>1</v>
      </c>
      <c r="M528" s="1" t="s">
        <v>12396</v>
      </c>
      <c r="N528" s="1" t="s">
        <v>12886</v>
      </c>
      <c r="S528" s="1" t="s">
        <v>70</v>
      </c>
      <c r="T528" s="1" t="s">
        <v>6596</v>
      </c>
      <c r="Y528" s="1" t="s">
        <v>1323</v>
      </c>
      <c r="Z528" s="1" t="s">
        <v>7404</v>
      </c>
      <c r="AC528" s="1">
        <v>4</v>
      </c>
      <c r="AD528" s="1" t="s">
        <v>72</v>
      </c>
      <c r="AE528" s="1" t="s">
        <v>8718</v>
      </c>
    </row>
    <row r="529" spans="1:73" ht="13.5" customHeight="1" x14ac:dyDescent="0.25">
      <c r="A529" s="4" t="str">
        <f t="shared" si="15"/>
        <v>1687_풍각남면_231</v>
      </c>
      <c r="B529" s="1">
        <v>1687</v>
      </c>
      <c r="C529" s="1" t="s">
        <v>11322</v>
      </c>
      <c r="D529" s="1" t="s">
        <v>11323</v>
      </c>
      <c r="E529" s="1">
        <v>528</v>
      </c>
      <c r="F529" s="1">
        <v>2</v>
      </c>
      <c r="G529" s="1" t="s">
        <v>839</v>
      </c>
      <c r="H529" s="1" t="s">
        <v>6459</v>
      </c>
      <c r="I529" s="1">
        <v>13</v>
      </c>
      <c r="L529" s="1">
        <v>2</v>
      </c>
      <c r="M529" s="1" t="s">
        <v>12397</v>
      </c>
      <c r="N529" s="1" t="s">
        <v>12887</v>
      </c>
      <c r="T529" s="1" t="s">
        <v>11369</v>
      </c>
      <c r="U529" s="1" t="s">
        <v>1516</v>
      </c>
      <c r="V529" s="1" t="s">
        <v>6766</v>
      </c>
      <c r="W529" s="1" t="s">
        <v>98</v>
      </c>
      <c r="X529" s="1" t="s">
        <v>11439</v>
      </c>
      <c r="Y529" s="1" t="s">
        <v>1517</v>
      </c>
      <c r="Z529" s="1" t="s">
        <v>7471</v>
      </c>
      <c r="AC529" s="1">
        <v>30</v>
      </c>
      <c r="AD529" s="1" t="s">
        <v>136</v>
      </c>
      <c r="AE529" s="1" t="s">
        <v>8728</v>
      </c>
      <c r="AJ529" s="1" t="s">
        <v>17</v>
      </c>
      <c r="AK529" s="1" t="s">
        <v>8908</v>
      </c>
      <c r="AL529" s="1" t="s">
        <v>56</v>
      </c>
      <c r="AM529" s="1" t="s">
        <v>11552</v>
      </c>
      <c r="AT529" s="1" t="s">
        <v>970</v>
      </c>
      <c r="AU529" s="1" t="s">
        <v>6704</v>
      </c>
      <c r="AV529" s="1" t="s">
        <v>303</v>
      </c>
      <c r="AW529" s="1" t="s">
        <v>7665</v>
      </c>
      <c r="BG529" s="1" t="s">
        <v>392</v>
      </c>
      <c r="BH529" s="1" t="s">
        <v>9213</v>
      </c>
      <c r="BI529" s="1" t="s">
        <v>1518</v>
      </c>
      <c r="BJ529" s="1" t="s">
        <v>7472</v>
      </c>
      <c r="BK529" s="1" t="s">
        <v>78</v>
      </c>
      <c r="BL529" s="1" t="s">
        <v>6689</v>
      </c>
      <c r="BM529" s="1" t="s">
        <v>1519</v>
      </c>
      <c r="BN529" s="1" t="s">
        <v>11902</v>
      </c>
      <c r="BO529" s="1" t="s">
        <v>60</v>
      </c>
      <c r="BP529" s="1" t="s">
        <v>7012</v>
      </c>
      <c r="BQ529" s="1" t="s">
        <v>1520</v>
      </c>
      <c r="BR529" s="1" t="s">
        <v>10870</v>
      </c>
      <c r="BS529" s="1" t="s">
        <v>1095</v>
      </c>
      <c r="BT529" s="1" t="s">
        <v>11631</v>
      </c>
    </row>
    <row r="530" spans="1:73" ht="13.5" customHeight="1" x14ac:dyDescent="0.25">
      <c r="A530" s="4" t="str">
        <f t="shared" si="15"/>
        <v>1687_풍각남면_231</v>
      </c>
      <c r="B530" s="1">
        <v>1687</v>
      </c>
      <c r="C530" s="1" t="s">
        <v>11322</v>
      </c>
      <c r="D530" s="1" t="s">
        <v>11323</v>
      </c>
      <c r="E530" s="1">
        <v>529</v>
      </c>
      <c r="F530" s="1">
        <v>2</v>
      </c>
      <c r="G530" s="1" t="s">
        <v>839</v>
      </c>
      <c r="H530" s="1" t="s">
        <v>6459</v>
      </c>
      <c r="I530" s="1">
        <v>13</v>
      </c>
      <c r="L530" s="1">
        <v>2</v>
      </c>
      <c r="M530" s="1" t="s">
        <v>12397</v>
      </c>
      <c r="N530" s="1" t="s">
        <v>12887</v>
      </c>
      <c r="S530" s="1" t="s">
        <v>52</v>
      </c>
      <c r="T530" s="1" t="s">
        <v>6593</v>
      </c>
      <c r="W530" s="1" t="s">
        <v>98</v>
      </c>
      <c r="X530" s="1" t="s">
        <v>11439</v>
      </c>
      <c r="Y530" s="1" t="s">
        <v>140</v>
      </c>
      <c r="Z530" s="1" t="s">
        <v>7129</v>
      </c>
      <c r="AC530" s="1">
        <v>29</v>
      </c>
      <c r="AD530" s="1" t="s">
        <v>422</v>
      </c>
      <c r="AE530" s="1" t="s">
        <v>8757</v>
      </c>
      <c r="AJ530" s="1" t="s">
        <v>17</v>
      </c>
      <c r="AK530" s="1" t="s">
        <v>8908</v>
      </c>
      <c r="AL530" s="1" t="s">
        <v>56</v>
      </c>
      <c r="AM530" s="1" t="s">
        <v>11552</v>
      </c>
      <c r="AT530" s="1" t="s">
        <v>60</v>
      </c>
      <c r="AU530" s="1" t="s">
        <v>7012</v>
      </c>
      <c r="AV530" s="1" t="s">
        <v>1521</v>
      </c>
      <c r="AW530" s="1" t="s">
        <v>9334</v>
      </c>
      <c r="BG530" s="1" t="s">
        <v>60</v>
      </c>
      <c r="BH530" s="1" t="s">
        <v>7012</v>
      </c>
      <c r="BI530" s="1" t="s">
        <v>294</v>
      </c>
      <c r="BJ530" s="1" t="s">
        <v>7930</v>
      </c>
      <c r="BK530" s="1" t="s">
        <v>60</v>
      </c>
      <c r="BL530" s="1" t="s">
        <v>7012</v>
      </c>
      <c r="BM530" s="1" t="s">
        <v>831</v>
      </c>
      <c r="BN530" s="1" t="s">
        <v>9374</v>
      </c>
      <c r="BO530" s="1" t="s">
        <v>60</v>
      </c>
      <c r="BP530" s="1" t="s">
        <v>7012</v>
      </c>
      <c r="BQ530" s="1" t="s">
        <v>1522</v>
      </c>
      <c r="BR530" s="1" t="s">
        <v>10871</v>
      </c>
      <c r="BS530" s="1" t="s">
        <v>1523</v>
      </c>
      <c r="BT530" s="1" t="s">
        <v>10074</v>
      </c>
    </row>
    <row r="531" spans="1:73" ht="13.5" customHeight="1" x14ac:dyDescent="0.25">
      <c r="A531" s="4" t="str">
        <f t="shared" si="15"/>
        <v>1687_풍각남면_231</v>
      </c>
      <c r="B531" s="1">
        <v>1687</v>
      </c>
      <c r="C531" s="1" t="s">
        <v>11322</v>
      </c>
      <c r="D531" s="1" t="s">
        <v>11323</v>
      </c>
      <c r="E531" s="1">
        <v>530</v>
      </c>
      <c r="F531" s="1">
        <v>2</v>
      </c>
      <c r="G531" s="1" t="s">
        <v>839</v>
      </c>
      <c r="H531" s="1" t="s">
        <v>6459</v>
      </c>
      <c r="I531" s="1">
        <v>13</v>
      </c>
      <c r="L531" s="1">
        <v>2</v>
      </c>
      <c r="M531" s="1" t="s">
        <v>12397</v>
      </c>
      <c r="N531" s="1" t="s">
        <v>12887</v>
      </c>
      <c r="S531" s="1" t="s">
        <v>1524</v>
      </c>
      <c r="T531" s="1" t="s">
        <v>6616</v>
      </c>
      <c r="U531" s="1" t="s">
        <v>334</v>
      </c>
      <c r="V531" s="1" t="s">
        <v>6767</v>
      </c>
      <c r="Y531" s="1" t="s">
        <v>1518</v>
      </c>
      <c r="Z531" s="1" t="s">
        <v>7472</v>
      </c>
      <c r="AC531" s="1">
        <v>90</v>
      </c>
      <c r="AD531" s="1" t="s">
        <v>136</v>
      </c>
      <c r="AE531" s="1" t="s">
        <v>8728</v>
      </c>
    </row>
    <row r="532" spans="1:73" ht="13.5" customHeight="1" x14ac:dyDescent="0.25">
      <c r="A532" s="4" t="str">
        <f t="shared" si="15"/>
        <v>1687_풍각남면_231</v>
      </c>
      <c r="B532" s="1">
        <v>1687</v>
      </c>
      <c r="C532" s="1" t="s">
        <v>11322</v>
      </c>
      <c r="D532" s="1" t="s">
        <v>11323</v>
      </c>
      <c r="E532" s="1">
        <v>531</v>
      </c>
      <c r="F532" s="1">
        <v>2</v>
      </c>
      <c r="G532" s="1" t="s">
        <v>839</v>
      </c>
      <c r="H532" s="1" t="s">
        <v>6459</v>
      </c>
      <c r="I532" s="1">
        <v>13</v>
      </c>
      <c r="L532" s="1">
        <v>2</v>
      </c>
      <c r="M532" s="1" t="s">
        <v>12397</v>
      </c>
      <c r="N532" s="1" t="s">
        <v>12887</v>
      </c>
      <c r="S532" s="1" t="s">
        <v>70</v>
      </c>
      <c r="T532" s="1" t="s">
        <v>6596</v>
      </c>
      <c r="Y532" s="1" t="s">
        <v>13756</v>
      </c>
      <c r="Z532" s="1" t="s">
        <v>7334</v>
      </c>
      <c r="AC532" s="1">
        <v>7</v>
      </c>
      <c r="AD532" s="1" t="s">
        <v>121</v>
      </c>
      <c r="AE532" s="1" t="s">
        <v>8725</v>
      </c>
    </row>
    <row r="533" spans="1:73" ht="13.5" customHeight="1" x14ac:dyDescent="0.25">
      <c r="A533" s="4" t="str">
        <f t="shared" si="15"/>
        <v>1687_풍각남면_231</v>
      </c>
      <c r="B533" s="1">
        <v>1687</v>
      </c>
      <c r="C533" s="1" t="s">
        <v>11322</v>
      </c>
      <c r="D533" s="1" t="s">
        <v>11323</v>
      </c>
      <c r="E533" s="1">
        <v>532</v>
      </c>
      <c r="F533" s="1">
        <v>2</v>
      </c>
      <c r="G533" s="1" t="s">
        <v>839</v>
      </c>
      <c r="H533" s="1" t="s">
        <v>6459</v>
      </c>
      <c r="I533" s="1">
        <v>13</v>
      </c>
      <c r="L533" s="1">
        <v>2</v>
      </c>
      <c r="M533" s="1" t="s">
        <v>12397</v>
      </c>
      <c r="N533" s="1" t="s">
        <v>12887</v>
      </c>
      <c r="S533" s="1" t="s">
        <v>70</v>
      </c>
      <c r="T533" s="1" t="s">
        <v>6596</v>
      </c>
      <c r="Y533" s="1" t="s">
        <v>13784</v>
      </c>
      <c r="Z533" s="1" t="s">
        <v>11493</v>
      </c>
      <c r="AC533" s="1">
        <v>5</v>
      </c>
      <c r="AD533" s="1" t="s">
        <v>133</v>
      </c>
      <c r="AE533" s="1" t="s">
        <v>8727</v>
      </c>
    </row>
    <row r="534" spans="1:73" ht="13.5" customHeight="1" x14ac:dyDescent="0.25">
      <c r="A534" s="4" t="str">
        <f t="shared" si="15"/>
        <v>1687_풍각남면_231</v>
      </c>
      <c r="B534" s="1">
        <v>1687</v>
      </c>
      <c r="C534" s="1" t="s">
        <v>11322</v>
      </c>
      <c r="D534" s="1" t="s">
        <v>11323</v>
      </c>
      <c r="E534" s="1">
        <v>533</v>
      </c>
      <c r="F534" s="1">
        <v>2</v>
      </c>
      <c r="G534" s="1" t="s">
        <v>839</v>
      </c>
      <c r="H534" s="1" t="s">
        <v>6459</v>
      </c>
      <c r="I534" s="1">
        <v>13</v>
      </c>
      <c r="L534" s="1">
        <v>3</v>
      </c>
      <c r="M534" s="1" t="s">
        <v>1526</v>
      </c>
      <c r="N534" s="1" t="s">
        <v>7473</v>
      </c>
      <c r="T534" s="1" t="s">
        <v>11369</v>
      </c>
      <c r="U534" s="1" t="s">
        <v>1525</v>
      </c>
      <c r="V534" s="1" t="s">
        <v>6768</v>
      </c>
      <c r="Y534" s="1" t="s">
        <v>1526</v>
      </c>
      <c r="Z534" s="1" t="s">
        <v>7473</v>
      </c>
      <c r="AC534" s="1">
        <v>41</v>
      </c>
      <c r="AD534" s="1" t="s">
        <v>287</v>
      </c>
      <c r="AE534" s="1" t="s">
        <v>8744</v>
      </c>
      <c r="AJ534" s="1" t="s">
        <v>17</v>
      </c>
      <c r="AK534" s="1" t="s">
        <v>8908</v>
      </c>
      <c r="AL534" s="1" t="s">
        <v>1527</v>
      </c>
      <c r="AM534" s="1" t="s">
        <v>11645</v>
      </c>
      <c r="AN534" s="1" t="s">
        <v>106</v>
      </c>
      <c r="AO534" s="1" t="s">
        <v>8894</v>
      </c>
      <c r="AP534" s="1" t="s">
        <v>60</v>
      </c>
      <c r="AQ534" s="1" t="s">
        <v>7012</v>
      </c>
      <c r="AR534" s="1" t="s">
        <v>1528</v>
      </c>
      <c r="AS534" s="1" t="s">
        <v>9045</v>
      </c>
      <c r="AT534" s="1" t="s">
        <v>44</v>
      </c>
      <c r="AU534" s="1" t="s">
        <v>6669</v>
      </c>
      <c r="AV534" s="1" t="s">
        <v>988</v>
      </c>
      <c r="AW534" s="1" t="s">
        <v>7985</v>
      </c>
      <c r="BB534" s="1" t="s">
        <v>46</v>
      </c>
      <c r="BC534" s="1" t="s">
        <v>6783</v>
      </c>
      <c r="BD534" s="1" t="s">
        <v>13449</v>
      </c>
      <c r="BE534" s="1" t="s">
        <v>13467</v>
      </c>
      <c r="BG534" s="1" t="s">
        <v>60</v>
      </c>
      <c r="BH534" s="1" t="s">
        <v>7012</v>
      </c>
      <c r="BI534" s="1" t="s">
        <v>1529</v>
      </c>
      <c r="BJ534" s="1" t="s">
        <v>9724</v>
      </c>
      <c r="BK534" s="1" t="s">
        <v>60</v>
      </c>
      <c r="BL534" s="1" t="s">
        <v>7012</v>
      </c>
      <c r="BM534" s="1" t="s">
        <v>1530</v>
      </c>
      <c r="BN534" s="1" t="s">
        <v>10208</v>
      </c>
      <c r="BO534" s="1" t="s">
        <v>44</v>
      </c>
      <c r="BP534" s="1" t="s">
        <v>6669</v>
      </c>
      <c r="BQ534" s="1" t="s">
        <v>1531</v>
      </c>
      <c r="BR534" s="1" t="s">
        <v>7625</v>
      </c>
      <c r="BS534" s="1" t="s">
        <v>163</v>
      </c>
      <c r="BT534" s="1" t="s">
        <v>8851</v>
      </c>
    </row>
    <row r="535" spans="1:73" ht="13.5" customHeight="1" x14ac:dyDescent="0.25">
      <c r="A535" s="4" t="str">
        <f t="shared" si="15"/>
        <v>1687_풍각남면_231</v>
      </c>
      <c r="B535" s="1">
        <v>1687</v>
      </c>
      <c r="C535" s="1" t="s">
        <v>11322</v>
      </c>
      <c r="D535" s="1" t="s">
        <v>11323</v>
      </c>
      <c r="E535" s="1">
        <v>534</v>
      </c>
      <c r="F535" s="1">
        <v>2</v>
      </c>
      <c r="G535" s="1" t="s">
        <v>839</v>
      </c>
      <c r="H535" s="1" t="s">
        <v>6459</v>
      </c>
      <c r="I535" s="1">
        <v>13</v>
      </c>
      <c r="L535" s="1">
        <v>3</v>
      </c>
      <c r="M535" s="1" t="s">
        <v>1526</v>
      </c>
      <c r="N535" s="1" t="s">
        <v>7473</v>
      </c>
      <c r="S535" s="1" t="s">
        <v>52</v>
      </c>
      <c r="T535" s="1" t="s">
        <v>6593</v>
      </c>
      <c r="U535" s="1" t="s">
        <v>53</v>
      </c>
      <c r="V535" s="1" t="s">
        <v>6668</v>
      </c>
      <c r="Y535" s="1" t="s">
        <v>1532</v>
      </c>
      <c r="Z535" s="1" t="s">
        <v>7474</v>
      </c>
      <c r="AC535" s="1">
        <v>39</v>
      </c>
      <c r="AD535" s="1" t="s">
        <v>347</v>
      </c>
      <c r="AE535" s="1" t="s">
        <v>8751</v>
      </c>
      <c r="AJ535" s="1" t="s">
        <v>17</v>
      </c>
      <c r="AK535" s="1" t="s">
        <v>8908</v>
      </c>
      <c r="AL535" s="1" t="s">
        <v>40</v>
      </c>
      <c r="AM535" s="1" t="s">
        <v>8911</v>
      </c>
      <c r="AN535" s="1" t="s">
        <v>1118</v>
      </c>
      <c r="AO535" s="1" t="s">
        <v>8898</v>
      </c>
      <c r="AP535" s="1" t="s">
        <v>60</v>
      </c>
      <c r="AQ535" s="1" t="s">
        <v>7012</v>
      </c>
      <c r="AR535" s="1" t="s">
        <v>1533</v>
      </c>
      <c r="AS535" s="1" t="s">
        <v>9046</v>
      </c>
      <c r="AT535" s="1" t="s">
        <v>60</v>
      </c>
      <c r="AU535" s="1" t="s">
        <v>7012</v>
      </c>
      <c r="AV535" s="1" t="s">
        <v>1534</v>
      </c>
      <c r="AW535" s="1" t="s">
        <v>7498</v>
      </c>
      <c r="BB535" s="1" t="s">
        <v>46</v>
      </c>
      <c r="BC535" s="1" t="s">
        <v>6783</v>
      </c>
      <c r="BD535" s="1" t="s">
        <v>822</v>
      </c>
      <c r="BE535" s="1" t="s">
        <v>7485</v>
      </c>
      <c r="BG535" s="1" t="s">
        <v>78</v>
      </c>
      <c r="BH535" s="1" t="s">
        <v>6689</v>
      </c>
      <c r="BI535" s="1" t="s">
        <v>1535</v>
      </c>
      <c r="BJ535" s="1" t="s">
        <v>8196</v>
      </c>
      <c r="BK535" s="1" t="s">
        <v>419</v>
      </c>
      <c r="BL535" s="1" t="s">
        <v>9168</v>
      </c>
      <c r="BM535" s="1" t="s">
        <v>13501</v>
      </c>
      <c r="BN535" s="1" t="s">
        <v>13505</v>
      </c>
      <c r="BO535" s="1" t="s">
        <v>44</v>
      </c>
      <c r="BP535" s="1" t="s">
        <v>6669</v>
      </c>
      <c r="BQ535" s="1" t="s">
        <v>1536</v>
      </c>
      <c r="BR535" s="1" t="s">
        <v>8615</v>
      </c>
      <c r="BS535" s="1" t="s">
        <v>1537</v>
      </c>
      <c r="BT535" s="1" t="s">
        <v>11290</v>
      </c>
      <c r="BU535" s="1" t="s">
        <v>14057</v>
      </c>
    </row>
    <row r="536" spans="1:73" ht="13.5" customHeight="1" x14ac:dyDescent="0.25">
      <c r="A536" s="4" t="str">
        <f t="shared" si="15"/>
        <v>1687_풍각남면_231</v>
      </c>
      <c r="B536" s="1">
        <v>1687</v>
      </c>
      <c r="C536" s="1" t="s">
        <v>11322</v>
      </c>
      <c r="D536" s="1" t="s">
        <v>11323</v>
      </c>
      <c r="E536" s="1">
        <v>535</v>
      </c>
      <c r="F536" s="1">
        <v>2</v>
      </c>
      <c r="G536" s="1" t="s">
        <v>839</v>
      </c>
      <c r="H536" s="1" t="s">
        <v>6459</v>
      </c>
      <c r="I536" s="1">
        <v>13</v>
      </c>
      <c r="L536" s="1">
        <v>3</v>
      </c>
      <c r="M536" s="1" t="s">
        <v>1526</v>
      </c>
      <c r="N536" s="1" t="s">
        <v>7473</v>
      </c>
      <c r="S536" s="1" t="s">
        <v>93</v>
      </c>
      <c r="T536" s="1" t="s">
        <v>6597</v>
      </c>
      <c r="Y536" s="1" t="s">
        <v>1538</v>
      </c>
      <c r="Z536" s="1" t="s">
        <v>7475</v>
      </c>
      <c r="AC536" s="1">
        <v>3</v>
      </c>
      <c r="AD536" s="1" t="s">
        <v>96</v>
      </c>
      <c r="AE536" s="1" t="s">
        <v>8721</v>
      </c>
      <c r="AF536" s="1" t="s">
        <v>97</v>
      </c>
      <c r="AG536" s="1" t="s">
        <v>8774</v>
      </c>
    </row>
    <row r="537" spans="1:73" ht="13.5" customHeight="1" x14ac:dyDescent="0.25">
      <c r="A537" s="4" t="str">
        <f t="shared" si="15"/>
        <v>1687_풍각남면_231</v>
      </c>
      <c r="B537" s="1">
        <v>1687</v>
      </c>
      <c r="C537" s="1" t="s">
        <v>11322</v>
      </c>
      <c r="D537" s="1" t="s">
        <v>11323</v>
      </c>
      <c r="E537" s="1">
        <v>536</v>
      </c>
      <c r="F537" s="1">
        <v>2</v>
      </c>
      <c r="G537" s="1" t="s">
        <v>839</v>
      </c>
      <c r="H537" s="1" t="s">
        <v>6459</v>
      </c>
      <c r="I537" s="1">
        <v>13</v>
      </c>
      <c r="L537" s="1">
        <v>4</v>
      </c>
      <c r="M537" s="1" t="s">
        <v>12398</v>
      </c>
      <c r="N537" s="1" t="s">
        <v>12888</v>
      </c>
      <c r="T537" s="1" t="s">
        <v>11368</v>
      </c>
      <c r="U537" s="1" t="s">
        <v>1539</v>
      </c>
      <c r="V537" s="1" t="s">
        <v>6769</v>
      </c>
      <c r="W537" s="1" t="s">
        <v>145</v>
      </c>
      <c r="X537" s="1" t="s">
        <v>7059</v>
      </c>
      <c r="Y537" s="1" t="s">
        <v>1540</v>
      </c>
      <c r="Z537" s="1" t="s">
        <v>7476</v>
      </c>
      <c r="AC537" s="1">
        <v>27</v>
      </c>
      <c r="AD537" s="1" t="s">
        <v>162</v>
      </c>
      <c r="AE537" s="1" t="s">
        <v>8732</v>
      </c>
      <c r="AJ537" s="1" t="s">
        <v>17</v>
      </c>
      <c r="AK537" s="1" t="s">
        <v>8908</v>
      </c>
      <c r="AL537" s="1" t="s">
        <v>51</v>
      </c>
      <c r="AM537" s="1" t="s">
        <v>8849</v>
      </c>
      <c r="AT537" s="1" t="s">
        <v>173</v>
      </c>
      <c r="AU537" s="1" t="s">
        <v>6934</v>
      </c>
      <c r="AV537" s="1" t="s">
        <v>13757</v>
      </c>
      <c r="AW537" s="1" t="s">
        <v>9305</v>
      </c>
      <c r="BG537" s="1" t="s">
        <v>78</v>
      </c>
      <c r="BH537" s="1" t="s">
        <v>6689</v>
      </c>
      <c r="BI537" s="1" t="s">
        <v>678</v>
      </c>
      <c r="BJ537" s="1" t="s">
        <v>9302</v>
      </c>
      <c r="BK537" s="1" t="s">
        <v>78</v>
      </c>
      <c r="BL537" s="1" t="s">
        <v>6689</v>
      </c>
      <c r="BM537" s="1" t="s">
        <v>1541</v>
      </c>
      <c r="BN537" s="1" t="s">
        <v>9993</v>
      </c>
      <c r="BO537" s="1" t="s">
        <v>60</v>
      </c>
      <c r="BP537" s="1" t="s">
        <v>7012</v>
      </c>
      <c r="BQ537" s="1" t="s">
        <v>1542</v>
      </c>
      <c r="BR537" s="1" t="s">
        <v>10842</v>
      </c>
      <c r="BS537" s="1" t="s">
        <v>106</v>
      </c>
      <c r="BT537" s="1" t="s">
        <v>8894</v>
      </c>
    </row>
    <row r="538" spans="1:73" ht="13.5" customHeight="1" x14ac:dyDescent="0.25">
      <c r="A538" s="4" t="str">
        <f t="shared" si="15"/>
        <v>1687_풍각남면_231</v>
      </c>
      <c r="B538" s="1">
        <v>1687</v>
      </c>
      <c r="C538" s="1" t="s">
        <v>11322</v>
      </c>
      <c r="D538" s="1" t="s">
        <v>11323</v>
      </c>
      <c r="E538" s="1">
        <v>537</v>
      </c>
      <c r="F538" s="1">
        <v>2</v>
      </c>
      <c r="G538" s="1" t="s">
        <v>839</v>
      </c>
      <c r="H538" s="1" t="s">
        <v>6459</v>
      </c>
      <c r="I538" s="1">
        <v>13</v>
      </c>
      <c r="L538" s="1">
        <v>4</v>
      </c>
      <c r="M538" s="1" t="s">
        <v>12398</v>
      </c>
      <c r="N538" s="1" t="s">
        <v>12888</v>
      </c>
      <c r="S538" s="1" t="s">
        <v>52</v>
      </c>
      <c r="T538" s="1" t="s">
        <v>6593</v>
      </c>
      <c r="W538" s="1" t="s">
        <v>1543</v>
      </c>
      <c r="X538" s="1" t="s">
        <v>7081</v>
      </c>
      <c r="Y538" s="1" t="s">
        <v>140</v>
      </c>
      <c r="Z538" s="1" t="s">
        <v>7129</v>
      </c>
      <c r="AC538" s="1">
        <v>36</v>
      </c>
      <c r="AD538" s="1" t="s">
        <v>76</v>
      </c>
      <c r="AE538" s="1" t="s">
        <v>8719</v>
      </c>
      <c r="AJ538" s="1" t="s">
        <v>17</v>
      </c>
      <c r="AK538" s="1" t="s">
        <v>8908</v>
      </c>
      <c r="AL538" s="1" t="s">
        <v>1118</v>
      </c>
      <c r="AM538" s="1" t="s">
        <v>8898</v>
      </c>
      <c r="AT538" s="1" t="s">
        <v>423</v>
      </c>
      <c r="AU538" s="1" t="s">
        <v>8997</v>
      </c>
      <c r="AV538" s="1" t="s">
        <v>13785</v>
      </c>
      <c r="AW538" s="1" t="s">
        <v>9335</v>
      </c>
      <c r="BG538" s="1" t="s">
        <v>293</v>
      </c>
      <c r="BH538" s="1" t="s">
        <v>6947</v>
      </c>
      <c r="BI538" s="1" t="s">
        <v>889</v>
      </c>
      <c r="BJ538" s="1" t="s">
        <v>9293</v>
      </c>
      <c r="BK538" s="1" t="s">
        <v>148</v>
      </c>
      <c r="BL538" s="1" t="s">
        <v>11910</v>
      </c>
      <c r="BM538" s="1" t="s">
        <v>1544</v>
      </c>
      <c r="BN538" s="1" t="s">
        <v>10454</v>
      </c>
      <c r="BO538" s="1" t="s">
        <v>1178</v>
      </c>
      <c r="BP538" s="1" t="s">
        <v>9191</v>
      </c>
      <c r="BQ538" s="1" t="s">
        <v>13734</v>
      </c>
      <c r="BR538" s="1" t="s">
        <v>11955</v>
      </c>
      <c r="BS538" s="1" t="s">
        <v>57</v>
      </c>
      <c r="BT538" s="1" t="s">
        <v>8919</v>
      </c>
    </row>
    <row r="539" spans="1:73" ht="13.5" customHeight="1" x14ac:dyDescent="0.25">
      <c r="A539" s="4" t="str">
        <f t="shared" si="15"/>
        <v>1687_풍각남면_231</v>
      </c>
      <c r="B539" s="1">
        <v>1687</v>
      </c>
      <c r="C539" s="1" t="s">
        <v>11322</v>
      </c>
      <c r="D539" s="1" t="s">
        <v>11323</v>
      </c>
      <c r="E539" s="1">
        <v>538</v>
      </c>
      <c r="F539" s="1">
        <v>2</v>
      </c>
      <c r="G539" s="1" t="s">
        <v>839</v>
      </c>
      <c r="H539" s="1" t="s">
        <v>6459</v>
      </c>
      <c r="I539" s="1">
        <v>13</v>
      </c>
      <c r="L539" s="1">
        <v>4</v>
      </c>
      <c r="M539" s="1" t="s">
        <v>12398</v>
      </c>
      <c r="N539" s="1" t="s">
        <v>12888</v>
      </c>
      <c r="S539" s="1" t="s">
        <v>93</v>
      </c>
      <c r="T539" s="1" t="s">
        <v>6597</v>
      </c>
      <c r="Y539" s="1" t="s">
        <v>1545</v>
      </c>
      <c r="Z539" s="1" t="s">
        <v>7477</v>
      </c>
      <c r="AA539" s="1" t="s">
        <v>1546</v>
      </c>
      <c r="AB539" s="1" t="s">
        <v>8709</v>
      </c>
      <c r="AC539" s="1">
        <v>5</v>
      </c>
      <c r="AD539" s="1" t="s">
        <v>133</v>
      </c>
      <c r="AE539" s="1" t="s">
        <v>8727</v>
      </c>
    </row>
    <row r="540" spans="1:73" ht="13.5" customHeight="1" x14ac:dyDescent="0.25">
      <c r="A540" s="4" t="str">
        <f t="shared" si="15"/>
        <v>1687_풍각남면_231</v>
      </c>
      <c r="B540" s="1">
        <v>1687</v>
      </c>
      <c r="C540" s="1" t="s">
        <v>11322</v>
      </c>
      <c r="D540" s="1" t="s">
        <v>11323</v>
      </c>
      <c r="E540" s="1">
        <v>539</v>
      </c>
      <c r="F540" s="1">
        <v>2</v>
      </c>
      <c r="G540" s="1" t="s">
        <v>839</v>
      </c>
      <c r="H540" s="1" t="s">
        <v>6459</v>
      </c>
      <c r="I540" s="1">
        <v>13</v>
      </c>
      <c r="L540" s="1">
        <v>4</v>
      </c>
      <c r="M540" s="1" t="s">
        <v>12398</v>
      </c>
      <c r="N540" s="1" t="s">
        <v>12888</v>
      </c>
      <c r="S540" s="1" t="s">
        <v>93</v>
      </c>
      <c r="T540" s="1" t="s">
        <v>6597</v>
      </c>
      <c r="Y540" s="1" t="s">
        <v>1547</v>
      </c>
      <c r="Z540" s="1" t="s">
        <v>7478</v>
      </c>
      <c r="AC540" s="1">
        <v>2</v>
      </c>
      <c r="AD540" s="1" t="s">
        <v>69</v>
      </c>
      <c r="AE540" s="1" t="s">
        <v>6722</v>
      </c>
    </row>
    <row r="541" spans="1:73" ht="13.5" customHeight="1" x14ac:dyDescent="0.25">
      <c r="A541" s="4" t="str">
        <f t="shared" si="15"/>
        <v>1687_풍각남면_231</v>
      </c>
      <c r="B541" s="1">
        <v>1687</v>
      </c>
      <c r="C541" s="1" t="s">
        <v>11322</v>
      </c>
      <c r="D541" s="1" t="s">
        <v>11323</v>
      </c>
      <c r="E541" s="1">
        <v>540</v>
      </c>
      <c r="F541" s="1">
        <v>2</v>
      </c>
      <c r="G541" s="1" t="s">
        <v>839</v>
      </c>
      <c r="H541" s="1" t="s">
        <v>6459</v>
      </c>
      <c r="I541" s="1">
        <v>13</v>
      </c>
      <c r="L541" s="1">
        <v>4</v>
      </c>
      <c r="M541" s="1" t="s">
        <v>12398</v>
      </c>
      <c r="N541" s="1" t="s">
        <v>12888</v>
      </c>
      <c r="S541" s="1" t="s">
        <v>490</v>
      </c>
      <c r="T541" s="1" t="s">
        <v>6607</v>
      </c>
      <c r="W541" s="1" t="s">
        <v>98</v>
      </c>
      <c r="X541" s="1" t="s">
        <v>11439</v>
      </c>
      <c r="Y541" s="1" t="s">
        <v>1548</v>
      </c>
      <c r="Z541" s="1" t="s">
        <v>7479</v>
      </c>
      <c r="AC541" s="1">
        <v>61</v>
      </c>
      <c r="AD541" s="1" t="s">
        <v>661</v>
      </c>
      <c r="AE541" s="1" t="s">
        <v>8765</v>
      </c>
    </row>
    <row r="542" spans="1:73" ht="13.5" customHeight="1" x14ac:dyDescent="0.25">
      <c r="A542" s="4" t="str">
        <f t="shared" si="15"/>
        <v>1687_풍각남면_231</v>
      </c>
      <c r="B542" s="1">
        <v>1687</v>
      </c>
      <c r="C542" s="1" t="s">
        <v>11322</v>
      </c>
      <c r="D542" s="1" t="s">
        <v>11323</v>
      </c>
      <c r="E542" s="1">
        <v>541</v>
      </c>
      <c r="F542" s="1">
        <v>2</v>
      </c>
      <c r="G542" s="1" t="s">
        <v>839</v>
      </c>
      <c r="H542" s="1" t="s">
        <v>6459</v>
      </c>
      <c r="I542" s="1">
        <v>13</v>
      </c>
      <c r="L542" s="1">
        <v>4</v>
      </c>
      <c r="M542" s="1" t="s">
        <v>12398</v>
      </c>
      <c r="N542" s="1" t="s">
        <v>12888</v>
      </c>
      <c r="S542" s="1" t="s">
        <v>1549</v>
      </c>
      <c r="T542" s="1" t="s">
        <v>6617</v>
      </c>
      <c r="Y542" s="1" t="s">
        <v>1550</v>
      </c>
      <c r="Z542" s="1" t="s">
        <v>11464</v>
      </c>
      <c r="AC542" s="1">
        <v>14</v>
      </c>
      <c r="AD542" s="1" t="s">
        <v>240</v>
      </c>
      <c r="AE542" s="1" t="s">
        <v>8740</v>
      </c>
    </row>
    <row r="543" spans="1:73" ht="13.5" customHeight="1" x14ac:dyDescent="0.25">
      <c r="A543" s="4" t="str">
        <f t="shared" si="15"/>
        <v>1687_풍각남면_231</v>
      </c>
      <c r="B543" s="1">
        <v>1687</v>
      </c>
      <c r="C543" s="1" t="s">
        <v>11322</v>
      </c>
      <c r="D543" s="1" t="s">
        <v>11323</v>
      </c>
      <c r="E543" s="1">
        <v>542</v>
      </c>
      <c r="F543" s="1">
        <v>2</v>
      </c>
      <c r="G543" s="1" t="s">
        <v>839</v>
      </c>
      <c r="H543" s="1" t="s">
        <v>6459</v>
      </c>
      <c r="I543" s="1">
        <v>13</v>
      </c>
      <c r="L543" s="1">
        <v>5</v>
      </c>
      <c r="M543" s="1" t="s">
        <v>12399</v>
      </c>
      <c r="N543" s="1" t="s">
        <v>12889</v>
      </c>
      <c r="T543" s="1" t="s">
        <v>11369</v>
      </c>
      <c r="U543" s="1" t="s">
        <v>1551</v>
      </c>
      <c r="V543" s="1" t="s">
        <v>6725</v>
      </c>
      <c r="W543" s="1" t="s">
        <v>1228</v>
      </c>
      <c r="X543" s="1" t="s">
        <v>7077</v>
      </c>
      <c r="Y543" s="1" t="s">
        <v>708</v>
      </c>
      <c r="Z543" s="1" t="s">
        <v>7278</v>
      </c>
      <c r="AC543" s="1">
        <v>36</v>
      </c>
      <c r="AD543" s="1" t="s">
        <v>76</v>
      </c>
      <c r="AE543" s="1" t="s">
        <v>8719</v>
      </c>
      <c r="AJ543" s="1" t="s">
        <v>17</v>
      </c>
      <c r="AK543" s="1" t="s">
        <v>8908</v>
      </c>
      <c r="AL543" s="1" t="s">
        <v>51</v>
      </c>
      <c r="AM543" s="1" t="s">
        <v>8849</v>
      </c>
      <c r="AT543" s="1" t="s">
        <v>60</v>
      </c>
      <c r="AU543" s="1" t="s">
        <v>7012</v>
      </c>
      <c r="AV543" s="1" t="s">
        <v>928</v>
      </c>
      <c r="AW543" s="1" t="s">
        <v>9295</v>
      </c>
      <c r="BG543" s="1" t="s">
        <v>1178</v>
      </c>
      <c r="BH543" s="1" t="s">
        <v>9191</v>
      </c>
      <c r="BI543" s="1" t="s">
        <v>1231</v>
      </c>
      <c r="BJ543" s="1" t="s">
        <v>10005</v>
      </c>
      <c r="BK543" s="1" t="s">
        <v>60</v>
      </c>
      <c r="BL543" s="1" t="s">
        <v>7012</v>
      </c>
      <c r="BM543" s="1" t="s">
        <v>946</v>
      </c>
      <c r="BN543" s="1" t="s">
        <v>7299</v>
      </c>
      <c r="BO543" s="1" t="s">
        <v>60</v>
      </c>
      <c r="BP543" s="1" t="s">
        <v>7012</v>
      </c>
      <c r="BQ543" s="1" t="s">
        <v>1552</v>
      </c>
      <c r="BR543" s="1" t="s">
        <v>11978</v>
      </c>
      <c r="BS543" s="1" t="s">
        <v>56</v>
      </c>
      <c r="BT543" s="1" t="s">
        <v>11552</v>
      </c>
      <c r="BU543" s="1" t="s">
        <v>14058</v>
      </c>
    </row>
    <row r="544" spans="1:73" ht="13.5" customHeight="1" x14ac:dyDescent="0.25">
      <c r="A544" s="4" t="str">
        <f t="shared" si="15"/>
        <v>1687_풍각남면_231</v>
      </c>
      <c r="B544" s="1">
        <v>1687</v>
      </c>
      <c r="C544" s="1" t="s">
        <v>11322</v>
      </c>
      <c r="D544" s="1" t="s">
        <v>11323</v>
      </c>
      <c r="E544" s="1">
        <v>543</v>
      </c>
      <c r="F544" s="1">
        <v>2</v>
      </c>
      <c r="G544" s="1" t="s">
        <v>839</v>
      </c>
      <c r="H544" s="1" t="s">
        <v>6459</v>
      </c>
      <c r="I544" s="1">
        <v>13</v>
      </c>
      <c r="L544" s="1">
        <v>5</v>
      </c>
      <c r="M544" s="1" t="s">
        <v>12399</v>
      </c>
      <c r="N544" s="1" t="s">
        <v>12889</v>
      </c>
      <c r="S544" s="1" t="s">
        <v>52</v>
      </c>
      <c r="T544" s="1" t="s">
        <v>6593</v>
      </c>
      <c r="W544" s="1" t="s">
        <v>904</v>
      </c>
      <c r="X544" s="1" t="s">
        <v>7071</v>
      </c>
      <c r="Y544" s="1" t="s">
        <v>140</v>
      </c>
      <c r="Z544" s="1" t="s">
        <v>7129</v>
      </c>
      <c r="AC544" s="1">
        <v>24</v>
      </c>
      <c r="AD544" s="1" t="s">
        <v>764</v>
      </c>
      <c r="AE544" s="1" t="s">
        <v>8767</v>
      </c>
      <c r="AJ544" s="1" t="s">
        <v>17</v>
      </c>
      <c r="AK544" s="1" t="s">
        <v>8908</v>
      </c>
      <c r="AL544" s="1" t="s">
        <v>86</v>
      </c>
      <c r="AM544" s="1" t="s">
        <v>8853</v>
      </c>
      <c r="AT544" s="1" t="s">
        <v>60</v>
      </c>
      <c r="AU544" s="1" t="s">
        <v>7012</v>
      </c>
      <c r="AV544" s="1" t="s">
        <v>1553</v>
      </c>
      <c r="AW544" s="1" t="s">
        <v>9336</v>
      </c>
      <c r="BG544" s="1" t="s">
        <v>60</v>
      </c>
      <c r="BH544" s="1" t="s">
        <v>7012</v>
      </c>
      <c r="BI544" s="1" t="s">
        <v>1554</v>
      </c>
      <c r="BJ544" s="1" t="s">
        <v>10024</v>
      </c>
      <c r="BK544" s="1" t="s">
        <v>60</v>
      </c>
      <c r="BL544" s="1" t="s">
        <v>7012</v>
      </c>
      <c r="BM544" s="1" t="s">
        <v>992</v>
      </c>
      <c r="BN544" s="1" t="s">
        <v>7308</v>
      </c>
      <c r="BO544" s="1" t="s">
        <v>60</v>
      </c>
      <c r="BP544" s="1" t="s">
        <v>7012</v>
      </c>
      <c r="BQ544" s="1" t="s">
        <v>1555</v>
      </c>
      <c r="BR544" s="1" t="s">
        <v>11977</v>
      </c>
      <c r="BS544" s="1" t="s">
        <v>56</v>
      </c>
      <c r="BT544" s="1" t="s">
        <v>11552</v>
      </c>
    </row>
    <row r="545" spans="1:73" ht="13.5" customHeight="1" x14ac:dyDescent="0.25">
      <c r="A545" s="4" t="str">
        <f t="shared" si="15"/>
        <v>1687_풍각남면_231</v>
      </c>
      <c r="B545" s="1">
        <v>1687</v>
      </c>
      <c r="C545" s="1" t="s">
        <v>11322</v>
      </c>
      <c r="D545" s="1" t="s">
        <v>11323</v>
      </c>
      <c r="E545" s="1">
        <v>544</v>
      </c>
      <c r="F545" s="1">
        <v>2</v>
      </c>
      <c r="G545" s="1" t="s">
        <v>839</v>
      </c>
      <c r="H545" s="1" t="s">
        <v>6459</v>
      </c>
      <c r="I545" s="1">
        <v>13</v>
      </c>
      <c r="L545" s="1">
        <v>5</v>
      </c>
      <c r="M545" s="1" t="s">
        <v>12399</v>
      </c>
      <c r="N545" s="1" t="s">
        <v>12889</v>
      </c>
      <c r="S545" s="1" t="s">
        <v>93</v>
      </c>
      <c r="T545" s="1" t="s">
        <v>6597</v>
      </c>
      <c r="Y545" s="1" t="s">
        <v>1556</v>
      </c>
      <c r="Z545" s="1" t="s">
        <v>7480</v>
      </c>
      <c r="AF545" s="1" t="s">
        <v>129</v>
      </c>
      <c r="AG545" s="1" t="s">
        <v>8738</v>
      </c>
    </row>
    <row r="546" spans="1:73" ht="13.5" customHeight="1" x14ac:dyDescent="0.25">
      <c r="A546" s="4" t="str">
        <f t="shared" si="15"/>
        <v>1687_풍각남면_231</v>
      </c>
      <c r="B546" s="1">
        <v>1687</v>
      </c>
      <c r="C546" s="1" t="s">
        <v>11322</v>
      </c>
      <c r="D546" s="1" t="s">
        <v>11323</v>
      </c>
      <c r="E546" s="1">
        <v>545</v>
      </c>
      <c r="F546" s="1">
        <v>2</v>
      </c>
      <c r="G546" s="1" t="s">
        <v>839</v>
      </c>
      <c r="H546" s="1" t="s">
        <v>6459</v>
      </c>
      <c r="I546" s="1">
        <v>14</v>
      </c>
      <c r="J546" s="1" t="s">
        <v>1557</v>
      </c>
      <c r="K546" s="1" t="s">
        <v>6491</v>
      </c>
      <c r="L546" s="1">
        <v>1</v>
      </c>
      <c r="M546" s="1" t="s">
        <v>12400</v>
      </c>
      <c r="N546" s="1" t="s">
        <v>12890</v>
      </c>
      <c r="T546" s="1" t="s">
        <v>11368</v>
      </c>
      <c r="U546" s="1" t="s">
        <v>849</v>
      </c>
      <c r="V546" s="1" t="s">
        <v>6725</v>
      </c>
      <c r="W546" s="1" t="s">
        <v>1558</v>
      </c>
      <c r="X546" s="1" t="s">
        <v>7082</v>
      </c>
      <c r="Y546" s="1" t="s">
        <v>1559</v>
      </c>
      <c r="Z546" s="1" t="s">
        <v>7481</v>
      </c>
      <c r="AC546" s="1">
        <v>35</v>
      </c>
      <c r="AD546" s="1" t="s">
        <v>39</v>
      </c>
      <c r="AE546" s="1" t="s">
        <v>8715</v>
      </c>
      <c r="AJ546" s="1" t="s">
        <v>17</v>
      </c>
      <c r="AK546" s="1" t="s">
        <v>8908</v>
      </c>
      <c r="AL546" s="1" t="s">
        <v>1095</v>
      </c>
      <c r="AM546" s="1" t="s">
        <v>11631</v>
      </c>
      <c r="AT546" s="1" t="s">
        <v>78</v>
      </c>
      <c r="AU546" s="1" t="s">
        <v>6689</v>
      </c>
      <c r="AV546" s="1" t="s">
        <v>1560</v>
      </c>
      <c r="AW546" s="1" t="s">
        <v>8909</v>
      </c>
      <c r="BG546" s="1" t="s">
        <v>60</v>
      </c>
      <c r="BH546" s="1" t="s">
        <v>7012</v>
      </c>
      <c r="BI546" s="1" t="s">
        <v>1561</v>
      </c>
      <c r="BJ546" s="1" t="s">
        <v>10025</v>
      </c>
      <c r="BK546" s="1" t="s">
        <v>60</v>
      </c>
      <c r="BL546" s="1" t="s">
        <v>7012</v>
      </c>
      <c r="BM546" s="1" t="s">
        <v>1562</v>
      </c>
      <c r="BN546" s="1" t="s">
        <v>9699</v>
      </c>
      <c r="BO546" s="1" t="s">
        <v>288</v>
      </c>
      <c r="BP546" s="1" t="s">
        <v>6823</v>
      </c>
      <c r="BQ546" s="1" t="s">
        <v>1563</v>
      </c>
      <c r="BR546" s="1" t="s">
        <v>12038</v>
      </c>
      <c r="BS546" s="1" t="s">
        <v>56</v>
      </c>
      <c r="BT546" s="1" t="s">
        <v>11552</v>
      </c>
    </row>
    <row r="547" spans="1:73" ht="13.5" customHeight="1" x14ac:dyDescent="0.25">
      <c r="A547" s="4" t="str">
        <f t="shared" si="15"/>
        <v>1687_풍각남면_231</v>
      </c>
      <c r="B547" s="1">
        <v>1687</v>
      </c>
      <c r="C547" s="1" t="s">
        <v>11322</v>
      </c>
      <c r="D547" s="1" t="s">
        <v>11323</v>
      </c>
      <c r="E547" s="1">
        <v>546</v>
      </c>
      <c r="F547" s="1">
        <v>2</v>
      </c>
      <c r="G547" s="1" t="s">
        <v>839</v>
      </c>
      <c r="H547" s="1" t="s">
        <v>6459</v>
      </c>
      <c r="I547" s="1">
        <v>14</v>
      </c>
      <c r="L547" s="1">
        <v>1</v>
      </c>
      <c r="M547" s="1" t="s">
        <v>12400</v>
      </c>
      <c r="N547" s="1" t="s">
        <v>12890</v>
      </c>
      <c r="S547" s="1" t="s">
        <v>52</v>
      </c>
      <c r="T547" s="1" t="s">
        <v>6593</v>
      </c>
      <c r="U547" s="1" t="s">
        <v>83</v>
      </c>
      <c r="V547" s="1" t="s">
        <v>11397</v>
      </c>
      <c r="W547" s="1" t="s">
        <v>617</v>
      </c>
      <c r="X547" s="1" t="s">
        <v>7072</v>
      </c>
      <c r="Y547" s="1" t="s">
        <v>1564</v>
      </c>
      <c r="Z547" s="1" t="s">
        <v>7482</v>
      </c>
      <c r="AC547" s="1">
        <v>39</v>
      </c>
      <c r="AD547" s="1" t="s">
        <v>347</v>
      </c>
      <c r="AE547" s="1" t="s">
        <v>8751</v>
      </c>
      <c r="AJ547" s="1" t="s">
        <v>17</v>
      </c>
      <c r="AK547" s="1" t="s">
        <v>8908</v>
      </c>
      <c r="AL547" s="1" t="s">
        <v>57</v>
      </c>
      <c r="AM547" s="1" t="s">
        <v>8919</v>
      </c>
      <c r="AT547" s="1" t="s">
        <v>60</v>
      </c>
      <c r="AU547" s="1" t="s">
        <v>7012</v>
      </c>
      <c r="AV547" s="1" t="s">
        <v>1565</v>
      </c>
      <c r="AW547" s="1" t="s">
        <v>8359</v>
      </c>
      <c r="BG547" s="1" t="s">
        <v>148</v>
      </c>
      <c r="BH547" s="1" t="s">
        <v>11401</v>
      </c>
      <c r="BI547" s="1" t="s">
        <v>1566</v>
      </c>
      <c r="BJ547" s="1" t="s">
        <v>9338</v>
      </c>
      <c r="BK547" s="1" t="s">
        <v>60</v>
      </c>
      <c r="BL547" s="1" t="s">
        <v>7012</v>
      </c>
      <c r="BM547" s="1" t="s">
        <v>1567</v>
      </c>
      <c r="BN547" s="1" t="s">
        <v>11936</v>
      </c>
      <c r="BO547" s="1" t="s">
        <v>1082</v>
      </c>
      <c r="BP547" s="1" t="s">
        <v>8995</v>
      </c>
      <c r="BQ547" s="1" t="s">
        <v>1568</v>
      </c>
      <c r="BR547" s="1" t="s">
        <v>12028</v>
      </c>
      <c r="BS547" s="1" t="s">
        <v>56</v>
      </c>
      <c r="BT547" s="1" t="s">
        <v>11552</v>
      </c>
    </row>
    <row r="548" spans="1:73" ht="13.5" customHeight="1" x14ac:dyDescent="0.25">
      <c r="A548" s="4" t="str">
        <f t="shared" si="15"/>
        <v>1687_풍각남면_231</v>
      </c>
      <c r="B548" s="1">
        <v>1687</v>
      </c>
      <c r="C548" s="1" t="s">
        <v>11322</v>
      </c>
      <c r="D548" s="1" t="s">
        <v>11323</v>
      </c>
      <c r="E548" s="1">
        <v>547</v>
      </c>
      <c r="F548" s="1">
        <v>2</v>
      </c>
      <c r="G548" s="1" t="s">
        <v>839</v>
      </c>
      <c r="H548" s="1" t="s">
        <v>6459</v>
      </c>
      <c r="I548" s="1">
        <v>14</v>
      </c>
      <c r="L548" s="1">
        <v>1</v>
      </c>
      <c r="M548" s="1" t="s">
        <v>12400</v>
      </c>
      <c r="N548" s="1" t="s">
        <v>12890</v>
      </c>
      <c r="S548" s="1" t="s">
        <v>70</v>
      </c>
      <c r="T548" s="1" t="s">
        <v>6596</v>
      </c>
      <c r="Y548" s="1" t="s">
        <v>140</v>
      </c>
      <c r="Z548" s="1" t="s">
        <v>7129</v>
      </c>
      <c r="AC548" s="1">
        <v>2</v>
      </c>
      <c r="AD548" s="1" t="s">
        <v>69</v>
      </c>
      <c r="AE548" s="1" t="s">
        <v>6722</v>
      </c>
      <c r="AF548" s="1" t="s">
        <v>97</v>
      </c>
      <c r="AG548" s="1" t="s">
        <v>8774</v>
      </c>
    </row>
    <row r="549" spans="1:73" ht="13.5" customHeight="1" x14ac:dyDescent="0.25">
      <c r="A549" s="4" t="str">
        <f t="shared" si="15"/>
        <v>1687_풍각남면_231</v>
      </c>
      <c r="B549" s="1">
        <v>1687</v>
      </c>
      <c r="C549" s="1" t="s">
        <v>11322</v>
      </c>
      <c r="D549" s="1" t="s">
        <v>11323</v>
      </c>
      <c r="E549" s="1">
        <v>548</v>
      </c>
      <c r="F549" s="1">
        <v>2</v>
      </c>
      <c r="G549" s="1" t="s">
        <v>839</v>
      </c>
      <c r="H549" s="1" t="s">
        <v>6459</v>
      </c>
      <c r="I549" s="1">
        <v>14</v>
      </c>
      <c r="L549" s="1">
        <v>1</v>
      </c>
      <c r="M549" s="1" t="s">
        <v>12400</v>
      </c>
      <c r="N549" s="1" t="s">
        <v>12890</v>
      </c>
      <c r="S549" s="1" t="s">
        <v>490</v>
      </c>
      <c r="T549" s="1" t="s">
        <v>6607</v>
      </c>
      <c r="W549" s="1" t="s">
        <v>98</v>
      </c>
      <c r="X549" s="1" t="s">
        <v>11439</v>
      </c>
      <c r="Y549" s="1" t="s">
        <v>140</v>
      </c>
      <c r="Z549" s="1" t="s">
        <v>7129</v>
      </c>
      <c r="AC549" s="1">
        <v>51</v>
      </c>
      <c r="AD549" s="1" t="s">
        <v>107</v>
      </c>
      <c r="AE549" s="1" t="s">
        <v>8723</v>
      </c>
    </row>
    <row r="550" spans="1:73" ht="13.5" customHeight="1" x14ac:dyDescent="0.25">
      <c r="A550" s="4" t="str">
        <f t="shared" si="15"/>
        <v>1687_풍각남면_231</v>
      </c>
      <c r="B550" s="1">
        <v>1687</v>
      </c>
      <c r="C550" s="1" t="s">
        <v>11322</v>
      </c>
      <c r="D550" s="1" t="s">
        <v>11323</v>
      </c>
      <c r="E550" s="1">
        <v>549</v>
      </c>
      <c r="F550" s="1">
        <v>2</v>
      </c>
      <c r="G550" s="1" t="s">
        <v>839</v>
      </c>
      <c r="H550" s="1" t="s">
        <v>6459</v>
      </c>
      <c r="I550" s="1">
        <v>14</v>
      </c>
      <c r="L550" s="1">
        <v>2</v>
      </c>
      <c r="M550" s="1" t="s">
        <v>637</v>
      </c>
      <c r="N550" s="1" t="s">
        <v>7226</v>
      </c>
      <c r="Q550" s="1" t="s">
        <v>13786</v>
      </c>
      <c r="R550" s="1" t="s">
        <v>11378</v>
      </c>
      <c r="T550" s="1" t="s">
        <v>11368</v>
      </c>
      <c r="U550" s="1" t="s">
        <v>53</v>
      </c>
      <c r="V550" s="1" t="s">
        <v>6668</v>
      </c>
      <c r="Y550" s="1" t="s">
        <v>637</v>
      </c>
      <c r="Z550" s="1" t="s">
        <v>7226</v>
      </c>
      <c r="AC550" s="1">
        <v>28</v>
      </c>
      <c r="AD550" s="1" t="s">
        <v>340</v>
      </c>
      <c r="AE550" s="1" t="s">
        <v>8750</v>
      </c>
      <c r="AJ550" s="1" t="s">
        <v>17</v>
      </c>
      <c r="AK550" s="1" t="s">
        <v>8908</v>
      </c>
      <c r="AL550" s="1" t="s">
        <v>163</v>
      </c>
      <c r="AM550" s="1" t="s">
        <v>8851</v>
      </c>
      <c r="AN550" s="1" t="s">
        <v>450</v>
      </c>
      <c r="AO550" s="1" t="s">
        <v>8848</v>
      </c>
      <c r="AP550" s="1" t="s">
        <v>58</v>
      </c>
      <c r="AQ550" s="1" t="s">
        <v>6774</v>
      </c>
      <c r="AR550" s="1" t="s">
        <v>1569</v>
      </c>
      <c r="AS550" s="1" t="s">
        <v>9047</v>
      </c>
      <c r="AT550" s="1" t="s">
        <v>44</v>
      </c>
      <c r="AU550" s="1" t="s">
        <v>6669</v>
      </c>
      <c r="AV550" s="1" t="s">
        <v>1570</v>
      </c>
      <c r="AW550" s="1" t="s">
        <v>8157</v>
      </c>
      <c r="BB550" s="1" t="s">
        <v>46</v>
      </c>
      <c r="BC550" s="1" t="s">
        <v>6783</v>
      </c>
      <c r="BD550" s="1" t="s">
        <v>1571</v>
      </c>
      <c r="BE550" s="1" t="s">
        <v>7905</v>
      </c>
      <c r="BG550" s="1" t="s">
        <v>44</v>
      </c>
      <c r="BH550" s="1" t="s">
        <v>6669</v>
      </c>
      <c r="BI550" s="1" t="s">
        <v>1259</v>
      </c>
      <c r="BJ550" s="1" t="s">
        <v>7388</v>
      </c>
      <c r="BK550" s="1" t="s">
        <v>44</v>
      </c>
      <c r="BL550" s="1" t="s">
        <v>6669</v>
      </c>
      <c r="BM550" s="1" t="s">
        <v>1572</v>
      </c>
      <c r="BN550" s="1" t="s">
        <v>10455</v>
      </c>
      <c r="BO550" s="1" t="s">
        <v>44</v>
      </c>
      <c r="BP550" s="1" t="s">
        <v>6669</v>
      </c>
      <c r="BQ550" s="1" t="s">
        <v>1573</v>
      </c>
      <c r="BR550" s="1" t="s">
        <v>7880</v>
      </c>
      <c r="BS550" s="1" t="s">
        <v>56</v>
      </c>
      <c r="BT550" s="1" t="s">
        <v>11552</v>
      </c>
    </row>
    <row r="551" spans="1:73" ht="13.5" customHeight="1" x14ac:dyDescent="0.25">
      <c r="A551" s="4" t="str">
        <f t="shared" si="15"/>
        <v>1687_풍각남면_231</v>
      </c>
      <c r="B551" s="1">
        <v>1687</v>
      </c>
      <c r="C551" s="1" t="s">
        <v>11322</v>
      </c>
      <c r="D551" s="1" t="s">
        <v>11323</v>
      </c>
      <c r="E551" s="1">
        <v>550</v>
      </c>
      <c r="F551" s="1">
        <v>2</v>
      </c>
      <c r="G551" s="1" t="s">
        <v>839</v>
      </c>
      <c r="H551" s="1" t="s">
        <v>6459</v>
      </c>
      <c r="I551" s="1">
        <v>14</v>
      </c>
      <c r="L551" s="1">
        <v>2</v>
      </c>
      <c r="M551" s="1" t="s">
        <v>637</v>
      </c>
      <c r="N551" s="1" t="s">
        <v>7226</v>
      </c>
      <c r="S551" s="1" t="s">
        <v>70</v>
      </c>
      <c r="T551" s="1" t="s">
        <v>6596</v>
      </c>
      <c r="Y551" s="1" t="s">
        <v>1470</v>
      </c>
      <c r="Z551" s="1" t="s">
        <v>7455</v>
      </c>
      <c r="AC551" s="1">
        <v>4</v>
      </c>
      <c r="AD551" s="1" t="s">
        <v>72</v>
      </c>
      <c r="AE551" s="1" t="s">
        <v>8718</v>
      </c>
    </row>
    <row r="552" spans="1:73" ht="13.5" customHeight="1" x14ac:dyDescent="0.25">
      <c r="A552" s="4" t="str">
        <f t="shared" si="15"/>
        <v>1687_풍각남면_231</v>
      </c>
      <c r="B552" s="1">
        <v>1687</v>
      </c>
      <c r="C552" s="1" t="s">
        <v>11322</v>
      </c>
      <c r="D552" s="1" t="s">
        <v>11323</v>
      </c>
      <c r="E552" s="1">
        <v>551</v>
      </c>
      <c r="F552" s="1">
        <v>2</v>
      </c>
      <c r="G552" s="1" t="s">
        <v>839</v>
      </c>
      <c r="H552" s="1" t="s">
        <v>6459</v>
      </c>
      <c r="I552" s="1">
        <v>14</v>
      </c>
      <c r="L552" s="1">
        <v>2</v>
      </c>
      <c r="M552" s="1" t="s">
        <v>637</v>
      </c>
      <c r="N552" s="1" t="s">
        <v>7226</v>
      </c>
      <c r="S552" s="1" t="s">
        <v>70</v>
      </c>
      <c r="T552" s="1" t="s">
        <v>6596</v>
      </c>
      <c r="Y552" s="1" t="s">
        <v>1574</v>
      </c>
      <c r="Z552" s="1" t="s">
        <v>7483</v>
      </c>
      <c r="AC552" s="1">
        <v>2</v>
      </c>
      <c r="AD552" s="1" t="s">
        <v>69</v>
      </c>
      <c r="AE552" s="1" t="s">
        <v>6722</v>
      </c>
      <c r="AF552" s="1" t="s">
        <v>97</v>
      </c>
      <c r="AG552" s="1" t="s">
        <v>8774</v>
      </c>
    </row>
    <row r="553" spans="1:73" ht="13.5" customHeight="1" x14ac:dyDescent="0.25">
      <c r="A553" s="4" t="str">
        <f t="shared" ref="A553:A581" si="16">HYPERLINK("http://kyu.snu.ac.kr/sdhj/index.jsp?type=hj/GK14817_00IH_0001_0232.jpg","1687_풍각남면_232")</f>
        <v>1687_풍각남면_232</v>
      </c>
      <c r="B553" s="1">
        <v>1687</v>
      </c>
      <c r="C553" s="1" t="s">
        <v>11322</v>
      </c>
      <c r="D553" s="1" t="s">
        <v>11323</v>
      </c>
      <c r="E553" s="1">
        <v>552</v>
      </c>
      <c r="F553" s="1">
        <v>2</v>
      </c>
      <c r="G553" s="1" t="s">
        <v>839</v>
      </c>
      <c r="H553" s="1" t="s">
        <v>6459</v>
      </c>
      <c r="I553" s="1">
        <v>14</v>
      </c>
      <c r="L553" s="1">
        <v>3</v>
      </c>
      <c r="M553" s="1" t="s">
        <v>1576</v>
      </c>
      <c r="N553" s="1" t="s">
        <v>7484</v>
      </c>
      <c r="T553" s="1" t="s">
        <v>11368</v>
      </c>
      <c r="U553" s="1" t="s">
        <v>1575</v>
      </c>
      <c r="V553" s="1" t="s">
        <v>6770</v>
      </c>
      <c r="Y553" s="1" t="s">
        <v>1576</v>
      </c>
      <c r="Z553" s="1" t="s">
        <v>7484</v>
      </c>
      <c r="AC553" s="1">
        <v>28</v>
      </c>
      <c r="AD553" s="1" t="s">
        <v>340</v>
      </c>
      <c r="AE553" s="1" t="s">
        <v>8750</v>
      </c>
      <c r="AJ553" s="1" t="s">
        <v>17</v>
      </c>
      <c r="AK553" s="1" t="s">
        <v>8908</v>
      </c>
      <c r="AL553" s="1" t="s">
        <v>51</v>
      </c>
      <c r="AM553" s="1" t="s">
        <v>8849</v>
      </c>
      <c r="AN553" s="1" t="s">
        <v>163</v>
      </c>
      <c r="AO553" s="1" t="s">
        <v>8851</v>
      </c>
      <c r="AP553" s="1" t="s">
        <v>58</v>
      </c>
      <c r="AQ553" s="1" t="s">
        <v>6774</v>
      </c>
      <c r="AR553" s="1" t="s">
        <v>1577</v>
      </c>
      <c r="AS553" s="1" t="s">
        <v>9048</v>
      </c>
      <c r="AT553" s="1" t="s">
        <v>60</v>
      </c>
      <c r="AU553" s="1" t="s">
        <v>7012</v>
      </c>
      <c r="AV553" s="1" t="s">
        <v>1206</v>
      </c>
      <c r="AW553" s="1" t="s">
        <v>7541</v>
      </c>
      <c r="BB553" s="1" t="s">
        <v>46</v>
      </c>
      <c r="BC553" s="1" t="s">
        <v>6783</v>
      </c>
      <c r="BD553" s="1" t="s">
        <v>1578</v>
      </c>
      <c r="BE553" s="1" t="s">
        <v>9777</v>
      </c>
      <c r="BG553" s="1" t="s">
        <v>148</v>
      </c>
      <c r="BH553" s="1" t="s">
        <v>11401</v>
      </c>
      <c r="BI553" s="1" t="s">
        <v>1356</v>
      </c>
      <c r="BJ553" s="1" t="s">
        <v>10011</v>
      </c>
      <c r="BK553" s="1" t="s">
        <v>148</v>
      </c>
      <c r="BL553" s="1" t="s">
        <v>11910</v>
      </c>
      <c r="BM553" s="1" t="s">
        <v>319</v>
      </c>
      <c r="BN553" s="1" t="s">
        <v>7951</v>
      </c>
      <c r="BO553" s="1" t="s">
        <v>78</v>
      </c>
      <c r="BP553" s="1" t="s">
        <v>6689</v>
      </c>
      <c r="BQ553" s="1" t="s">
        <v>1579</v>
      </c>
      <c r="BR553" s="1" t="s">
        <v>10872</v>
      </c>
      <c r="BS553" s="1" t="s">
        <v>86</v>
      </c>
      <c r="BT553" s="1" t="s">
        <v>8853</v>
      </c>
      <c r="BU553" s="1" t="s">
        <v>14059</v>
      </c>
    </row>
    <row r="554" spans="1:73" ht="13.5" customHeight="1" x14ac:dyDescent="0.25">
      <c r="A554" s="4" t="str">
        <f t="shared" si="16"/>
        <v>1687_풍각남면_232</v>
      </c>
      <c r="B554" s="1">
        <v>1687</v>
      </c>
      <c r="C554" s="1" t="s">
        <v>11322</v>
      </c>
      <c r="D554" s="1" t="s">
        <v>11323</v>
      </c>
      <c r="E554" s="1">
        <v>553</v>
      </c>
      <c r="F554" s="1">
        <v>2</v>
      </c>
      <c r="G554" s="1" t="s">
        <v>839</v>
      </c>
      <c r="H554" s="1" t="s">
        <v>6459</v>
      </c>
      <c r="I554" s="1">
        <v>14</v>
      </c>
      <c r="L554" s="1">
        <v>3</v>
      </c>
      <c r="M554" s="1" t="s">
        <v>1576</v>
      </c>
      <c r="N554" s="1" t="s">
        <v>7484</v>
      </c>
      <c r="S554" s="1" t="s">
        <v>52</v>
      </c>
      <c r="T554" s="1" t="s">
        <v>6593</v>
      </c>
      <c r="U554" s="1" t="s">
        <v>53</v>
      </c>
      <c r="V554" s="1" t="s">
        <v>6668</v>
      </c>
      <c r="Y554" s="1" t="s">
        <v>1580</v>
      </c>
      <c r="Z554" s="1" t="s">
        <v>7485</v>
      </c>
      <c r="AC554" s="1">
        <v>31</v>
      </c>
      <c r="AD554" s="1" t="s">
        <v>247</v>
      </c>
      <c r="AE554" s="1" t="s">
        <v>8741</v>
      </c>
      <c r="AJ554" s="1" t="s">
        <v>17</v>
      </c>
      <c r="AK554" s="1" t="s">
        <v>8908</v>
      </c>
      <c r="AL554" s="1" t="s">
        <v>559</v>
      </c>
      <c r="AM554" s="1" t="s">
        <v>8928</v>
      </c>
      <c r="AN554" s="1" t="s">
        <v>163</v>
      </c>
      <c r="AO554" s="1" t="s">
        <v>8851</v>
      </c>
      <c r="AP554" s="1" t="s">
        <v>58</v>
      </c>
      <c r="AQ554" s="1" t="s">
        <v>6774</v>
      </c>
      <c r="AR554" s="1" t="s">
        <v>1581</v>
      </c>
      <c r="AS554" s="1" t="s">
        <v>9049</v>
      </c>
      <c r="AT554" s="1" t="s">
        <v>130</v>
      </c>
      <c r="AU554" s="1" t="s">
        <v>6673</v>
      </c>
      <c r="AV554" s="1" t="s">
        <v>1582</v>
      </c>
      <c r="AW554" s="1" t="s">
        <v>9337</v>
      </c>
      <c r="BB554" s="1" t="s">
        <v>53</v>
      </c>
      <c r="BC554" s="1" t="s">
        <v>6668</v>
      </c>
      <c r="BD554" s="1" t="s">
        <v>1583</v>
      </c>
      <c r="BE554" s="1" t="s">
        <v>7918</v>
      </c>
      <c r="BG554" s="1" t="s">
        <v>44</v>
      </c>
      <c r="BH554" s="1" t="s">
        <v>6669</v>
      </c>
      <c r="BI554" s="1" t="s">
        <v>1584</v>
      </c>
      <c r="BJ554" s="1" t="s">
        <v>9413</v>
      </c>
      <c r="BK554" s="1" t="s">
        <v>44</v>
      </c>
      <c r="BL554" s="1" t="s">
        <v>6669</v>
      </c>
      <c r="BM554" s="1" t="s">
        <v>1585</v>
      </c>
      <c r="BN554" s="1" t="s">
        <v>11934</v>
      </c>
      <c r="BO554" s="1" t="s">
        <v>44</v>
      </c>
      <c r="BP554" s="1" t="s">
        <v>6669</v>
      </c>
      <c r="BQ554" s="1" t="s">
        <v>1445</v>
      </c>
      <c r="BR554" s="1" t="s">
        <v>10019</v>
      </c>
      <c r="BS554" s="1" t="s">
        <v>56</v>
      </c>
      <c r="BT554" s="1" t="s">
        <v>11552</v>
      </c>
    </row>
    <row r="555" spans="1:73" ht="13.5" customHeight="1" x14ac:dyDescent="0.25">
      <c r="A555" s="4" t="str">
        <f t="shared" si="16"/>
        <v>1687_풍각남면_232</v>
      </c>
      <c r="B555" s="1">
        <v>1687</v>
      </c>
      <c r="C555" s="1" t="s">
        <v>11322</v>
      </c>
      <c r="D555" s="1" t="s">
        <v>11323</v>
      </c>
      <c r="E555" s="1">
        <v>554</v>
      </c>
      <c r="F555" s="1">
        <v>2</v>
      </c>
      <c r="G555" s="1" t="s">
        <v>839</v>
      </c>
      <c r="H555" s="1" t="s">
        <v>6459</v>
      </c>
      <c r="I555" s="1">
        <v>14</v>
      </c>
      <c r="L555" s="1">
        <v>3</v>
      </c>
      <c r="M555" s="1" t="s">
        <v>1576</v>
      </c>
      <c r="N555" s="1" t="s">
        <v>7484</v>
      </c>
      <c r="S555" s="1" t="s">
        <v>1586</v>
      </c>
      <c r="T555" s="1" t="s">
        <v>6618</v>
      </c>
      <c r="Y555" s="1" t="s">
        <v>1587</v>
      </c>
      <c r="Z555" s="1" t="s">
        <v>7486</v>
      </c>
      <c r="AF555" s="1" t="s">
        <v>1588</v>
      </c>
      <c r="AG555" s="1" t="s">
        <v>8787</v>
      </c>
      <c r="AH555" s="1" t="s">
        <v>51</v>
      </c>
      <c r="AI555" s="1" t="s">
        <v>8849</v>
      </c>
      <c r="BB555" s="1" t="s">
        <v>53</v>
      </c>
      <c r="BC555" s="1" t="s">
        <v>6668</v>
      </c>
    </row>
    <row r="556" spans="1:73" ht="13.5" customHeight="1" x14ac:dyDescent="0.25">
      <c r="A556" s="4" t="str">
        <f t="shared" si="16"/>
        <v>1687_풍각남면_232</v>
      </c>
      <c r="B556" s="1">
        <v>1687</v>
      </c>
      <c r="C556" s="1" t="s">
        <v>11322</v>
      </c>
      <c r="D556" s="1" t="s">
        <v>11323</v>
      </c>
      <c r="E556" s="1">
        <v>555</v>
      </c>
      <c r="F556" s="1">
        <v>2</v>
      </c>
      <c r="G556" s="1" t="s">
        <v>839</v>
      </c>
      <c r="H556" s="1" t="s">
        <v>6459</v>
      </c>
      <c r="I556" s="1">
        <v>14</v>
      </c>
      <c r="L556" s="1">
        <v>3</v>
      </c>
      <c r="M556" s="1" t="s">
        <v>1576</v>
      </c>
      <c r="N556" s="1" t="s">
        <v>7484</v>
      </c>
      <c r="S556" s="1" t="s">
        <v>70</v>
      </c>
      <c r="T556" s="1" t="s">
        <v>6596</v>
      </c>
      <c r="Y556" s="1" t="s">
        <v>1589</v>
      </c>
      <c r="Z556" s="1" t="s">
        <v>7487</v>
      </c>
      <c r="AC556" s="1">
        <v>5</v>
      </c>
      <c r="AD556" s="1" t="s">
        <v>133</v>
      </c>
      <c r="AE556" s="1" t="s">
        <v>8727</v>
      </c>
      <c r="AF556" s="1" t="s">
        <v>97</v>
      </c>
      <c r="AG556" s="1" t="s">
        <v>8774</v>
      </c>
    </row>
    <row r="557" spans="1:73" ht="13.5" customHeight="1" x14ac:dyDescent="0.25">
      <c r="A557" s="4" t="str">
        <f t="shared" si="16"/>
        <v>1687_풍각남면_232</v>
      </c>
      <c r="B557" s="1">
        <v>1687</v>
      </c>
      <c r="C557" s="1" t="s">
        <v>11322</v>
      </c>
      <c r="D557" s="1" t="s">
        <v>11323</v>
      </c>
      <c r="E557" s="1">
        <v>556</v>
      </c>
      <c r="F557" s="1">
        <v>2</v>
      </c>
      <c r="G557" s="1" t="s">
        <v>839</v>
      </c>
      <c r="H557" s="1" t="s">
        <v>6459</v>
      </c>
      <c r="I557" s="1">
        <v>14</v>
      </c>
      <c r="L557" s="1">
        <v>4</v>
      </c>
      <c r="M557" s="1" t="s">
        <v>1096</v>
      </c>
      <c r="N557" s="1" t="s">
        <v>7488</v>
      </c>
      <c r="T557" s="1" t="s">
        <v>11369</v>
      </c>
      <c r="U557" s="1" t="s">
        <v>13787</v>
      </c>
      <c r="V557" s="1" t="s">
        <v>6771</v>
      </c>
      <c r="Y557" s="1" t="s">
        <v>1096</v>
      </c>
      <c r="Z557" s="1" t="s">
        <v>7488</v>
      </c>
      <c r="AC557" s="1">
        <v>26</v>
      </c>
      <c r="AD557" s="1" t="s">
        <v>141</v>
      </c>
      <c r="AE557" s="1" t="s">
        <v>8729</v>
      </c>
      <c r="AJ557" s="1" t="s">
        <v>17</v>
      </c>
      <c r="AK557" s="1" t="s">
        <v>8908</v>
      </c>
      <c r="AL557" s="1" t="s">
        <v>56</v>
      </c>
      <c r="AM557" s="1" t="s">
        <v>11552</v>
      </c>
      <c r="AN557" s="1" t="s">
        <v>41</v>
      </c>
      <c r="AO557" s="1" t="s">
        <v>6620</v>
      </c>
      <c r="AP557" s="1" t="s">
        <v>130</v>
      </c>
      <c r="AQ557" s="1" t="s">
        <v>6673</v>
      </c>
      <c r="AR557" s="1" t="s">
        <v>1590</v>
      </c>
      <c r="AS557" s="1" t="s">
        <v>11686</v>
      </c>
      <c r="AT557" s="1" t="s">
        <v>1171</v>
      </c>
      <c r="AU557" s="1" t="s">
        <v>7037</v>
      </c>
      <c r="AV557" s="1" t="s">
        <v>1188</v>
      </c>
      <c r="AW557" s="1" t="s">
        <v>9313</v>
      </c>
      <c r="BB557" s="1" t="s">
        <v>83</v>
      </c>
      <c r="BC557" s="1" t="s">
        <v>11816</v>
      </c>
      <c r="BD557" s="1" t="s">
        <v>1591</v>
      </c>
      <c r="BE557" s="1" t="s">
        <v>7489</v>
      </c>
      <c r="BG557" s="1" t="s">
        <v>44</v>
      </c>
      <c r="BH557" s="1" t="s">
        <v>6669</v>
      </c>
      <c r="BI557" s="1" t="s">
        <v>847</v>
      </c>
      <c r="BJ557" s="1" t="s">
        <v>8026</v>
      </c>
      <c r="BK557" s="1" t="s">
        <v>44</v>
      </c>
      <c r="BL557" s="1" t="s">
        <v>6669</v>
      </c>
      <c r="BM557" s="1" t="s">
        <v>1436</v>
      </c>
      <c r="BN557" s="1" t="s">
        <v>7441</v>
      </c>
      <c r="BO557" s="1" t="s">
        <v>44</v>
      </c>
      <c r="BP557" s="1" t="s">
        <v>6669</v>
      </c>
      <c r="BQ557" s="1" t="s">
        <v>1592</v>
      </c>
      <c r="BR557" s="1" t="s">
        <v>9027</v>
      </c>
      <c r="BS557" s="1" t="s">
        <v>57</v>
      </c>
      <c r="BT557" s="1" t="s">
        <v>8919</v>
      </c>
    </row>
    <row r="558" spans="1:73" ht="13.5" customHeight="1" x14ac:dyDescent="0.25">
      <c r="A558" s="4" t="str">
        <f t="shared" si="16"/>
        <v>1687_풍각남면_232</v>
      </c>
      <c r="B558" s="1">
        <v>1687</v>
      </c>
      <c r="C558" s="1" t="s">
        <v>11322</v>
      </c>
      <c r="D558" s="1" t="s">
        <v>11323</v>
      </c>
      <c r="E558" s="1">
        <v>557</v>
      </c>
      <c r="F558" s="1">
        <v>2</v>
      </c>
      <c r="G558" s="1" t="s">
        <v>839</v>
      </c>
      <c r="H558" s="1" t="s">
        <v>6459</v>
      </c>
      <c r="I558" s="1">
        <v>14</v>
      </c>
      <c r="L558" s="1">
        <v>4</v>
      </c>
      <c r="M558" s="1" t="s">
        <v>1096</v>
      </c>
      <c r="N558" s="1" t="s">
        <v>7488</v>
      </c>
      <c r="S558" s="1" t="s">
        <v>68</v>
      </c>
      <c r="T558" s="1" t="s">
        <v>6595</v>
      </c>
      <c r="U558" s="1" t="s">
        <v>83</v>
      </c>
      <c r="V558" s="1" t="s">
        <v>11397</v>
      </c>
      <c r="W558" s="1" t="s">
        <v>98</v>
      </c>
      <c r="X558" s="1" t="s">
        <v>11439</v>
      </c>
      <c r="Y558" s="1" t="s">
        <v>1591</v>
      </c>
      <c r="Z558" s="1" t="s">
        <v>7489</v>
      </c>
      <c r="AC558" s="1">
        <v>58</v>
      </c>
      <c r="AD558" s="1" t="s">
        <v>1424</v>
      </c>
      <c r="AE558" s="1" t="s">
        <v>8770</v>
      </c>
      <c r="AJ558" s="1" t="s">
        <v>17</v>
      </c>
      <c r="AK558" s="1" t="s">
        <v>8908</v>
      </c>
      <c r="AL558" s="1" t="s">
        <v>56</v>
      </c>
      <c r="AM558" s="1" t="s">
        <v>11552</v>
      </c>
    </row>
    <row r="559" spans="1:73" ht="13.5" customHeight="1" x14ac:dyDescent="0.25">
      <c r="A559" s="4" t="str">
        <f t="shared" si="16"/>
        <v>1687_풍각남면_232</v>
      </c>
      <c r="B559" s="1">
        <v>1687</v>
      </c>
      <c r="C559" s="1" t="s">
        <v>11322</v>
      </c>
      <c r="D559" s="1" t="s">
        <v>11323</v>
      </c>
      <c r="E559" s="1">
        <v>558</v>
      </c>
      <c r="F559" s="1">
        <v>2</v>
      </c>
      <c r="G559" s="1" t="s">
        <v>839</v>
      </c>
      <c r="H559" s="1" t="s">
        <v>6459</v>
      </c>
      <c r="I559" s="1">
        <v>14</v>
      </c>
      <c r="L559" s="1">
        <v>5</v>
      </c>
      <c r="M559" s="1" t="s">
        <v>12401</v>
      </c>
      <c r="N559" s="1" t="s">
        <v>12891</v>
      </c>
      <c r="T559" s="1" t="s">
        <v>11368</v>
      </c>
      <c r="U559" s="1" t="s">
        <v>154</v>
      </c>
      <c r="V559" s="1" t="s">
        <v>6675</v>
      </c>
      <c r="W559" s="1" t="s">
        <v>617</v>
      </c>
      <c r="X559" s="1" t="s">
        <v>7072</v>
      </c>
      <c r="Y559" s="1" t="s">
        <v>946</v>
      </c>
      <c r="Z559" s="1" t="s">
        <v>7299</v>
      </c>
      <c r="AC559" s="1">
        <v>45</v>
      </c>
      <c r="AD559" s="1" t="s">
        <v>406</v>
      </c>
      <c r="AE559" s="1" t="s">
        <v>8755</v>
      </c>
      <c r="AJ559" s="1" t="s">
        <v>17</v>
      </c>
      <c r="AK559" s="1" t="s">
        <v>8908</v>
      </c>
      <c r="AL559" s="1" t="s">
        <v>57</v>
      </c>
      <c r="AM559" s="1" t="s">
        <v>8919</v>
      </c>
      <c r="AT559" s="1" t="s">
        <v>60</v>
      </c>
      <c r="AU559" s="1" t="s">
        <v>7012</v>
      </c>
      <c r="AV559" s="1" t="s">
        <v>1566</v>
      </c>
      <c r="AW559" s="1" t="s">
        <v>9338</v>
      </c>
      <c r="BG559" s="1" t="s">
        <v>60</v>
      </c>
      <c r="BH559" s="1" t="s">
        <v>7012</v>
      </c>
      <c r="BI559" s="1" t="s">
        <v>1567</v>
      </c>
      <c r="BJ559" s="1" t="s">
        <v>11936</v>
      </c>
      <c r="BK559" s="1" t="s">
        <v>60</v>
      </c>
      <c r="BL559" s="1" t="s">
        <v>7012</v>
      </c>
      <c r="BM559" s="1" t="s">
        <v>1593</v>
      </c>
      <c r="BN559" s="1" t="s">
        <v>10456</v>
      </c>
      <c r="BO559" s="1" t="s">
        <v>60</v>
      </c>
      <c r="BP559" s="1" t="s">
        <v>7012</v>
      </c>
      <c r="BQ559" s="1" t="s">
        <v>1563</v>
      </c>
      <c r="BR559" s="1" t="s">
        <v>12038</v>
      </c>
      <c r="BS559" s="1" t="s">
        <v>56</v>
      </c>
      <c r="BT559" s="1" t="s">
        <v>11552</v>
      </c>
    </row>
    <row r="560" spans="1:73" ht="13.5" customHeight="1" x14ac:dyDescent="0.25">
      <c r="A560" s="4" t="str">
        <f t="shared" si="16"/>
        <v>1687_풍각남면_232</v>
      </c>
      <c r="B560" s="1">
        <v>1687</v>
      </c>
      <c r="C560" s="1" t="s">
        <v>11322</v>
      </c>
      <c r="D560" s="1" t="s">
        <v>11323</v>
      </c>
      <c r="E560" s="1">
        <v>559</v>
      </c>
      <c r="F560" s="1">
        <v>2</v>
      </c>
      <c r="G560" s="1" t="s">
        <v>839</v>
      </c>
      <c r="H560" s="1" t="s">
        <v>6459</v>
      </c>
      <c r="I560" s="1">
        <v>14</v>
      </c>
      <c r="L560" s="1">
        <v>5</v>
      </c>
      <c r="M560" s="1" t="s">
        <v>12401</v>
      </c>
      <c r="N560" s="1" t="s">
        <v>12891</v>
      </c>
      <c r="S560" s="1" t="s">
        <v>52</v>
      </c>
      <c r="T560" s="1" t="s">
        <v>6593</v>
      </c>
      <c r="W560" s="1" t="s">
        <v>74</v>
      </c>
      <c r="X560" s="1" t="s">
        <v>7057</v>
      </c>
      <c r="Y560" s="1" t="s">
        <v>140</v>
      </c>
      <c r="Z560" s="1" t="s">
        <v>7129</v>
      </c>
      <c r="AC560" s="1">
        <v>37</v>
      </c>
      <c r="AD560" s="1" t="s">
        <v>124</v>
      </c>
      <c r="AE560" s="1" t="s">
        <v>8726</v>
      </c>
      <c r="AJ560" s="1" t="s">
        <v>17</v>
      </c>
      <c r="AK560" s="1" t="s">
        <v>8908</v>
      </c>
      <c r="AL560" s="1" t="s">
        <v>981</v>
      </c>
      <c r="AM560" s="1" t="s">
        <v>8921</v>
      </c>
      <c r="AT560" s="1" t="s">
        <v>60</v>
      </c>
      <c r="AU560" s="1" t="s">
        <v>7012</v>
      </c>
      <c r="AV560" s="1" t="s">
        <v>13788</v>
      </c>
      <c r="AW560" s="1" t="s">
        <v>9303</v>
      </c>
      <c r="BG560" s="1" t="s">
        <v>765</v>
      </c>
      <c r="BH560" s="1" t="s">
        <v>8994</v>
      </c>
      <c r="BI560" s="1" t="s">
        <v>13657</v>
      </c>
      <c r="BJ560" s="1" t="s">
        <v>13656</v>
      </c>
      <c r="BK560" s="1" t="s">
        <v>60</v>
      </c>
      <c r="BL560" s="1" t="s">
        <v>7012</v>
      </c>
      <c r="BM560" s="1" t="s">
        <v>1594</v>
      </c>
      <c r="BN560" s="1" t="s">
        <v>10457</v>
      </c>
      <c r="BO560" s="1" t="s">
        <v>618</v>
      </c>
      <c r="BP560" s="1" t="s">
        <v>6817</v>
      </c>
      <c r="BQ560" s="1" t="s">
        <v>1595</v>
      </c>
      <c r="BR560" s="1" t="s">
        <v>10873</v>
      </c>
      <c r="BS560" s="1" t="s">
        <v>51</v>
      </c>
      <c r="BT560" s="1" t="s">
        <v>8849</v>
      </c>
    </row>
    <row r="561" spans="1:73" ht="13.5" customHeight="1" x14ac:dyDescent="0.25">
      <c r="A561" s="4" t="str">
        <f t="shared" si="16"/>
        <v>1687_풍각남면_232</v>
      </c>
      <c r="B561" s="1">
        <v>1687</v>
      </c>
      <c r="C561" s="1" t="s">
        <v>11322</v>
      </c>
      <c r="D561" s="1" t="s">
        <v>11323</v>
      </c>
      <c r="E561" s="1">
        <v>560</v>
      </c>
      <c r="F561" s="1">
        <v>2</v>
      </c>
      <c r="G561" s="1" t="s">
        <v>839</v>
      </c>
      <c r="H561" s="1" t="s">
        <v>6459</v>
      </c>
      <c r="I561" s="1">
        <v>14</v>
      </c>
      <c r="L561" s="1">
        <v>5</v>
      </c>
      <c r="M561" s="1" t="s">
        <v>12401</v>
      </c>
      <c r="N561" s="1" t="s">
        <v>12891</v>
      </c>
      <c r="S561" s="1" t="s">
        <v>93</v>
      </c>
      <c r="T561" s="1" t="s">
        <v>6597</v>
      </c>
      <c r="Y561" s="1" t="s">
        <v>1596</v>
      </c>
      <c r="Z561" s="1" t="s">
        <v>7490</v>
      </c>
      <c r="AC561" s="1">
        <v>2</v>
      </c>
      <c r="AD561" s="1" t="s">
        <v>69</v>
      </c>
      <c r="AE561" s="1" t="s">
        <v>6722</v>
      </c>
      <c r="AF561" s="1" t="s">
        <v>97</v>
      </c>
      <c r="AG561" s="1" t="s">
        <v>8774</v>
      </c>
    </row>
    <row r="562" spans="1:73" ht="13.5" customHeight="1" x14ac:dyDescent="0.25">
      <c r="A562" s="4" t="str">
        <f t="shared" si="16"/>
        <v>1687_풍각남면_232</v>
      </c>
      <c r="B562" s="1">
        <v>1687</v>
      </c>
      <c r="C562" s="1" t="s">
        <v>11322</v>
      </c>
      <c r="D562" s="1" t="s">
        <v>11323</v>
      </c>
      <c r="E562" s="1">
        <v>561</v>
      </c>
      <c r="F562" s="1">
        <v>2</v>
      </c>
      <c r="G562" s="1" t="s">
        <v>839</v>
      </c>
      <c r="H562" s="1" t="s">
        <v>6459</v>
      </c>
      <c r="I562" s="1">
        <v>14</v>
      </c>
      <c r="L562" s="1">
        <v>5</v>
      </c>
      <c r="M562" s="1" t="s">
        <v>12401</v>
      </c>
      <c r="N562" s="1" t="s">
        <v>12891</v>
      </c>
      <c r="T562" s="1" t="s">
        <v>11389</v>
      </c>
      <c r="U562" s="1" t="s">
        <v>1597</v>
      </c>
      <c r="V562" s="1" t="s">
        <v>6772</v>
      </c>
      <c r="Y562" s="1" t="s">
        <v>1068</v>
      </c>
      <c r="Z562" s="1" t="s">
        <v>7332</v>
      </c>
      <c r="AC562" s="1">
        <v>6</v>
      </c>
      <c r="AD562" s="1" t="s">
        <v>333</v>
      </c>
      <c r="AE562" s="1" t="s">
        <v>8749</v>
      </c>
      <c r="AF562" s="1" t="s">
        <v>97</v>
      </c>
      <c r="AG562" s="1" t="s">
        <v>8774</v>
      </c>
    </row>
    <row r="563" spans="1:73" ht="13.5" customHeight="1" x14ac:dyDescent="0.25">
      <c r="A563" s="4" t="str">
        <f t="shared" si="16"/>
        <v>1687_풍각남면_232</v>
      </c>
      <c r="B563" s="1">
        <v>1687</v>
      </c>
      <c r="C563" s="1" t="s">
        <v>11322</v>
      </c>
      <c r="D563" s="1" t="s">
        <v>11323</v>
      </c>
      <c r="E563" s="1">
        <v>562</v>
      </c>
      <c r="F563" s="1">
        <v>2</v>
      </c>
      <c r="G563" s="1" t="s">
        <v>839</v>
      </c>
      <c r="H563" s="1" t="s">
        <v>6459</v>
      </c>
      <c r="I563" s="1">
        <v>15</v>
      </c>
      <c r="J563" s="1" t="s">
        <v>1598</v>
      </c>
      <c r="K563" s="1" t="s">
        <v>6492</v>
      </c>
      <c r="L563" s="1">
        <v>1</v>
      </c>
      <c r="M563" s="1" t="s">
        <v>12402</v>
      </c>
      <c r="N563" s="1" t="s">
        <v>12892</v>
      </c>
      <c r="T563" s="1" t="s">
        <v>11368</v>
      </c>
      <c r="U563" s="1" t="s">
        <v>1599</v>
      </c>
      <c r="V563" s="1" t="s">
        <v>6773</v>
      </c>
      <c r="W563" s="1" t="s">
        <v>545</v>
      </c>
      <c r="X563" s="1" t="s">
        <v>7069</v>
      </c>
      <c r="Y563" s="1" t="s">
        <v>1600</v>
      </c>
      <c r="Z563" s="1" t="s">
        <v>7491</v>
      </c>
      <c r="AC563" s="1">
        <v>36</v>
      </c>
      <c r="AD563" s="1" t="s">
        <v>76</v>
      </c>
      <c r="AE563" s="1" t="s">
        <v>8719</v>
      </c>
      <c r="AJ563" s="1" t="s">
        <v>17</v>
      </c>
      <c r="AK563" s="1" t="s">
        <v>8908</v>
      </c>
      <c r="AL563" s="1" t="s">
        <v>564</v>
      </c>
      <c r="AM563" s="1" t="s">
        <v>8918</v>
      </c>
      <c r="AT563" s="1" t="s">
        <v>78</v>
      </c>
      <c r="AU563" s="1" t="s">
        <v>6689</v>
      </c>
      <c r="AV563" s="1" t="s">
        <v>1601</v>
      </c>
      <c r="AW563" s="1" t="s">
        <v>7492</v>
      </c>
      <c r="BG563" s="1" t="s">
        <v>78</v>
      </c>
      <c r="BH563" s="1" t="s">
        <v>6689</v>
      </c>
      <c r="BI563" s="1" t="s">
        <v>567</v>
      </c>
      <c r="BJ563" s="1" t="s">
        <v>9325</v>
      </c>
      <c r="BK563" s="1" t="s">
        <v>60</v>
      </c>
      <c r="BL563" s="1" t="s">
        <v>7012</v>
      </c>
      <c r="BM563" s="1" t="s">
        <v>1379</v>
      </c>
      <c r="BN563" s="1" t="s">
        <v>10014</v>
      </c>
      <c r="BO563" s="1" t="s">
        <v>60</v>
      </c>
      <c r="BP563" s="1" t="s">
        <v>7012</v>
      </c>
      <c r="BQ563" s="1" t="s">
        <v>1602</v>
      </c>
      <c r="BR563" s="1" t="s">
        <v>10874</v>
      </c>
      <c r="BS563" s="1" t="s">
        <v>587</v>
      </c>
      <c r="BT563" s="1" t="s">
        <v>8884</v>
      </c>
    </row>
    <row r="564" spans="1:73" ht="13.5" customHeight="1" x14ac:dyDescent="0.25">
      <c r="A564" s="4" t="str">
        <f t="shared" si="16"/>
        <v>1687_풍각남면_232</v>
      </c>
      <c r="B564" s="1">
        <v>1687</v>
      </c>
      <c r="C564" s="1" t="s">
        <v>11322</v>
      </c>
      <c r="D564" s="1" t="s">
        <v>11323</v>
      </c>
      <c r="E564" s="1">
        <v>563</v>
      </c>
      <c r="F564" s="1">
        <v>2</v>
      </c>
      <c r="G564" s="1" t="s">
        <v>839</v>
      </c>
      <c r="H564" s="1" t="s">
        <v>6459</v>
      </c>
      <c r="I564" s="1">
        <v>15</v>
      </c>
      <c r="L564" s="1">
        <v>1</v>
      </c>
      <c r="M564" s="1" t="s">
        <v>12402</v>
      </c>
      <c r="N564" s="1" t="s">
        <v>12892</v>
      </c>
      <c r="S564" s="1" t="s">
        <v>52</v>
      </c>
      <c r="T564" s="1" t="s">
        <v>6593</v>
      </c>
      <c r="W564" s="1" t="s">
        <v>1603</v>
      </c>
      <c r="X564" s="1" t="s">
        <v>7083</v>
      </c>
      <c r="Y564" s="1" t="s">
        <v>140</v>
      </c>
      <c r="Z564" s="1" t="s">
        <v>7129</v>
      </c>
      <c r="AC564" s="1">
        <v>27</v>
      </c>
      <c r="AD564" s="1" t="s">
        <v>162</v>
      </c>
      <c r="AE564" s="1" t="s">
        <v>8732</v>
      </c>
      <c r="AJ564" s="1" t="s">
        <v>17</v>
      </c>
      <c r="AK564" s="1" t="s">
        <v>8908</v>
      </c>
      <c r="AL564" s="1" t="s">
        <v>522</v>
      </c>
      <c r="AM564" s="1" t="s">
        <v>8889</v>
      </c>
      <c r="AT564" s="1" t="s">
        <v>841</v>
      </c>
      <c r="AU564" s="1" t="s">
        <v>6724</v>
      </c>
      <c r="AV564" s="1" t="s">
        <v>1604</v>
      </c>
      <c r="AW564" s="1" t="s">
        <v>7748</v>
      </c>
      <c r="BG564" s="1" t="s">
        <v>60</v>
      </c>
      <c r="BH564" s="1" t="s">
        <v>7012</v>
      </c>
      <c r="BI564" s="1" t="s">
        <v>1605</v>
      </c>
      <c r="BJ564" s="1" t="s">
        <v>8566</v>
      </c>
      <c r="BK564" s="1" t="s">
        <v>60</v>
      </c>
      <c r="BL564" s="1" t="s">
        <v>7012</v>
      </c>
      <c r="BM564" s="1" t="s">
        <v>1606</v>
      </c>
      <c r="BN564" s="1" t="s">
        <v>9371</v>
      </c>
      <c r="BO564" s="1" t="s">
        <v>60</v>
      </c>
      <c r="BP564" s="1" t="s">
        <v>7012</v>
      </c>
      <c r="BQ564" s="1" t="s">
        <v>1607</v>
      </c>
      <c r="BR564" s="1" t="s">
        <v>10875</v>
      </c>
      <c r="BS564" s="1" t="s">
        <v>56</v>
      </c>
      <c r="BT564" s="1" t="s">
        <v>11552</v>
      </c>
    </row>
    <row r="565" spans="1:73" ht="13.5" customHeight="1" x14ac:dyDescent="0.25">
      <c r="A565" s="4" t="str">
        <f t="shared" si="16"/>
        <v>1687_풍각남면_232</v>
      </c>
      <c r="B565" s="1">
        <v>1687</v>
      </c>
      <c r="C565" s="1" t="s">
        <v>11322</v>
      </c>
      <c r="D565" s="1" t="s">
        <v>11323</v>
      </c>
      <c r="E565" s="1">
        <v>564</v>
      </c>
      <c r="F565" s="1">
        <v>2</v>
      </c>
      <c r="G565" s="1" t="s">
        <v>839</v>
      </c>
      <c r="H565" s="1" t="s">
        <v>6459</v>
      </c>
      <c r="I565" s="1">
        <v>15</v>
      </c>
      <c r="L565" s="1">
        <v>1</v>
      </c>
      <c r="M565" s="1" t="s">
        <v>12402</v>
      </c>
      <c r="N565" s="1" t="s">
        <v>12892</v>
      </c>
      <c r="S565" s="1" t="s">
        <v>66</v>
      </c>
      <c r="T565" s="1" t="s">
        <v>11384</v>
      </c>
      <c r="U565" s="1" t="s">
        <v>78</v>
      </c>
      <c r="V565" s="1" t="s">
        <v>6689</v>
      </c>
      <c r="Y565" s="1" t="s">
        <v>1601</v>
      </c>
      <c r="Z565" s="1" t="s">
        <v>7492</v>
      </c>
      <c r="AC565" s="1">
        <v>84</v>
      </c>
      <c r="AD565" s="1" t="s">
        <v>764</v>
      </c>
      <c r="AE565" s="1" t="s">
        <v>8767</v>
      </c>
    </row>
    <row r="566" spans="1:73" ht="13.5" customHeight="1" x14ac:dyDescent="0.25">
      <c r="A566" s="4" t="str">
        <f t="shared" si="16"/>
        <v>1687_풍각남면_232</v>
      </c>
      <c r="B566" s="1">
        <v>1687</v>
      </c>
      <c r="C566" s="1" t="s">
        <v>11322</v>
      </c>
      <c r="D566" s="1" t="s">
        <v>11323</v>
      </c>
      <c r="E566" s="1">
        <v>565</v>
      </c>
      <c r="F566" s="1">
        <v>2</v>
      </c>
      <c r="G566" s="1" t="s">
        <v>839</v>
      </c>
      <c r="H566" s="1" t="s">
        <v>6459</v>
      </c>
      <c r="I566" s="1">
        <v>15</v>
      </c>
      <c r="L566" s="1">
        <v>1</v>
      </c>
      <c r="M566" s="1" t="s">
        <v>12402</v>
      </c>
      <c r="N566" s="1" t="s">
        <v>12892</v>
      </c>
      <c r="S566" s="1" t="s">
        <v>68</v>
      </c>
      <c r="T566" s="1" t="s">
        <v>6595</v>
      </c>
      <c r="W566" s="1" t="s">
        <v>898</v>
      </c>
      <c r="X566" s="1" t="s">
        <v>7075</v>
      </c>
      <c r="Y566" s="1" t="s">
        <v>140</v>
      </c>
      <c r="Z566" s="1" t="s">
        <v>7129</v>
      </c>
      <c r="AC566" s="1">
        <v>67</v>
      </c>
      <c r="AD566" s="1" t="s">
        <v>67</v>
      </c>
      <c r="AE566" s="1" t="s">
        <v>8717</v>
      </c>
    </row>
    <row r="567" spans="1:73" ht="13.5" customHeight="1" x14ac:dyDescent="0.25">
      <c r="A567" s="4" t="str">
        <f t="shared" si="16"/>
        <v>1687_풍각남면_232</v>
      </c>
      <c r="B567" s="1">
        <v>1687</v>
      </c>
      <c r="C567" s="1" t="s">
        <v>11322</v>
      </c>
      <c r="D567" s="1" t="s">
        <v>11323</v>
      </c>
      <c r="E567" s="1">
        <v>566</v>
      </c>
      <c r="F567" s="1">
        <v>2</v>
      </c>
      <c r="G567" s="1" t="s">
        <v>839</v>
      </c>
      <c r="H567" s="1" t="s">
        <v>6459</v>
      </c>
      <c r="I567" s="1">
        <v>15</v>
      </c>
      <c r="L567" s="1">
        <v>1</v>
      </c>
      <c r="M567" s="1" t="s">
        <v>12402</v>
      </c>
      <c r="N567" s="1" t="s">
        <v>12892</v>
      </c>
      <c r="S567" s="1" t="s">
        <v>70</v>
      </c>
      <c r="T567" s="1" t="s">
        <v>6596</v>
      </c>
      <c r="Y567" s="1" t="s">
        <v>1608</v>
      </c>
      <c r="Z567" s="1" t="s">
        <v>7493</v>
      </c>
      <c r="AC567" s="1">
        <v>2</v>
      </c>
      <c r="AD567" s="1" t="s">
        <v>69</v>
      </c>
      <c r="AE567" s="1" t="s">
        <v>6722</v>
      </c>
    </row>
    <row r="568" spans="1:73" ht="13.5" customHeight="1" x14ac:dyDescent="0.25">
      <c r="A568" s="4" t="str">
        <f t="shared" si="16"/>
        <v>1687_풍각남면_232</v>
      </c>
      <c r="B568" s="1">
        <v>1687</v>
      </c>
      <c r="C568" s="1" t="s">
        <v>11322</v>
      </c>
      <c r="D568" s="1" t="s">
        <v>11323</v>
      </c>
      <c r="E568" s="1">
        <v>567</v>
      </c>
      <c r="F568" s="1">
        <v>2</v>
      </c>
      <c r="G568" s="1" t="s">
        <v>839</v>
      </c>
      <c r="H568" s="1" t="s">
        <v>6459</v>
      </c>
      <c r="I568" s="1">
        <v>15</v>
      </c>
      <c r="L568" s="1">
        <v>2</v>
      </c>
      <c r="M568" s="1" t="s">
        <v>12403</v>
      </c>
      <c r="N568" s="1" t="s">
        <v>12893</v>
      </c>
      <c r="T568" s="1" t="s">
        <v>11369</v>
      </c>
      <c r="U568" s="1" t="s">
        <v>134</v>
      </c>
      <c r="V568" s="1" t="s">
        <v>6674</v>
      </c>
      <c r="W568" s="1" t="s">
        <v>904</v>
      </c>
      <c r="X568" s="1" t="s">
        <v>7071</v>
      </c>
      <c r="Y568" s="1" t="s">
        <v>1609</v>
      </c>
      <c r="Z568" s="1" t="s">
        <v>7494</v>
      </c>
      <c r="AC568" s="1">
        <v>49</v>
      </c>
      <c r="AD568" s="1" t="s">
        <v>100</v>
      </c>
      <c r="AE568" s="1" t="s">
        <v>8722</v>
      </c>
      <c r="AJ568" s="1" t="s">
        <v>17</v>
      </c>
      <c r="AK568" s="1" t="s">
        <v>8908</v>
      </c>
      <c r="AL568" s="1" t="s">
        <v>254</v>
      </c>
      <c r="AM568" s="1" t="s">
        <v>8912</v>
      </c>
      <c r="AT568" s="1" t="s">
        <v>173</v>
      </c>
      <c r="AU568" s="1" t="s">
        <v>6934</v>
      </c>
      <c r="AV568" s="1" t="s">
        <v>1610</v>
      </c>
      <c r="AW568" s="1" t="s">
        <v>8592</v>
      </c>
      <c r="BG568" s="1" t="s">
        <v>471</v>
      </c>
      <c r="BH568" s="1" t="s">
        <v>9170</v>
      </c>
      <c r="BI568" s="1" t="s">
        <v>1611</v>
      </c>
      <c r="BJ568" s="1" t="s">
        <v>7292</v>
      </c>
      <c r="BK568" s="1" t="s">
        <v>471</v>
      </c>
      <c r="BL568" s="1" t="s">
        <v>9170</v>
      </c>
      <c r="BM568" s="1" t="s">
        <v>1612</v>
      </c>
      <c r="BN568" s="1" t="s">
        <v>10458</v>
      </c>
      <c r="BO568" s="1" t="s">
        <v>78</v>
      </c>
      <c r="BP568" s="1" t="s">
        <v>6689</v>
      </c>
      <c r="BQ568" s="1" t="s">
        <v>1613</v>
      </c>
      <c r="BR568" s="1" t="s">
        <v>12272</v>
      </c>
      <c r="BS568" s="1" t="s">
        <v>86</v>
      </c>
      <c r="BT568" s="1" t="s">
        <v>8853</v>
      </c>
    </row>
    <row r="569" spans="1:73" ht="13.5" customHeight="1" x14ac:dyDescent="0.25">
      <c r="A569" s="4" t="str">
        <f t="shared" si="16"/>
        <v>1687_풍각남면_232</v>
      </c>
      <c r="B569" s="1">
        <v>1687</v>
      </c>
      <c r="C569" s="1" t="s">
        <v>11322</v>
      </c>
      <c r="D569" s="1" t="s">
        <v>11323</v>
      </c>
      <c r="E569" s="1">
        <v>568</v>
      </c>
      <c r="F569" s="1">
        <v>2</v>
      </c>
      <c r="G569" s="1" t="s">
        <v>839</v>
      </c>
      <c r="H569" s="1" t="s">
        <v>6459</v>
      </c>
      <c r="I569" s="1">
        <v>15</v>
      </c>
      <c r="L569" s="1">
        <v>2</v>
      </c>
      <c r="M569" s="1" t="s">
        <v>12403</v>
      </c>
      <c r="N569" s="1" t="s">
        <v>12893</v>
      </c>
      <c r="S569" s="1" t="s">
        <v>52</v>
      </c>
      <c r="T569" s="1" t="s">
        <v>6593</v>
      </c>
      <c r="W569" s="1" t="s">
        <v>145</v>
      </c>
      <c r="X569" s="1" t="s">
        <v>7059</v>
      </c>
      <c r="Y569" s="1" t="s">
        <v>140</v>
      </c>
      <c r="Z569" s="1" t="s">
        <v>7129</v>
      </c>
      <c r="AC569" s="1">
        <v>30</v>
      </c>
      <c r="AD569" s="1" t="s">
        <v>136</v>
      </c>
      <c r="AE569" s="1" t="s">
        <v>8728</v>
      </c>
      <c r="AJ569" s="1" t="s">
        <v>17</v>
      </c>
      <c r="AK569" s="1" t="s">
        <v>8908</v>
      </c>
      <c r="AL569" s="1" t="s">
        <v>51</v>
      </c>
      <c r="AM569" s="1" t="s">
        <v>8849</v>
      </c>
      <c r="AT569" s="1" t="s">
        <v>173</v>
      </c>
      <c r="AU569" s="1" t="s">
        <v>6934</v>
      </c>
      <c r="AV569" s="1" t="s">
        <v>1614</v>
      </c>
      <c r="AW569" s="1" t="s">
        <v>8601</v>
      </c>
      <c r="BG569" s="1" t="s">
        <v>1615</v>
      </c>
      <c r="BH569" s="1" t="s">
        <v>9906</v>
      </c>
      <c r="BI569" s="1" t="s">
        <v>1616</v>
      </c>
      <c r="BJ569" s="1" t="s">
        <v>9710</v>
      </c>
      <c r="BK569" s="1" t="s">
        <v>335</v>
      </c>
      <c r="BL569" s="1" t="s">
        <v>6942</v>
      </c>
      <c r="BM569" s="1" t="s">
        <v>1617</v>
      </c>
      <c r="BN569" s="1" t="s">
        <v>10459</v>
      </c>
      <c r="BO569" s="1" t="s">
        <v>1216</v>
      </c>
      <c r="BP569" s="1" t="s">
        <v>9177</v>
      </c>
      <c r="BQ569" s="1" t="s">
        <v>1618</v>
      </c>
      <c r="BR569" s="1" t="s">
        <v>12179</v>
      </c>
      <c r="BS569" s="1" t="s">
        <v>1215</v>
      </c>
      <c r="BT569" s="1" t="s">
        <v>8924</v>
      </c>
    </row>
    <row r="570" spans="1:73" ht="13.5" customHeight="1" x14ac:dyDescent="0.25">
      <c r="A570" s="4" t="str">
        <f t="shared" si="16"/>
        <v>1687_풍각남면_232</v>
      </c>
      <c r="B570" s="1">
        <v>1687</v>
      </c>
      <c r="C570" s="1" t="s">
        <v>11322</v>
      </c>
      <c r="D570" s="1" t="s">
        <v>11323</v>
      </c>
      <c r="E570" s="1">
        <v>569</v>
      </c>
      <c r="F570" s="1">
        <v>2</v>
      </c>
      <c r="G570" s="1" t="s">
        <v>839</v>
      </c>
      <c r="H570" s="1" t="s">
        <v>6459</v>
      </c>
      <c r="I570" s="1">
        <v>15</v>
      </c>
      <c r="L570" s="1">
        <v>2</v>
      </c>
      <c r="M570" s="1" t="s">
        <v>12403</v>
      </c>
      <c r="N570" s="1" t="s">
        <v>12893</v>
      </c>
      <c r="S570" s="1" t="s">
        <v>490</v>
      </c>
      <c r="T570" s="1" t="s">
        <v>6607</v>
      </c>
      <c r="W570" s="1" t="s">
        <v>1213</v>
      </c>
      <c r="X570" s="1" t="s">
        <v>6686</v>
      </c>
      <c r="Y570" s="1" t="s">
        <v>140</v>
      </c>
      <c r="Z570" s="1" t="s">
        <v>7129</v>
      </c>
      <c r="AC570" s="1">
        <v>58</v>
      </c>
      <c r="AD570" s="1" t="s">
        <v>1424</v>
      </c>
      <c r="AE570" s="1" t="s">
        <v>8770</v>
      </c>
      <c r="AF570" s="1" t="s">
        <v>1349</v>
      </c>
      <c r="AG570" s="1" t="s">
        <v>8786</v>
      </c>
    </row>
    <row r="571" spans="1:73" ht="13.5" customHeight="1" x14ac:dyDescent="0.25">
      <c r="A571" s="4" t="str">
        <f t="shared" si="16"/>
        <v>1687_풍각남면_232</v>
      </c>
      <c r="B571" s="1">
        <v>1687</v>
      </c>
      <c r="C571" s="1" t="s">
        <v>11322</v>
      </c>
      <c r="D571" s="1" t="s">
        <v>11323</v>
      </c>
      <c r="E571" s="1">
        <v>570</v>
      </c>
      <c r="F571" s="1">
        <v>2</v>
      </c>
      <c r="G571" s="1" t="s">
        <v>839</v>
      </c>
      <c r="H571" s="1" t="s">
        <v>6459</v>
      </c>
      <c r="I571" s="1">
        <v>15</v>
      </c>
      <c r="L571" s="1">
        <v>2</v>
      </c>
      <c r="M571" s="1" t="s">
        <v>12403</v>
      </c>
      <c r="N571" s="1" t="s">
        <v>12893</v>
      </c>
      <c r="S571" s="1" t="s">
        <v>70</v>
      </c>
      <c r="T571" s="1" t="s">
        <v>6596</v>
      </c>
      <c r="Y571" s="1" t="s">
        <v>1619</v>
      </c>
      <c r="Z571" s="1" t="s">
        <v>7495</v>
      </c>
      <c r="AC571" s="1">
        <v>4</v>
      </c>
      <c r="AD571" s="1" t="s">
        <v>72</v>
      </c>
      <c r="AE571" s="1" t="s">
        <v>8718</v>
      </c>
      <c r="AF571" s="1" t="s">
        <v>97</v>
      </c>
      <c r="AG571" s="1" t="s">
        <v>8774</v>
      </c>
    </row>
    <row r="572" spans="1:73" ht="13.5" customHeight="1" x14ac:dyDescent="0.25">
      <c r="A572" s="4" t="str">
        <f t="shared" si="16"/>
        <v>1687_풍각남면_232</v>
      </c>
      <c r="B572" s="1">
        <v>1687</v>
      </c>
      <c r="C572" s="1" t="s">
        <v>11322</v>
      </c>
      <c r="D572" s="1" t="s">
        <v>11323</v>
      </c>
      <c r="E572" s="1">
        <v>571</v>
      </c>
      <c r="F572" s="1">
        <v>2</v>
      </c>
      <c r="G572" s="1" t="s">
        <v>839</v>
      </c>
      <c r="H572" s="1" t="s">
        <v>6459</v>
      </c>
      <c r="I572" s="1">
        <v>15</v>
      </c>
      <c r="L572" s="1">
        <v>2</v>
      </c>
      <c r="M572" s="1" t="s">
        <v>12403</v>
      </c>
      <c r="N572" s="1" t="s">
        <v>12893</v>
      </c>
      <c r="T572" s="1" t="s">
        <v>11389</v>
      </c>
      <c r="U572" s="1" t="s">
        <v>326</v>
      </c>
      <c r="V572" s="1" t="s">
        <v>6686</v>
      </c>
      <c r="Y572" s="1" t="s">
        <v>13438</v>
      </c>
      <c r="Z572" s="1" t="s">
        <v>13456</v>
      </c>
      <c r="AC572" s="1">
        <v>30</v>
      </c>
      <c r="AD572" s="1" t="s">
        <v>136</v>
      </c>
      <c r="AE572" s="1" t="s">
        <v>8728</v>
      </c>
      <c r="AF572" s="1" t="s">
        <v>1021</v>
      </c>
      <c r="AG572" s="1" t="s">
        <v>8784</v>
      </c>
      <c r="AH572" s="1" t="s">
        <v>164</v>
      </c>
      <c r="AI572" s="1" t="s">
        <v>8850</v>
      </c>
    </row>
    <row r="573" spans="1:73" ht="13.5" customHeight="1" x14ac:dyDescent="0.25">
      <c r="A573" s="4" t="str">
        <f t="shared" si="16"/>
        <v>1687_풍각남면_232</v>
      </c>
      <c r="B573" s="1">
        <v>1687</v>
      </c>
      <c r="C573" s="1" t="s">
        <v>11322</v>
      </c>
      <c r="D573" s="1" t="s">
        <v>11323</v>
      </c>
      <c r="E573" s="1">
        <v>572</v>
      </c>
      <c r="F573" s="1">
        <v>2</v>
      </c>
      <c r="G573" s="1" t="s">
        <v>839</v>
      </c>
      <c r="H573" s="1" t="s">
        <v>6459</v>
      </c>
      <c r="I573" s="1">
        <v>15</v>
      </c>
      <c r="L573" s="1">
        <v>2</v>
      </c>
      <c r="M573" s="1" t="s">
        <v>12403</v>
      </c>
      <c r="N573" s="1" t="s">
        <v>12893</v>
      </c>
      <c r="T573" s="1" t="s">
        <v>11389</v>
      </c>
      <c r="U573" s="1" t="s">
        <v>322</v>
      </c>
      <c r="V573" s="1" t="s">
        <v>6685</v>
      </c>
      <c r="Y573" s="1" t="s">
        <v>13412</v>
      </c>
      <c r="Z573" s="1" t="s">
        <v>13413</v>
      </c>
      <c r="AC573" s="1">
        <v>42</v>
      </c>
      <c r="AD573" s="1" t="s">
        <v>307</v>
      </c>
      <c r="AE573" s="1" t="s">
        <v>8745</v>
      </c>
      <c r="AF573" s="1" t="s">
        <v>1021</v>
      </c>
      <c r="AG573" s="1" t="s">
        <v>8784</v>
      </c>
      <c r="AH573" s="1" t="s">
        <v>1620</v>
      </c>
      <c r="AI573" s="1" t="s">
        <v>11555</v>
      </c>
    </row>
    <row r="574" spans="1:73" ht="13.5" customHeight="1" x14ac:dyDescent="0.25">
      <c r="A574" s="4" t="str">
        <f t="shared" si="16"/>
        <v>1687_풍각남면_232</v>
      </c>
      <c r="B574" s="1">
        <v>1687</v>
      </c>
      <c r="C574" s="1" t="s">
        <v>11322</v>
      </c>
      <c r="D574" s="1" t="s">
        <v>11323</v>
      </c>
      <c r="E574" s="1">
        <v>573</v>
      </c>
      <c r="F574" s="1">
        <v>2</v>
      </c>
      <c r="G574" s="1" t="s">
        <v>839</v>
      </c>
      <c r="H574" s="1" t="s">
        <v>6459</v>
      </c>
      <c r="I574" s="1">
        <v>15</v>
      </c>
      <c r="L574" s="1">
        <v>3</v>
      </c>
      <c r="M574" s="1" t="s">
        <v>1601</v>
      </c>
      <c r="N574" s="1" t="s">
        <v>7492</v>
      </c>
      <c r="T574" s="1" t="s">
        <v>11369</v>
      </c>
      <c r="U574" s="1" t="s">
        <v>1575</v>
      </c>
      <c r="V574" s="1" t="s">
        <v>6770</v>
      </c>
      <c r="Y574" s="1" t="s">
        <v>1601</v>
      </c>
      <c r="Z574" s="1" t="s">
        <v>7492</v>
      </c>
      <c r="AC574" s="1">
        <v>37</v>
      </c>
      <c r="AD574" s="1" t="s">
        <v>124</v>
      </c>
      <c r="AE574" s="1" t="s">
        <v>8726</v>
      </c>
      <c r="AJ574" s="1" t="s">
        <v>17</v>
      </c>
      <c r="AK574" s="1" t="s">
        <v>8908</v>
      </c>
      <c r="AL574" s="1" t="s">
        <v>108</v>
      </c>
      <c r="AM574" s="1" t="s">
        <v>8869</v>
      </c>
      <c r="AN574" s="1" t="s">
        <v>587</v>
      </c>
      <c r="AO574" s="1" t="s">
        <v>8884</v>
      </c>
      <c r="AP574" s="1" t="s">
        <v>58</v>
      </c>
      <c r="AQ574" s="1" t="s">
        <v>6774</v>
      </c>
      <c r="AR574" s="1" t="s">
        <v>1419</v>
      </c>
      <c r="AS574" s="1" t="s">
        <v>9041</v>
      </c>
      <c r="AT574" s="1" t="s">
        <v>44</v>
      </c>
      <c r="AU574" s="1" t="s">
        <v>6669</v>
      </c>
      <c r="AV574" s="1" t="s">
        <v>948</v>
      </c>
      <c r="AW574" s="1" t="s">
        <v>7626</v>
      </c>
      <c r="BB574" s="1" t="s">
        <v>46</v>
      </c>
      <c r="BC574" s="1" t="s">
        <v>6783</v>
      </c>
      <c r="BD574" s="1" t="s">
        <v>1465</v>
      </c>
      <c r="BE574" s="1" t="s">
        <v>7451</v>
      </c>
      <c r="BG574" s="1" t="s">
        <v>44</v>
      </c>
      <c r="BH574" s="1" t="s">
        <v>6669</v>
      </c>
      <c r="BI574" s="1" t="s">
        <v>1455</v>
      </c>
      <c r="BJ574" s="1" t="s">
        <v>7448</v>
      </c>
      <c r="BK574" s="1" t="s">
        <v>44</v>
      </c>
      <c r="BL574" s="1" t="s">
        <v>6669</v>
      </c>
      <c r="BM574" s="1" t="s">
        <v>1621</v>
      </c>
      <c r="BN574" s="1" t="s">
        <v>11935</v>
      </c>
      <c r="BO574" s="1" t="s">
        <v>44</v>
      </c>
      <c r="BP574" s="1" t="s">
        <v>6669</v>
      </c>
      <c r="BQ574" s="1" t="s">
        <v>310</v>
      </c>
      <c r="BR574" s="1" t="s">
        <v>7854</v>
      </c>
      <c r="BS574" s="1" t="s">
        <v>163</v>
      </c>
      <c r="BT574" s="1" t="s">
        <v>8851</v>
      </c>
      <c r="BU574" s="1" t="s">
        <v>14060</v>
      </c>
    </row>
    <row r="575" spans="1:73" ht="13.5" customHeight="1" x14ac:dyDescent="0.25">
      <c r="A575" s="4" t="str">
        <f t="shared" si="16"/>
        <v>1687_풍각남면_232</v>
      </c>
      <c r="B575" s="1">
        <v>1687</v>
      </c>
      <c r="C575" s="1" t="s">
        <v>11322</v>
      </c>
      <c r="D575" s="1" t="s">
        <v>11323</v>
      </c>
      <c r="E575" s="1">
        <v>574</v>
      </c>
      <c r="F575" s="1">
        <v>2</v>
      </c>
      <c r="G575" s="1" t="s">
        <v>839</v>
      </c>
      <c r="H575" s="1" t="s">
        <v>6459</v>
      </c>
      <c r="I575" s="1">
        <v>15</v>
      </c>
      <c r="L575" s="1">
        <v>3</v>
      </c>
      <c r="M575" s="1" t="s">
        <v>1601</v>
      </c>
      <c r="N575" s="1" t="s">
        <v>7492</v>
      </c>
      <c r="S575" s="1" t="s">
        <v>52</v>
      </c>
      <c r="T575" s="1" t="s">
        <v>6593</v>
      </c>
      <c r="U575" s="1" t="s">
        <v>53</v>
      </c>
      <c r="V575" s="1" t="s">
        <v>6668</v>
      </c>
      <c r="Y575" s="1" t="s">
        <v>1622</v>
      </c>
      <c r="Z575" s="1" t="s">
        <v>7496</v>
      </c>
      <c r="AC575" s="1">
        <v>43</v>
      </c>
      <c r="AD575" s="1" t="s">
        <v>382</v>
      </c>
      <c r="AE575" s="1" t="s">
        <v>8753</v>
      </c>
      <c r="AJ575" s="1" t="s">
        <v>17</v>
      </c>
      <c r="AK575" s="1" t="s">
        <v>8908</v>
      </c>
      <c r="AL575" s="1" t="s">
        <v>981</v>
      </c>
      <c r="AM575" s="1" t="s">
        <v>8921</v>
      </c>
      <c r="AN575" s="1" t="s">
        <v>56</v>
      </c>
      <c r="AO575" s="1" t="s">
        <v>11552</v>
      </c>
      <c r="AP575" s="1" t="s">
        <v>60</v>
      </c>
      <c r="AQ575" s="1" t="s">
        <v>7012</v>
      </c>
      <c r="AR575" s="1" t="s">
        <v>1623</v>
      </c>
      <c r="AS575" s="1" t="s">
        <v>11680</v>
      </c>
      <c r="AT575" s="1" t="s">
        <v>44</v>
      </c>
      <c r="AU575" s="1" t="s">
        <v>6669</v>
      </c>
      <c r="AV575" s="1" t="s">
        <v>261</v>
      </c>
      <c r="AW575" s="1" t="s">
        <v>9331</v>
      </c>
      <c r="BB575" s="1" t="s">
        <v>53</v>
      </c>
      <c r="BC575" s="1" t="s">
        <v>6668</v>
      </c>
      <c r="BD575" s="1" t="s">
        <v>1624</v>
      </c>
      <c r="BE575" s="1" t="s">
        <v>9722</v>
      </c>
      <c r="BG575" s="1" t="s">
        <v>60</v>
      </c>
      <c r="BH575" s="1" t="s">
        <v>7012</v>
      </c>
      <c r="BI575" s="1" t="s">
        <v>1467</v>
      </c>
      <c r="BJ575" s="1" t="s">
        <v>8330</v>
      </c>
      <c r="BM575" s="1" t="s">
        <v>320</v>
      </c>
      <c r="BN575" s="1" t="s">
        <v>11933</v>
      </c>
      <c r="BO575" s="1" t="s">
        <v>60</v>
      </c>
      <c r="BP575" s="1" t="s">
        <v>7012</v>
      </c>
      <c r="BQ575" s="1" t="s">
        <v>13778</v>
      </c>
      <c r="BR575" s="1" t="s">
        <v>12074</v>
      </c>
      <c r="BS575" s="1" t="s">
        <v>56</v>
      </c>
      <c r="BT575" s="1" t="s">
        <v>11552</v>
      </c>
    </row>
    <row r="576" spans="1:73" ht="13.5" customHeight="1" x14ac:dyDescent="0.25">
      <c r="A576" s="4" t="str">
        <f t="shared" si="16"/>
        <v>1687_풍각남면_232</v>
      </c>
      <c r="B576" s="1">
        <v>1687</v>
      </c>
      <c r="C576" s="1" t="s">
        <v>11322</v>
      </c>
      <c r="D576" s="1" t="s">
        <v>11323</v>
      </c>
      <c r="E576" s="1">
        <v>575</v>
      </c>
      <c r="F576" s="1">
        <v>2</v>
      </c>
      <c r="G576" s="1" t="s">
        <v>839</v>
      </c>
      <c r="H576" s="1" t="s">
        <v>6459</v>
      </c>
      <c r="I576" s="1">
        <v>15</v>
      </c>
      <c r="L576" s="1">
        <v>3</v>
      </c>
      <c r="M576" s="1" t="s">
        <v>1601</v>
      </c>
      <c r="N576" s="1" t="s">
        <v>7492</v>
      </c>
      <c r="S576" s="1" t="s">
        <v>70</v>
      </c>
      <c r="T576" s="1" t="s">
        <v>6596</v>
      </c>
      <c r="Y576" s="1" t="s">
        <v>13758</v>
      </c>
      <c r="Z576" s="1" t="s">
        <v>11485</v>
      </c>
      <c r="AC576" s="1">
        <v>8</v>
      </c>
      <c r="AD576" s="1" t="s">
        <v>429</v>
      </c>
      <c r="AE576" s="1" t="s">
        <v>8759</v>
      </c>
    </row>
    <row r="577" spans="1:73" ht="13.5" customHeight="1" x14ac:dyDescent="0.25">
      <c r="A577" s="4" t="str">
        <f t="shared" si="16"/>
        <v>1687_풍각남면_232</v>
      </c>
      <c r="B577" s="1">
        <v>1687</v>
      </c>
      <c r="C577" s="1" t="s">
        <v>11322</v>
      </c>
      <c r="D577" s="1" t="s">
        <v>11323</v>
      </c>
      <c r="E577" s="1">
        <v>576</v>
      </c>
      <c r="F577" s="1">
        <v>2</v>
      </c>
      <c r="G577" s="1" t="s">
        <v>839</v>
      </c>
      <c r="H577" s="1" t="s">
        <v>6459</v>
      </c>
      <c r="I577" s="1">
        <v>15</v>
      </c>
      <c r="L577" s="1">
        <v>3</v>
      </c>
      <c r="M577" s="1" t="s">
        <v>1601</v>
      </c>
      <c r="N577" s="1" t="s">
        <v>7492</v>
      </c>
      <c r="S577" s="1" t="s">
        <v>93</v>
      </c>
      <c r="T577" s="1" t="s">
        <v>6597</v>
      </c>
      <c r="Y577" s="1" t="s">
        <v>1625</v>
      </c>
      <c r="Z577" s="1" t="s">
        <v>7497</v>
      </c>
      <c r="AC577" s="1">
        <v>4</v>
      </c>
      <c r="AD577" s="1" t="s">
        <v>72</v>
      </c>
      <c r="AE577" s="1" t="s">
        <v>8718</v>
      </c>
      <c r="AF577" s="1" t="s">
        <v>97</v>
      </c>
      <c r="AG577" s="1" t="s">
        <v>8774</v>
      </c>
    </row>
    <row r="578" spans="1:73" ht="13.5" customHeight="1" x14ac:dyDescent="0.25">
      <c r="A578" s="4" t="str">
        <f t="shared" si="16"/>
        <v>1687_풍각남면_232</v>
      </c>
      <c r="B578" s="1">
        <v>1687</v>
      </c>
      <c r="C578" s="1" t="s">
        <v>11322</v>
      </c>
      <c r="D578" s="1" t="s">
        <v>11323</v>
      </c>
      <c r="E578" s="1">
        <v>577</v>
      </c>
      <c r="F578" s="1">
        <v>2</v>
      </c>
      <c r="G578" s="1" t="s">
        <v>839</v>
      </c>
      <c r="H578" s="1" t="s">
        <v>6459</v>
      </c>
      <c r="I578" s="1">
        <v>15</v>
      </c>
      <c r="L578" s="1">
        <v>4</v>
      </c>
      <c r="M578" s="1" t="s">
        <v>12404</v>
      </c>
      <c r="N578" s="1" t="s">
        <v>12894</v>
      </c>
      <c r="T578" s="1" t="s">
        <v>11368</v>
      </c>
      <c r="U578" s="1" t="s">
        <v>813</v>
      </c>
      <c r="V578" s="1" t="s">
        <v>6722</v>
      </c>
      <c r="W578" s="1" t="s">
        <v>98</v>
      </c>
      <c r="X578" s="1" t="s">
        <v>11439</v>
      </c>
      <c r="Y578" s="1" t="s">
        <v>946</v>
      </c>
      <c r="Z578" s="1" t="s">
        <v>7299</v>
      </c>
      <c r="AC578" s="1">
        <v>51</v>
      </c>
      <c r="AD578" s="1" t="s">
        <v>107</v>
      </c>
      <c r="AE578" s="1" t="s">
        <v>8723</v>
      </c>
      <c r="AJ578" s="1" t="s">
        <v>17</v>
      </c>
      <c r="AK578" s="1" t="s">
        <v>8908</v>
      </c>
      <c r="AL578" s="1" t="s">
        <v>56</v>
      </c>
      <c r="AM578" s="1" t="s">
        <v>11552</v>
      </c>
      <c r="AT578" s="1" t="s">
        <v>60</v>
      </c>
      <c r="AU578" s="1" t="s">
        <v>7012</v>
      </c>
      <c r="AV578" s="1" t="s">
        <v>1626</v>
      </c>
      <c r="AW578" s="1" t="s">
        <v>7575</v>
      </c>
      <c r="BG578" s="1" t="s">
        <v>60</v>
      </c>
      <c r="BH578" s="1" t="s">
        <v>7012</v>
      </c>
      <c r="BI578" s="1" t="s">
        <v>1627</v>
      </c>
      <c r="BJ578" s="1" t="s">
        <v>8020</v>
      </c>
      <c r="BK578" s="1" t="s">
        <v>60</v>
      </c>
      <c r="BL578" s="1" t="s">
        <v>7012</v>
      </c>
      <c r="BM578" s="1" t="s">
        <v>231</v>
      </c>
      <c r="BN578" s="1" t="s">
        <v>10164</v>
      </c>
      <c r="BO578" s="1" t="s">
        <v>60</v>
      </c>
      <c r="BP578" s="1" t="s">
        <v>7012</v>
      </c>
      <c r="BQ578" s="1" t="s">
        <v>1628</v>
      </c>
      <c r="BR578" s="1" t="s">
        <v>11997</v>
      </c>
      <c r="BS578" s="1" t="s">
        <v>56</v>
      </c>
      <c r="BT578" s="1" t="s">
        <v>11552</v>
      </c>
    </row>
    <row r="579" spans="1:73" ht="13.5" customHeight="1" x14ac:dyDescent="0.25">
      <c r="A579" s="4" t="str">
        <f t="shared" si="16"/>
        <v>1687_풍각남면_232</v>
      </c>
      <c r="B579" s="1">
        <v>1687</v>
      </c>
      <c r="C579" s="1" t="s">
        <v>11322</v>
      </c>
      <c r="D579" s="1" t="s">
        <v>11323</v>
      </c>
      <c r="E579" s="1">
        <v>578</v>
      </c>
      <c r="F579" s="1">
        <v>2</v>
      </c>
      <c r="G579" s="1" t="s">
        <v>839</v>
      </c>
      <c r="H579" s="1" t="s">
        <v>6459</v>
      </c>
      <c r="I579" s="1">
        <v>15</v>
      </c>
      <c r="L579" s="1">
        <v>4</v>
      </c>
      <c r="M579" s="1" t="s">
        <v>12404</v>
      </c>
      <c r="N579" s="1" t="s">
        <v>12894</v>
      </c>
      <c r="S579" s="1" t="s">
        <v>52</v>
      </c>
      <c r="T579" s="1" t="s">
        <v>6593</v>
      </c>
      <c r="U579" s="1" t="s">
        <v>83</v>
      </c>
      <c r="V579" s="1" t="s">
        <v>11397</v>
      </c>
      <c r="W579" s="1" t="s">
        <v>145</v>
      </c>
      <c r="X579" s="1" t="s">
        <v>7059</v>
      </c>
      <c r="Y579" s="1" t="s">
        <v>140</v>
      </c>
      <c r="Z579" s="1" t="s">
        <v>7129</v>
      </c>
      <c r="AC579" s="1">
        <v>45</v>
      </c>
      <c r="AD579" s="1" t="s">
        <v>406</v>
      </c>
      <c r="AE579" s="1" t="s">
        <v>8755</v>
      </c>
      <c r="AF579" s="1" t="s">
        <v>97</v>
      </c>
      <c r="AG579" s="1" t="s">
        <v>8774</v>
      </c>
      <c r="AJ579" s="1" t="s">
        <v>17</v>
      </c>
      <c r="AK579" s="1" t="s">
        <v>8908</v>
      </c>
      <c r="AL579" s="1" t="s">
        <v>51</v>
      </c>
      <c r="AM579" s="1" t="s">
        <v>8849</v>
      </c>
      <c r="AT579" s="1" t="s">
        <v>60</v>
      </c>
      <c r="AU579" s="1" t="s">
        <v>7012</v>
      </c>
      <c r="AV579" s="1" t="s">
        <v>1629</v>
      </c>
      <c r="AW579" s="1" t="s">
        <v>9339</v>
      </c>
      <c r="BG579" s="1" t="s">
        <v>60</v>
      </c>
      <c r="BH579" s="1" t="s">
        <v>7012</v>
      </c>
      <c r="BI579" s="1" t="s">
        <v>984</v>
      </c>
      <c r="BJ579" s="1" t="s">
        <v>9416</v>
      </c>
      <c r="BK579" s="1" t="s">
        <v>60</v>
      </c>
      <c r="BL579" s="1" t="s">
        <v>7012</v>
      </c>
      <c r="BM579" s="1" t="s">
        <v>1630</v>
      </c>
      <c r="BN579" s="1" t="s">
        <v>10460</v>
      </c>
      <c r="BO579" s="1" t="s">
        <v>60</v>
      </c>
      <c r="BP579" s="1" t="s">
        <v>7012</v>
      </c>
      <c r="BQ579" s="1" t="s">
        <v>1631</v>
      </c>
      <c r="BR579" s="1" t="s">
        <v>10876</v>
      </c>
      <c r="BS579" s="1" t="s">
        <v>587</v>
      </c>
      <c r="BT579" s="1" t="s">
        <v>8884</v>
      </c>
    </row>
    <row r="580" spans="1:73" ht="13.5" customHeight="1" x14ac:dyDescent="0.25">
      <c r="A580" s="4" t="str">
        <f t="shared" si="16"/>
        <v>1687_풍각남면_232</v>
      </c>
      <c r="B580" s="1">
        <v>1687</v>
      </c>
      <c r="C580" s="1" t="s">
        <v>11322</v>
      </c>
      <c r="D580" s="1" t="s">
        <v>11323</v>
      </c>
      <c r="E580" s="1">
        <v>579</v>
      </c>
      <c r="F580" s="1">
        <v>2</v>
      </c>
      <c r="G580" s="1" t="s">
        <v>839</v>
      </c>
      <c r="H580" s="1" t="s">
        <v>6459</v>
      </c>
      <c r="I580" s="1">
        <v>15</v>
      </c>
      <c r="L580" s="1">
        <v>5</v>
      </c>
      <c r="M580" s="1" t="s">
        <v>1534</v>
      </c>
      <c r="N580" s="1" t="s">
        <v>7498</v>
      </c>
      <c r="T580" s="1" t="s">
        <v>11369</v>
      </c>
      <c r="U580" s="1" t="s">
        <v>44</v>
      </c>
      <c r="V580" s="1" t="s">
        <v>6669</v>
      </c>
      <c r="Y580" s="1" t="s">
        <v>1534</v>
      </c>
      <c r="Z580" s="1" t="s">
        <v>7498</v>
      </c>
      <c r="AC580" s="1">
        <v>70</v>
      </c>
      <c r="AD580" s="1" t="s">
        <v>67</v>
      </c>
      <c r="AE580" s="1" t="s">
        <v>8717</v>
      </c>
      <c r="AJ580" s="1" t="s">
        <v>17</v>
      </c>
      <c r="AK580" s="1" t="s">
        <v>8908</v>
      </c>
      <c r="AL580" s="1" t="s">
        <v>351</v>
      </c>
      <c r="AM580" s="1" t="s">
        <v>8854</v>
      </c>
      <c r="AN580" s="1" t="s">
        <v>1632</v>
      </c>
      <c r="AO580" s="1" t="s">
        <v>8975</v>
      </c>
      <c r="AP580" s="1" t="s">
        <v>58</v>
      </c>
      <c r="AQ580" s="1" t="s">
        <v>6774</v>
      </c>
      <c r="AR580" s="1" t="s">
        <v>1633</v>
      </c>
      <c r="AS580" s="1" t="s">
        <v>9050</v>
      </c>
      <c r="AT580" s="1" t="s">
        <v>60</v>
      </c>
      <c r="AU580" s="1" t="s">
        <v>7012</v>
      </c>
      <c r="AV580" s="1" t="s">
        <v>1535</v>
      </c>
      <c r="AW580" s="1" t="s">
        <v>8196</v>
      </c>
      <c r="BB580" s="1" t="s">
        <v>46</v>
      </c>
      <c r="BC580" s="1" t="s">
        <v>6783</v>
      </c>
      <c r="BD580" s="1" t="s">
        <v>1167</v>
      </c>
      <c r="BE580" s="1" t="s">
        <v>7806</v>
      </c>
      <c r="BG580" s="1" t="s">
        <v>60</v>
      </c>
      <c r="BH580" s="1" t="s">
        <v>7012</v>
      </c>
      <c r="BI580" s="1" t="s">
        <v>1285</v>
      </c>
      <c r="BJ580" s="1" t="s">
        <v>9320</v>
      </c>
      <c r="BK580" s="1" t="s">
        <v>60</v>
      </c>
      <c r="BL580" s="1" t="s">
        <v>7012</v>
      </c>
      <c r="BM580" s="1" t="s">
        <v>1634</v>
      </c>
      <c r="BN580" s="1" t="s">
        <v>7802</v>
      </c>
      <c r="BO580" s="1" t="s">
        <v>60</v>
      </c>
      <c r="BP580" s="1" t="s">
        <v>7012</v>
      </c>
      <c r="BQ580" s="1" t="s">
        <v>1635</v>
      </c>
      <c r="BR580" s="1" t="s">
        <v>10877</v>
      </c>
      <c r="BS580" s="1" t="s">
        <v>86</v>
      </c>
      <c r="BT580" s="1" t="s">
        <v>8853</v>
      </c>
    </row>
    <row r="581" spans="1:73" ht="13.5" customHeight="1" x14ac:dyDescent="0.25">
      <c r="A581" s="4" t="str">
        <f t="shared" si="16"/>
        <v>1687_풍각남면_232</v>
      </c>
      <c r="B581" s="1">
        <v>1687</v>
      </c>
      <c r="C581" s="1" t="s">
        <v>11322</v>
      </c>
      <c r="D581" s="1" t="s">
        <v>11323</v>
      </c>
      <c r="E581" s="1">
        <v>580</v>
      </c>
      <c r="F581" s="1">
        <v>2</v>
      </c>
      <c r="G581" s="1" t="s">
        <v>839</v>
      </c>
      <c r="H581" s="1" t="s">
        <v>6459</v>
      </c>
      <c r="I581" s="1">
        <v>15</v>
      </c>
      <c r="L581" s="1">
        <v>5</v>
      </c>
      <c r="M581" s="1" t="s">
        <v>1534</v>
      </c>
      <c r="N581" s="1" t="s">
        <v>7498</v>
      </c>
      <c r="S581" s="1" t="s">
        <v>52</v>
      </c>
      <c r="T581" s="1" t="s">
        <v>6593</v>
      </c>
      <c r="U581" s="1" t="s">
        <v>83</v>
      </c>
      <c r="V581" s="1" t="s">
        <v>11397</v>
      </c>
      <c r="Y581" s="1" t="s">
        <v>1580</v>
      </c>
      <c r="Z581" s="1" t="s">
        <v>7485</v>
      </c>
      <c r="AC581" s="1">
        <v>68</v>
      </c>
      <c r="AD581" s="1" t="s">
        <v>429</v>
      </c>
      <c r="AE581" s="1" t="s">
        <v>8759</v>
      </c>
      <c r="AJ581" s="1" t="s">
        <v>17</v>
      </c>
      <c r="AK581" s="1" t="s">
        <v>8908</v>
      </c>
      <c r="AL581" s="1" t="s">
        <v>196</v>
      </c>
      <c r="AM581" s="1" t="s">
        <v>8873</v>
      </c>
      <c r="AT581" s="1" t="s">
        <v>60</v>
      </c>
      <c r="AU581" s="1" t="s">
        <v>7012</v>
      </c>
      <c r="AV581" s="1" t="s">
        <v>830</v>
      </c>
      <c r="AW581" s="1" t="s">
        <v>9340</v>
      </c>
      <c r="BG581" s="1" t="s">
        <v>60</v>
      </c>
      <c r="BH581" s="1" t="s">
        <v>7012</v>
      </c>
      <c r="BI581" s="1" t="s">
        <v>1636</v>
      </c>
      <c r="BJ581" s="1" t="s">
        <v>10026</v>
      </c>
      <c r="BK581" s="1" t="s">
        <v>60</v>
      </c>
      <c r="BL581" s="1" t="s">
        <v>7012</v>
      </c>
      <c r="BM581" s="1" t="s">
        <v>1637</v>
      </c>
      <c r="BN581" s="1" t="s">
        <v>11907</v>
      </c>
      <c r="BO581" s="1" t="s">
        <v>78</v>
      </c>
      <c r="BP581" s="1" t="s">
        <v>6689</v>
      </c>
      <c r="BQ581" s="1" t="s">
        <v>1638</v>
      </c>
      <c r="BR581" s="1" t="s">
        <v>11975</v>
      </c>
      <c r="BS581" s="1" t="s">
        <v>56</v>
      </c>
      <c r="BT581" s="1" t="s">
        <v>11552</v>
      </c>
    </row>
    <row r="582" spans="1:73" ht="13.5" customHeight="1" x14ac:dyDescent="0.25">
      <c r="A582" s="4" t="str">
        <f t="shared" ref="A582:A626" si="17">HYPERLINK("http://kyu.snu.ac.kr/sdhj/index.jsp?type=hj/GK14817_00IH_0001_0233.jpg","1687_풍각남면_233")</f>
        <v>1687_풍각남면_233</v>
      </c>
      <c r="B582" s="1">
        <v>1687</v>
      </c>
      <c r="C582" s="1" t="s">
        <v>11322</v>
      </c>
      <c r="D582" s="1" t="s">
        <v>11323</v>
      </c>
      <c r="E582" s="1">
        <v>581</v>
      </c>
      <c r="F582" s="1">
        <v>2</v>
      </c>
      <c r="G582" s="1" t="s">
        <v>839</v>
      </c>
      <c r="H582" s="1" t="s">
        <v>6459</v>
      </c>
      <c r="I582" s="1">
        <v>16</v>
      </c>
      <c r="J582" s="1" t="s">
        <v>1639</v>
      </c>
      <c r="K582" s="1" t="s">
        <v>11332</v>
      </c>
      <c r="L582" s="1">
        <v>1</v>
      </c>
      <c r="M582" s="1" t="s">
        <v>12405</v>
      </c>
      <c r="N582" s="1" t="s">
        <v>12895</v>
      </c>
      <c r="T582" s="1" t="s">
        <v>11369</v>
      </c>
      <c r="U582" s="1" t="s">
        <v>134</v>
      </c>
      <c r="V582" s="1" t="s">
        <v>6674</v>
      </c>
      <c r="W582" s="1" t="s">
        <v>98</v>
      </c>
      <c r="X582" s="1" t="s">
        <v>11439</v>
      </c>
      <c r="Y582" s="1" t="s">
        <v>1640</v>
      </c>
      <c r="Z582" s="1" t="s">
        <v>7499</v>
      </c>
      <c r="AC582" s="1">
        <v>26</v>
      </c>
      <c r="AD582" s="1" t="s">
        <v>141</v>
      </c>
      <c r="AE582" s="1" t="s">
        <v>8729</v>
      </c>
      <c r="AJ582" s="1" t="s">
        <v>17</v>
      </c>
      <c r="AK582" s="1" t="s">
        <v>8908</v>
      </c>
      <c r="AL582" s="1" t="s">
        <v>56</v>
      </c>
      <c r="AM582" s="1" t="s">
        <v>11552</v>
      </c>
      <c r="AT582" s="1" t="s">
        <v>808</v>
      </c>
      <c r="AU582" s="1" t="s">
        <v>6787</v>
      </c>
      <c r="AV582" s="1" t="s">
        <v>1641</v>
      </c>
      <c r="AW582" s="1" t="s">
        <v>7500</v>
      </c>
      <c r="BG582" s="1" t="s">
        <v>1178</v>
      </c>
      <c r="BH582" s="1" t="s">
        <v>9191</v>
      </c>
      <c r="BI582" s="1" t="s">
        <v>1642</v>
      </c>
      <c r="BJ582" s="1" t="s">
        <v>10027</v>
      </c>
      <c r="BK582" s="1" t="s">
        <v>392</v>
      </c>
      <c r="BL582" s="1" t="s">
        <v>9213</v>
      </c>
      <c r="BM582" s="1" t="s">
        <v>727</v>
      </c>
      <c r="BN582" s="1" t="s">
        <v>9977</v>
      </c>
      <c r="BO582" s="1" t="s">
        <v>78</v>
      </c>
      <c r="BP582" s="1" t="s">
        <v>6689</v>
      </c>
      <c r="BQ582" s="1" t="s">
        <v>449</v>
      </c>
      <c r="BR582" s="1" t="s">
        <v>10805</v>
      </c>
      <c r="BS582" s="1" t="s">
        <v>86</v>
      </c>
      <c r="BT582" s="1" t="s">
        <v>8853</v>
      </c>
    </row>
    <row r="583" spans="1:73" ht="13.5" customHeight="1" x14ac:dyDescent="0.25">
      <c r="A583" s="4" t="str">
        <f t="shared" si="17"/>
        <v>1687_풍각남면_233</v>
      </c>
      <c r="B583" s="1">
        <v>1687</v>
      </c>
      <c r="C583" s="1" t="s">
        <v>11322</v>
      </c>
      <c r="D583" s="1" t="s">
        <v>11323</v>
      </c>
      <c r="E583" s="1">
        <v>582</v>
      </c>
      <c r="F583" s="1">
        <v>2</v>
      </c>
      <c r="G583" s="1" t="s">
        <v>839</v>
      </c>
      <c r="H583" s="1" t="s">
        <v>6459</v>
      </c>
      <c r="I583" s="1">
        <v>16</v>
      </c>
      <c r="L583" s="1">
        <v>1</v>
      </c>
      <c r="M583" s="1" t="s">
        <v>12405</v>
      </c>
      <c r="N583" s="1" t="s">
        <v>12895</v>
      </c>
      <c r="S583" s="1" t="s">
        <v>52</v>
      </c>
      <c r="T583" s="1" t="s">
        <v>6593</v>
      </c>
      <c r="W583" s="1" t="s">
        <v>145</v>
      </c>
      <c r="X583" s="1" t="s">
        <v>7059</v>
      </c>
      <c r="Y583" s="1" t="s">
        <v>140</v>
      </c>
      <c r="Z583" s="1" t="s">
        <v>7129</v>
      </c>
      <c r="AC583" s="1">
        <v>27</v>
      </c>
      <c r="AD583" s="1" t="s">
        <v>162</v>
      </c>
      <c r="AE583" s="1" t="s">
        <v>8732</v>
      </c>
      <c r="AJ583" s="1" t="s">
        <v>17</v>
      </c>
      <c r="AK583" s="1" t="s">
        <v>8908</v>
      </c>
      <c r="AL583" s="1" t="s">
        <v>51</v>
      </c>
      <c r="AM583" s="1" t="s">
        <v>8849</v>
      </c>
      <c r="AT583" s="1" t="s">
        <v>60</v>
      </c>
      <c r="AU583" s="1" t="s">
        <v>7012</v>
      </c>
      <c r="AV583" s="1" t="s">
        <v>843</v>
      </c>
      <c r="AW583" s="1" t="s">
        <v>9288</v>
      </c>
      <c r="BG583" s="1" t="s">
        <v>60</v>
      </c>
      <c r="BH583" s="1" t="s">
        <v>7012</v>
      </c>
      <c r="BI583" s="1" t="s">
        <v>809</v>
      </c>
      <c r="BJ583" s="1" t="s">
        <v>9285</v>
      </c>
      <c r="BK583" s="1" t="s">
        <v>78</v>
      </c>
      <c r="BL583" s="1" t="s">
        <v>6689</v>
      </c>
      <c r="BM583" s="1" t="s">
        <v>868</v>
      </c>
      <c r="BN583" s="1" t="s">
        <v>9984</v>
      </c>
      <c r="BO583" s="1" t="s">
        <v>60</v>
      </c>
      <c r="BP583" s="1" t="s">
        <v>7012</v>
      </c>
      <c r="BQ583" s="1" t="s">
        <v>845</v>
      </c>
      <c r="BR583" s="1" t="s">
        <v>9145</v>
      </c>
      <c r="BS583" s="1" t="s">
        <v>86</v>
      </c>
      <c r="BT583" s="1" t="s">
        <v>8853</v>
      </c>
    </row>
    <row r="584" spans="1:73" ht="13.5" customHeight="1" x14ac:dyDescent="0.25">
      <c r="A584" s="4" t="str">
        <f t="shared" si="17"/>
        <v>1687_풍각남면_233</v>
      </c>
      <c r="B584" s="1">
        <v>1687</v>
      </c>
      <c r="C584" s="1" t="s">
        <v>11322</v>
      </c>
      <c r="D584" s="1" t="s">
        <v>11323</v>
      </c>
      <c r="E584" s="1">
        <v>583</v>
      </c>
      <c r="F584" s="1">
        <v>2</v>
      </c>
      <c r="G584" s="1" t="s">
        <v>839</v>
      </c>
      <c r="H584" s="1" t="s">
        <v>6459</v>
      </c>
      <c r="I584" s="1">
        <v>16</v>
      </c>
      <c r="L584" s="1">
        <v>1</v>
      </c>
      <c r="M584" s="1" t="s">
        <v>12405</v>
      </c>
      <c r="N584" s="1" t="s">
        <v>12895</v>
      </c>
      <c r="S584" s="1" t="s">
        <v>66</v>
      </c>
      <c r="T584" s="1" t="s">
        <v>11384</v>
      </c>
      <c r="U584" s="1" t="s">
        <v>73</v>
      </c>
      <c r="V584" s="1" t="s">
        <v>6670</v>
      </c>
      <c r="Y584" s="1" t="s">
        <v>1641</v>
      </c>
      <c r="Z584" s="1" t="s">
        <v>7500</v>
      </c>
      <c r="AC584" s="1">
        <v>47</v>
      </c>
      <c r="AD584" s="1" t="s">
        <v>172</v>
      </c>
      <c r="AE584" s="1" t="s">
        <v>8733</v>
      </c>
    </row>
    <row r="585" spans="1:73" ht="13.5" customHeight="1" x14ac:dyDescent="0.25">
      <c r="A585" s="4" t="str">
        <f t="shared" si="17"/>
        <v>1687_풍각남면_233</v>
      </c>
      <c r="B585" s="1">
        <v>1687</v>
      </c>
      <c r="C585" s="1" t="s">
        <v>11322</v>
      </c>
      <c r="D585" s="1" t="s">
        <v>11323</v>
      </c>
      <c r="E585" s="1">
        <v>584</v>
      </c>
      <c r="F585" s="1">
        <v>2</v>
      </c>
      <c r="G585" s="1" t="s">
        <v>839</v>
      </c>
      <c r="H585" s="1" t="s">
        <v>6459</v>
      </c>
      <c r="I585" s="1">
        <v>16</v>
      </c>
      <c r="L585" s="1">
        <v>1</v>
      </c>
      <c r="M585" s="1" t="s">
        <v>12405</v>
      </c>
      <c r="N585" s="1" t="s">
        <v>12895</v>
      </c>
      <c r="S585" s="1" t="s">
        <v>68</v>
      </c>
      <c r="T585" s="1" t="s">
        <v>6595</v>
      </c>
      <c r="W585" s="1" t="s">
        <v>1254</v>
      </c>
      <c r="X585" s="1" t="s">
        <v>7079</v>
      </c>
      <c r="Y585" s="1" t="s">
        <v>140</v>
      </c>
      <c r="Z585" s="1" t="s">
        <v>7129</v>
      </c>
      <c r="AC585" s="1">
        <v>49</v>
      </c>
      <c r="AD585" s="1" t="s">
        <v>100</v>
      </c>
      <c r="AE585" s="1" t="s">
        <v>8722</v>
      </c>
    </row>
    <row r="586" spans="1:73" ht="13.5" customHeight="1" x14ac:dyDescent="0.25">
      <c r="A586" s="4" t="str">
        <f t="shared" si="17"/>
        <v>1687_풍각남면_233</v>
      </c>
      <c r="B586" s="1">
        <v>1687</v>
      </c>
      <c r="C586" s="1" t="s">
        <v>11322</v>
      </c>
      <c r="D586" s="1" t="s">
        <v>11323</v>
      </c>
      <c r="E586" s="1">
        <v>585</v>
      </c>
      <c r="F586" s="1">
        <v>2</v>
      </c>
      <c r="G586" s="1" t="s">
        <v>839</v>
      </c>
      <c r="H586" s="1" t="s">
        <v>6459</v>
      </c>
      <c r="I586" s="1">
        <v>16</v>
      </c>
      <c r="L586" s="1">
        <v>1</v>
      </c>
      <c r="M586" s="1" t="s">
        <v>12405</v>
      </c>
      <c r="N586" s="1" t="s">
        <v>12895</v>
      </c>
      <c r="S586" s="1" t="s">
        <v>147</v>
      </c>
      <c r="T586" s="1" t="s">
        <v>6598</v>
      </c>
      <c r="U586" s="1" t="s">
        <v>134</v>
      </c>
      <c r="V586" s="1" t="s">
        <v>6674</v>
      </c>
      <c r="Y586" s="1" t="s">
        <v>1643</v>
      </c>
      <c r="Z586" s="1" t="s">
        <v>7501</v>
      </c>
      <c r="AC586" s="1">
        <v>13</v>
      </c>
      <c r="AD586" s="1" t="s">
        <v>314</v>
      </c>
      <c r="AE586" s="1" t="s">
        <v>8747</v>
      </c>
    </row>
    <row r="587" spans="1:73" ht="13.5" customHeight="1" x14ac:dyDescent="0.25">
      <c r="A587" s="4" t="str">
        <f t="shared" si="17"/>
        <v>1687_풍각남면_233</v>
      </c>
      <c r="B587" s="1">
        <v>1687</v>
      </c>
      <c r="C587" s="1" t="s">
        <v>11322</v>
      </c>
      <c r="D587" s="1" t="s">
        <v>11323</v>
      </c>
      <c r="E587" s="1">
        <v>586</v>
      </c>
      <c r="F587" s="1">
        <v>2</v>
      </c>
      <c r="G587" s="1" t="s">
        <v>839</v>
      </c>
      <c r="H587" s="1" t="s">
        <v>6459</v>
      </c>
      <c r="I587" s="1">
        <v>16</v>
      </c>
      <c r="L587" s="1">
        <v>1</v>
      </c>
      <c r="M587" s="1" t="s">
        <v>12405</v>
      </c>
      <c r="N587" s="1" t="s">
        <v>12895</v>
      </c>
      <c r="S587" s="1" t="s">
        <v>147</v>
      </c>
      <c r="T587" s="1" t="s">
        <v>6598</v>
      </c>
      <c r="Y587" s="1" t="s">
        <v>1644</v>
      </c>
      <c r="Z587" s="1" t="s">
        <v>7502</v>
      </c>
      <c r="AF587" s="1" t="s">
        <v>129</v>
      </c>
      <c r="AG587" s="1" t="s">
        <v>8738</v>
      </c>
    </row>
    <row r="588" spans="1:73" ht="13.5" customHeight="1" x14ac:dyDescent="0.25">
      <c r="A588" s="4" t="str">
        <f t="shared" si="17"/>
        <v>1687_풍각남면_233</v>
      </c>
      <c r="B588" s="1">
        <v>1687</v>
      </c>
      <c r="C588" s="1" t="s">
        <v>11322</v>
      </c>
      <c r="D588" s="1" t="s">
        <v>11323</v>
      </c>
      <c r="E588" s="1">
        <v>587</v>
      </c>
      <c r="F588" s="1">
        <v>2</v>
      </c>
      <c r="G588" s="1" t="s">
        <v>839</v>
      </c>
      <c r="H588" s="1" t="s">
        <v>6459</v>
      </c>
      <c r="I588" s="1">
        <v>16</v>
      </c>
      <c r="L588" s="1">
        <v>2</v>
      </c>
      <c r="M588" s="1" t="s">
        <v>12406</v>
      </c>
      <c r="N588" s="1" t="s">
        <v>12896</v>
      </c>
      <c r="T588" s="1" t="s">
        <v>11368</v>
      </c>
      <c r="U588" s="1" t="s">
        <v>58</v>
      </c>
      <c r="V588" s="1" t="s">
        <v>6774</v>
      </c>
      <c r="W588" s="1" t="s">
        <v>1645</v>
      </c>
      <c r="X588" s="1" t="s">
        <v>7067</v>
      </c>
      <c r="Y588" s="1" t="s">
        <v>1646</v>
      </c>
      <c r="Z588" s="1" t="s">
        <v>7503</v>
      </c>
      <c r="AC588" s="1">
        <v>45</v>
      </c>
      <c r="AD588" s="1" t="s">
        <v>406</v>
      </c>
      <c r="AE588" s="1" t="s">
        <v>8755</v>
      </c>
      <c r="AJ588" s="1" t="s">
        <v>17</v>
      </c>
      <c r="AK588" s="1" t="s">
        <v>8908</v>
      </c>
      <c r="AL588" s="1" t="s">
        <v>1647</v>
      </c>
      <c r="AM588" s="1" t="s">
        <v>8929</v>
      </c>
      <c r="AT588" s="1" t="s">
        <v>1648</v>
      </c>
      <c r="AU588" s="1" t="s">
        <v>9180</v>
      </c>
      <c r="AV588" s="1" t="s">
        <v>1649</v>
      </c>
      <c r="AW588" s="1" t="s">
        <v>9341</v>
      </c>
      <c r="BG588" s="1" t="s">
        <v>471</v>
      </c>
      <c r="BH588" s="1" t="s">
        <v>9170</v>
      </c>
      <c r="BI588" s="1" t="s">
        <v>1650</v>
      </c>
      <c r="BJ588" s="1" t="s">
        <v>10028</v>
      </c>
      <c r="BK588" s="1" t="s">
        <v>471</v>
      </c>
      <c r="BL588" s="1" t="s">
        <v>9170</v>
      </c>
      <c r="BM588" s="1" t="s">
        <v>1651</v>
      </c>
      <c r="BN588" s="1" t="s">
        <v>10461</v>
      </c>
      <c r="BO588" s="1" t="s">
        <v>1652</v>
      </c>
      <c r="BP588" s="1" t="s">
        <v>10363</v>
      </c>
      <c r="BQ588" s="1" t="s">
        <v>1653</v>
      </c>
      <c r="BR588" s="1" t="s">
        <v>10878</v>
      </c>
      <c r="BS588" s="1" t="s">
        <v>51</v>
      </c>
      <c r="BT588" s="1" t="s">
        <v>8849</v>
      </c>
    </row>
    <row r="589" spans="1:73" ht="13.5" customHeight="1" x14ac:dyDescent="0.25">
      <c r="A589" s="4" t="str">
        <f t="shared" si="17"/>
        <v>1687_풍각남면_233</v>
      </c>
      <c r="B589" s="1">
        <v>1687</v>
      </c>
      <c r="C589" s="1" t="s">
        <v>11322</v>
      </c>
      <c r="D589" s="1" t="s">
        <v>11323</v>
      </c>
      <c r="E589" s="1">
        <v>588</v>
      </c>
      <c r="F589" s="1">
        <v>2</v>
      </c>
      <c r="G589" s="1" t="s">
        <v>839</v>
      </c>
      <c r="H589" s="1" t="s">
        <v>6459</v>
      </c>
      <c r="I589" s="1">
        <v>16</v>
      </c>
      <c r="L589" s="1">
        <v>2</v>
      </c>
      <c r="M589" s="1" t="s">
        <v>12406</v>
      </c>
      <c r="N589" s="1" t="s">
        <v>12896</v>
      </c>
      <c r="S589" s="1" t="s">
        <v>52</v>
      </c>
      <c r="T589" s="1" t="s">
        <v>6593</v>
      </c>
      <c r="W589" s="1" t="s">
        <v>233</v>
      </c>
      <c r="X589" s="1" t="s">
        <v>7056</v>
      </c>
      <c r="Y589" s="1" t="s">
        <v>405</v>
      </c>
      <c r="Z589" s="1" t="s">
        <v>7177</v>
      </c>
      <c r="AC589" s="1">
        <v>43</v>
      </c>
      <c r="AD589" s="1" t="s">
        <v>382</v>
      </c>
      <c r="AE589" s="1" t="s">
        <v>8753</v>
      </c>
      <c r="AJ589" s="1" t="s">
        <v>1654</v>
      </c>
      <c r="AK589" s="1" t="s">
        <v>8909</v>
      </c>
      <c r="AL589" s="1" t="s">
        <v>108</v>
      </c>
      <c r="AM589" s="1" t="s">
        <v>8869</v>
      </c>
      <c r="AT589" s="1" t="s">
        <v>1655</v>
      </c>
      <c r="AU589" s="1" t="s">
        <v>9181</v>
      </c>
      <c r="AV589" s="1" t="s">
        <v>1656</v>
      </c>
      <c r="AW589" s="1" t="s">
        <v>9342</v>
      </c>
      <c r="BG589" s="1" t="s">
        <v>1657</v>
      </c>
      <c r="BH589" s="1" t="s">
        <v>9907</v>
      </c>
      <c r="BI589" s="1" t="s">
        <v>13789</v>
      </c>
      <c r="BJ589" s="1" t="s">
        <v>7105</v>
      </c>
      <c r="BK589" s="1" t="s">
        <v>1658</v>
      </c>
      <c r="BL589" s="1" t="s">
        <v>10342</v>
      </c>
      <c r="BM589" s="1" t="s">
        <v>1659</v>
      </c>
      <c r="BN589" s="1" t="s">
        <v>10462</v>
      </c>
      <c r="BO589" s="1" t="s">
        <v>905</v>
      </c>
      <c r="BP589" s="1" t="s">
        <v>6967</v>
      </c>
      <c r="BQ589" s="1" t="s">
        <v>1660</v>
      </c>
      <c r="BR589" s="1" t="s">
        <v>10879</v>
      </c>
      <c r="BS589" s="1" t="s">
        <v>1661</v>
      </c>
      <c r="BT589" s="1" t="s">
        <v>11291</v>
      </c>
    </row>
    <row r="590" spans="1:73" ht="13.5" customHeight="1" x14ac:dyDescent="0.25">
      <c r="A590" s="4" t="str">
        <f t="shared" si="17"/>
        <v>1687_풍각남면_233</v>
      </c>
      <c r="B590" s="1">
        <v>1687</v>
      </c>
      <c r="C590" s="1" t="s">
        <v>11322</v>
      </c>
      <c r="D590" s="1" t="s">
        <v>11323</v>
      </c>
      <c r="E590" s="1">
        <v>589</v>
      </c>
      <c r="F590" s="1">
        <v>2</v>
      </c>
      <c r="G590" s="1" t="s">
        <v>839</v>
      </c>
      <c r="H590" s="1" t="s">
        <v>6459</v>
      </c>
      <c r="I590" s="1">
        <v>16</v>
      </c>
      <c r="L590" s="1">
        <v>2</v>
      </c>
      <c r="M590" s="1" t="s">
        <v>12406</v>
      </c>
      <c r="N590" s="1" t="s">
        <v>12896</v>
      </c>
      <c r="S590" s="1" t="s">
        <v>147</v>
      </c>
      <c r="T590" s="1" t="s">
        <v>6598</v>
      </c>
      <c r="Y590" s="1" t="s">
        <v>1662</v>
      </c>
      <c r="Z590" s="1" t="s">
        <v>7504</v>
      </c>
      <c r="AG590" s="1" t="s">
        <v>13697</v>
      </c>
      <c r="AI590" s="1" t="s">
        <v>8851</v>
      </c>
    </row>
    <row r="591" spans="1:73" ht="13.5" customHeight="1" x14ac:dyDescent="0.25">
      <c r="A591" s="4" t="str">
        <f t="shared" si="17"/>
        <v>1687_풍각남면_233</v>
      </c>
      <c r="B591" s="1">
        <v>1687</v>
      </c>
      <c r="C591" s="1" t="s">
        <v>11322</v>
      </c>
      <c r="D591" s="1" t="s">
        <v>11323</v>
      </c>
      <c r="E591" s="1">
        <v>590</v>
      </c>
      <c r="F591" s="1">
        <v>2</v>
      </c>
      <c r="G591" s="1" t="s">
        <v>839</v>
      </c>
      <c r="H591" s="1" t="s">
        <v>6459</v>
      </c>
      <c r="I591" s="1">
        <v>16</v>
      </c>
      <c r="L591" s="1">
        <v>2</v>
      </c>
      <c r="M591" s="1" t="s">
        <v>12406</v>
      </c>
      <c r="N591" s="1" t="s">
        <v>12896</v>
      </c>
      <c r="S591" s="1" t="s">
        <v>13406</v>
      </c>
      <c r="T591" s="1" t="s">
        <v>6619</v>
      </c>
      <c r="W591" s="1" t="s">
        <v>98</v>
      </c>
      <c r="X591" s="1" t="s">
        <v>11439</v>
      </c>
      <c r="Y591" s="1" t="s">
        <v>405</v>
      </c>
      <c r="Z591" s="1" t="s">
        <v>7177</v>
      </c>
      <c r="AF591" s="1" t="s">
        <v>1663</v>
      </c>
      <c r="AG591" s="1" t="s">
        <v>8788</v>
      </c>
      <c r="AH591" s="1" t="s">
        <v>163</v>
      </c>
      <c r="AI591" s="1" t="s">
        <v>8851</v>
      </c>
      <c r="BU591" s="1" t="s">
        <v>14175</v>
      </c>
    </row>
    <row r="592" spans="1:73" ht="13.5" customHeight="1" x14ac:dyDescent="0.25">
      <c r="A592" s="4" t="str">
        <f t="shared" si="17"/>
        <v>1687_풍각남면_233</v>
      </c>
      <c r="B592" s="1">
        <v>1687</v>
      </c>
      <c r="C592" s="1" t="s">
        <v>11322</v>
      </c>
      <c r="D592" s="1" t="s">
        <v>11323</v>
      </c>
      <c r="E592" s="1">
        <v>591</v>
      </c>
      <c r="F592" s="1">
        <v>2</v>
      </c>
      <c r="G592" s="1" t="s">
        <v>839</v>
      </c>
      <c r="H592" s="1" t="s">
        <v>6459</v>
      </c>
      <c r="I592" s="1">
        <v>16</v>
      </c>
      <c r="L592" s="1">
        <v>2</v>
      </c>
      <c r="M592" s="1" t="s">
        <v>12406</v>
      </c>
      <c r="N592" s="1" t="s">
        <v>12896</v>
      </c>
      <c r="S592" s="1" t="s">
        <v>93</v>
      </c>
      <c r="T592" s="1" t="s">
        <v>6597</v>
      </c>
      <c r="Y592" s="1" t="s">
        <v>1664</v>
      </c>
      <c r="Z592" s="1" t="s">
        <v>7505</v>
      </c>
      <c r="AC592" s="1">
        <v>23</v>
      </c>
      <c r="AD592" s="1" t="s">
        <v>202</v>
      </c>
      <c r="AE592" s="1" t="s">
        <v>8736</v>
      </c>
    </row>
    <row r="593" spans="1:58" ht="13.5" customHeight="1" x14ac:dyDescent="0.25">
      <c r="A593" s="4" t="str">
        <f t="shared" si="17"/>
        <v>1687_풍각남면_233</v>
      </c>
      <c r="B593" s="1">
        <v>1687</v>
      </c>
      <c r="C593" s="1" t="s">
        <v>11322</v>
      </c>
      <c r="D593" s="1" t="s">
        <v>11323</v>
      </c>
      <c r="E593" s="1">
        <v>592</v>
      </c>
      <c r="F593" s="1">
        <v>2</v>
      </c>
      <c r="G593" s="1" t="s">
        <v>839</v>
      </c>
      <c r="H593" s="1" t="s">
        <v>6459</v>
      </c>
      <c r="I593" s="1">
        <v>16</v>
      </c>
      <c r="L593" s="1">
        <v>2</v>
      </c>
      <c r="M593" s="1" t="s">
        <v>12406</v>
      </c>
      <c r="N593" s="1" t="s">
        <v>12896</v>
      </c>
      <c r="S593" s="1" t="s">
        <v>93</v>
      </c>
      <c r="T593" s="1" t="s">
        <v>6597</v>
      </c>
      <c r="Y593" s="1" t="s">
        <v>1665</v>
      </c>
      <c r="Z593" s="1" t="s">
        <v>7506</v>
      </c>
      <c r="AC593" s="1">
        <v>5</v>
      </c>
      <c r="AD593" s="1" t="s">
        <v>133</v>
      </c>
      <c r="AE593" s="1" t="s">
        <v>8727</v>
      </c>
      <c r="AF593" s="1" t="s">
        <v>97</v>
      </c>
      <c r="AG593" s="1" t="s">
        <v>8774</v>
      </c>
    </row>
    <row r="594" spans="1:58" ht="13.5" customHeight="1" x14ac:dyDescent="0.25">
      <c r="A594" s="4" t="str">
        <f t="shared" si="17"/>
        <v>1687_풍각남면_233</v>
      </c>
      <c r="B594" s="1">
        <v>1687</v>
      </c>
      <c r="C594" s="1" t="s">
        <v>11322</v>
      </c>
      <c r="D594" s="1" t="s">
        <v>11323</v>
      </c>
      <c r="E594" s="1">
        <v>593</v>
      </c>
      <c r="F594" s="1">
        <v>2</v>
      </c>
      <c r="G594" s="1" t="s">
        <v>839</v>
      </c>
      <c r="H594" s="1" t="s">
        <v>6459</v>
      </c>
      <c r="I594" s="1">
        <v>16</v>
      </c>
      <c r="L594" s="1">
        <v>2</v>
      </c>
      <c r="M594" s="1" t="s">
        <v>12406</v>
      </c>
      <c r="N594" s="1" t="s">
        <v>12896</v>
      </c>
      <c r="T594" s="1" t="s">
        <v>11389</v>
      </c>
      <c r="U594" s="1" t="s">
        <v>413</v>
      </c>
      <c r="V594" s="1" t="s">
        <v>6695</v>
      </c>
      <c r="Y594" s="1" t="s">
        <v>1666</v>
      </c>
      <c r="Z594" s="1" t="s">
        <v>7507</v>
      </c>
      <c r="AC594" s="1">
        <v>34</v>
      </c>
      <c r="AD594" s="1" t="s">
        <v>55</v>
      </c>
      <c r="AE594" s="1" t="s">
        <v>8716</v>
      </c>
      <c r="AF594" s="1" t="s">
        <v>1667</v>
      </c>
      <c r="AG594" s="1" t="s">
        <v>8789</v>
      </c>
      <c r="AH594" s="1" t="s">
        <v>1506</v>
      </c>
      <c r="AI594" s="1" t="s">
        <v>8852</v>
      </c>
    </row>
    <row r="595" spans="1:58" ht="13.5" customHeight="1" x14ac:dyDescent="0.25">
      <c r="A595" s="4" t="str">
        <f t="shared" si="17"/>
        <v>1687_풍각남면_233</v>
      </c>
      <c r="B595" s="1">
        <v>1687</v>
      </c>
      <c r="C595" s="1" t="s">
        <v>11322</v>
      </c>
      <c r="D595" s="1" t="s">
        <v>11323</v>
      </c>
      <c r="E595" s="1">
        <v>594</v>
      </c>
      <c r="F595" s="1">
        <v>2</v>
      </c>
      <c r="G595" s="1" t="s">
        <v>839</v>
      </c>
      <c r="H595" s="1" t="s">
        <v>6459</v>
      </c>
      <c r="I595" s="1">
        <v>16</v>
      </c>
      <c r="L595" s="1">
        <v>2</v>
      </c>
      <c r="M595" s="1" t="s">
        <v>12406</v>
      </c>
      <c r="N595" s="1" t="s">
        <v>12896</v>
      </c>
      <c r="T595" s="1" t="s">
        <v>11389</v>
      </c>
      <c r="U595" s="1" t="s">
        <v>326</v>
      </c>
      <c r="V595" s="1" t="s">
        <v>6686</v>
      </c>
      <c r="Y595" s="1" t="s">
        <v>1668</v>
      </c>
      <c r="Z595" s="1" t="s">
        <v>7508</v>
      </c>
      <c r="AC595" s="1">
        <v>21</v>
      </c>
      <c r="AD595" s="1" t="s">
        <v>415</v>
      </c>
      <c r="AE595" s="1" t="s">
        <v>8756</v>
      </c>
      <c r="AF595" s="1" t="s">
        <v>1667</v>
      </c>
      <c r="AG595" s="1" t="s">
        <v>8789</v>
      </c>
      <c r="AH595" s="1" t="s">
        <v>86</v>
      </c>
      <c r="AI595" s="1" t="s">
        <v>8853</v>
      </c>
    </row>
    <row r="596" spans="1:58" ht="13.5" customHeight="1" x14ac:dyDescent="0.25">
      <c r="A596" s="4" t="str">
        <f t="shared" si="17"/>
        <v>1687_풍각남면_233</v>
      </c>
      <c r="B596" s="1">
        <v>1687</v>
      </c>
      <c r="C596" s="1" t="s">
        <v>11322</v>
      </c>
      <c r="D596" s="1" t="s">
        <v>11323</v>
      </c>
      <c r="E596" s="1">
        <v>595</v>
      </c>
      <c r="F596" s="1">
        <v>2</v>
      </c>
      <c r="G596" s="1" t="s">
        <v>839</v>
      </c>
      <c r="H596" s="1" t="s">
        <v>6459</v>
      </c>
      <c r="I596" s="1">
        <v>16</v>
      </c>
      <c r="L596" s="1">
        <v>2</v>
      </c>
      <c r="M596" s="1" t="s">
        <v>12406</v>
      </c>
      <c r="N596" s="1" t="s">
        <v>12896</v>
      </c>
      <c r="T596" s="1" t="s">
        <v>11389</v>
      </c>
      <c r="U596" s="1" t="s">
        <v>322</v>
      </c>
      <c r="V596" s="1" t="s">
        <v>6685</v>
      </c>
      <c r="Y596" s="1" t="s">
        <v>13790</v>
      </c>
      <c r="Z596" s="1" t="s">
        <v>7509</v>
      </c>
      <c r="AC596" s="1">
        <v>30</v>
      </c>
      <c r="AD596" s="1" t="s">
        <v>136</v>
      </c>
      <c r="AE596" s="1" t="s">
        <v>8728</v>
      </c>
    </row>
    <row r="597" spans="1:58" ht="13.5" customHeight="1" x14ac:dyDescent="0.25">
      <c r="A597" s="4" t="str">
        <f t="shared" si="17"/>
        <v>1687_풍각남면_233</v>
      </c>
      <c r="B597" s="1">
        <v>1687</v>
      </c>
      <c r="C597" s="1" t="s">
        <v>11322</v>
      </c>
      <c r="D597" s="1" t="s">
        <v>11323</v>
      </c>
      <c r="E597" s="1">
        <v>596</v>
      </c>
      <c r="F597" s="1">
        <v>2</v>
      </c>
      <c r="G597" s="1" t="s">
        <v>839</v>
      </c>
      <c r="H597" s="1" t="s">
        <v>6459</v>
      </c>
      <c r="I597" s="1">
        <v>16</v>
      </c>
      <c r="L597" s="1">
        <v>2</v>
      </c>
      <c r="M597" s="1" t="s">
        <v>12406</v>
      </c>
      <c r="N597" s="1" t="s">
        <v>12896</v>
      </c>
      <c r="T597" s="1" t="s">
        <v>11389</v>
      </c>
      <c r="U597" s="1" t="s">
        <v>322</v>
      </c>
      <c r="V597" s="1" t="s">
        <v>6685</v>
      </c>
      <c r="Y597" s="1" t="s">
        <v>1669</v>
      </c>
      <c r="Z597" s="1" t="s">
        <v>7510</v>
      </c>
      <c r="AC597" s="1">
        <v>41</v>
      </c>
      <c r="AD597" s="1" t="s">
        <v>287</v>
      </c>
      <c r="AE597" s="1" t="s">
        <v>8744</v>
      </c>
      <c r="AG597" s="1" t="s">
        <v>11558</v>
      </c>
      <c r="AI597" s="1" t="s">
        <v>8854</v>
      </c>
    </row>
    <row r="598" spans="1:58" ht="13.5" customHeight="1" x14ac:dyDescent="0.25">
      <c r="A598" s="4" t="str">
        <f t="shared" si="17"/>
        <v>1687_풍각남면_233</v>
      </c>
      <c r="B598" s="1">
        <v>1687</v>
      </c>
      <c r="C598" s="1" t="s">
        <v>11322</v>
      </c>
      <c r="D598" s="1" t="s">
        <v>11323</v>
      </c>
      <c r="E598" s="1">
        <v>597</v>
      </c>
      <c r="F598" s="1">
        <v>2</v>
      </c>
      <c r="G598" s="1" t="s">
        <v>839</v>
      </c>
      <c r="H598" s="1" t="s">
        <v>6459</v>
      </c>
      <c r="I598" s="1">
        <v>16</v>
      </c>
      <c r="L598" s="1">
        <v>2</v>
      </c>
      <c r="M598" s="1" t="s">
        <v>12406</v>
      </c>
      <c r="N598" s="1" t="s">
        <v>12896</v>
      </c>
      <c r="T598" s="1" t="s">
        <v>11389</v>
      </c>
      <c r="U598" s="1" t="s">
        <v>326</v>
      </c>
      <c r="V598" s="1" t="s">
        <v>6686</v>
      </c>
      <c r="Y598" s="1" t="s">
        <v>1670</v>
      </c>
      <c r="Z598" s="1" t="s">
        <v>7511</v>
      </c>
      <c r="AC598" s="1">
        <v>8</v>
      </c>
      <c r="AD598" s="1" t="s">
        <v>429</v>
      </c>
      <c r="AE598" s="1" t="s">
        <v>8759</v>
      </c>
      <c r="AG598" s="1" t="s">
        <v>11558</v>
      </c>
      <c r="AI598" s="1" t="s">
        <v>8854</v>
      </c>
      <c r="BB598" s="1" t="s">
        <v>329</v>
      </c>
      <c r="BC598" s="1" t="s">
        <v>9755</v>
      </c>
      <c r="BE598" s="1" t="s">
        <v>13704</v>
      </c>
      <c r="BF598" s="1" t="s">
        <v>11810</v>
      </c>
    </row>
    <row r="599" spans="1:58" ht="13.5" customHeight="1" x14ac:dyDescent="0.25">
      <c r="A599" s="4" t="str">
        <f t="shared" si="17"/>
        <v>1687_풍각남면_233</v>
      </c>
      <c r="B599" s="1">
        <v>1687</v>
      </c>
      <c r="C599" s="1" t="s">
        <v>11322</v>
      </c>
      <c r="D599" s="1" t="s">
        <v>11323</v>
      </c>
      <c r="E599" s="1">
        <v>598</v>
      </c>
      <c r="F599" s="1">
        <v>2</v>
      </c>
      <c r="G599" s="1" t="s">
        <v>839</v>
      </c>
      <c r="H599" s="1" t="s">
        <v>6459</v>
      </c>
      <c r="I599" s="1">
        <v>16</v>
      </c>
      <c r="L599" s="1">
        <v>2</v>
      </c>
      <c r="M599" s="1" t="s">
        <v>12406</v>
      </c>
      <c r="N599" s="1" t="s">
        <v>12896</v>
      </c>
      <c r="T599" s="1" t="s">
        <v>11389</v>
      </c>
      <c r="U599" s="1" t="s">
        <v>322</v>
      </c>
      <c r="V599" s="1" t="s">
        <v>6685</v>
      </c>
      <c r="Y599" s="1" t="s">
        <v>1671</v>
      </c>
      <c r="Z599" s="1" t="s">
        <v>7512</v>
      </c>
      <c r="AC599" s="1">
        <v>3</v>
      </c>
      <c r="AD599" s="1" t="s">
        <v>96</v>
      </c>
      <c r="AE599" s="1" t="s">
        <v>8721</v>
      </c>
      <c r="AF599" s="1" t="s">
        <v>11557</v>
      </c>
      <c r="AG599" s="1" t="s">
        <v>11556</v>
      </c>
      <c r="AH599" s="1" t="s">
        <v>351</v>
      </c>
      <c r="AI599" s="1" t="s">
        <v>8854</v>
      </c>
      <c r="BC599" s="1" t="s">
        <v>9755</v>
      </c>
      <c r="BE599" s="1" t="s">
        <v>13704</v>
      </c>
      <c r="BF599" s="1" t="s">
        <v>11812</v>
      </c>
    </row>
    <row r="600" spans="1:58" ht="13.5" customHeight="1" x14ac:dyDescent="0.25">
      <c r="A600" s="4" t="str">
        <f t="shared" si="17"/>
        <v>1687_풍각남면_233</v>
      </c>
      <c r="B600" s="1">
        <v>1687</v>
      </c>
      <c r="C600" s="1" t="s">
        <v>11322</v>
      </c>
      <c r="D600" s="1" t="s">
        <v>11323</v>
      </c>
      <c r="E600" s="1">
        <v>599</v>
      </c>
      <c r="F600" s="1">
        <v>2</v>
      </c>
      <c r="G600" s="1" t="s">
        <v>839</v>
      </c>
      <c r="H600" s="1" t="s">
        <v>6459</v>
      </c>
      <c r="I600" s="1">
        <v>16</v>
      </c>
      <c r="L600" s="1">
        <v>2</v>
      </c>
      <c r="M600" s="1" t="s">
        <v>12406</v>
      </c>
      <c r="N600" s="1" t="s">
        <v>12896</v>
      </c>
      <c r="T600" s="1" t="s">
        <v>11389</v>
      </c>
      <c r="U600" s="1" t="s">
        <v>322</v>
      </c>
      <c r="V600" s="1" t="s">
        <v>6685</v>
      </c>
      <c r="Y600" s="1" t="s">
        <v>1191</v>
      </c>
      <c r="Z600" s="1" t="s">
        <v>7370</v>
      </c>
      <c r="AC600" s="1">
        <v>45</v>
      </c>
      <c r="AD600" s="1" t="s">
        <v>406</v>
      </c>
      <c r="AE600" s="1" t="s">
        <v>8755</v>
      </c>
      <c r="AG600" s="1" t="s">
        <v>11561</v>
      </c>
      <c r="AI600" s="1" t="s">
        <v>8855</v>
      </c>
    </row>
    <row r="601" spans="1:58" ht="13.5" customHeight="1" x14ac:dyDescent="0.25">
      <c r="A601" s="4" t="str">
        <f t="shared" si="17"/>
        <v>1687_풍각남면_233</v>
      </c>
      <c r="B601" s="1">
        <v>1687</v>
      </c>
      <c r="C601" s="1" t="s">
        <v>11322</v>
      </c>
      <c r="D601" s="1" t="s">
        <v>11323</v>
      </c>
      <c r="E601" s="1">
        <v>600</v>
      </c>
      <c r="F601" s="1">
        <v>2</v>
      </c>
      <c r="G601" s="1" t="s">
        <v>839</v>
      </c>
      <c r="H601" s="1" t="s">
        <v>6459</v>
      </c>
      <c r="I601" s="1">
        <v>16</v>
      </c>
      <c r="L601" s="1">
        <v>2</v>
      </c>
      <c r="M601" s="1" t="s">
        <v>12406</v>
      </c>
      <c r="N601" s="1" t="s">
        <v>12896</v>
      </c>
      <c r="T601" s="1" t="s">
        <v>11389</v>
      </c>
      <c r="U601" s="1" t="s">
        <v>322</v>
      </c>
      <c r="V601" s="1" t="s">
        <v>6685</v>
      </c>
      <c r="Y601" s="1" t="s">
        <v>1672</v>
      </c>
      <c r="Z601" s="1" t="s">
        <v>7513</v>
      </c>
      <c r="AC601" s="1">
        <v>12</v>
      </c>
      <c r="AD601" s="1" t="s">
        <v>150</v>
      </c>
      <c r="AE601" s="1" t="s">
        <v>8731</v>
      </c>
      <c r="AG601" s="1" t="s">
        <v>11561</v>
      </c>
      <c r="AI601" s="1" t="s">
        <v>8855</v>
      </c>
      <c r="BB601" s="1" t="s">
        <v>329</v>
      </c>
      <c r="BC601" s="1" t="s">
        <v>9755</v>
      </c>
      <c r="BE601" s="1" t="s">
        <v>13705</v>
      </c>
      <c r="BF601" s="1" t="s">
        <v>11810</v>
      </c>
    </row>
    <row r="602" spans="1:58" ht="13.5" customHeight="1" x14ac:dyDescent="0.25">
      <c r="A602" s="4" t="str">
        <f t="shared" si="17"/>
        <v>1687_풍각남면_233</v>
      </c>
      <c r="B602" s="1">
        <v>1687</v>
      </c>
      <c r="C602" s="1" t="s">
        <v>11322</v>
      </c>
      <c r="D602" s="1" t="s">
        <v>11323</v>
      </c>
      <c r="E602" s="1">
        <v>601</v>
      </c>
      <c r="F602" s="1">
        <v>2</v>
      </c>
      <c r="G602" s="1" t="s">
        <v>839</v>
      </c>
      <c r="H602" s="1" t="s">
        <v>6459</v>
      </c>
      <c r="I602" s="1">
        <v>16</v>
      </c>
      <c r="L602" s="1">
        <v>2</v>
      </c>
      <c r="M602" s="1" t="s">
        <v>12406</v>
      </c>
      <c r="N602" s="1" t="s">
        <v>12896</v>
      </c>
      <c r="T602" s="1" t="s">
        <v>11389</v>
      </c>
      <c r="U602" s="1" t="s">
        <v>326</v>
      </c>
      <c r="V602" s="1" t="s">
        <v>6686</v>
      </c>
      <c r="Y602" s="1" t="s">
        <v>1673</v>
      </c>
      <c r="Z602" s="1" t="s">
        <v>7514</v>
      </c>
      <c r="AC602" s="1">
        <v>8</v>
      </c>
      <c r="AD602" s="1" t="s">
        <v>429</v>
      </c>
      <c r="AE602" s="1" t="s">
        <v>8759</v>
      </c>
      <c r="AF602" s="1" t="s">
        <v>11560</v>
      </c>
      <c r="AG602" s="1" t="s">
        <v>11559</v>
      </c>
      <c r="AH602" s="1" t="s">
        <v>1674</v>
      </c>
      <c r="AI602" s="1" t="s">
        <v>8855</v>
      </c>
      <c r="BC602" s="1" t="s">
        <v>9755</v>
      </c>
      <c r="BE602" s="1" t="s">
        <v>13705</v>
      </c>
      <c r="BF602" s="1" t="s">
        <v>11812</v>
      </c>
    </row>
    <row r="603" spans="1:58" ht="13.5" customHeight="1" x14ac:dyDescent="0.25">
      <c r="A603" s="4" t="str">
        <f t="shared" si="17"/>
        <v>1687_풍각남면_233</v>
      </c>
      <c r="B603" s="1">
        <v>1687</v>
      </c>
      <c r="C603" s="1" t="s">
        <v>11322</v>
      </c>
      <c r="D603" s="1" t="s">
        <v>11323</v>
      </c>
      <c r="E603" s="1">
        <v>602</v>
      </c>
      <c r="F603" s="1">
        <v>2</v>
      </c>
      <c r="G603" s="1" t="s">
        <v>839</v>
      </c>
      <c r="H603" s="1" t="s">
        <v>6459</v>
      </c>
      <c r="I603" s="1">
        <v>16</v>
      </c>
      <c r="L603" s="1">
        <v>2</v>
      </c>
      <c r="M603" s="1" t="s">
        <v>12406</v>
      </c>
      <c r="N603" s="1" t="s">
        <v>12896</v>
      </c>
      <c r="T603" s="1" t="s">
        <v>11389</v>
      </c>
      <c r="U603" s="1" t="s">
        <v>322</v>
      </c>
      <c r="V603" s="1" t="s">
        <v>6685</v>
      </c>
      <c r="Y603" s="1" t="s">
        <v>1675</v>
      </c>
      <c r="Z603" s="1" t="s">
        <v>7515</v>
      </c>
      <c r="AC603" s="1">
        <v>55</v>
      </c>
      <c r="AD603" s="1" t="s">
        <v>431</v>
      </c>
      <c r="AE603" s="1" t="s">
        <v>8760</v>
      </c>
      <c r="AG603" s="1" t="s">
        <v>11561</v>
      </c>
      <c r="AI603" s="1" t="s">
        <v>8852</v>
      </c>
    </row>
    <row r="604" spans="1:58" ht="13.5" customHeight="1" x14ac:dyDescent="0.25">
      <c r="A604" s="4" t="str">
        <f t="shared" si="17"/>
        <v>1687_풍각남면_233</v>
      </c>
      <c r="B604" s="1">
        <v>1687</v>
      </c>
      <c r="C604" s="1" t="s">
        <v>11322</v>
      </c>
      <c r="D604" s="1" t="s">
        <v>11323</v>
      </c>
      <c r="E604" s="1">
        <v>603</v>
      </c>
      <c r="F604" s="1">
        <v>2</v>
      </c>
      <c r="G604" s="1" t="s">
        <v>839</v>
      </c>
      <c r="H604" s="1" t="s">
        <v>6459</v>
      </c>
      <c r="I604" s="1">
        <v>16</v>
      </c>
      <c r="L604" s="1">
        <v>2</v>
      </c>
      <c r="M604" s="1" t="s">
        <v>12406</v>
      </c>
      <c r="N604" s="1" t="s">
        <v>12896</v>
      </c>
      <c r="T604" s="1" t="s">
        <v>11389</v>
      </c>
      <c r="U604" s="1" t="s">
        <v>322</v>
      </c>
      <c r="V604" s="1" t="s">
        <v>6685</v>
      </c>
      <c r="Y604" s="1" t="s">
        <v>1676</v>
      </c>
      <c r="Z604" s="1" t="s">
        <v>7516</v>
      </c>
      <c r="AC604" s="1">
        <v>30</v>
      </c>
      <c r="AD604" s="1" t="s">
        <v>136</v>
      </c>
      <c r="AE604" s="1" t="s">
        <v>8728</v>
      </c>
      <c r="AF604" s="1" t="s">
        <v>11562</v>
      </c>
      <c r="AG604" s="1" t="s">
        <v>11563</v>
      </c>
      <c r="AH604" s="1" t="s">
        <v>1506</v>
      </c>
      <c r="AI604" s="1" t="s">
        <v>8852</v>
      </c>
      <c r="BB604" s="1" t="s">
        <v>329</v>
      </c>
      <c r="BC604" s="1" t="s">
        <v>9755</v>
      </c>
      <c r="BE604" s="1" t="s">
        <v>13706</v>
      </c>
      <c r="BF604" s="1" t="s">
        <v>11810</v>
      </c>
    </row>
    <row r="605" spans="1:58" ht="13.5" customHeight="1" x14ac:dyDescent="0.25">
      <c r="A605" s="4" t="str">
        <f t="shared" si="17"/>
        <v>1687_풍각남면_233</v>
      </c>
      <c r="B605" s="1">
        <v>1687</v>
      </c>
      <c r="C605" s="1" t="s">
        <v>11322</v>
      </c>
      <c r="D605" s="1" t="s">
        <v>11323</v>
      </c>
      <c r="E605" s="1">
        <v>604</v>
      </c>
      <c r="F605" s="1">
        <v>2</v>
      </c>
      <c r="G605" s="1" t="s">
        <v>839</v>
      </c>
      <c r="H605" s="1" t="s">
        <v>6459</v>
      </c>
      <c r="I605" s="1">
        <v>16</v>
      </c>
      <c r="L605" s="1">
        <v>2</v>
      </c>
      <c r="M605" s="1" t="s">
        <v>12406</v>
      </c>
      <c r="N605" s="1" t="s">
        <v>12896</v>
      </c>
      <c r="T605" s="1" t="s">
        <v>11389</v>
      </c>
      <c r="U605" s="1" t="s">
        <v>322</v>
      </c>
      <c r="V605" s="1" t="s">
        <v>6685</v>
      </c>
      <c r="Y605" s="1" t="s">
        <v>702</v>
      </c>
      <c r="Z605" s="1" t="s">
        <v>7242</v>
      </c>
      <c r="AC605" s="1">
        <v>45</v>
      </c>
      <c r="AD605" s="1" t="s">
        <v>406</v>
      </c>
      <c r="AE605" s="1" t="s">
        <v>8755</v>
      </c>
      <c r="AG605" s="1" t="s">
        <v>11561</v>
      </c>
      <c r="AI605" s="1" t="s">
        <v>11553</v>
      </c>
    </row>
    <row r="606" spans="1:58" ht="13.5" customHeight="1" x14ac:dyDescent="0.25">
      <c r="A606" s="4" t="str">
        <f t="shared" si="17"/>
        <v>1687_풍각남면_233</v>
      </c>
      <c r="B606" s="1">
        <v>1687</v>
      </c>
      <c r="C606" s="1" t="s">
        <v>11322</v>
      </c>
      <c r="D606" s="1" t="s">
        <v>11323</v>
      </c>
      <c r="E606" s="1">
        <v>605</v>
      </c>
      <c r="F606" s="1">
        <v>2</v>
      </c>
      <c r="G606" s="1" t="s">
        <v>839</v>
      </c>
      <c r="H606" s="1" t="s">
        <v>6459</v>
      </c>
      <c r="I606" s="1">
        <v>16</v>
      </c>
      <c r="L606" s="1">
        <v>2</v>
      </c>
      <c r="M606" s="1" t="s">
        <v>12406</v>
      </c>
      <c r="N606" s="1" t="s">
        <v>12896</v>
      </c>
      <c r="T606" s="1" t="s">
        <v>11389</v>
      </c>
      <c r="U606" s="1" t="s">
        <v>322</v>
      </c>
      <c r="V606" s="1" t="s">
        <v>6685</v>
      </c>
      <c r="Y606" s="1" t="s">
        <v>1677</v>
      </c>
      <c r="Z606" s="1" t="s">
        <v>7517</v>
      </c>
      <c r="AC606" s="1">
        <v>18</v>
      </c>
      <c r="AD606" s="1" t="s">
        <v>801</v>
      </c>
      <c r="AE606" s="1" t="s">
        <v>7937</v>
      </c>
      <c r="AF606" s="1" t="s">
        <v>11562</v>
      </c>
      <c r="AG606" s="1" t="s">
        <v>13698</v>
      </c>
      <c r="AH606" s="1" t="s">
        <v>56</v>
      </c>
      <c r="AI606" s="1" t="s">
        <v>11553</v>
      </c>
      <c r="BB606" s="1" t="s">
        <v>329</v>
      </c>
      <c r="BC606" s="1" t="s">
        <v>9755</v>
      </c>
      <c r="BE606" s="1" t="s">
        <v>13707</v>
      </c>
      <c r="BF606" s="1" t="s">
        <v>11810</v>
      </c>
    </row>
    <row r="607" spans="1:58" ht="13.5" customHeight="1" x14ac:dyDescent="0.25">
      <c r="A607" s="4" t="str">
        <f t="shared" si="17"/>
        <v>1687_풍각남면_233</v>
      </c>
      <c r="B607" s="1">
        <v>1687</v>
      </c>
      <c r="C607" s="1" t="s">
        <v>11322</v>
      </c>
      <c r="D607" s="1" t="s">
        <v>11323</v>
      </c>
      <c r="E607" s="1">
        <v>606</v>
      </c>
      <c r="F607" s="1">
        <v>2</v>
      </c>
      <c r="G607" s="1" t="s">
        <v>839</v>
      </c>
      <c r="H607" s="1" t="s">
        <v>6459</v>
      </c>
      <c r="I607" s="1">
        <v>16</v>
      </c>
      <c r="L607" s="1">
        <v>2</v>
      </c>
      <c r="M607" s="1" t="s">
        <v>12406</v>
      </c>
      <c r="N607" s="1" t="s">
        <v>12896</v>
      </c>
      <c r="T607" s="1" t="s">
        <v>11389</v>
      </c>
      <c r="U607" s="1" t="s">
        <v>326</v>
      </c>
      <c r="V607" s="1" t="s">
        <v>6686</v>
      </c>
      <c r="Y607" s="1" t="s">
        <v>1678</v>
      </c>
      <c r="Z607" s="1" t="s">
        <v>7518</v>
      </c>
      <c r="AC607" s="1">
        <v>30</v>
      </c>
      <c r="AD607" s="1" t="s">
        <v>136</v>
      </c>
      <c r="AE607" s="1" t="s">
        <v>8728</v>
      </c>
      <c r="AF607" s="1" t="s">
        <v>1679</v>
      </c>
      <c r="AG607" s="1" t="s">
        <v>8790</v>
      </c>
    </row>
    <row r="608" spans="1:58" ht="13.5" customHeight="1" x14ac:dyDescent="0.25">
      <c r="A608" s="4" t="str">
        <f t="shared" si="17"/>
        <v>1687_풍각남면_233</v>
      </c>
      <c r="B608" s="1">
        <v>1687</v>
      </c>
      <c r="C608" s="1" t="s">
        <v>11322</v>
      </c>
      <c r="D608" s="1" t="s">
        <v>11323</v>
      </c>
      <c r="E608" s="1">
        <v>607</v>
      </c>
      <c r="F608" s="1">
        <v>2</v>
      </c>
      <c r="G608" s="1" t="s">
        <v>839</v>
      </c>
      <c r="H608" s="1" t="s">
        <v>6459</v>
      </c>
      <c r="I608" s="1">
        <v>16</v>
      </c>
      <c r="L608" s="1">
        <v>2</v>
      </c>
      <c r="M608" s="1" t="s">
        <v>12406</v>
      </c>
      <c r="N608" s="1" t="s">
        <v>12896</v>
      </c>
      <c r="T608" s="1" t="s">
        <v>11389</v>
      </c>
      <c r="U608" s="1" t="s">
        <v>322</v>
      </c>
      <c r="V608" s="1" t="s">
        <v>6685</v>
      </c>
      <c r="Y608" s="1" t="s">
        <v>1680</v>
      </c>
      <c r="Z608" s="1" t="s">
        <v>7519</v>
      </c>
      <c r="AC608" s="1">
        <v>25</v>
      </c>
      <c r="AD608" s="1" t="s">
        <v>401</v>
      </c>
      <c r="AE608" s="1" t="s">
        <v>8754</v>
      </c>
      <c r="AF608" s="1" t="s">
        <v>1667</v>
      </c>
      <c r="AG608" s="1" t="s">
        <v>8789</v>
      </c>
      <c r="AH608" s="1" t="s">
        <v>51</v>
      </c>
      <c r="AI608" s="1" t="s">
        <v>8849</v>
      </c>
      <c r="AT608" s="1" t="s">
        <v>326</v>
      </c>
      <c r="AU608" s="1" t="s">
        <v>6686</v>
      </c>
      <c r="AV608" s="1" t="s">
        <v>732</v>
      </c>
      <c r="AW608" s="1" t="s">
        <v>7160</v>
      </c>
      <c r="BF608" s="1" t="s">
        <v>11810</v>
      </c>
    </row>
    <row r="609" spans="1:72" ht="13.5" customHeight="1" x14ac:dyDescent="0.25">
      <c r="A609" s="4" t="str">
        <f t="shared" si="17"/>
        <v>1687_풍각남면_233</v>
      </c>
      <c r="B609" s="1">
        <v>1687</v>
      </c>
      <c r="C609" s="1" t="s">
        <v>11322</v>
      </c>
      <c r="D609" s="1" t="s">
        <v>11323</v>
      </c>
      <c r="E609" s="1">
        <v>608</v>
      </c>
      <c r="F609" s="1">
        <v>2</v>
      </c>
      <c r="G609" s="1" t="s">
        <v>839</v>
      </c>
      <c r="H609" s="1" t="s">
        <v>6459</v>
      </c>
      <c r="I609" s="1">
        <v>16</v>
      </c>
      <c r="L609" s="1">
        <v>2</v>
      </c>
      <c r="M609" s="1" t="s">
        <v>12406</v>
      </c>
      <c r="N609" s="1" t="s">
        <v>12896</v>
      </c>
      <c r="T609" s="1" t="s">
        <v>11389</v>
      </c>
      <c r="U609" s="1" t="s">
        <v>326</v>
      </c>
      <c r="V609" s="1" t="s">
        <v>6686</v>
      </c>
      <c r="Y609" s="1" t="s">
        <v>1681</v>
      </c>
      <c r="Z609" s="1" t="s">
        <v>7520</v>
      </c>
      <c r="AC609" s="1">
        <v>5</v>
      </c>
      <c r="AD609" s="1" t="s">
        <v>133</v>
      </c>
      <c r="AE609" s="1" t="s">
        <v>8727</v>
      </c>
      <c r="AF609" s="1" t="s">
        <v>97</v>
      </c>
      <c r="AG609" s="1" t="s">
        <v>8774</v>
      </c>
      <c r="BB609" s="1" t="s">
        <v>322</v>
      </c>
      <c r="BC609" s="1" t="s">
        <v>6685</v>
      </c>
      <c r="BD609" s="1" t="s">
        <v>13735</v>
      </c>
      <c r="BE609" s="1" t="s">
        <v>7198</v>
      </c>
      <c r="BF609" s="1" t="s">
        <v>11810</v>
      </c>
    </row>
    <row r="610" spans="1:72" ht="13.5" customHeight="1" x14ac:dyDescent="0.25">
      <c r="A610" s="4" t="str">
        <f t="shared" si="17"/>
        <v>1687_풍각남면_233</v>
      </c>
      <c r="B610" s="1">
        <v>1687</v>
      </c>
      <c r="C610" s="1" t="s">
        <v>11322</v>
      </c>
      <c r="D610" s="1" t="s">
        <v>11323</v>
      </c>
      <c r="E610" s="1">
        <v>609</v>
      </c>
      <c r="F610" s="1">
        <v>2</v>
      </c>
      <c r="G610" s="1" t="s">
        <v>839</v>
      </c>
      <c r="H610" s="1" t="s">
        <v>6459</v>
      </c>
      <c r="I610" s="1">
        <v>16</v>
      </c>
      <c r="L610" s="1">
        <v>2</v>
      </c>
      <c r="M610" s="1" t="s">
        <v>12406</v>
      </c>
      <c r="N610" s="1" t="s">
        <v>12896</v>
      </c>
      <c r="S610" s="1" t="s">
        <v>13691</v>
      </c>
      <c r="T610" s="1" t="s">
        <v>13692</v>
      </c>
      <c r="Y610" s="1" t="s">
        <v>1682</v>
      </c>
      <c r="Z610" s="1" t="s">
        <v>7521</v>
      </c>
      <c r="AC610" s="1">
        <v>11</v>
      </c>
      <c r="AD610" s="1" t="s">
        <v>192</v>
      </c>
      <c r="AE610" s="1" t="s">
        <v>8735</v>
      </c>
      <c r="AF610" s="1" t="s">
        <v>97</v>
      </c>
      <c r="AG610" s="1" t="s">
        <v>8774</v>
      </c>
    </row>
    <row r="611" spans="1:72" ht="13.5" customHeight="1" x14ac:dyDescent="0.25">
      <c r="A611" s="4" t="str">
        <f t="shared" si="17"/>
        <v>1687_풍각남면_233</v>
      </c>
      <c r="B611" s="1">
        <v>1687</v>
      </c>
      <c r="C611" s="1" t="s">
        <v>11322</v>
      </c>
      <c r="D611" s="1" t="s">
        <v>11323</v>
      </c>
      <c r="E611" s="1">
        <v>610</v>
      </c>
      <c r="F611" s="1">
        <v>2</v>
      </c>
      <c r="G611" s="1" t="s">
        <v>839</v>
      </c>
      <c r="H611" s="1" t="s">
        <v>6459</v>
      </c>
      <c r="I611" s="1">
        <v>16</v>
      </c>
      <c r="L611" s="1">
        <v>2</v>
      </c>
      <c r="M611" s="1" t="s">
        <v>12406</v>
      </c>
      <c r="N611" s="1" t="s">
        <v>12896</v>
      </c>
      <c r="T611" s="1" t="s">
        <v>11389</v>
      </c>
      <c r="U611" s="1" t="s">
        <v>322</v>
      </c>
      <c r="V611" s="1" t="s">
        <v>6685</v>
      </c>
      <c r="Y611" s="1" t="s">
        <v>13791</v>
      </c>
      <c r="Z611" s="1" t="s">
        <v>11481</v>
      </c>
      <c r="AC611" s="1">
        <v>13</v>
      </c>
      <c r="AD611" s="1" t="s">
        <v>314</v>
      </c>
      <c r="AE611" s="1" t="s">
        <v>8747</v>
      </c>
      <c r="AF611" s="1" t="s">
        <v>97</v>
      </c>
      <c r="AG611" s="1" t="s">
        <v>8774</v>
      </c>
      <c r="BB611" s="1" t="s">
        <v>322</v>
      </c>
      <c r="BC611" s="1" t="s">
        <v>6685</v>
      </c>
      <c r="BD611" s="1" t="s">
        <v>13758</v>
      </c>
      <c r="BE611" s="1" t="s">
        <v>11825</v>
      </c>
      <c r="BF611" s="1" t="s">
        <v>11810</v>
      </c>
    </row>
    <row r="612" spans="1:72" ht="13.5" customHeight="1" x14ac:dyDescent="0.25">
      <c r="A612" s="4" t="str">
        <f t="shared" si="17"/>
        <v>1687_풍각남면_233</v>
      </c>
      <c r="B612" s="1">
        <v>1687</v>
      </c>
      <c r="C612" s="1" t="s">
        <v>11322</v>
      </c>
      <c r="D612" s="1" t="s">
        <v>11323</v>
      </c>
      <c r="E612" s="1">
        <v>611</v>
      </c>
      <c r="F612" s="1">
        <v>2</v>
      </c>
      <c r="G612" s="1" t="s">
        <v>839</v>
      </c>
      <c r="H612" s="1" t="s">
        <v>6459</v>
      </c>
      <c r="I612" s="1">
        <v>16</v>
      </c>
      <c r="L612" s="1">
        <v>3</v>
      </c>
      <c r="M612" s="1" t="s">
        <v>12407</v>
      </c>
      <c r="N612" s="1" t="s">
        <v>12897</v>
      </c>
      <c r="T612" s="1" t="s">
        <v>11368</v>
      </c>
      <c r="U612" s="1" t="s">
        <v>1683</v>
      </c>
      <c r="V612" s="1" t="s">
        <v>11392</v>
      </c>
      <c r="W612" s="1" t="s">
        <v>98</v>
      </c>
      <c r="X612" s="1" t="s">
        <v>11439</v>
      </c>
      <c r="Y612" s="1" t="s">
        <v>1105</v>
      </c>
      <c r="Z612" s="1" t="s">
        <v>7522</v>
      </c>
      <c r="AC612" s="1">
        <v>67</v>
      </c>
      <c r="AD612" s="1" t="s">
        <v>121</v>
      </c>
      <c r="AE612" s="1" t="s">
        <v>8725</v>
      </c>
      <c r="AJ612" s="1" t="s">
        <v>17</v>
      </c>
      <c r="AK612" s="1" t="s">
        <v>8908</v>
      </c>
      <c r="AL612" s="1" t="s">
        <v>56</v>
      </c>
      <c r="AM612" s="1" t="s">
        <v>11552</v>
      </c>
      <c r="AT612" s="1" t="s">
        <v>1149</v>
      </c>
      <c r="AU612" s="1" t="s">
        <v>9178</v>
      </c>
      <c r="AV612" s="1" t="s">
        <v>310</v>
      </c>
      <c r="AW612" s="1" t="s">
        <v>7854</v>
      </c>
      <c r="BG612" s="1" t="s">
        <v>392</v>
      </c>
      <c r="BH612" s="1" t="s">
        <v>9213</v>
      </c>
      <c r="BI612" s="1" t="s">
        <v>582</v>
      </c>
      <c r="BJ612" s="1" t="s">
        <v>9971</v>
      </c>
      <c r="BK612" s="1" t="s">
        <v>581</v>
      </c>
      <c r="BL612" s="1" t="s">
        <v>9902</v>
      </c>
      <c r="BM612" s="1" t="s">
        <v>1684</v>
      </c>
      <c r="BN612" s="1" t="s">
        <v>10463</v>
      </c>
      <c r="BO612" s="1" t="s">
        <v>392</v>
      </c>
      <c r="BP612" s="1" t="s">
        <v>9213</v>
      </c>
      <c r="BQ612" s="1" t="s">
        <v>13734</v>
      </c>
      <c r="BR612" s="1" t="s">
        <v>11955</v>
      </c>
      <c r="BS612" s="1" t="s">
        <v>56</v>
      </c>
      <c r="BT612" s="1" t="s">
        <v>11552</v>
      </c>
    </row>
    <row r="613" spans="1:72" ht="13.5" customHeight="1" x14ac:dyDescent="0.25">
      <c r="A613" s="4" t="str">
        <f t="shared" si="17"/>
        <v>1687_풍각남면_233</v>
      </c>
      <c r="B613" s="1">
        <v>1687</v>
      </c>
      <c r="C613" s="1" t="s">
        <v>11322</v>
      </c>
      <c r="D613" s="1" t="s">
        <v>11323</v>
      </c>
      <c r="E613" s="1">
        <v>612</v>
      </c>
      <c r="F613" s="1">
        <v>2</v>
      </c>
      <c r="G613" s="1" t="s">
        <v>839</v>
      </c>
      <c r="H613" s="1" t="s">
        <v>6459</v>
      </c>
      <c r="I613" s="1">
        <v>16</v>
      </c>
      <c r="L613" s="1">
        <v>3</v>
      </c>
      <c r="M613" s="1" t="s">
        <v>12407</v>
      </c>
      <c r="N613" s="1" t="s">
        <v>12897</v>
      </c>
      <c r="S613" s="1" t="s">
        <v>52</v>
      </c>
      <c r="T613" s="1" t="s">
        <v>6593</v>
      </c>
      <c r="U613" s="1" t="s">
        <v>83</v>
      </c>
      <c r="V613" s="1" t="s">
        <v>11397</v>
      </c>
      <c r="W613" s="1" t="s">
        <v>898</v>
      </c>
      <c r="X613" s="1" t="s">
        <v>7075</v>
      </c>
      <c r="Y613" s="1" t="s">
        <v>1685</v>
      </c>
      <c r="Z613" s="1" t="s">
        <v>7523</v>
      </c>
      <c r="AC613" s="1">
        <v>55</v>
      </c>
      <c r="AD613" s="1" t="s">
        <v>431</v>
      </c>
      <c r="AE613" s="1" t="s">
        <v>8760</v>
      </c>
      <c r="AJ613" s="1" t="s">
        <v>17</v>
      </c>
      <c r="AK613" s="1" t="s">
        <v>8908</v>
      </c>
      <c r="AL613" s="1" t="s">
        <v>587</v>
      </c>
      <c r="AM613" s="1" t="s">
        <v>8884</v>
      </c>
      <c r="AT613" s="1" t="s">
        <v>618</v>
      </c>
      <c r="AU613" s="1" t="s">
        <v>6817</v>
      </c>
      <c r="AV613" s="1" t="s">
        <v>1686</v>
      </c>
      <c r="AW613" s="1" t="s">
        <v>9343</v>
      </c>
      <c r="BG613" s="1" t="s">
        <v>618</v>
      </c>
      <c r="BH613" s="1" t="s">
        <v>6817</v>
      </c>
      <c r="BI613" s="1" t="s">
        <v>1687</v>
      </c>
      <c r="BJ613" s="1" t="s">
        <v>10029</v>
      </c>
      <c r="BK613" s="1" t="s">
        <v>618</v>
      </c>
      <c r="BL613" s="1" t="s">
        <v>6817</v>
      </c>
      <c r="BM613" s="1" t="s">
        <v>1688</v>
      </c>
      <c r="BN613" s="1" t="s">
        <v>7599</v>
      </c>
      <c r="BO613" s="1" t="s">
        <v>148</v>
      </c>
      <c r="BP613" s="1" t="s">
        <v>11401</v>
      </c>
      <c r="BQ613" s="1" t="s">
        <v>1689</v>
      </c>
      <c r="BR613" s="1" t="s">
        <v>11983</v>
      </c>
      <c r="BS613" s="1" t="s">
        <v>616</v>
      </c>
      <c r="BT613" s="1" t="s">
        <v>11286</v>
      </c>
    </row>
    <row r="614" spans="1:72" ht="13.5" customHeight="1" x14ac:dyDescent="0.25">
      <c r="A614" s="4" t="str">
        <f t="shared" si="17"/>
        <v>1687_풍각남면_233</v>
      </c>
      <c r="B614" s="1">
        <v>1687</v>
      </c>
      <c r="C614" s="1" t="s">
        <v>11322</v>
      </c>
      <c r="D614" s="1" t="s">
        <v>11323</v>
      </c>
      <c r="E614" s="1">
        <v>613</v>
      </c>
      <c r="F614" s="1">
        <v>2</v>
      </c>
      <c r="G614" s="1" t="s">
        <v>839</v>
      </c>
      <c r="H614" s="1" t="s">
        <v>6459</v>
      </c>
      <c r="I614" s="1">
        <v>16</v>
      </c>
      <c r="L614" s="1">
        <v>3</v>
      </c>
      <c r="M614" s="1" t="s">
        <v>12407</v>
      </c>
      <c r="N614" s="1" t="s">
        <v>12897</v>
      </c>
      <c r="S614" s="1" t="s">
        <v>93</v>
      </c>
      <c r="T614" s="1" t="s">
        <v>6597</v>
      </c>
      <c r="U614" s="1" t="s">
        <v>134</v>
      </c>
      <c r="V614" s="1" t="s">
        <v>6674</v>
      </c>
      <c r="Y614" s="1" t="s">
        <v>1504</v>
      </c>
      <c r="Z614" s="1" t="s">
        <v>7466</v>
      </c>
      <c r="AC614" s="1">
        <v>31</v>
      </c>
      <c r="AD614" s="1" t="s">
        <v>247</v>
      </c>
      <c r="AE614" s="1" t="s">
        <v>8741</v>
      </c>
    </row>
    <row r="615" spans="1:72" ht="13.5" customHeight="1" x14ac:dyDescent="0.25">
      <c r="A615" s="4" t="str">
        <f t="shared" si="17"/>
        <v>1687_풍각남면_233</v>
      </c>
      <c r="B615" s="1">
        <v>1687</v>
      </c>
      <c r="C615" s="1" t="s">
        <v>11322</v>
      </c>
      <c r="D615" s="1" t="s">
        <v>11323</v>
      </c>
      <c r="E615" s="1">
        <v>614</v>
      </c>
      <c r="F615" s="1">
        <v>2</v>
      </c>
      <c r="G615" s="1" t="s">
        <v>839</v>
      </c>
      <c r="H615" s="1" t="s">
        <v>6459</v>
      </c>
      <c r="I615" s="1">
        <v>16</v>
      </c>
      <c r="L615" s="1">
        <v>3</v>
      </c>
      <c r="M615" s="1" t="s">
        <v>12407</v>
      </c>
      <c r="N615" s="1" t="s">
        <v>12897</v>
      </c>
      <c r="S615" s="1" t="s">
        <v>341</v>
      </c>
      <c r="T615" s="1" t="s">
        <v>6594</v>
      </c>
      <c r="U615" s="1" t="s">
        <v>53</v>
      </c>
      <c r="V615" s="1" t="s">
        <v>6668</v>
      </c>
      <c r="Y615" s="1" t="s">
        <v>1690</v>
      </c>
      <c r="Z615" s="1" t="s">
        <v>7524</v>
      </c>
      <c r="AC615" s="1">
        <v>23</v>
      </c>
      <c r="AD615" s="1" t="s">
        <v>202</v>
      </c>
      <c r="AE615" s="1" t="s">
        <v>8736</v>
      </c>
      <c r="AF615" s="1" t="s">
        <v>97</v>
      </c>
      <c r="AG615" s="1" t="s">
        <v>8774</v>
      </c>
      <c r="AJ615" s="1" t="s">
        <v>17</v>
      </c>
      <c r="AK615" s="1" t="s">
        <v>8908</v>
      </c>
      <c r="AL615" s="1" t="s">
        <v>108</v>
      </c>
      <c r="AM615" s="1" t="s">
        <v>8869</v>
      </c>
      <c r="AN615" s="1" t="s">
        <v>163</v>
      </c>
      <c r="AO615" s="1" t="s">
        <v>8851</v>
      </c>
      <c r="AP615" s="1" t="s">
        <v>58</v>
      </c>
      <c r="AQ615" s="1" t="s">
        <v>6774</v>
      </c>
      <c r="AR615" s="1" t="s">
        <v>1691</v>
      </c>
      <c r="AS615" s="1" t="s">
        <v>9051</v>
      </c>
    </row>
    <row r="616" spans="1:72" ht="13.5" customHeight="1" x14ac:dyDescent="0.25">
      <c r="A616" s="4" t="str">
        <f t="shared" si="17"/>
        <v>1687_풍각남면_233</v>
      </c>
      <c r="B616" s="1">
        <v>1687</v>
      </c>
      <c r="C616" s="1" t="s">
        <v>11322</v>
      </c>
      <c r="D616" s="1" t="s">
        <v>11323</v>
      </c>
      <c r="E616" s="1">
        <v>615</v>
      </c>
      <c r="F616" s="1">
        <v>2</v>
      </c>
      <c r="G616" s="1" t="s">
        <v>839</v>
      </c>
      <c r="H616" s="1" t="s">
        <v>6459</v>
      </c>
      <c r="I616" s="1">
        <v>16</v>
      </c>
      <c r="L616" s="1">
        <v>3</v>
      </c>
      <c r="M616" s="1" t="s">
        <v>12407</v>
      </c>
      <c r="N616" s="1" t="s">
        <v>12897</v>
      </c>
      <c r="S616" s="1" t="s">
        <v>70</v>
      </c>
      <c r="T616" s="1" t="s">
        <v>6596</v>
      </c>
      <c r="Y616" s="1" t="s">
        <v>1692</v>
      </c>
      <c r="Z616" s="1" t="s">
        <v>7525</v>
      </c>
      <c r="AC616" s="1">
        <v>15</v>
      </c>
      <c r="AD616" s="1" t="s">
        <v>119</v>
      </c>
      <c r="AE616" s="1" t="s">
        <v>8724</v>
      </c>
    </row>
    <row r="617" spans="1:72" ht="13.5" customHeight="1" x14ac:dyDescent="0.25">
      <c r="A617" s="4" t="str">
        <f t="shared" si="17"/>
        <v>1687_풍각남면_233</v>
      </c>
      <c r="B617" s="1">
        <v>1687</v>
      </c>
      <c r="C617" s="1" t="s">
        <v>11322</v>
      </c>
      <c r="D617" s="1" t="s">
        <v>11323</v>
      </c>
      <c r="E617" s="1">
        <v>616</v>
      </c>
      <c r="F617" s="1">
        <v>2</v>
      </c>
      <c r="G617" s="1" t="s">
        <v>839</v>
      </c>
      <c r="H617" s="1" t="s">
        <v>6459</v>
      </c>
      <c r="I617" s="1">
        <v>16</v>
      </c>
      <c r="L617" s="1">
        <v>3</v>
      </c>
      <c r="M617" s="1" t="s">
        <v>12407</v>
      </c>
      <c r="N617" s="1" t="s">
        <v>12897</v>
      </c>
      <c r="S617" s="1" t="s">
        <v>93</v>
      </c>
      <c r="T617" s="1" t="s">
        <v>6597</v>
      </c>
      <c r="Y617" s="1" t="s">
        <v>13792</v>
      </c>
      <c r="Z617" s="1" t="s">
        <v>7526</v>
      </c>
      <c r="AC617" s="1">
        <v>13</v>
      </c>
      <c r="AD617" s="1" t="s">
        <v>314</v>
      </c>
      <c r="AE617" s="1" t="s">
        <v>8747</v>
      </c>
    </row>
    <row r="618" spans="1:72" ht="13.5" customHeight="1" x14ac:dyDescent="0.25">
      <c r="A618" s="4" t="str">
        <f t="shared" si="17"/>
        <v>1687_풍각남면_233</v>
      </c>
      <c r="B618" s="1">
        <v>1687</v>
      </c>
      <c r="C618" s="1" t="s">
        <v>11322</v>
      </c>
      <c r="D618" s="1" t="s">
        <v>11323</v>
      </c>
      <c r="E618" s="1">
        <v>617</v>
      </c>
      <c r="F618" s="1">
        <v>2</v>
      </c>
      <c r="G618" s="1" t="s">
        <v>839</v>
      </c>
      <c r="H618" s="1" t="s">
        <v>6459</v>
      </c>
      <c r="I618" s="1">
        <v>16</v>
      </c>
      <c r="L618" s="1">
        <v>4</v>
      </c>
      <c r="M618" s="1" t="s">
        <v>12408</v>
      </c>
      <c r="N618" s="1" t="s">
        <v>12898</v>
      </c>
      <c r="O618" s="1" t="s">
        <v>6</v>
      </c>
      <c r="P618" s="1" t="s">
        <v>6578</v>
      </c>
      <c r="T618" s="1" t="s">
        <v>11369</v>
      </c>
      <c r="U618" s="1" t="s">
        <v>1693</v>
      </c>
      <c r="V618" s="1" t="s">
        <v>6775</v>
      </c>
      <c r="W618" s="1" t="s">
        <v>145</v>
      </c>
      <c r="X618" s="1" t="s">
        <v>7059</v>
      </c>
      <c r="Y618" s="1" t="s">
        <v>1694</v>
      </c>
      <c r="Z618" s="1" t="s">
        <v>7527</v>
      </c>
      <c r="AC618" s="1">
        <v>33</v>
      </c>
      <c r="AD618" s="1" t="s">
        <v>574</v>
      </c>
      <c r="AE618" s="1" t="s">
        <v>8762</v>
      </c>
      <c r="AJ618" s="1" t="s">
        <v>17</v>
      </c>
      <c r="AK618" s="1" t="s">
        <v>8908</v>
      </c>
      <c r="AL618" s="1" t="s">
        <v>86</v>
      </c>
      <c r="AM618" s="1" t="s">
        <v>8853</v>
      </c>
      <c r="AT618" s="1" t="s">
        <v>765</v>
      </c>
      <c r="AU618" s="1" t="s">
        <v>8994</v>
      </c>
      <c r="AV618" s="1" t="s">
        <v>143</v>
      </c>
      <c r="AW618" s="1" t="s">
        <v>7165</v>
      </c>
      <c r="BG618" s="1" t="s">
        <v>765</v>
      </c>
      <c r="BH618" s="1" t="s">
        <v>8994</v>
      </c>
      <c r="BI618" s="1" t="s">
        <v>1453</v>
      </c>
      <c r="BJ618" s="1" t="s">
        <v>7230</v>
      </c>
      <c r="BK618" s="1" t="s">
        <v>765</v>
      </c>
      <c r="BL618" s="1" t="s">
        <v>8994</v>
      </c>
      <c r="BM618" s="1" t="s">
        <v>936</v>
      </c>
      <c r="BN618" s="1" t="s">
        <v>9296</v>
      </c>
      <c r="BO618" s="1" t="s">
        <v>1178</v>
      </c>
      <c r="BP618" s="1" t="s">
        <v>9191</v>
      </c>
      <c r="BQ618" s="1" t="s">
        <v>1695</v>
      </c>
      <c r="BR618" s="1" t="s">
        <v>12178</v>
      </c>
      <c r="BS618" s="1" t="s">
        <v>1215</v>
      </c>
      <c r="BT618" s="1" t="s">
        <v>8924</v>
      </c>
    </row>
    <row r="619" spans="1:72" ht="13.5" customHeight="1" x14ac:dyDescent="0.25">
      <c r="A619" s="4" t="str">
        <f t="shared" si="17"/>
        <v>1687_풍각남면_233</v>
      </c>
      <c r="B619" s="1">
        <v>1687</v>
      </c>
      <c r="C619" s="1" t="s">
        <v>11322</v>
      </c>
      <c r="D619" s="1" t="s">
        <v>11323</v>
      </c>
      <c r="E619" s="1">
        <v>618</v>
      </c>
      <c r="F619" s="1">
        <v>2</v>
      </c>
      <c r="G619" s="1" t="s">
        <v>839</v>
      </c>
      <c r="H619" s="1" t="s">
        <v>6459</v>
      </c>
      <c r="I619" s="1">
        <v>16</v>
      </c>
      <c r="L619" s="1">
        <v>4</v>
      </c>
      <c r="M619" s="1" t="s">
        <v>12408</v>
      </c>
      <c r="N619" s="1" t="s">
        <v>12898</v>
      </c>
      <c r="S619" s="1" t="s">
        <v>52</v>
      </c>
      <c r="T619" s="1" t="s">
        <v>6593</v>
      </c>
      <c r="U619" s="1" t="s">
        <v>83</v>
      </c>
      <c r="V619" s="1" t="s">
        <v>11397</v>
      </c>
      <c r="W619" s="1" t="s">
        <v>84</v>
      </c>
      <c r="X619" s="1" t="s">
        <v>11440</v>
      </c>
      <c r="Y619" s="1" t="s">
        <v>140</v>
      </c>
      <c r="Z619" s="1" t="s">
        <v>7129</v>
      </c>
      <c r="AC619" s="1">
        <v>36</v>
      </c>
      <c r="AD619" s="1" t="s">
        <v>76</v>
      </c>
      <c r="AE619" s="1" t="s">
        <v>8719</v>
      </c>
      <c r="AJ619" s="1" t="s">
        <v>17</v>
      </c>
      <c r="AK619" s="1" t="s">
        <v>8908</v>
      </c>
      <c r="AL619" s="1" t="s">
        <v>77</v>
      </c>
      <c r="AM619" s="1" t="s">
        <v>8882</v>
      </c>
      <c r="AT619" s="1" t="s">
        <v>765</v>
      </c>
      <c r="AU619" s="1" t="s">
        <v>8994</v>
      </c>
      <c r="AV619" s="1" t="s">
        <v>420</v>
      </c>
      <c r="AW619" s="1" t="s">
        <v>9262</v>
      </c>
      <c r="BG619" s="1" t="s">
        <v>180</v>
      </c>
      <c r="BH619" s="1" t="s">
        <v>6712</v>
      </c>
      <c r="BI619" s="1" t="s">
        <v>272</v>
      </c>
      <c r="BJ619" s="1" t="s">
        <v>8932</v>
      </c>
      <c r="BK619" s="1" t="s">
        <v>765</v>
      </c>
      <c r="BL619" s="1" t="s">
        <v>8994</v>
      </c>
      <c r="BM619" s="1" t="s">
        <v>1696</v>
      </c>
      <c r="BN619" s="1" t="s">
        <v>10059</v>
      </c>
      <c r="BO619" s="1" t="s">
        <v>180</v>
      </c>
      <c r="BP619" s="1" t="s">
        <v>6712</v>
      </c>
      <c r="BQ619" s="1" t="s">
        <v>486</v>
      </c>
      <c r="BR619" s="1" t="s">
        <v>11953</v>
      </c>
      <c r="BS619" s="1" t="s">
        <v>56</v>
      </c>
      <c r="BT619" s="1" t="s">
        <v>11552</v>
      </c>
    </row>
    <row r="620" spans="1:72" ht="13.5" customHeight="1" x14ac:dyDescent="0.25">
      <c r="A620" s="4" t="str">
        <f t="shared" si="17"/>
        <v>1687_풍각남면_233</v>
      </c>
      <c r="B620" s="1">
        <v>1687</v>
      </c>
      <c r="C620" s="1" t="s">
        <v>11322</v>
      </c>
      <c r="D620" s="1" t="s">
        <v>11323</v>
      </c>
      <c r="E620" s="1">
        <v>619</v>
      </c>
      <c r="F620" s="1">
        <v>2</v>
      </c>
      <c r="G620" s="1" t="s">
        <v>839</v>
      </c>
      <c r="H620" s="1" t="s">
        <v>6459</v>
      </c>
      <c r="I620" s="1">
        <v>16</v>
      </c>
      <c r="L620" s="1">
        <v>4</v>
      </c>
      <c r="M620" s="1" t="s">
        <v>12408</v>
      </c>
      <c r="N620" s="1" t="s">
        <v>12898</v>
      </c>
      <c r="S620" s="1" t="s">
        <v>68</v>
      </c>
      <c r="T620" s="1" t="s">
        <v>6595</v>
      </c>
      <c r="W620" s="1" t="s">
        <v>1213</v>
      </c>
      <c r="X620" s="1" t="s">
        <v>6686</v>
      </c>
      <c r="Y620" s="1" t="s">
        <v>140</v>
      </c>
      <c r="Z620" s="1" t="s">
        <v>7129</v>
      </c>
      <c r="AC620" s="1">
        <v>62</v>
      </c>
      <c r="AD620" s="1" t="s">
        <v>69</v>
      </c>
      <c r="AE620" s="1" t="s">
        <v>6722</v>
      </c>
      <c r="AJ620" s="1" t="s">
        <v>17</v>
      </c>
      <c r="AK620" s="1" t="s">
        <v>8908</v>
      </c>
      <c r="AL620" s="1" t="s">
        <v>1215</v>
      </c>
      <c r="AM620" s="1" t="s">
        <v>8924</v>
      </c>
    </row>
    <row r="621" spans="1:72" ht="13.5" customHeight="1" x14ac:dyDescent="0.25">
      <c r="A621" s="4" t="str">
        <f t="shared" si="17"/>
        <v>1687_풍각남면_233</v>
      </c>
      <c r="B621" s="1">
        <v>1687</v>
      </c>
      <c r="C621" s="1" t="s">
        <v>11322</v>
      </c>
      <c r="D621" s="1" t="s">
        <v>11323</v>
      </c>
      <c r="E621" s="1">
        <v>620</v>
      </c>
      <c r="F621" s="1">
        <v>2</v>
      </c>
      <c r="G621" s="1" t="s">
        <v>839</v>
      </c>
      <c r="H621" s="1" t="s">
        <v>6459</v>
      </c>
      <c r="I621" s="1">
        <v>16</v>
      </c>
      <c r="L621" s="1">
        <v>4</v>
      </c>
      <c r="M621" s="1" t="s">
        <v>12408</v>
      </c>
      <c r="N621" s="1" t="s">
        <v>12898</v>
      </c>
      <c r="S621" s="1" t="s">
        <v>147</v>
      </c>
      <c r="T621" s="1" t="s">
        <v>6598</v>
      </c>
      <c r="U621" s="1" t="s">
        <v>1697</v>
      </c>
      <c r="V621" s="1" t="s">
        <v>6776</v>
      </c>
      <c r="Y621" s="1" t="s">
        <v>1698</v>
      </c>
      <c r="Z621" s="1" t="s">
        <v>7528</v>
      </c>
      <c r="AC621" s="1">
        <v>22</v>
      </c>
      <c r="AD621" s="1" t="s">
        <v>253</v>
      </c>
      <c r="AE621" s="1" t="s">
        <v>8742</v>
      </c>
    </row>
    <row r="622" spans="1:72" ht="13.5" customHeight="1" x14ac:dyDescent="0.25">
      <c r="A622" s="4" t="str">
        <f t="shared" si="17"/>
        <v>1687_풍각남면_233</v>
      </c>
      <c r="B622" s="1">
        <v>1687</v>
      </c>
      <c r="C622" s="1" t="s">
        <v>11322</v>
      </c>
      <c r="D622" s="1" t="s">
        <v>11323</v>
      </c>
      <c r="E622" s="1">
        <v>621</v>
      </c>
      <c r="F622" s="1">
        <v>2</v>
      </c>
      <c r="G622" s="1" t="s">
        <v>839</v>
      </c>
      <c r="H622" s="1" t="s">
        <v>6459</v>
      </c>
      <c r="I622" s="1">
        <v>16</v>
      </c>
      <c r="L622" s="1">
        <v>4</v>
      </c>
      <c r="M622" s="1" t="s">
        <v>12408</v>
      </c>
      <c r="N622" s="1" t="s">
        <v>12898</v>
      </c>
      <c r="S622" s="1" t="s">
        <v>147</v>
      </c>
      <c r="T622" s="1" t="s">
        <v>6598</v>
      </c>
      <c r="U622" s="1" t="s">
        <v>796</v>
      </c>
      <c r="V622" s="1" t="s">
        <v>6720</v>
      </c>
      <c r="Y622" s="1" t="s">
        <v>1699</v>
      </c>
      <c r="Z622" s="1" t="s">
        <v>7254</v>
      </c>
      <c r="AC622" s="1">
        <v>19</v>
      </c>
      <c r="AD622" s="1" t="s">
        <v>188</v>
      </c>
      <c r="AE622" s="1" t="s">
        <v>8734</v>
      </c>
    </row>
    <row r="623" spans="1:72" ht="13.5" customHeight="1" x14ac:dyDescent="0.25">
      <c r="A623" s="4" t="str">
        <f t="shared" si="17"/>
        <v>1687_풍각남면_233</v>
      </c>
      <c r="B623" s="1">
        <v>1687</v>
      </c>
      <c r="C623" s="1" t="s">
        <v>11322</v>
      </c>
      <c r="D623" s="1" t="s">
        <v>11323</v>
      </c>
      <c r="E623" s="1">
        <v>622</v>
      </c>
      <c r="F623" s="1">
        <v>2</v>
      </c>
      <c r="G623" s="1" t="s">
        <v>839</v>
      </c>
      <c r="H623" s="1" t="s">
        <v>6459</v>
      </c>
      <c r="I623" s="1">
        <v>16</v>
      </c>
      <c r="L623" s="1">
        <v>4</v>
      </c>
      <c r="M623" s="1" t="s">
        <v>12408</v>
      </c>
      <c r="N623" s="1" t="s">
        <v>12898</v>
      </c>
      <c r="S623" s="1" t="s">
        <v>93</v>
      </c>
      <c r="T623" s="1" t="s">
        <v>6597</v>
      </c>
      <c r="Y623" s="1" t="s">
        <v>1700</v>
      </c>
      <c r="Z623" s="1" t="s">
        <v>7529</v>
      </c>
      <c r="AC623" s="1">
        <v>7</v>
      </c>
      <c r="AD623" s="1" t="s">
        <v>121</v>
      </c>
      <c r="AE623" s="1" t="s">
        <v>8725</v>
      </c>
    </row>
    <row r="624" spans="1:72" ht="13.5" customHeight="1" x14ac:dyDescent="0.25">
      <c r="A624" s="4" t="str">
        <f t="shared" si="17"/>
        <v>1687_풍각남면_233</v>
      </c>
      <c r="B624" s="1">
        <v>1687</v>
      </c>
      <c r="C624" s="1" t="s">
        <v>11322</v>
      </c>
      <c r="D624" s="1" t="s">
        <v>11323</v>
      </c>
      <c r="E624" s="1">
        <v>623</v>
      </c>
      <c r="F624" s="1">
        <v>2</v>
      </c>
      <c r="G624" s="1" t="s">
        <v>839</v>
      </c>
      <c r="H624" s="1" t="s">
        <v>6459</v>
      </c>
      <c r="I624" s="1">
        <v>16</v>
      </c>
      <c r="L624" s="1">
        <v>5</v>
      </c>
      <c r="M624" s="1" t="s">
        <v>12409</v>
      </c>
      <c r="N624" s="1" t="s">
        <v>12899</v>
      </c>
      <c r="O624" s="1" t="s">
        <v>6</v>
      </c>
      <c r="P624" s="1" t="s">
        <v>6578</v>
      </c>
      <c r="T624" s="1" t="s">
        <v>11368</v>
      </c>
      <c r="U624" s="1" t="s">
        <v>1701</v>
      </c>
      <c r="V624" s="1" t="s">
        <v>6777</v>
      </c>
      <c r="W624" s="1" t="s">
        <v>145</v>
      </c>
      <c r="X624" s="1" t="s">
        <v>7059</v>
      </c>
      <c r="Y624" s="1" t="s">
        <v>1702</v>
      </c>
      <c r="Z624" s="1" t="s">
        <v>7530</v>
      </c>
      <c r="AC624" s="1">
        <v>54</v>
      </c>
      <c r="AD624" s="1" t="s">
        <v>264</v>
      </c>
      <c r="AE624" s="1" t="s">
        <v>8743</v>
      </c>
      <c r="AJ624" s="1" t="s">
        <v>17</v>
      </c>
      <c r="AK624" s="1" t="s">
        <v>8908</v>
      </c>
      <c r="AL624" s="1" t="s">
        <v>51</v>
      </c>
      <c r="AM624" s="1" t="s">
        <v>8849</v>
      </c>
      <c r="AT624" s="1" t="s">
        <v>875</v>
      </c>
      <c r="AU624" s="1" t="s">
        <v>9174</v>
      </c>
      <c r="AV624" s="1" t="s">
        <v>876</v>
      </c>
      <c r="AW624" s="1" t="s">
        <v>9292</v>
      </c>
      <c r="BG624" s="1" t="s">
        <v>60</v>
      </c>
      <c r="BH624" s="1" t="s">
        <v>7012</v>
      </c>
      <c r="BI624" s="1" t="s">
        <v>868</v>
      </c>
      <c r="BJ624" s="1" t="s">
        <v>9984</v>
      </c>
      <c r="BK624" s="1" t="s">
        <v>78</v>
      </c>
      <c r="BL624" s="1" t="s">
        <v>6689</v>
      </c>
      <c r="BM624" s="1" t="s">
        <v>1703</v>
      </c>
      <c r="BN624" s="1" t="s">
        <v>10315</v>
      </c>
      <c r="BO624" s="1" t="s">
        <v>60</v>
      </c>
      <c r="BP624" s="1" t="s">
        <v>7012</v>
      </c>
      <c r="BQ624" s="1" t="s">
        <v>1704</v>
      </c>
      <c r="BR624" s="1" t="s">
        <v>10828</v>
      </c>
      <c r="BS624" s="1" t="s">
        <v>522</v>
      </c>
      <c r="BT624" s="1" t="s">
        <v>8889</v>
      </c>
    </row>
    <row r="625" spans="1:73" ht="13.5" customHeight="1" x14ac:dyDescent="0.25">
      <c r="A625" s="4" t="str">
        <f t="shared" si="17"/>
        <v>1687_풍각남면_233</v>
      </c>
      <c r="B625" s="1">
        <v>1687</v>
      </c>
      <c r="C625" s="1" t="s">
        <v>11322</v>
      </c>
      <c r="D625" s="1" t="s">
        <v>11323</v>
      </c>
      <c r="E625" s="1">
        <v>624</v>
      </c>
      <c r="F625" s="1">
        <v>2</v>
      </c>
      <c r="G625" s="1" t="s">
        <v>839</v>
      </c>
      <c r="H625" s="1" t="s">
        <v>6459</v>
      </c>
      <c r="I625" s="1">
        <v>17</v>
      </c>
      <c r="J625" s="1" t="s">
        <v>13524</v>
      </c>
      <c r="K625" s="1" t="s">
        <v>13525</v>
      </c>
      <c r="L625" s="1">
        <v>1</v>
      </c>
      <c r="M625" s="1" t="s">
        <v>13481</v>
      </c>
      <c r="N625" s="1" t="s">
        <v>13485</v>
      </c>
      <c r="T625" s="1" t="s">
        <v>11369</v>
      </c>
      <c r="U625" s="1" t="s">
        <v>134</v>
      </c>
      <c r="V625" s="1" t="s">
        <v>6674</v>
      </c>
      <c r="W625" s="1" t="s">
        <v>74</v>
      </c>
      <c r="X625" s="1" t="s">
        <v>7057</v>
      </c>
      <c r="Y625" s="1" t="s">
        <v>13443</v>
      </c>
      <c r="Z625" s="1" t="s">
        <v>13463</v>
      </c>
      <c r="AC625" s="1">
        <v>42</v>
      </c>
      <c r="AD625" s="1" t="s">
        <v>307</v>
      </c>
      <c r="AE625" s="1" t="s">
        <v>8745</v>
      </c>
      <c r="AJ625" s="1" t="s">
        <v>17</v>
      </c>
      <c r="AK625" s="1" t="s">
        <v>8908</v>
      </c>
      <c r="AL625" s="1" t="s">
        <v>981</v>
      </c>
      <c r="AM625" s="1" t="s">
        <v>8921</v>
      </c>
      <c r="AT625" s="1" t="s">
        <v>44</v>
      </c>
      <c r="AU625" s="1" t="s">
        <v>6669</v>
      </c>
      <c r="AV625" s="1" t="s">
        <v>1705</v>
      </c>
      <c r="AW625" s="1" t="s">
        <v>7203</v>
      </c>
      <c r="BG625" s="1" t="s">
        <v>44</v>
      </c>
      <c r="BH625" s="1" t="s">
        <v>6669</v>
      </c>
      <c r="BI625" s="1" t="s">
        <v>1706</v>
      </c>
      <c r="BJ625" s="1" t="s">
        <v>10030</v>
      </c>
      <c r="BK625" s="1" t="s">
        <v>44</v>
      </c>
      <c r="BL625" s="1" t="s">
        <v>6669</v>
      </c>
      <c r="BM625" s="1" t="s">
        <v>984</v>
      </c>
      <c r="BN625" s="1" t="s">
        <v>9416</v>
      </c>
      <c r="BO625" s="1" t="s">
        <v>148</v>
      </c>
      <c r="BP625" s="1" t="s">
        <v>11401</v>
      </c>
      <c r="BQ625" s="1" t="s">
        <v>1707</v>
      </c>
      <c r="BR625" s="1" t="s">
        <v>12112</v>
      </c>
      <c r="BS625" s="1" t="s">
        <v>56</v>
      </c>
      <c r="BT625" s="1" t="s">
        <v>11552</v>
      </c>
    </row>
    <row r="626" spans="1:73" ht="13.5" customHeight="1" x14ac:dyDescent="0.25">
      <c r="A626" s="4" t="str">
        <f t="shared" si="17"/>
        <v>1687_풍각남면_233</v>
      </c>
      <c r="B626" s="1">
        <v>1687</v>
      </c>
      <c r="C626" s="1" t="s">
        <v>11322</v>
      </c>
      <c r="D626" s="1" t="s">
        <v>11323</v>
      </c>
      <c r="E626" s="1">
        <v>625</v>
      </c>
      <c r="F626" s="1">
        <v>2</v>
      </c>
      <c r="G626" s="1" t="s">
        <v>839</v>
      </c>
      <c r="H626" s="1" t="s">
        <v>6459</v>
      </c>
      <c r="I626" s="1">
        <v>17</v>
      </c>
      <c r="L626" s="1">
        <v>1</v>
      </c>
      <c r="M626" s="1" t="s">
        <v>13480</v>
      </c>
      <c r="N626" s="1" t="s">
        <v>13484</v>
      </c>
      <c r="S626" s="1" t="s">
        <v>52</v>
      </c>
      <c r="T626" s="1" t="s">
        <v>6593</v>
      </c>
      <c r="W626" s="1" t="s">
        <v>1478</v>
      </c>
      <c r="X626" s="1" t="s">
        <v>7080</v>
      </c>
      <c r="Y626" s="1" t="s">
        <v>140</v>
      </c>
      <c r="Z626" s="1" t="s">
        <v>7129</v>
      </c>
      <c r="AC626" s="1">
        <v>35</v>
      </c>
      <c r="AD626" s="1" t="s">
        <v>39</v>
      </c>
      <c r="AE626" s="1" t="s">
        <v>8715</v>
      </c>
      <c r="AJ626" s="1" t="s">
        <v>17</v>
      </c>
      <c r="AK626" s="1" t="s">
        <v>8908</v>
      </c>
      <c r="AL626" s="1" t="s">
        <v>179</v>
      </c>
      <c r="AM626" s="1" t="s">
        <v>8927</v>
      </c>
      <c r="AT626" s="1" t="s">
        <v>970</v>
      </c>
      <c r="AU626" s="1" t="s">
        <v>6704</v>
      </c>
      <c r="AV626" s="1" t="s">
        <v>1708</v>
      </c>
      <c r="AW626" s="1" t="s">
        <v>7458</v>
      </c>
      <c r="BG626" s="1" t="s">
        <v>60</v>
      </c>
      <c r="BH626" s="1" t="s">
        <v>7012</v>
      </c>
      <c r="BI626" s="1" t="s">
        <v>1479</v>
      </c>
      <c r="BJ626" s="1" t="s">
        <v>7326</v>
      </c>
      <c r="BK626" s="1" t="s">
        <v>60</v>
      </c>
      <c r="BL626" s="1" t="s">
        <v>7012</v>
      </c>
      <c r="BM626" s="1" t="s">
        <v>1709</v>
      </c>
      <c r="BN626" s="1" t="s">
        <v>10452</v>
      </c>
      <c r="BO626" s="1" t="s">
        <v>60</v>
      </c>
      <c r="BP626" s="1" t="s">
        <v>7012</v>
      </c>
      <c r="BQ626" s="1" t="s">
        <v>1710</v>
      </c>
      <c r="BR626" s="1" t="s">
        <v>10880</v>
      </c>
      <c r="BS626" s="1" t="s">
        <v>196</v>
      </c>
      <c r="BT626" s="1" t="s">
        <v>8873</v>
      </c>
    </row>
    <row r="627" spans="1:73" ht="13.5" customHeight="1" x14ac:dyDescent="0.25">
      <c r="A627" s="4" t="str">
        <f t="shared" ref="A627:A650" si="18">HYPERLINK("http://kyu.snu.ac.kr/sdhj/index.jsp?type=hj/GK14817_00IH_0001_0234.jpg","1687_풍각남면_234")</f>
        <v>1687_풍각남면_234</v>
      </c>
      <c r="B627" s="1">
        <v>1687</v>
      </c>
      <c r="C627" s="1" t="s">
        <v>11322</v>
      </c>
      <c r="D627" s="1" t="s">
        <v>11323</v>
      </c>
      <c r="E627" s="1">
        <v>626</v>
      </c>
      <c r="F627" s="1">
        <v>2</v>
      </c>
      <c r="G627" s="1" t="s">
        <v>839</v>
      </c>
      <c r="H627" s="1" t="s">
        <v>6459</v>
      </c>
      <c r="I627" s="1">
        <v>17</v>
      </c>
      <c r="L627" s="1">
        <v>1</v>
      </c>
      <c r="M627" s="1" t="s">
        <v>13480</v>
      </c>
      <c r="N627" s="1" t="s">
        <v>13484</v>
      </c>
      <c r="S627" s="1" t="s">
        <v>70</v>
      </c>
      <c r="T627" s="1" t="s">
        <v>6596</v>
      </c>
      <c r="Y627" s="1" t="s">
        <v>1487</v>
      </c>
      <c r="Z627" s="1" t="s">
        <v>7459</v>
      </c>
      <c r="AC627" s="1">
        <v>5</v>
      </c>
      <c r="AD627" s="1" t="s">
        <v>133</v>
      </c>
      <c r="AE627" s="1" t="s">
        <v>8727</v>
      </c>
    </row>
    <row r="628" spans="1:73" ht="13.5" customHeight="1" x14ac:dyDescent="0.25">
      <c r="A628" s="4" t="str">
        <f t="shared" si="18"/>
        <v>1687_풍각남면_234</v>
      </c>
      <c r="B628" s="1">
        <v>1687</v>
      </c>
      <c r="C628" s="1" t="s">
        <v>11322</v>
      </c>
      <c r="D628" s="1" t="s">
        <v>11323</v>
      </c>
      <c r="E628" s="1">
        <v>627</v>
      </c>
      <c r="F628" s="1">
        <v>2</v>
      </c>
      <c r="G628" s="1" t="s">
        <v>839</v>
      </c>
      <c r="H628" s="1" t="s">
        <v>6459</v>
      </c>
      <c r="I628" s="1">
        <v>17</v>
      </c>
      <c r="L628" s="1">
        <v>2</v>
      </c>
      <c r="M628" s="1" t="s">
        <v>1712</v>
      </c>
      <c r="N628" s="1" t="s">
        <v>7531</v>
      </c>
      <c r="O628" s="1" t="s">
        <v>443</v>
      </c>
      <c r="P628" s="1" t="s">
        <v>11371</v>
      </c>
      <c r="T628" s="1" t="s">
        <v>11369</v>
      </c>
      <c r="U628" s="1" t="s">
        <v>1711</v>
      </c>
      <c r="V628" s="1" t="s">
        <v>6770</v>
      </c>
      <c r="Y628" s="1" t="s">
        <v>1712</v>
      </c>
      <c r="Z628" s="1" t="s">
        <v>7531</v>
      </c>
      <c r="AC628" s="1">
        <v>37</v>
      </c>
      <c r="AD628" s="1" t="s">
        <v>124</v>
      </c>
      <c r="AE628" s="1" t="s">
        <v>8726</v>
      </c>
      <c r="AJ628" s="1" t="s">
        <v>17</v>
      </c>
      <c r="AK628" s="1" t="s">
        <v>8908</v>
      </c>
      <c r="AL628" s="1" t="s">
        <v>51</v>
      </c>
      <c r="AM628" s="1" t="s">
        <v>8849</v>
      </c>
      <c r="AN628" s="1" t="s">
        <v>41</v>
      </c>
      <c r="AO628" s="1" t="s">
        <v>6620</v>
      </c>
      <c r="AP628" s="1" t="s">
        <v>130</v>
      </c>
      <c r="AQ628" s="1" t="s">
        <v>6673</v>
      </c>
      <c r="AR628" s="1" t="s">
        <v>1590</v>
      </c>
      <c r="AS628" s="1" t="s">
        <v>11686</v>
      </c>
      <c r="AT628" s="1" t="s">
        <v>44</v>
      </c>
      <c r="AU628" s="1" t="s">
        <v>6669</v>
      </c>
      <c r="AV628" s="1" t="s">
        <v>1713</v>
      </c>
      <c r="AW628" s="1" t="s">
        <v>9313</v>
      </c>
      <c r="BB628" s="1" t="s">
        <v>83</v>
      </c>
      <c r="BC628" s="1" t="s">
        <v>11816</v>
      </c>
      <c r="BD628" s="1" t="s">
        <v>1591</v>
      </c>
      <c r="BE628" s="1" t="s">
        <v>7489</v>
      </c>
      <c r="BG628" s="1" t="s">
        <v>44</v>
      </c>
      <c r="BH628" s="1" t="s">
        <v>6669</v>
      </c>
      <c r="BI628" s="1" t="s">
        <v>847</v>
      </c>
      <c r="BJ628" s="1" t="s">
        <v>8026</v>
      </c>
      <c r="BK628" s="1" t="s">
        <v>44</v>
      </c>
      <c r="BL628" s="1" t="s">
        <v>6669</v>
      </c>
      <c r="BM628" s="1" t="s">
        <v>1436</v>
      </c>
      <c r="BN628" s="1" t="s">
        <v>7441</v>
      </c>
      <c r="BO628" s="1" t="s">
        <v>44</v>
      </c>
      <c r="BP628" s="1" t="s">
        <v>6669</v>
      </c>
      <c r="BQ628" s="1" t="s">
        <v>1592</v>
      </c>
      <c r="BR628" s="1" t="s">
        <v>9027</v>
      </c>
      <c r="BS628" s="1" t="s">
        <v>57</v>
      </c>
      <c r="BT628" s="1" t="s">
        <v>8919</v>
      </c>
    </row>
    <row r="629" spans="1:73" ht="13.5" customHeight="1" x14ac:dyDescent="0.25">
      <c r="A629" s="4" t="str">
        <f t="shared" si="18"/>
        <v>1687_풍각남면_234</v>
      </c>
      <c r="B629" s="1">
        <v>1687</v>
      </c>
      <c r="C629" s="1" t="s">
        <v>11322</v>
      </c>
      <c r="D629" s="1" t="s">
        <v>11323</v>
      </c>
      <c r="E629" s="1">
        <v>628</v>
      </c>
      <c r="F629" s="1">
        <v>2</v>
      </c>
      <c r="G629" s="1" t="s">
        <v>839</v>
      </c>
      <c r="H629" s="1" t="s">
        <v>6459</v>
      </c>
      <c r="I629" s="1">
        <v>17</v>
      </c>
      <c r="L629" s="1">
        <v>2</v>
      </c>
      <c r="M629" s="1" t="s">
        <v>1712</v>
      </c>
      <c r="N629" s="1" t="s">
        <v>7531</v>
      </c>
      <c r="S629" s="1" t="s">
        <v>52</v>
      </c>
      <c r="T629" s="1" t="s">
        <v>6593</v>
      </c>
      <c r="U629" s="1" t="s">
        <v>83</v>
      </c>
      <c r="V629" s="1" t="s">
        <v>11397</v>
      </c>
      <c r="W629" s="1" t="s">
        <v>945</v>
      </c>
      <c r="X629" s="1" t="s">
        <v>7075</v>
      </c>
      <c r="Y629" s="1" t="s">
        <v>1714</v>
      </c>
      <c r="Z629" s="1" t="s">
        <v>7369</v>
      </c>
      <c r="AC629" s="1">
        <v>37</v>
      </c>
      <c r="AD629" s="1" t="s">
        <v>124</v>
      </c>
      <c r="AE629" s="1" t="s">
        <v>8726</v>
      </c>
      <c r="AJ629" s="1" t="s">
        <v>17</v>
      </c>
      <c r="AK629" s="1" t="s">
        <v>8908</v>
      </c>
      <c r="AL629" s="1" t="s">
        <v>106</v>
      </c>
      <c r="AM629" s="1" t="s">
        <v>8894</v>
      </c>
      <c r="AT629" s="1" t="s">
        <v>60</v>
      </c>
      <c r="AU629" s="1" t="s">
        <v>7012</v>
      </c>
      <c r="AV629" s="1" t="s">
        <v>1715</v>
      </c>
      <c r="AW629" s="1" t="s">
        <v>8623</v>
      </c>
      <c r="BG629" s="1" t="s">
        <v>60</v>
      </c>
      <c r="BH629" s="1" t="s">
        <v>7012</v>
      </c>
      <c r="BI629" s="1" t="s">
        <v>1716</v>
      </c>
      <c r="BJ629" s="1" t="s">
        <v>7775</v>
      </c>
      <c r="BK629" s="1" t="s">
        <v>293</v>
      </c>
      <c r="BL629" s="1" t="s">
        <v>6947</v>
      </c>
      <c r="BM629" s="1" t="s">
        <v>1717</v>
      </c>
      <c r="BN629" s="1" t="s">
        <v>10317</v>
      </c>
      <c r="BO629" s="1" t="s">
        <v>293</v>
      </c>
      <c r="BP629" s="1" t="s">
        <v>6947</v>
      </c>
      <c r="BQ629" s="1" t="s">
        <v>1718</v>
      </c>
      <c r="BR629" s="1" t="s">
        <v>12108</v>
      </c>
      <c r="BS629" s="1" t="s">
        <v>56</v>
      </c>
      <c r="BT629" s="1" t="s">
        <v>11552</v>
      </c>
    </row>
    <row r="630" spans="1:73" ht="13.5" customHeight="1" x14ac:dyDescent="0.25">
      <c r="A630" s="4" t="str">
        <f t="shared" si="18"/>
        <v>1687_풍각남면_234</v>
      </c>
      <c r="B630" s="1">
        <v>1687</v>
      </c>
      <c r="C630" s="1" t="s">
        <v>11322</v>
      </c>
      <c r="D630" s="1" t="s">
        <v>11323</v>
      </c>
      <c r="E630" s="1">
        <v>629</v>
      </c>
      <c r="F630" s="1">
        <v>2</v>
      </c>
      <c r="G630" s="1" t="s">
        <v>839</v>
      </c>
      <c r="H630" s="1" t="s">
        <v>6459</v>
      </c>
      <c r="I630" s="1">
        <v>17</v>
      </c>
      <c r="L630" s="1">
        <v>3</v>
      </c>
      <c r="M630" s="1" t="s">
        <v>12410</v>
      </c>
      <c r="N630" s="1" t="s">
        <v>12900</v>
      </c>
      <c r="T630" s="1" t="s">
        <v>11369</v>
      </c>
      <c r="U630" s="1" t="s">
        <v>1719</v>
      </c>
      <c r="V630" s="1" t="s">
        <v>6778</v>
      </c>
      <c r="W630" s="1" t="s">
        <v>139</v>
      </c>
      <c r="X630" s="1" t="s">
        <v>11441</v>
      </c>
      <c r="Y630" s="1" t="s">
        <v>1720</v>
      </c>
      <c r="Z630" s="1" t="s">
        <v>7532</v>
      </c>
      <c r="AC630" s="1">
        <v>58</v>
      </c>
      <c r="AD630" s="1" t="s">
        <v>1424</v>
      </c>
      <c r="AE630" s="1" t="s">
        <v>8770</v>
      </c>
      <c r="AJ630" s="1" t="s">
        <v>17</v>
      </c>
      <c r="AK630" s="1" t="s">
        <v>8908</v>
      </c>
      <c r="AL630" s="1" t="s">
        <v>116</v>
      </c>
      <c r="AM630" s="1" t="s">
        <v>8914</v>
      </c>
      <c r="AT630" s="1" t="s">
        <v>1721</v>
      </c>
      <c r="AU630" s="1" t="s">
        <v>9182</v>
      </c>
      <c r="AV630" s="1" t="s">
        <v>1722</v>
      </c>
      <c r="AW630" s="1" t="s">
        <v>9344</v>
      </c>
      <c r="BG630" s="1" t="s">
        <v>1723</v>
      </c>
      <c r="BH630" s="1" t="s">
        <v>9908</v>
      </c>
      <c r="BI630" s="1" t="s">
        <v>1724</v>
      </c>
      <c r="BJ630" s="1" t="s">
        <v>9656</v>
      </c>
      <c r="BK630" s="1" t="s">
        <v>471</v>
      </c>
      <c r="BL630" s="1" t="s">
        <v>9170</v>
      </c>
      <c r="BM630" s="1" t="s">
        <v>1725</v>
      </c>
      <c r="BN630" s="1" t="s">
        <v>10464</v>
      </c>
      <c r="BO630" s="1" t="s">
        <v>1726</v>
      </c>
      <c r="BP630" s="1" t="s">
        <v>10764</v>
      </c>
      <c r="BQ630" s="1" t="s">
        <v>1727</v>
      </c>
      <c r="BR630" s="1" t="s">
        <v>7873</v>
      </c>
      <c r="BS630" s="1" t="s">
        <v>1728</v>
      </c>
      <c r="BT630" s="1" t="s">
        <v>11292</v>
      </c>
    </row>
    <row r="631" spans="1:73" ht="13.5" customHeight="1" x14ac:dyDescent="0.25">
      <c r="A631" s="4" t="str">
        <f t="shared" si="18"/>
        <v>1687_풍각남면_234</v>
      </c>
      <c r="B631" s="1">
        <v>1687</v>
      </c>
      <c r="C631" s="1" t="s">
        <v>11322</v>
      </c>
      <c r="D631" s="1" t="s">
        <v>11323</v>
      </c>
      <c r="E631" s="1">
        <v>630</v>
      </c>
      <c r="F631" s="1">
        <v>2</v>
      </c>
      <c r="G631" s="1" t="s">
        <v>839</v>
      </c>
      <c r="H631" s="1" t="s">
        <v>6459</v>
      </c>
      <c r="I631" s="1">
        <v>17</v>
      </c>
      <c r="L631" s="1">
        <v>3</v>
      </c>
      <c r="M631" s="1" t="s">
        <v>12410</v>
      </c>
      <c r="N631" s="1" t="s">
        <v>12900</v>
      </c>
      <c r="S631" s="1" t="s">
        <v>52</v>
      </c>
      <c r="T631" s="1" t="s">
        <v>6593</v>
      </c>
      <c r="W631" s="1" t="s">
        <v>1729</v>
      </c>
      <c r="X631" s="1" t="s">
        <v>7084</v>
      </c>
      <c r="Y631" s="1" t="s">
        <v>140</v>
      </c>
      <c r="Z631" s="1" t="s">
        <v>7129</v>
      </c>
      <c r="AC631" s="1">
        <v>51</v>
      </c>
      <c r="AD631" s="1" t="s">
        <v>107</v>
      </c>
      <c r="AE631" s="1" t="s">
        <v>8723</v>
      </c>
      <c r="AJ631" s="1" t="s">
        <v>17</v>
      </c>
      <c r="AK631" s="1" t="s">
        <v>8908</v>
      </c>
      <c r="AL631" s="1" t="s">
        <v>238</v>
      </c>
      <c r="AM631" s="1" t="s">
        <v>8872</v>
      </c>
      <c r="AT631" s="1" t="s">
        <v>1730</v>
      </c>
      <c r="AU631" s="1" t="s">
        <v>9183</v>
      </c>
      <c r="AV631" s="1" t="s">
        <v>802</v>
      </c>
      <c r="AW631" s="1" t="s">
        <v>7653</v>
      </c>
      <c r="BG631" s="1" t="s">
        <v>60</v>
      </c>
      <c r="BH631" s="1" t="s">
        <v>7012</v>
      </c>
      <c r="BI631" s="1" t="s">
        <v>1731</v>
      </c>
      <c r="BJ631" s="1" t="s">
        <v>8400</v>
      </c>
      <c r="BK631" s="1" t="s">
        <v>60</v>
      </c>
      <c r="BL631" s="1" t="s">
        <v>7012</v>
      </c>
      <c r="BM631" s="1" t="s">
        <v>1732</v>
      </c>
      <c r="BN631" s="1" t="s">
        <v>9377</v>
      </c>
      <c r="BO631" s="1" t="s">
        <v>60</v>
      </c>
      <c r="BP631" s="1" t="s">
        <v>7012</v>
      </c>
      <c r="BQ631" s="1" t="s">
        <v>1733</v>
      </c>
      <c r="BR631" s="1" t="s">
        <v>11998</v>
      </c>
      <c r="BS631" s="1" t="s">
        <v>56</v>
      </c>
      <c r="BT631" s="1" t="s">
        <v>11552</v>
      </c>
    </row>
    <row r="632" spans="1:73" ht="13.5" customHeight="1" x14ac:dyDescent="0.25">
      <c r="A632" s="4" t="str">
        <f t="shared" si="18"/>
        <v>1687_풍각남면_234</v>
      </c>
      <c r="B632" s="1">
        <v>1687</v>
      </c>
      <c r="C632" s="1" t="s">
        <v>11322</v>
      </c>
      <c r="D632" s="1" t="s">
        <v>11323</v>
      </c>
      <c r="E632" s="1">
        <v>631</v>
      </c>
      <c r="F632" s="1">
        <v>2</v>
      </c>
      <c r="G632" s="1" t="s">
        <v>839</v>
      </c>
      <c r="H632" s="1" t="s">
        <v>6459</v>
      </c>
      <c r="I632" s="1">
        <v>17</v>
      </c>
      <c r="L632" s="1">
        <v>3</v>
      </c>
      <c r="M632" s="1" t="s">
        <v>12410</v>
      </c>
      <c r="N632" s="1" t="s">
        <v>12900</v>
      </c>
      <c r="S632" s="1" t="s">
        <v>93</v>
      </c>
      <c r="T632" s="1" t="s">
        <v>6597</v>
      </c>
      <c r="U632" s="1" t="s">
        <v>387</v>
      </c>
      <c r="V632" s="1" t="s">
        <v>6675</v>
      </c>
      <c r="Y632" s="1" t="s">
        <v>1734</v>
      </c>
      <c r="Z632" s="1" t="s">
        <v>7533</v>
      </c>
      <c r="AC632" s="1">
        <v>21</v>
      </c>
      <c r="AD632" s="1" t="s">
        <v>415</v>
      </c>
      <c r="AE632" s="1" t="s">
        <v>8756</v>
      </c>
    </row>
    <row r="633" spans="1:73" ht="13.5" customHeight="1" x14ac:dyDescent="0.25">
      <c r="A633" s="4" t="str">
        <f t="shared" si="18"/>
        <v>1687_풍각남면_234</v>
      </c>
      <c r="B633" s="1">
        <v>1687</v>
      </c>
      <c r="C633" s="1" t="s">
        <v>11322</v>
      </c>
      <c r="D633" s="1" t="s">
        <v>11323</v>
      </c>
      <c r="E633" s="1">
        <v>632</v>
      </c>
      <c r="F633" s="1">
        <v>2</v>
      </c>
      <c r="G633" s="1" t="s">
        <v>839</v>
      </c>
      <c r="H633" s="1" t="s">
        <v>6459</v>
      </c>
      <c r="I633" s="1">
        <v>17</v>
      </c>
      <c r="L633" s="1">
        <v>3</v>
      </c>
      <c r="M633" s="1" t="s">
        <v>12410</v>
      </c>
      <c r="N633" s="1" t="s">
        <v>12900</v>
      </c>
      <c r="S633" s="1" t="s">
        <v>70</v>
      </c>
      <c r="T633" s="1" t="s">
        <v>6596</v>
      </c>
      <c r="Y633" s="1" t="s">
        <v>1735</v>
      </c>
      <c r="Z633" s="1" t="s">
        <v>7534</v>
      </c>
      <c r="AC633" s="1">
        <v>5</v>
      </c>
      <c r="AD633" s="1" t="s">
        <v>133</v>
      </c>
      <c r="AE633" s="1" t="s">
        <v>8727</v>
      </c>
    </row>
    <row r="634" spans="1:73" ht="13.5" customHeight="1" x14ac:dyDescent="0.25">
      <c r="A634" s="4" t="str">
        <f t="shared" si="18"/>
        <v>1687_풍각남면_234</v>
      </c>
      <c r="B634" s="1">
        <v>1687</v>
      </c>
      <c r="C634" s="1" t="s">
        <v>11322</v>
      </c>
      <c r="D634" s="1" t="s">
        <v>11323</v>
      </c>
      <c r="E634" s="1">
        <v>633</v>
      </c>
      <c r="F634" s="1">
        <v>2</v>
      </c>
      <c r="G634" s="1" t="s">
        <v>839</v>
      </c>
      <c r="H634" s="1" t="s">
        <v>6459</v>
      </c>
      <c r="I634" s="1">
        <v>17</v>
      </c>
      <c r="L634" s="1">
        <v>3</v>
      </c>
      <c r="M634" s="1" t="s">
        <v>12410</v>
      </c>
      <c r="N634" s="1" t="s">
        <v>12900</v>
      </c>
      <c r="S634" s="1" t="s">
        <v>341</v>
      </c>
      <c r="T634" s="1" t="s">
        <v>6594</v>
      </c>
      <c r="W634" s="1" t="s">
        <v>1729</v>
      </c>
      <c r="X634" s="1" t="s">
        <v>7084</v>
      </c>
      <c r="Y634" s="1" t="s">
        <v>140</v>
      </c>
      <c r="Z634" s="1" t="s">
        <v>7129</v>
      </c>
      <c r="AC634" s="1">
        <v>20</v>
      </c>
      <c r="AD634" s="1" t="s">
        <v>1066</v>
      </c>
      <c r="AE634" s="1" t="s">
        <v>7176</v>
      </c>
    </row>
    <row r="635" spans="1:73" ht="13.5" customHeight="1" x14ac:dyDescent="0.25">
      <c r="A635" s="4" t="str">
        <f t="shared" si="18"/>
        <v>1687_풍각남면_234</v>
      </c>
      <c r="B635" s="1">
        <v>1687</v>
      </c>
      <c r="C635" s="1" t="s">
        <v>11322</v>
      </c>
      <c r="D635" s="1" t="s">
        <v>11323</v>
      </c>
      <c r="E635" s="1">
        <v>634</v>
      </c>
      <c r="F635" s="1">
        <v>2</v>
      </c>
      <c r="G635" s="1" t="s">
        <v>839</v>
      </c>
      <c r="H635" s="1" t="s">
        <v>6459</v>
      </c>
      <c r="I635" s="1">
        <v>17</v>
      </c>
      <c r="L635" s="1">
        <v>4</v>
      </c>
      <c r="M635" s="1" t="s">
        <v>1737</v>
      </c>
      <c r="N635" s="1" t="s">
        <v>7535</v>
      </c>
      <c r="T635" s="1" t="s">
        <v>11368</v>
      </c>
      <c r="U635" s="1" t="s">
        <v>1736</v>
      </c>
      <c r="V635" s="1" t="s">
        <v>6779</v>
      </c>
      <c r="Y635" s="1" t="s">
        <v>1737</v>
      </c>
      <c r="Z635" s="1" t="s">
        <v>7535</v>
      </c>
      <c r="AC635" s="1">
        <v>34</v>
      </c>
      <c r="AD635" s="1" t="s">
        <v>55</v>
      </c>
      <c r="AE635" s="1" t="s">
        <v>8716</v>
      </c>
      <c r="AJ635" s="1" t="s">
        <v>17</v>
      </c>
      <c r="AK635" s="1" t="s">
        <v>8908</v>
      </c>
      <c r="AL635" s="1" t="s">
        <v>57</v>
      </c>
      <c r="AM635" s="1" t="s">
        <v>8919</v>
      </c>
      <c r="AN635" s="1" t="s">
        <v>1060</v>
      </c>
      <c r="AO635" s="1" t="s">
        <v>8923</v>
      </c>
      <c r="AP635" s="1" t="s">
        <v>1738</v>
      </c>
      <c r="AQ635" s="1" t="s">
        <v>8999</v>
      </c>
      <c r="AR635" s="1" t="s">
        <v>1739</v>
      </c>
      <c r="AS635" s="1" t="s">
        <v>11666</v>
      </c>
      <c r="AT635" s="1" t="s">
        <v>44</v>
      </c>
      <c r="AU635" s="1" t="s">
        <v>6669</v>
      </c>
      <c r="AV635" s="1" t="s">
        <v>1740</v>
      </c>
      <c r="AW635" s="1" t="s">
        <v>8298</v>
      </c>
      <c r="BB635" s="1" t="s">
        <v>46</v>
      </c>
      <c r="BC635" s="1" t="s">
        <v>6783</v>
      </c>
      <c r="BD635" s="1" t="s">
        <v>1305</v>
      </c>
      <c r="BE635" s="1" t="s">
        <v>7409</v>
      </c>
      <c r="BG635" s="1" t="s">
        <v>44</v>
      </c>
      <c r="BH635" s="1" t="s">
        <v>6669</v>
      </c>
      <c r="BI635" s="1" t="s">
        <v>1741</v>
      </c>
      <c r="BJ635" s="1" t="s">
        <v>10031</v>
      </c>
      <c r="BK635" s="1" t="s">
        <v>44</v>
      </c>
      <c r="BL635" s="1" t="s">
        <v>6669</v>
      </c>
      <c r="BM635" s="1" t="s">
        <v>1742</v>
      </c>
      <c r="BN635" s="1" t="s">
        <v>7910</v>
      </c>
      <c r="BO635" s="1" t="s">
        <v>44</v>
      </c>
      <c r="BP635" s="1" t="s">
        <v>6669</v>
      </c>
      <c r="BQ635" s="1" t="s">
        <v>1743</v>
      </c>
      <c r="BR635" s="1" t="s">
        <v>11502</v>
      </c>
      <c r="BS635" s="1" t="s">
        <v>106</v>
      </c>
      <c r="BT635" s="1" t="s">
        <v>8894</v>
      </c>
    </row>
    <row r="636" spans="1:73" ht="13.5" customHeight="1" x14ac:dyDescent="0.25">
      <c r="A636" s="4" t="str">
        <f t="shared" si="18"/>
        <v>1687_풍각남면_234</v>
      </c>
      <c r="B636" s="1">
        <v>1687</v>
      </c>
      <c r="C636" s="1" t="s">
        <v>11322</v>
      </c>
      <c r="D636" s="1" t="s">
        <v>11323</v>
      </c>
      <c r="E636" s="1">
        <v>635</v>
      </c>
      <c r="F636" s="1">
        <v>2</v>
      </c>
      <c r="G636" s="1" t="s">
        <v>839</v>
      </c>
      <c r="H636" s="1" t="s">
        <v>6459</v>
      </c>
      <c r="I636" s="1">
        <v>17</v>
      </c>
      <c r="L636" s="1">
        <v>4</v>
      </c>
      <c r="M636" s="1" t="s">
        <v>1737</v>
      </c>
      <c r="N636" s="1" t="s">
        <v>7535</v>
      </c>
      <c r="S636" s="1" t="s">
        <v>52</v>
      </c>
      <c r="T636" s="1" t="s">
        <v>6593</v>
      </c>
      <c r="U636" s="1" t="s">
        <v>83</v>
      </c>
      <c r="V636" s="1" t="s">
        <v>11397</v>
      </c>
      <c r="W636" s="1" t="s">
        <v>1254</v>
      </c>
      <c r="X636" s="1" t="s">
        <v>7079</v>
      </c>
      <c r="Y636" s="1" t="s">
        <v>1672</v>
      </c>
      <c r="Z636" s="1" t="s">
        <v>7513</v>
      </c>
      <c r="AC636" s="1">
        <v>34</v>
      </c>
      <c r="AD636" s="1" t="s">
        <v>55</v>
      </c>
      <c r="AE636" s="1" t="s">
        <v>8716</v>
      </c>
      <c r="AJ636" s="1" t="s">
        <v>17</v>
      </c>
      <c r="AK636" s="1" t="s">
        <v>8908</v>
      </c>
      <c r="AL636" s="1" t="s">
        <v>1744</v>
      </c>
      <c r="AM636" s="1" t="s">
        <v>11618</v>
      </c>
      <c r="AT636" s="1" t="s">
        <v>1738</v>
      </c>
      <c r="AU636" s="1" t="s">
        <v>8999</v>
      </c>
      <c r="AV636" s="1" t="s">
        <v>538</v>
      </c>
      <c r="AW636" s="1" t="s">
        <v>7793</v>
      </c>
      <c r="BG636" s="1" t="s">
        <v>1738</v>
      </c>
      <c r="BH636" s="1" t="s">
        <v>8999</v>
      </c>
      <c r="BI636" s="1" t="s">
        <v>1745</v>
      </c>
      <c r="BJ636" s="1" t="s">
        <v>8417</v>
      </c>
      <c r="BK636" s="1" t="s">
        <v>1738</v>
      </c>
      <c r="BL636" s="1" t="s">
        <v>8999</v>
      </c>
      <c r="BM636" s="1" t="s">
        <v>1746</v>
      </c>
      <c r="BN636" s="1" t="s">
        <v>9372</v>
      </c>
      <c r="BO636" s="1" t="s">
        <v>60</v>
      </c>
      <c r="BP636" s="1" t="s">
        <v>7012</v>
      </c>
      <c r="BQ636" s="1" t="s">
        <v>1747</v>
      </c>
      <c r="BR636" s="1" t="s">
        <v>12130</v>
      </c>
      <c r="BS636" s="1" t="s">
        <v>56</v>
      </c>
      <c r="BT636" s="1" t="s">
        <v>11552</v>
      </c>
    </row>
    <row r="637" spans="1:73" ht="13.5" customHeight="1" x14ac:dyDescent="0.25">
      <c r="A637" s="4" t="str">
        <f t="shared" si="18"/>
        <v>1687_풍각남면_234</v>
      </c>
      <c r="B637" s="1">
        <v>1687</v>
      </c>
      <c r="C637" s="1" t="s">
        <v>11322</v>
      </c>
      <c r="D637" s="1" t="s">
        <v>11323</v>
      </c>
      <c r="E637" s="1">
        <v>636</v>
      </c>
      <c r="F637" s="1">
        <v>2</v>
      </c>
      <c r="G637" s="1" t="s">
        <v>839</v>
      </c>
      <c r="H637" s="1" t="s">
        <v>6459</v>
      </c>
      <c r="I637" s="1">
        <v>17</v>
      </c>
      <c r="L637" s="1">
        <v>5</v>
      </c>
      <c r="M637" s="1" t="s">
        <v>12411</v>
      </c>
      <c r="N637" s="1" t="s">
        <v>12901</v>
      </c>
      <c r="T637" s="1" t="s">
        <v>11369</v>
      </c>
      <c r="U637" s="1" t="s">
        <v>1748</v>
      </c>
      <c r="V637" s="1" t="s">
        <v>6780</v>
      </c>
      <c r="W637" s="1" t="s">
        <v>145</v>
      </c>
      <c r="X637" s="1" t="s">
        <v>7059</v>
      </c>
      <c r="Y637" s="1" t="s">
        <v>1749</v>
      </c>
      <c r="Z637" s="1" t="s">
        <v>7316</v>
      </c>
      <c r="AC637" s="1">
        <v>31</v>
      </c>
      <c r="AD637" s="1" t="s">
        <v>247</v>
      </c>
      <c r="AE637" s="1" t="s">
        <v>8741</v>
      </c>
      <c r="AJ637" s="1" t="s">
        <v>17</v>
      </c>
      <c r="AK637" s="1" t="s">
        <v>8908</v>
      </c>
      <c r="AL637" s="1" t="s">
        <v>51</v>
      </c>
      <c r="AM637" s="1" t="s">
        <v>8849</v>
      </c>
      <c r="AT637" s="1" t="s">
        <v>492</v>
      </c>
      <c r="AU637" s="1" t="s">
        <v>6704</v>
      </c>
      <c r="AV637" s="1" t="s">
        <v>13793</v>
      </c>
      <c r="AW637" s="1" t="s">
        <v>7315</v>
      </c>
      <c r="BG637" s="1" t="s">
        <v>78</v>
      </c>
      <c r="BH637" s="1" t="s">
        <v>6689</v>
      </c>
      <c r="BI637" s="1" t="s">
        <v>1750</v>
      </c>
      <c r="BJ637" s="1" t="s">
        <v>9302</v>
      </c>
      <c r="BK637" s="1" t="s">
        <v>78</v>
      </c>
      <c r="BL637" s="1" t="s">
        <v>6689</v>
      </c>
      <c r="BM637" s="1" t="s">
        <v>1751</v>
      </c>
      <c r="BN637" s="1" t="s">
        <v>9993</v>
      </c>
      <c r="BO637" s="1" t="s">
        <v>402</v>
      </c>
      <c r="BP637" s="1" t="s">
        <v>6694</v>
      </c>
      <c r="BQ637" s="1" t="s">
        <v>1752</v>
      </c>
      <c r="BR637" s="1" t="s">
        <v>10881</v>
      </c>
      <c r="BS637" s="1" t="s">
        <v>86</v>
      </c>
      <c r="BT637" s="1" t="s">
        <v>8853</v>
      </c>
    </row>
    <row r="638" spans="1:73" ht="13.5" customHeight="1" x14ac:dyDescent="0.25">
      <c r="A638" s="4" t="str">
        <f t="shared" si="18"/>
        <v>1687_풍각남면_234</v>
      </c>
      <c r="B638" s="1">
        <v>1687</v>
      </c>
      <c r="C638" s="1" t="s">
        <v>11322</v>
      </c>
      <c r="D638" s="1" t="s">
        <v>11323</v>
      </c>
      <c r="E638" s="1">
        <v>637</v>
      </c>
      <c r="F638" s="1">
        <v>2</v>
      </c>
      <c r="G638" s="1" t="s">
        <v>839</v>
      </c>
      <c r="H638" s="1" t="s">
        <v>6459</v>
      </c>
      <c r="I638" s="1">
        <v>17</v>
      </c>
      <c r="L638" s="1">
        <v>5</v>
      </c>
      <c r="M638" s="1" t="s">
        <v>12411</v>
      </c>
      <c r="N638" s="1" t="s">
        <v>12901</v>
      </c>
      <c r="S638" s="1" t="s">
        <v>52</v>
      </c>
      <c r="T638" s="1" t="s">
        <v>6593</v>
      </c>
      <c r="W638" s="1" t="s">
        <v>509</v>
      </c>
      <c r="X638" s="1" t="s">
        <v>7067</v>
      </c>
      <c r="Y638" s="1" t="s">
        <v>140</v>
      </c>
      <c r="Z638" s="1" t="s">
        <v>7129</v>
      </c>
      <c r="AC638" s="1">
        <v>30</v>
      </c>
      <c r="AD638" s="1" t="s">
        <v>136</v>
      </c>
      <c r="AE638" s="1" t="s">
        <v>8728</v>
      </c>
      <c r="AF638" s="1" t="s">
        <v>97</v>
      </c>
      <c r="AG638" s="1" t="s">
        <v>8774</v>
      </c>
      <c r="AJ638" s="1" t="s">
        <v>17</v>
      </c>
      <c r="AK638" s="1" t="s">
        <v>8908</v>
      </c>
      <c r="AL638" s="1" t="s">
        <v>510</v>
      </c>
      <c r="AM638" s="1" t="s">
        <v>8915</v>
      </c>
      <c r="AT638" s="1" t="s">
        <v>1184</v>
      </c>
      <c r="AU638" s="1" t="s">
        <v>6748</v>
      </c>
      <c r="AV638" s="1" t="s">
        <v>1753</v>
      </c>
      <c r="AW638" s="1" t="s">
        <v>9345</v>
      </c>
      <c r="BG638" s="1" t="s">
        <v>1754</v>
      </c>
      <c r="BH638" s="1" t="s">
        <v>9909</v>
      </c>
      <c r="BI638" s="1" t="s">
        <v>1755</v>
      </c>
      <c r="BJ638" s="1" t="s">
        <v>8220</v>
      </c>
      <c r="BK638" s="1" t="s">
        <v>58</v>
      </c>
      <c r="BL638" s="1" t="s">
        <v>6774</v>
      </c>
      <c r="BM638" s="1" t="s">
        <v>1756</v>
      </c>
      <c r="BN638" s="1" t="s">
        <v>10465</v>
      </c>
      <c r="BO638" s="1" t="s">
        <v>173</v>
      </c>
      <c r="BP638" s="1" t="s">
        <v>6934</v>
      </c>
      <c r="BQ638" s="1" t="s">
        <v>1757</v>
      </c>
      <c r="BR638" s="1" t="s">
        <v>10882</v>
      </c>
      <c r="BS638" s="1" t="s">
        <v>106</v>
      </c>
      <c r="BT638" s="1" t="s">
        <v>8894</v>
      </c>
      <c r="BU638" s="1" t="s">
        <v>14176</v>
      </c>
    </row>
    <row r="639" spans="1:73" ht="13.5" customHeight="1" x14ac:dyDescent="0.25">
      <c r="A639" s="4" t="str">
        <f t="shared" si="18"/>
        <v>1687_풍각남면_234</v>
      </c>
      <c r="B639" s="1">
        <v>1687</v>
      </c>
      <c r="C639" s="1" t="s">
        <v>11322</v>
      </c>
      <c r="D639" s="1" t="s">
        <v>11323</v>
      </c>
      <c r="E639" s="1">
        <v>638</v>
      </c>
      <c r="F639" s="1">
        <v>2</v>
      </c>
      <c r="G639" s="1" t="s">
        <v>839</v>
      </c>
      <c r="H639" s="1" t="s">
        <v>6459</v>
      </c>
      <c r="I639" s="1">
        <v>17</v>
      </c>
      <c r="L639" s="1">
        <v>5</v>
      </c>
      <c r="M639" s="1" t="s">
        <v>12411</v>
      </c>
      <c r="N639" s="1" t="s">
        <v>12901</v>
      </c>
      <c r="S639" s="1" t="s">
        <v>1758</v>
      </c>
      <c r="T639" s="1" t="s">
        <v>1758</v>
      </c>
      <c r="AF639" s="1" t="s">
        <v>97</v>
      </c>
      <c r="AG639" s="1" t="s">
        <v>8774</v>
      </c>
    </row>
    <row r="640" spans="1:73" ht="13.5" customHeight="1" x14ac:dyDescent="0.25">
      <c r="A640" s="4" t="str">
        <f t="shared" si="18"/>
        <v>1687_풍각남면_234</v>
      </c>
      <c r="B640" s="1">
        <v>1687</v>
      </c>
      <c r="C640" s="1" t="s">
        <v>11322</v>
      </c>
      <c r="D640" s="1" t="s">
        <v>11323</v>
      </c>
      <c r="E640" s="1">
        <v>639</v>
      </c>
      <c r="F640" s="1">
        <v>2</v>
      </c>
      <c r="G640" s="1" t="s">
        <v>839</v>
      </c>
      <c r="H640" s="1" t="s">
        <v>6459</v>
      </c>
      <c r="I640" s="1">
        <v>18</v>
      </c>
      <c r="J640" s="1" t="s">
        <v>1759</v>
      </c>
      <c r="K640" s="1" t="s">
        <v>11333</v>
      </c>
      <c r="L640" s="1">
        <v>1</v>
      </c>
      <c r="M640" s="1" t="s">
        <v>12412</v>
      </c>
      <c r="N640" s="1" t="s">
        <v>12902</v>
      </c>
      <c r="T640" s="1" t="s">
        <v>11368</v>
      </c>
      <c r="U640" s="1" t="s">
        <v>1693</v>
      </c>
      <c r="V640" s="1" t="s">
        <v>6775</v>
      </c>
      <c r="W640" s="1" t="s">
        <v>84</v>
      </c>
      <c r="X640" s="1" t="s">
        <v>11440</v>
      </c>
      <c r="Y640" s="1" t="s">
        <v>1068</v>
      </c>
      <c r="Z640" s="1" t="s">
        <v>7332</v>
      </c>
      <c r="AC640" s="1">
        <v>29</v>
      </c>
      <c r="AD640" s="1" t="s">
        <v>422</v>
      </c>
      <c r="AE640" s="1" t="s">
        <v>8757</v>
      </c>
      <c r="AJ640" s="1" t="s">
        <v>17</v>
      </c>
      <c r="AK640" s="1" t="s">
        <v>8908</v>
      </c>
      <c r="AL640" s="1" t="s">
        <v>86</v>
      </c>
      <c r="AM640" s="1" t="s">
        <v>8853</v>
      </c>
      <c r="AT640" s="1" t="s">
        <v>841</v>
      </c>
      <c r="AU640" s="1" t="s">
        <v>6724</v>
      </c>
      <c r="AV640" s="1" t="s">
        <v>1054</v>
      </c>
      <c r="AW640" s="1" t="s">
        <v>7485</v>
      </c>
      <c r="BG640" s="1" t="s">
        <v>60</v>
      </c>
      <c r="BH640" s="1" t="s">
        <v>7012</v>
      </c>
      <c r="BI640" s="1" t="s">
        <v>1300</v>
      </c>
      <c r="BJ640" s="1" t="s">
        <v>9996</v>
      </c>
      <c r="BK640" s="1" t="s">
        <v>60</v>
      </c>
      <c r="BL640" s="1" t="s">
        <v>7012</v>
      </c>
      <c r="BM640" s="1" t="s">
        <v>1056</v>
      </c>
      <c r="BN640" s="1" t="s">
        <v>9358</v>
      </c>
      <c r="BO640" s="1" t="s">
        <v>60</v>
      </c>
      <c r="BP640" s="1" t="s">
        <v>7012</v>
      </c>
      <c r="BQ640" s="1" t="s">
        <v>1057</v>
      </c>
      <c r="BR640" s="1" t="s">
        <v>12086</v>
      </c>
      <c r="BS640" s="1" t="s">
        <v>1497</v>
      </c>
      <c r="BT640" s="1" t="s">
        <v>8943</v>
      </c>
    </row>
    <row r="641" spans="1:73" ht="13.5" customHeight="1" x14ac:dyDescent="0.25">
      <c r="A641" s="4" t="str">
        <f t="shared" si="18"/>
        <v>1687_풍각남면_234</v>
      </c>
      <c r="B641" s="1">
        <v>1687</v>
      </c>
      <c r="C641" s="1" t="s">
        <v>11322</v>
      </c>
      <c r="D641" s="1" t="s">
        <v>11323</v>
      </c>
      <c r="E641" s="1">
        <v>640</v>
      </c>
      <c r="F641" s="1">
        <v>2</v>
      </c>
      <c r="G641" s="1" t="s">
        <v>839</v>
      </c>
      <c r="H641" s="1" t="s">
        <v>6459</v>
      </c>
      <c r="I641" s="1">
        <v>18</v>
      </c>
      <c r="L641" s="1">
        <v>1</v>
      </c>
      <c r="M641" s="1" t="s">
        <v>12412</v>
      </c>
      <c r="N641" s="1" t="s">
        <v>12902</v>
      </c>
      <c r="S641" s="1" t="s">
        <v>52</v>
      </c>
      <c r="T641" s="1" t="s">
        <v>6593</v>
      </c>
      <c r="U641" s="1" t="s">
        <v>83</v>
      </c>
      <c r="V641" s="1" t="s">
        <v>11397</v>
      </c>
      <c r="W641" s="1" t="s">
        <v>145</v>
      </c>
      <c r="X641" s="1" t="s">
        <v>7059</v>
      </c>
      <c r="Y641" s="1" t="s">
        <v>140</v>
      </c>
      <c r="Z641" s="1" t="s">
        <v>7129</v>
      </c>
      <c r="AC641" s="1">
        <v>25</v>
      </c>
      <c r="AD641" s="1" t="s">
        <v>401</v>
      </c>
      <c r="AE641" s="1" t="s">
        <v>8754</v>
      </c>
      <c r="AJ641" s="1" t="s">
        <v>17</v>
      </c>
      <c r="AK641" s="1" t="s">
        <v>8908</v>
      </c>
      <c r="AL641" s="1" t="s">
        <v>51</v>
      </c>
      <c r="AM641" s="1" t="s">
        <v>8849</v>
      </c>
      <c r="AT641" s="1" t="s">
        <v>60</v>
      </c>
      <c r="AU641" s="1" t="s">
        <v>7012</v>
      </c>
      <c r="AV641" s="1" t="s">
        <v>821</v>
      </c>
      <c r="AW641" s="1" t="s">
        <v>9286</v>
      </c>
      <c r="BG641" s="1" t="s">
        <v>44</v>
      </c>
      <c r="BH641" s="1" t="s">
        <v>6669</v>
      </c>
      <c r="BI641" s="1" t="s">
        <v>156</v>
      </c>
      <c r="BJ641" s="1" t="s">
        <v>8691</v>
      </c>
      <c r="BK641" s="1" t="s">
        <v>60</v>
      </c>
      <c r="BL641" s="1" t="s">
        <v>7012</v>
      </c>
      <c r="BM641" s="1" t="s">
        <v>157</v>
      </c>
      <c r="BN641" s="1" t="s">
        <v>9953</v>
      </c>
      <c r="BO641" s="1" t="s">
        <v>44</v>
      </c>
      <c r="BP641" s="1" t="s">
        <v>6669</v>
      </c>
      <c r="BQ641" s="1" t="s">
        <v>1760</v>
      </c>
      <c r="BR641" s="1" t="s">
        <v>12175</v>
      </c>
      <c r="BS641" s="1" t="s">
        <v>163</v>
      </c>
      <c r="BT641" s="1" t="s">
        <v>8851</v>
      </c>
    </row>
    <row r="642" spans="1:73" ht="13.5" customHeight="1" x14ac:dyDescent="0.25">
      <c r="A642" s="4" t="str">
        <f t="shared" si="18"/>
        <v>1687_풍각남면_234</v>
      </c>
      <c r="B642" s="1">
        <v>1687</v>
      </c>
      <c r="C642" s="1" t="s">
        <v>11322</v>
      </c>
      <c r="D642" s="1" t="s">
        <v>11323</v>
      </c>
      <c r="E642" s="1">
        <v>641</v>
      </c>
      <c r="F642" s="1">
        <v>2</v>
      </c>
      <c r="G642" s="1" t="s">
        <v>839</v>
      </c>
      <c r="H642" s="1" t="s">
        <v>6459</v>
      </c>
      <c r="I642" s="1">
        <v>18</v>
      </c>
      <c r="L642" s="1">
        <v>2</v>
      </c>
      <c r="M642" s="1" t="s">
        <v>1762</v>
      </c>
      <c r="N642" s="1" t="s">
        <v>7536</v>
      </c>
      <c r="T642" s="1" t="s">
        <v>11368</v>
      </c>
      <c r="U642" s="1" t="s">
        <v>1761</v>
      </c>
      <c r="V642" s="1" t="s">
        <v>6781</v>
      </c>
      <c r="Y642" s="1" t="s">
        <v>1762</v>
      </c>
      <c r="Z642" s="1" t="s">
        <v>7536</v>
      </c>
      <c r="AC642" s="1">
        <v>64</v>
      </c>
      <c r="AD642" s="1" t="s">
        <v>72</v>
      </c>
      <c r="AE642" s="1" t="s">
        <v>8718</v>
      </c>
      <c r="AJ642" s="1" t="s">
        <v>17</v>
      </c>
      <c r="AK642" s="1" t="s">
        <v>8908</v>
      </c>
      <c r="AL642" s="1" t="s">
        <v>56</v>
      </c>
      <c r="AM642" s="1" t="s">
        <v>11552</v>
      </c>
      <c r="AN642" s="1" t="s">
        <v>1763</v>
      </c>
      <c r="AO642" s="1" t="s">
        <v>8976</v>
      </c>
      <c r="AP642" s="1" t="s">
        <v>58</v>
      </c>
      <c r="AQ642" s="1" t="s">
        <v>6774</v>
      </c>
      <c r="AR642" s="1" t="s">
        <v>1764</v>
      </c>
      <c r="AS642" s="1" t="s">
        <v>9052</v>
      </c>
      <c r="AT642" s="1" t="s">
        <v>60</v>
      </c>
      <c r="AU642" s="1" t="s">
        <v>7012</v>
      </c>
      <c r="AV642" s="1" t="s">
        <v>1765</v>
      </c>
      <c r="AW642" s="1" t="s">
        <v>13486</v>
      </c>
      <c r="BG642" s="1" t="s">
        <v>60</v>
      </c>
      <c r="BH642" s="1" t="s">
        <v>7012</v>
      </c>
      <c r="BI642" s="1" t="s">
        <v>1766</v>
      </c>
      <c r="BJ642" s="1" t="s">
        <v>10032</v>
      </c>
      <c r="BK642" s="1" t="s">
        <v>60</v>
      </c>
      <c r="BL642" s="1" t="s">
        <v>7012</v>
      </c>
      <c r="BM642" s="1" t="s">
        <v>1767</v>
      </c>
      <c r="BN642" s="1" t="s">
        <v>13337</v>
      </c>
      <c r="BO642" s="1" t="s">
        <v>78</v>
      </c>
      <c r="BP642" s="1" t="s">
        <v>6689</v>
      </c>
      <c r="BQ642" s="1" t="s">
        <v>1768</v>
      </c>
      <c r="BR642" s="1" t="s">
        <v>12307</v>
      </c>
      <c r="BS642" s="1" t="s">
        <v>196</v>
      </c>
      <c r="BT642" s="1" t="s">
        <v>8873</v>
      </c>
    </row>
    <row r="643" spans="1:73" ht="13.5" customHeight="1" x14ac:dyDescent="0.25">
      <c r="A643" s="4" t="str">
        <f t="shared" si="18"/>
        <v>1687_풍각남면_234</v>
      </c>
      <c r="B643" s="1">
        <v>1687</v>
      </c>
      <c r="C643" s="1" t="s">
        <v>11322</v>
      </c>
      <c r="D643" s="1" t="s">
        <v>11323</v>
      </c>
      <c r="E643" s="1">
        <v>642</v>
      </c>
      <c r="F643" s="1">
        <v>2</v>
      </c>
      <c r="G643" s="1" t="s">
        <v>839</v>
      </c>
      <c r="H643" s="1" t="s">
        <v>6459</v>
      </c>
      <c r="I643" s="1">
        <v>18</v>
      </c>
      <c r="L643" s="1">
        <v>2</v>
      </c>
      <c r="M643" s="1" t="s">
        <v>1762</v>
      </c>
      <c r="N643" s="1" t="s">
        <v>7536</v>
      </c>
      <c r="S643" s="1" t="s">
        <v>52</v>
      </c>
      <c r="T643" s="1" t="s">
        <v>6593</v>
      </c>
      <c r="U643" s="1" t="s">
        <v>53</v>
      </c>
      <c r="V643" s="1" t="s">
        <v>6668</v>
      </c>
      <c r="Y643" s="1" t="s">
        <v>1769</v>
      </c>
      <c r="Z643" s="1" t="s">
        <v>7537</v>
      </c>
      <c r="AC643" s="1">
        <v>52</v>
      </c>
      <c r="AD643" s="1" t="s">
        <v>747</v>
      </c>
      <c r="AE643" s="1" t="s">
        <v>8766</v>
      </c>
      <c r="AJ643" s="1" t="s">
        <v>17</v>
      </c>
      <c r="AK643" s="1" t="s">
        <v>8908</v>
      </c>
      <c r="AL643" s="1" t="s">
        <v>86</v>
      </c>
      <c r="AM643" s="1" t="s">
        <v>8853</v>
      </c>
      <c r="AT643" s="1" t="s">
        <v>78</v>
      </c>
      <c r="AU643" s="1" t="s">
        <v>6689</v>
      </c>
      <c r="AV643" s="1" t="s">
        <v>1770</v>
      </c>
      <c r="AW643" s="1" t="s">
        <v>11785</v>
      </c>
      <c r="BB643" s="1" t="s">
        <v>46</v>
      </c>
      <c r="BC643" s="1" t="s">
        <v>6783</v>
      </c>
      <c r="BD643" s="1" t="s">
        <v>1771</v>
      </c>
      <c r="BE643" s="1" t="s">
        <v>7542</v>
      </c>
      <c r="BG643" s="1" t="s">
        <v>60</v>
      </c>
      <c r="BH643" s="1" t="s">
        <v>7012</v>
      </c>
      <c r="BI643" s="1" t="s">
        <v>1772</v>
      </c>
      <c r="BJ643" s="1" t="s">
        <v>7789</v>
      </c>
      <c r="BM643" s="1" t="s">
        <v>320</v>
      </c>
      <c r="BN643" s="1" t="s">
        <v>11933</v>
      </c>
      <c r="BQ643" s="1" t="s">
        <v>320</v>
      </c>
      <c r="BR643" s="1" t="s">
        <v>12306</v>
      </c>
    </row>
    <row r="644" spans="1:73" ht="13.5" customHeight="1" x14ac:dyDescent="0.25">
      <c r="A644" s="4" t="str">
        <f t="shared" si="18"/>
        <v>1687_풍각남면_234</v>
      </c>
      <c r="B644" s="1">
        <v>1687</v>
      </c>
      <c r="C644" s="1" t="s">
        <v>11322</v>
      </c>
      <c r="D644" s="1" t="s">
        <v>11323</v>
      </c>
      <c r="E644" s="1">
        <v>643</v>
      </c>
      <c r="F644" s="1">
        <v>2</v>
      </c>
      <c r="G644" s="1" t="s">
        <v>839</v>
      </c>
      <c r="H644" s="1" t="s">
        <v>6459</v>
      </c>
      <c r="I644" s="1">
        <v>18</v>
      </c>
      <c r="L644" s="1">
        <v>2</v>
      </c>
      <c r="M644" s="1" t="s">
        <v>1762</v>
      </c>
      <c r="N644" s="1" t="s">
        <v>7536</v>
      </c>
      <c r="S644" s="1" t="s">
        <v>70</v>
      </c>
      <c r="T644" s="1" t="s">
        <v>6596</v>
      </c>
      <c r="Y644" s="1" t="s">
        <v>1773</v>
      </c>
      <c r="Z644" s="1" t="s">
        <v>7314</v>
      </c>
      <c r="AC644" s="1">
        <v>5</v>
      </c>
      <c r="AD644" s="1" t="s">
        <v>133</v>
      </c>
      <c r="AE644" s="1" t="s">
        <v>8727</v>
      </c>
    </row>
    <row r="645" spans="1:73" ht="13.5" customHeight="1" x14ac:dyDescent="0.25">
      <c r="A645" s="4" t="str">
        <f t="shared" si="18"/>
        <v>1687_풍각남면_234</v>
      </c>
      <c r="B645" s="1">
        <v>1687</v>
      </c>
      <c r="C645" s="1" t="s">
        <v>11322</v>
      </c>
      <c r="D645" s="1" t="s">
        <v>11323</v>
      </c>
      <c r="E645" s="1">
        <v>644</v>
      </c>
      <c r="F645" s="1">
        <v>2</v>
      </c>
      <c r="G645" s="1" t="s">
        <v>839</v>
      </c>
      <c r="H645" s="1" t="s">
        <v>6459</v>
      </c>
      <c r="I645" s="1">
        <v>18</v>
      </c>
      <c r="L645" s="1">
        <v>3</v>
      </c>
      <c r="M645" s="1" t="s">
        <v>12413</v>
      </c>
      <c r="N645" s="1" t="s">
        <v>12903</v>
      </c>
      <c r="T645" s="1" t="s">
        <v>11368</v>
      </c>
      <c r="U645" s="1" t="s">
        <v>297</v>
      </c>
      <c r="V645" s="1" t="s">
        <v>11399</v>
      </c>
      <c r="W645" s="1" t="s">
        <v>139</v>
      </c>
      <c r="X645" s="1" t="s">
        <v>11441</v>
      </c>
      <c r="Y645" s="1" t="s">
        <v>1774</v>
      </c>
      <c r="Z645" s="1" t="s">
        <v>7538</v>
      </c>
      <c r="AC645" s="1">
        <v>65</v>
      </c>
      <c r="AD645" s="1" t="s">
        <v>133</v>
      </c>
      <c r="AE645" s="1" t="s">
        <v>8727</v>
      </c>
      <c r="AJ645" s="1" t="s">
        <v>17</v>
      </c>
      <c r="AK645" s="1" t="s">
        <v>8908</v>
      </c>
      <c r="AL645" s="1" t="s">
        <v>116</v>
      </c>
      <c r="AM645" s="1" t="s">
        <v>8914</v>
      </c>
      <c r="AT645" s="1" t="s">
        <v>1721</v>
      </c>
      <c r="AU645" s="1" t="s">
        <v>9182</v>
      </c>
      <c r="AV645" s="1" t="s">
        <v>1722</v>
      </c>
      <c r="AW645" s="1" t="s">
        <v>9344</v>
      </c>
      <c r="BG645" s="1" t="s">
        <v>1723</v>
      </c>
      <c r="BH645" s="1" t="s">
        <v>9908</v>
      </c>
      <c r="BI645" s="1" t="s">
        <v>1724</v>
      </c>
      <c r="BJ645" s="1" t="s">
        <v>9656</v>
      </c>
      <c r="BK645" s="1" t="s">
        <v>471</v>
      </c>
      <c r="BL645" s="1" t="s">
        <v>9170</v>
      </c>
      <c r="BM645" s="1" t="s">
        <v>1725</v>
      </c>
      <c r="BN645" s="1" t="s">
        <v>10464</v>
      </c>
      <c r="BO645" s="1" t="s">
        <v>1775</v>
      </c>
      <c r="BP645" s="1" t="s">
        <v>10765</v>
      </c>
      <c r="BQ645" s="1" t="s">
        <v>1727</v>
      </c>
      <c r="BR645" s="1" t="s">
        <v>7873</v>
      </c>
      <c r="BS645" s="1" t="s">
        <v>1728</v>
      </c>
      <c r="BT645" s="1" t="s">
        <v>11292</v>
      </c>
    </row>
    <row r="646" spans="1:73" ht="13.5" customHeight="1" x14ac:dyDescent="0.25">
      <c r="A646" s="4" t="str">
        <f t="shared" si="18"/>
        <v>1687_풍각남면_234</v>
      </c>
      <c r="B646" s="1">
        <v>1687</v>
      </c>
      <c r="C646" s="1" t="s">
        <v>11322</v>
      </c>
      <c r="D646" s="1" t="s">
        <v>11323</v>
      </c>
      <c r="E646" s="1">
        <v>645</v>
      </c>
      <c r="F646" s="1">
        <v>2</v>
      </c>
      <c r="G646" s="1" t="s">
        <v>839</v>
      </c>
      <c r="H646" s="1" t="s">
        <v>6459</v>
      </c>
      <c r="I646" s="1">
        <v>18</v>
      </c>
      <c r="L646" s="1">
        <v>3</v>
      </c>
      <c r="M646" s="1" t="s">
        <v>12413</v>
      </c>
      <c r="N646" s="1" t="s">
        <v>12903</v>
      </c>
      <c r="S646" s="1" t="s">
        <v>52</v>
      </c>
      <c r="T646" s="1" t="s">
        <v>6593</v>
      </c>
      <c r="U646" s="1" t="s">
        <v>83</v>
      </c>
      <c r="V646" s="1" t="s">
        <v>11397</v>
      </c>
      <c r="W646" s="1" t="s">
        <v>84</v>
      </c>
      <c r="X646" s="1" t="s">
        <v>11440</v>
      </c>
      <c r="Y646" s="1" t="s">
        <v>140</v>
      </c>
      <c r="Z646" s="1" t="s">
        <v>7129</v>
      </c>
      <c r="AC646" s="1">
        <v>61</v>
      </c>
      <c r="AD646" s="1" t="s">
        <v>661</v>
      </c>
      <c r="AE646" s="1" t="s">
        <v>8765</v>
      </c>
      <c r="AJ646" s="1" t="s">
        <v>17</v>
      </c>
      <c r="AK646" s="1" t="s">
        <v>8908</v>
      </c>
      <c r="AL646" s="1" t="s">
        <v>56</v>
      </c>
      <c r="AM646" s="1" t="s">
        <v>11552</v>
      </c>
      <c r="AT646" s="1" t="s">
        <v>60</v>
      </c>
      <c r="AU646" s="1" t="s">
        <v>7012</v>
      </c>
      <c r="AV646" s="1" t="s">
        <v>1776</v>
      </c>
      <c r="AW646" s="1" t="s">
        <v>8513</v>
      </c>
      <c r="BG646" s="1" t="s">
        <v>60</v>
      </c>
      <c r="BH646" s="1" t="s">
        <v>7012</v>
      </c>
      <c r="BI646" s="1" t="s">
        <v>1777</v>
      </c>
      <c r="BJ646" s="1" t="s">
        <v>7201</v>
      </c>
      <c r="BK646" s="1" t="s">
        <v>60</v>
      </c>
      <c r="BL646" s="1" t="s">
        <v>7012</v>
      </c>
      <c r="BM646" s="1" t="s">
        <v>1778</v>
      </c>
      <c r="BN646" s="1" t="s">
        <v>10466</v>
      </c>
      <c r="BO646" s="1" t="s">
        <v>60</v>
      </c>
      <c r="BP646" s="1" t="s">
        <v>7012</v>
      </c>
      <c r="BQ646" s="1" t="s">
        <v>1779</v>
      </c>
      <c r="BR646" s="1" t="s">
        <v>11987</v>
      </c>
      <c r="BS646" s="1" t="s">
        <v>56</v>
      </c>
      <c r="BT646" s="1" t="s">
        <v>11552</v>
      </c>
      <c r="BU646" s="1" t="s">
        <v>14177</v>
      </c>
    </row>
    <row r="647" spans="1:73" ht="13.5" customHeight="1" x14ac:dyDescent="0.25">
      <c r="A647" s="4" t="str">
        <f t="shared" si="18"/>
        <v>1687_풍각남면_234</v>
      </c>
      <c r="B647" s="1">
        <v>1687</v>
      </c>
      <c r="C647" s="1" t="s">
        <v>11322</v>
      </c>
      <c r="D647" s="1" t="s">
        <v>11323</v>
      </c>
      <c r="E647" s="1">
        <v>646</v>
      </c>
      <c r="F647" s="1">
        <v>2</v>
      </c>
      <c r="G647" s="1" t="s">
        <v>839</v>
      </c>
      <c r="H647" s="1" t="s">
        <v>6459</v>
      </c>
      <c r="I647" s="1">
        <v>18</v>
      </c>
      <c r="L647" s="1">
        <v>3</v>
      </c>
      <c r="M647" s="1" t="s">
        <v>12413</v>
      </c>
      <c r="N647" s="1" t="s">
        <v>12903</v>
      </c>
      <c r="S647" s="1" t="s">
        <v>70</v>
      </c>
      <c r="T647" s="1" t="s">
        <v>6596</v>
      </c>
      <c r="Y647" s="1" t="s">
        <v>1780</v>
      </c>
      <c r="Z647" s="1" t="s">
        <v>7539</v>
      </c>
      <c r="AC647" s="1">
        <v>13</v>
      </c>
      <c r="AD647" s="1" t="s">
        <v>314</v>
      </c>
      <c r="AE647" s="1" t="s">
        <v>8747</v>
      </c>
    </row>
    <row r="648" spans="1:73" ht="13.5" customHeight="1" x14ac:dyDescent="0.25">
      <c r="A648" s="4" t="str">
        <f t="shared" si="18"/>
        <v>1687_풍각남면_234</v>
      </c>
      <c r="B648" s="1">
        <v>1687</v>
      </c>
      <c r="C648" s="1" t="s">
        <v>11322</v>
      </c>
      <c r="D648" s="1" t="s">
        <v>11323</v>
      </c>
      <c r="E648" s="1">
        <v>647</v>
      </c>
      <c r="F648" s="1">
        <v>2</v>
      </c>
      <c r="G648" s="1" t="s">
        <v>839</v>
      </c>
      <c r="H648" s="1" t="s">
        <v>6459</v>
      </c>
      <c r="I648" s="1">
        <v>18</v>
      </c>
      <c r="L648" s="1">
        <v>3</v>
      </c>
      <c r="M648" s="1" t="s">
        <v>12413</v>
      </c>
      <c r="N648" s="1" t="s">
        <v>12903</v>
      </c>
      <c r="S648" s="1" t="s">
        <v>93</v>
      </c>
      <c r="T648" s="1" t="s">
        <v>6597</v>
      </c>
      <c r="Y648" s="1" t="s">
        <v>1781</v>
      </c>
      <c r="Z648" s="1" t="s">
        <v>7540</v>
      </c>
      <c r="AC648" s="1">
        <v>5</v>
      </c>
      <c r="AD648" s="1" t="s">
        <v>133</v>
      </c>
      <c r="AE648" s="1" t="s">
        <v>8727</v>
      </c>
      <c r="AF648" s="1" t="s">
        <v>97</v>
      </c>
      <c r="AG648" s="1" t="s">
        <v>8774</v>
      </c>
    </row>
    <row r="649" spans="1:73" ht="13.5" customHeight="1" x14ac:dyDescent="0.25">
      <c r="A649" s="4" t="str">
        <f t="shared" si="18"/>
        <v>1687_풍각남면_234</v>
      </c>
      <c r="B649" s="1">
        <v>1687</v>
      </c>
      <c r="C649" s="1" t="s">
        <v>11322</v>
      </c>
      <c r="D649" s="1" t="s">
        <v>11323</v>
      </c>
      <c r="E649" s="1">
        <v>648</v>
      </c>
      <c r="F649" s="1">
        <v>2</v>
      </c>
      <c r="G649" s="1" t="s">
        <v>839</v>
      </c>
      <c r="H649" s="1" t="s">
        <v>6459</v>
      </c>
      <c r="I649" s="1">
        <v>18</v>
      </c>
      <c r="L649" s="1">
        <v>4</v>
      </c>
      <c r="M649" s="1" t="s">
        <v>1206</v>
      </c>
      <c r="N649" s="1" t="s">
        <v>7541</v>
      </c>
      <c r="O649" s="1" t="s">
        <v>6</v>
      </c>
      <c r="P649" s="1" t="s">
        <v>6578</v>
      </c>
      <c r="T649" s="1" t="s">
        <v>11369</v>
      </c>
      <c r="U649" s="1" t="s">
        <v>44</v>
      </c>
      <c r="V649" s="1" t="s">
        <v>6669</v>
      </c>
      <c r="Y649" s="1" t="s">
        <v>1206</v>
      </c>
      <c r="Z649" s="1" t="s">
        <v>7541</v>
      </c>
      <c r="AC649" s="1">
        <v>66</v>
      </c>
      <c r="AD649" s="1" t="s">
        <v>333</v>
      </c>
      <c r="AE649" s="1" t="s">
        <v>8749</v>
      </c>
      <c r="AJ649" s="1" t="s">
        <v>17</v>
      </c>
      <c r="AK649" s="1" t="s">
        <v>8908</v>
      </c>
      <c r="AL649" s="1" t="s">
        <v>86</v>
      </c>
      <c r="AM649" s="1" t="s">
        <v>8853</v>
      </c>
      <c r="AN649" s="1" t="s">
        <v>116</v>
      </c>
      <c r="AO649" s="1" t="s">
        <v>8914</v>
      </c>
      <c r="AR649" s="1" t="s">
        <v>1782</v>
      </c>
      <c r="AS649" s="1" t="s">
        <v>9053</v>
      </c>
      <c r="AT649" s="1" t="s">
        <v>44</v>
      </c>
      <c r="AU649" s="1" t="s">
        <v>6669</v>
      </c>
      <c r="AV649" s="1" t="s">
        <v>1783</v>
      </c>
      <c r="AW649" s="1" t="s">
        <v>7916</v>
      </c>
      <c r="BB649" s="1" t="s">
        <v>53</v>
      </c>
      <c r="BC649" s="1" t="s">
        <v>6668</v>
      </c>
      <c r="BD649" s="1" t="s">
        <v>857</v>
      </c>
      <c r="BE649" s="1" t="s">
        <v>7279</v>
      </c>
      <c r="BG649" s="1" t="s">
        <v>44</v>
      </c>
      <c r="BH649" s="1" t="s">
        <v>6669</v>
      </c>
      <c r="BI649" s="1" t="s">
        <v>1784</v>
      </c>
      <c r="BJ649" s="1" t="s">
        <v>10033</v>
      </c>
      <c r="BK649" s="1" t="s">
        <v>44</v>
      </c>
      <c r="BL649" s="1" t="s">
        <v>6669</v>
      </c>
      <c r="BM649" s="1" t="s">
        <v>1785</v>
      </c>
      <c r="BN649" s="1" t="s">
        <v>10254</v>
      </c>
      <c r="BO649" s="1" t="s">
        <v>44</v>
      </c>
      <c r="BP649" s="1" t="s">
        <v>6669</v>
      </c>
      <c r="BQ649" s="1" t="s">
        <v>1786</v>
      </c>
      <c r="BR649" s="1" t="s">
        <v>7342</v>
      </c>
      <c r="BS649" s="1" t="s">
        <v>56</v>
      </c>
      <c r="BT649" s="1" t="s">
        <v>11552</v>
      </c>
    </row>
    <row r="650" spans="1:73" ht="13.5" customHeight="1" x14ac:dyDescent="0.25">
      <c r="A650" s="4" t="str">
        <f t="shared" si="18"/>
        <v>1687_풍각남면_234</v>
      </c>
      <c r="B650" s="1">
        <v>1687</v>
      </c>
      <c r="C650" s="1" t="s">
        <v>11322</v>
      </c>
      <c r="D650" s="1" t="s">
        <v>11323</v>
      </c>
      <c r="E650" s="1">
        <v>649</v>
      </c>
      <c r="F650" s="1">
        <v>2</v>
      </c>
      <c r="G650" s="1" t="s">
        <v>839</v>
      </c>
      <c r="H650" s="1" t="s">
        <v>6459</v>
      </c>
      <c r="I650" s="1">
        <v>18</v>
      </c>
      <c r="L650" s="1">
        <v>4</v>
      </c>
      <c r="M650" s="1" t="s">
        <v>1206</v>
      </c>
      <c r="N650" s="1" t="s">
        <v>7541</v>
      </c>
      <c r="S650" s="1" t="s">
        <v>52</v>
      </c>
      <c r="T650" s="1" t="s">
        <v>6593</v>
      </c>
      <c r="U650" s="1" t="s">
        <v>53</v>
      </c>
      <c r="V650" s="1" t="s">
        <v>6668</v>
      </c>
      <c r="Y650" s="1" t="s">
        <v>1771</v>
      </c>
      <c r="Z650" s="1" t="s">
        <v>7542</v>
      </c>
      <c r="AC650" s="1">
        <v>62</v>
      </c>
      <c r="AD650" s="1" t="s">
        <v>69</v>
      </c>
      <c r="AE650" s="1" t="s">
        <v>6722</v>
      </c>
      <c r="AJ650" s="1" t="s">
        <v>17</v>
      </c>
      <c r="AK650" s="1" t="s">
        <v>8908</v>
      </c>
      <c r="AL650" s="1" t="s">
        <v>1506</v>
      </c>
      <c r="AM650" s="1" t="s">
        <v>8852</v>
      </c>
      <c r="AN650" s="1" t="s">
        <v>109</v>
      </c>
      <c r="AO650" s="1" t="s">
        <v>8966</v>
      </c>
      <c r="AP650" s="1" t="s">
        <v>58</v>
      </c>
      <c r="AQ650" s="1" t="s">
        <v>6774</v>
      </c>
      <c r="AR650" s="1" t="s">
        <v>1787</v>
      </c>
      <c r="AS650" s="1" t="s">
        <v>11726</v>
      </c>
      <c r="AT650" s="1" t="s">
        <v>44</v>
      </c>
      <c r="AU650" s="1" t="s">
        <v>6669</v>
      </c>
      <c r="AV650" s="1" t="s">
        <v>1788</v>
      </c>
      <c r="AW650" s="1" t="s">
        <v>7841</v>
      </c>
      <c r="BB650" s="1" t="s">
        <v>53</v>
      </c>
      <c r="BC650" s="1" t="s">
        <v>6668</v>
      </c>
      <c r="BD650" s="1" t="s">
        <v>1573</v>
      </c>
      <c r="BE650" s="1" t="s">
        <v>7880</v>
      </c>
      <c r="BG650" s="1" t="s">
        <v>44</v>
      </c>
      <c r="BH650" s="1" t="s">
        <v>6669</v>
      </c>
      <c r="BI650" s="1" t="s">
        <v>1789</v>
      </c>
      <c r="BJ650" s="1" t="s">
        <v>10034</v>
      </c>
      <c r="BK650" s="1" t="s">
        <v>44</v>
      </c>
      <c r="BL650" s="1" t="s">
        <v>6669</v>
      </c>
      <c r="BM650" s="1" t="s">
        <v>1790</v>
      </c>
      <c r="BN650" s="1" t="s">
        <v>7347</v>
      </c>
      <c r="BO650" s="1" t="s">
        <v>44</v>
      </c>
      <c r="BP650" s="1" t="s">
        <v>6669</v>
      </c>
      <c r="BQ650" s="1" t="s">
        <v>1791</v>
      </c>
      <c r="BR650" s="1" t="s">
        <v>8099</v>
      </c>
      <c r="BS650" s="1" t="s">
        <v>86</v>
      </c>
      <c r="BT650" s="1" t="s">
        <v>8853</v>
      </c>
    </row>
    <row r="651" spans="1:73" ht="13.5" customHeight="1" x14ac:dyDescent="0.25">
      <c r="A651" s="4" t="str">
        <f t="shared" ref="A651:A670" si="19">HYPERLINK("http://kyu.snu.ac.kr/sdhj/index.jsp?type=hj/GK14817_00IH_0001_0235.jpg","1687_풍각남면_235")</f>
        <v>1687_풍각남면_235</v>
      </c>
      <c r="B651" s="1">
        <v>1687</v>
      </c>
      <c r="C651" s="1" t="s">
        <v>11322</v>
      </c>
      <c r="D651" s="1" t="s">
        <v>11323</v>
      </c>
      <c r="E651" s="1">
        <v>650</v>
      </c>
      <c r="F651" s="1">
        <v>2</v>
      </c>
      <c r="G651" s="1" t="s">
        <v>839</v>
      </c>
      <c r="H651" s="1" t="s">
        <v>6459</v>
      </c>
      <c r="I651" s="1">
        <v>18</v>
      </c>
      <c r="L651" s="1">
        <v>5</v>
      </c>
      <c r="M651" s="1" t="s">
        <v>12414</v>
      </c>
      <c r="N651" s="1" t="s">
        <v>12904</v>
      </c>
      <c r="T651" s="1" t="s">
        <v>11368</v>
      </c>
      <c r="U651" s="1" t="s">
        <v>1792</v>
      </c>
      <c r="V651" s="1" t="s">
        <v>6782</v>
      </c>
      <c r="W651" s="1" t="s">
        <v>145</v>
      </c>
      <c r="X651" s="1" t="s">
        <v>7059</v>
      </c>
      <c r="Y651" s="1" t="s">
        <v>1793</v>
      </c>
      <c r="Z651" s="1" t="s">
        <v>7543</v>
      </c>
      <c r="AC651" s="1">
        <v>66</v>
      </c>
      <c r="AD651" s="1" t="s">
        <v>333</v>
      </c>
      <c r="AE651" s="1" t="s">
        <v>8749</v>
      </c>
      <c r="AJ651" s="1" t="s">
        <v>17</v>
      </c>
      <c r="AK651" s="1" t="s">
        <v>8908</v>
      </c>
      <c r="AL651" s="1" t="s">
        <v>51</v>
      </c>
      <c r="AM651" s="1" t="s">
        <v>8849</v>
      </c>
      <c r="AT651" s="1" t="s">
        <v>335</v>
      </c>
      <c r="AU651" s="1" t="s">
        <v>6942</v>
      </c>
      <c r="AV651" s="1" t="s">
        <v>924</v>
      </c>
      <c r="AW651" s="1" t="s">
        <v>9294</v>
      </c>
      <c r="BG651" s="1" t="s">
        <v>581</v>
      </c>
      <c r="BH651" s="1" t="s">
        <v>9902</v>
      </c>
      <c r="BI651" s="1" t="s">
        <v>1794</v>
      </c>
      <c r="BJ651" s="1" t="s">
        <v>10035</v>
      </c>
      <c r="BK651" s="1" t="s">
        <v>335</v>
      </c>
      <c r="BL651" s="1" t="s">
        <v>6942</v>
      </c>
      <c r="BM651" s="1" t="s">
        <v>926</v>
      </c>
      <c r="BN651" s="1" t="s">
        <v>10425</v>
      </c>
      <c r="BO651" s="1" t="s">
        <v>180</v>
      </c>
      <c r="BP651" s="1" t="s">
        <v>6712</v>
      </c>
      <c r="BQ651" s="1" t="s">
        <v>927</v>
      </c>
      <c r="BR651" s="1" t="s">
        <v>12085</v>
      </c>
      <c r="BS651" s="1" t="s">
        <v>56</v>
      </c>
      <c r="BT651" s="1" t="s">
        <v>11552</v>
      </c>
    </row>
    <row r="652" spans="1:73" ht="13.5" customHeight="1" x14ac:dyDescent="0.25">
      <c r="A652" s="4" t="str">
        <f t="shared" si="19"/>
        <v>1687_풍각남면_235</v>
      </c>
      <c r="B652" s="1">
        <v>1687</v>
      </c>
      <c r="C652" s="1" t="s">
        <v>11322</v>
      </c>
      <c r="D652" s="1" t="s">
        <v>11323</v>
      </c>
      <c r="E652" s="1">
        <v>651</v>
      </c>
      <c r="F652" s="1">
        <v>2</v>
      </c>
      <c r="G652" s="1" t="s">
        <v>839</v>
      </c>
      <c r="H652" s="1" t="s">
        <v>6459</v>
      </c>
      <c r="I652" s="1">
        <v>18</v>
      </c>
      <c r="L652" s="1">
        <v>5</v>
      </c>
      <c r="M652" s="1" t="s">
        <v>12414</v>
      </c>
      <c r="N652" s="1" t="s">
        <v>12904</v>
      </c>
      <c r="S652" s="1" t="s">
        <v>52</v>
      </c>
      <c r="T652" s="1" t="s">
        <v>6593</v>
      </c>
      <c r="W652" s="1" t="s">
        <v>84</v>
      </c>
      <c r="X652" s="1" t="s">
        <v>11440</v>
      </c>
      <c r="Y652" s="1" t="s">
        <v>140</v>
      </c>
      <c r="Z652" s="1" t="s">
        <v>7129</v>
      </c>
      <c r="AC652" s="1">
        <v>64</v>
      </c>
      <c r="AD652" s="1" t="s">
        <v>72</v>
      </c>
      <c r="AE652" s="1" t="s">
        <v>8718</v>
      </c>
      <c r="AJ652" s="1" t="s">
        <v>17</v>
      </c>
      <c r="AK652" s="1" t="s">
        <v>8908</v>
      </c>
      <c r="AL652" s="1" t="s">
        <v>86</v>
      </c>
      <c r="AM652" s="1" t="s">
        <v>8853</v>
      </c>
      <c r="AT652" s="1" t="s">
        <v>180</v>
      </c>
      <c r="AU652" s="1" t="s">
        <v>6712</v>
      </c>
      <c r="AV652" s="1" t="s">
        <v>1143</v>
      </c>
      <c r="AW652" s="1" t="s">
        <v>7077</v>
      </c>
      <c r="BG652" s="1" t="s">
        <v>60</v>
      </c>
      <c r="BH652" s="1" t="s">
        <v>7012</v>
      </c>
      <c r="BI652" s="1" t="s">
        <v>1217</v>
      </c>
      <c r="BJ652" s="1" t="s">
        <v>9314</v>
      </c>
      <c r="BK652" s="1" t="s">
        <v>78</v>
      </c>
      <c r="BL652" s="1" t="s">
        <v>6689</v>
      </c>
      <c r="BM652" s="1" t="s">
        <v>1795</v>
      </c>
      <c r="BN652" s="1" t="s">
        <v>8670</v>
      </c>
      <c r="BO652" s="1" t="s">
        <v>60</v>
      </c>
      <c r="BP652" s="1" t="s">
        <v>7012</v>
      </c>
      <c r="BQ652" s="1" t="s">
        <v>1146</v>
      </c>
      <c r="BR652" s="1" t="s">
        <v>10850</v>
      </c>
      <c r="BS652" s="1" t="s">
        <v>981</v>
      </c>
      <c r="BT652" s="1" t="s">
        <v>8921</v>
      </c>
    </row>
    <row r="653" spans="1:73" ht="13.5" customHeight="1" x14ac:dyDescent="0.25">
      <c r="A653" s="4" t="str">
        <f t="shared" si="19"/>
        <v>1687_풍각남면_235</v>
      </c>
      <c r="B653" s="1">
        <v>1687</v>
      </c>
      <c r="C653" s="1" t="s">
        <v>11322</v>
      </c>
      <c r="D653" s="1" t="s">
        <v>11323</v>
      </c>
      <c r="E653" s="1">
        <v>652</v>
      </c>
      <c r="F653" s="1">
        <v>2</v>
      </c>
      <c r="G653" s="1" t="s">
        <v>839</v>
      </c>
      <c r="H653" s="1" t="s">
        <v>6459</v>
      </c>
      <c r="I653" s="1">
        <v>18</v>
      </c>
      <c r="L653" s="1">
        <v>5</v>
      </c>
      <c r="M653" s="1" t="s">
        <v>12414</v>
      </c>
      <c r="N653" s="1" t="s">
        <v>12904</v>
      </c>
      <c r="T653" s="1" t="s">
        <v>11389</v>
      </c>
      <c r="U653" s="1" t="s">
        <v>326</v>
      </c>
      <c r="V653" s="1" t="s">
        <v>6686</v>
      </c>
      <c r="Y653" s="1" t="s">
        <v>952</v>
      </c>
      <c r="Z653" s="1" t="s">
        <v>7544</v>
      </c>
      <c r="AC653" s="1">
        <v>40</v>
      </c>
      <c r="AD653" s="1" t="s">
        <v>327</v>
      </c>
      <c r="AE653" s="1" t="s">
        <v>8748</v>
      </c>
      <c r="AF653" s="1" t="s">
        <v>1021</v>
      </c>
      <c r="AG653" s="1" t="s">
        <v>8784</v>
      </c>
      <c r="AH653" s="1" t="s">
        <v>51</v>
      </c>
      <c r="AI653" s="1" t="s">
        <v>8849</v>
      </c>
      <c r="AT653" s="1" t="s">
        <v>44</v>
      </c>
      <c r="AU653" s="1" t="s">
        <v>6669</v>
      </c>
      <c r="AV653" s="1" t="s">
        <v>1166</v>
      </c>
      <c r="AW653" s="1" t="s">
        <v>9311</v>
      </c>
      <c r="BB653" s="1" t="s">
        <v>46</v>
      </c>
      <c r="BC653" s="1" t="s">
        <v>6783</v>
      </c>
      <c r="BD653" s="1" t="s">
        <v>54</v>
      </c>
      <c r="BE653" s="1" t="s">
        <v>7112</v>
      </c>
    </row>
    <row r="654" spans="1:73" ht="13.5" customHeight="1" x14ac:dyDescent="0.25">
      <c r="A654" s="4" t="str">
        <f t="shared" si="19"/>
        <v>1687_풍각남면_235</v>
      </c>
      <c r="B654" s="1">
        <v>1687</v>
      </c>
      <c r="C654" s="1" t="s">
        <v>11322</v>
      </c>
      <c r="D654" s="1" t="s">
        <v>11323</v>
      </c>
      <c r="E654" s="1">
        <v>653</v>
      </c>
      <c r="F654" s="1">
        <v>2</v>
      </c>
      <c r="G654" s="1" t="s">
        <v>839</v>
      </c>
      <c r="H654" s="1" t="s">
        <v>6459</v>
      </c>
      <c r="I654" s="1">
        <v>18</v>
      </c>
      <c r="L654" s="1">
        <v>5</v>
      </c>
      <c r="M654" s="1" t="s">
        <v>12414</v>
      </c>
      <c r="N654" s="1" t="s">
        <v>12904</v>
      </c>
      <c r="T654" s="1" t="s">
        <v>11389</v>
      </c>
      <c r="U654" s="1" t="s">
        <v>326</v>
      </c>
      <c r="V654" s="1" t="s">
        <v>6686</v>
      </c>
      <c r="Y654" s="1" t="s">
        <v>1796</v>
      </c>
      <c r="Z654" s="1" t="s">
        <v>7545</v>
      </c>
      <c r="AC654" s="1">
        <v>12</v>
      </c>
      <c r="AD654" s="1" t="s">
        <v>150</v>
      </c>
      <c r="AE654" s="1" t="s">
        <v>8731</v>
      </c>
      <c r="AT654" s="1" t="s">
        <v>1797</v>
      </c>
      <c r="AU654" s="1" t="s">
        <v>9184</v>
      </c>
      <c r="BB654" s="1" t="s">
        <v>1193</v>
      </c>
      <c r="BC654" s="1" t="s">
        <v>11823</v>
      </c>
      <c r="BF654" s="1" t="s">
        <v>11810</v>
      </c>
    </row>
    <row r="655" spans="1:73" ht="13.5" customHeight="1" x14ac:dyDescent="0.25">
      <c r="A655" s="4" t="str">
        <f t="shared" si="19"/>
        <v>1687_풍각남면_235</v>
      </c>
      <c r="B655" s="1">
        <v>1687</v>
      </c>
      <c r="C655" s="1" t="s">
        <v>11322</v>
      </c>
      <c r="D655" s="1" t="s">
        <v>11323</v>
      </c>
      <c r="E655" s="1">
        <v>654</v>
      </c>
      <c r="F655" s="1">
        <v>2</v>
      </c>
      <c r="G655" s="1" t="s">
        <v>839</v>
      </c>
      <c r="H655" s="1" t="s">
        <v>6459</v>
      </c>
      <c r="I655" s="1">
        <v>18</v>
      </c>
      <c r="L655" s="1">
        <v>5</v>
      </c>
      <c r="M655" s="1" t="s">
        <v>12414</v>
      </c>
      <c r="N655" s="1" t="s">
        <v>12904</v>
      </c>
      <c r="T655" s="1" t="s">
        <v>11389</v>
      </c>
      <c r="U655" s="1" t="s">
        <v>322</v>
      </c>
      <c r="V655" s="1" t="s">
        <v>6685</v>
      </c>
      <c r="Y655" s="1" t="s">
        <v>1771</v>
      </c>
      <c r="Z655" s="1" t="s">
        <v>7542</v>
      </c>
      <c r="AC655" s="1">
        <v>9</v>
      </c>
      <c r="AD655" s="1" t="s">
        <v>594</v>
      </c>
      <c r="AE655" s="1" t="s">
        <v>8763</v>
      </c>
      <c r="AG655" s="1" t="s">
        <v>8784</v>
      </c>
      <c r="AI655" s="1" t="s">
        <v>8849</v>
      </c>
      <c r="AU655" s="1" t="s">
        <v>9184</v>
      </c>
      <c r="BC655" s="1" t="s">
        <v>11823</v>
      </c>
      <c r="BF655" s="1" t="s">
        <v>11811</v>
      </c>
    </row>
    <row r="656" spans="1:73" ht="13.5" customHeight="1" x14ac:dyDescent="0.25">
      <c r="A656" s="4" t="str">
        <f t="shared" si="19"/>
        <v>1687_풍각남면_235</v>
      </c>
      <c r="B656" s="1">
        <v>1687</v>
      </c>
      <c r="C656" s="1" t="s">
        <v>11322</v>
      </c>
      <c r="D656" s="1" t="s">
        <v>11323</v>
      </c>
      <c r="E656" s="1">
        <v>655</v>
      </c>
      <c r="F656" s="1">
        <v>2</v>
      </c>
      <c r="G656" s="1" t="s">
        <v>839</v>
      </c>
      <c r="H656" s="1" t="s">
        <v>6459</v>
      </c>
      <c r="I656" s="1">
        <v>18</v>
      </c>
      <c r="L656" s="1">
        <v>5</v>
      </c>
      <c r="M656" s="1" t="s">
        <v>12414</v>
      </c>
      <c r="N656" s="1" t="s">
        <v>12904</v>
      </c>
      <c r="T656" s="1" t="s">
        <v>11389</v>
      </c>
      <c r="U656" s="1" t="s">
        <v>322</v>
      </c>
      <c r="V656" s="1" t="s">
        <v>6685</v>
      </c>
      <c r="Y656" s="1" t="s">
        <v>13736</v>
      </c>
      <c r="Z656" s="1" t="s">
        <v>7429</v>
      </c>
      <c r="AC656" s="1">
        <v>4</v>
      </c>
      <c r="AD656" s="1" t="s">
        <v>72</v>
      </c>
      <c r="AE656" s="1" t="s">
        <v>8718</v>
      </c>
      <c r="AF656" s="1" t="s">
        <v>11564</v>
      </c>
      <c r="AG656" s="1" t="s">
        <v>11565</v>
      </c>
      <c r="AH656" s="1" t="s">
        <v>51</v>
      </c>
      <c r="AI656" s="1" t="s">
        <v>8849</v>
      </c>
      <c r="AU656" s="1" t="s">
        <v>9184</v>
      </c>
      <c r="BC656" s="1" t="s">
        <v>11823</v>
      </c>
      <c r="BF656" s="1" t="s">
        <v>11817</v>
      </c>
    </row>
    <row r="657" spans="1:73" ht="13.5" customHeight="1" x14ac:dyDescent="0.25">
      <c r="A657" s="4" t="str">
        <f t="shared" si="19"/>
        <v>1687_풍각남면_235</v>
      </c>
      <c r="B657" s="1">
        <v>1687</v>
      </c>
      <c r="C657" s="1" t="s">
        <v>11322</v>
      </c>
      <c r="D657" s="1" t="s">
        <v>11323</v>
      </c>
      <c r="E657" s="1">
        <v>656</v>
      </c>
      <c r="F657" s="1">
        <v>2</v>
      </c>
      <c r="G657" s="1" t="s">
        <v>839</v>
      </c>
      <c r="H657" s="1" t="s">
        <v>6459</v>
      </c>
      <c r="I657" s="1">
        <v>18</v>
      </c>
      <c r="L657" s="1">
        <v>5</v>
      </c>
      <c r="M657" s="1" t="s">
        <v>12414</v>
      </c>
      <c r="N657" s="1" t="s">
        <v>12904</v>
      </c>
      <c r="T657" s="1" t="s">
        <v>11389</v>
      </c>
      <c r="U657" s="1" t="s">
        <v>322</v>
      </c>
      <c r="V657" s="1" t="s">
        <v>6685</v>
      </c>
      <c r="Y657" s="1" t="s">
        <v>1798</v>
      </c>
      <c r="Z657" s="1" t="s">
        <v>7546</v>
      </c>
      <c r="AC657" s="1">
        <v>46</v>
      </c>
      <c r="AD657" s="1" t="s">
        <v>376</v>
      </c>
      <c r="AE657" s="1" t="s">
        <v>8752</v>
      </c>
      <c r="AF657" s="1" t="s">
        <v>1021</v>
      </c>
      <c r="AG657" s="1" t="s">
        <v>8784</v>
      </c>
      <c r="AH657" s="1" t="s">
        <v>1058</v>
      </c>
      <c r="AI657" s="1" t="s">
        <v>8856</v>
      </c>
      <c r="BB657" s="1" t="s">
        <v>322</v>
      </c>
      <c r="BC657" s="1" t="s">
        <v>6685</v>
      </c>
      <c r="BD657" s="1" t="s">
        <v>1505</v>
      </c>
      <c r="BE657" s="1" t="s">
        <v>7467</v>
      </c>
      <c r="BF657" s="1" t="s">
        <v>11810</v>
      </c>
    </row>
    <row r="658" spans="1:73" ht="13.5" customHeight="1" x14ac:dyDescent="0.25">
      <c r="A658" s="4" t="str">
        <f t="shared" si="19"/>
        <v>1687_풍각남면_235</v>
      </c>
      <c r="B658" s="1">
        <v>1687</v>
      </c>
      <c r="C658" s="1" t="s">
        <v>11322</v>
      </c>
      <c r="D658" s="1" t="s">
        <v>11323</v>
      </c>
      <c r="E658" s="1">
        <v>657</v>
      </c>
      <c r="F658" s="1">
        <v>2</v>
      </c>
      <c r="G658" s="1" t="s">
        <v>839</v>
      </c>
      <c r="H658" s="1" t="s">
        <v>6459</v>
      </c>
      <c r="I658" s="1">
        <v>19</v>
      </c>
      <c r="J658" s="1" t="s">
        <v>1799</v>
      </c>
      <c r="K658" s="1" t="s">
        <v>6493</v>
      </c>
      <c r="L658" s="1">
        <v>1</v>
      </c>
      <c r="M658" s="1" t="s">
        <v>1800</v>
      </c>
      <c r="N658" s="1" t="s">
        <v>7547</v>
      </c>
      <c r="O658" s="1" t="s">
        <v>6</v>
      </c>
      <c r="P658" s="1" t="s">
        <v>6578</v>
      </c>
      <c r="T658" s="1" t="s">
        <v>11368</v>
      </c>
      <c r="U658" s="1" t="s">
        <v>44</v>
      </c>
      <c r="V658" s="1" t="s">
        <v>6669</v>
      </c>
      <c r="Y658" s="1" t="s">
        <v>1800</v>
      </c>
      <c r="Z658" s="1" t="s">
        <v>7547</v>
      </c>
      <c r="AC658" s="1">
        <v>45</v>
      </c>
      <c r="AD658" s="1" t="s">
        <v>406</v>
      </c>
      <c r="AE658" s="1" t="s">
        <v>8755</v>
      </c>
      <c r="AJ658" s="1" t="s">
        <v>17</v>
      </c>
      <c r="AK658" s="1" t="s">
        <v>8908</v>
      </c>
      <c r="AL658" s="1" t="s">
        <v>56</v>
      </c>
      <c r="AM658" s="1" t="s">
        <v>11552</v>
      </c>
      <c r="AN658" s="1" t="s">
        <v>109</v>
      </c>
      <c r="AO658" s="1" t="s">
        <v>8966</v>
      </c>
      <c r="AP658" s="1" t="s">
        <v>348</v>
      </c>
      <c r="AQ658" s="1" t="s">
        <v>9000</v>
      </c>
      <c r="AR658" s="1" t="s">
        <v>1801</v>
      </c>
      <c r="AS658" s="1" t="s">
        <v>11678</v>
      </c>
      <c r="AT658" s="1" t="s">
        <v>44</v>
      </c>
      <c r="AU658" s="1" t="s">
        <v>6669</v>
      </c>
      <c r="AV658" s="1" t="s">
        <v>1802</v>
      </c>
      <c r="AW658" s="1" t="s">
        <v>9346</v>
      </c>
      <c r="BB658" s="1" t="s">
        <v>83</v>
      </c>
      <c r="BC658" s="1" t="s">
        <v>11816</v>
      </c>
      <c r="BD658" s="1" t="s">
        <v>1803</v>
      </c>
      <c r="BE658" s="1" t="s">
        <v>9778</v>
      </c>
      <c r="BG658" s="1" t="s">
        <v>60</v>
      </c>
      <c r="BH658" s="1" t="s">
        <v>7012</v>
      </c>
      <c r="BI658" s="1" t="s">
        <v>1804</v>
      </c>
      <c r="BJ658" s="1" t="s">
        <v>13655</v>
      </c>
      <c r="BK658" s="1" t="s">
        <v>60</v>
      </c>
      <c r="BL658" s="1" t="s">
        <v>7012</v>
      </c>
      <c r="BM658" s="1" t="s">
        <v>1805</v>
      </c>
      <c r="BN658" s="1" t="s">
        <v>10467</v>
      </c>
      <c r="BO658" s="1" t="s">
        <v>60</v>
      </c>
      <c r="BP658" s="1" t="s">
        <v>7012</v>
      </c>
      <c r="BQ658" s="1" t="s">
        <v>1806</v>
      </c>
      <c r="BR658" s="1" t="s">
        <v>12274</v>
      </c>
      <c r="BS658" s="1" t="s">
        <v>86</v>
      </c>
      <c r="BT658" s="1" t="s">
        <v>8853</v>
      </c>
    </row>
    <row r="659" spans="1:73" ht="13.5" customHeight="1" x14ac:dyDescent="0.25">
      <c r="A659" s="4" t="str">
        <f t="shared" si="19"/>
        <v>1687_풍각남면_235</v>
      </c>
      <c r="B659" s="1">
        <v>1687</v>
      </c>
      <c r="C659" s="1" t="s">
        <v>11322</v>
      </c>
      <c r="D659" s="1" t="s">
        <v>11323</v>
      </c>
      <c r="E659" s="1">
        <v>658</v>
      </c>
      <c r="F659" s="1">
        <v>2</v>
      </c>
      <c r="G659" s="1" t="s">
        <v>839</v>
      </c>
      <c r="H659" s="1" t="s">
        <v>6459</v>
      </c>
      <c r="I659" s="1">
        <v>19</v>
      </c>
      <c r="L659" s="1">
        <v>1</v>
      </c>
      <c r="M659" s="1" t="s">
        <v>1800</v>
      </c>
      <c r="N659" s="1" t="s">
        <v>7547</v>
      </c>
      <c r="S659" s="1" t="s">
        <v>52</v>
      </c>
      <c r="T659" s="1" t="s">
        <v>6593</v>
      </c>
      <c r="U659" s="1" t="s">
        <v>53</v>
      </c>
      <c r="V659" s="1" t="s">
        <v>6668</v>
      </c>
      <c r="Y659" s="1" t="s">
        <v>1807</v>
      </c>
      <c r="Z659" s="1" t="s">
        <v>7548</v>
      </c>
      <c r="AC659" s="1">
        <v>29</v>
      </c>
      <c r="AD659" s="1" t="s">
        <v>422</v>
      </c>
      <c r="AE659" s="1" t="s">
        <v>8757</v>
      </c>
      <c r="AJ659" s="1" t="s">
        <v>17</v>
      </c>
      <c r="AK659" s="1" t="s">
        <v>8908</v>
      </c>
      <c r="AL659" s="1" t="s">
        <v>40</v>
      </c>
      <c r="AM659" s="1" t="s">
        <v>8911</v>
      </c>
      <c r="AN659" s="1" t="s">
        <v>51</v>
      </c>
      <c r="AO659" s="1" t="s">
        <v>8849</v>
      </c>
      <c r="AP659" s="1" t="s">
        <v>1184</v>
      </c>
      <c r="AQ659" s="1" t="s">
        <v>6748</v>
      </c>
      <c r="AR659" s="1" t="s">
        <v>1808</v>
      </c>
      <c r="AS659" s="1" t="s">
        <v>9054</v>
      </c>
      <c r="AT659" s="1" t="s">
        <v>44</v>
      </c>
      <c r="AU659" s="1" t="s">
        <v>6669</v>
      </c>
      <c r="AV659" s="1" t="s">
        <v>1809</v>
      </c>
      <c r="AW659" s="1" t="s">
        <v>7113</v>
      </c>
      <c r="BB659" s="1" t="s">
        <v>46</v>
      </c>
      <c r="BC659" s="1" t="s">
        <v>6783</v>
      </c>
      <c r="BD659" s="1" t="s">
        <v>1810</v>
      </c>
      <c r="BE659" s="1" t="s">
        <v>9779</v>
      </c>
      <c r="BG659" s="1" t="s">
        <v>44</v>
      </c>
      <c r="BH659" s="1" t="s">
        <v>6669</v>
      </c>
      <c r="BI659" s="1" t="s">
        <v>1811</v>
      </c>
      <c r="BJ659" s="1" t="s">
        <v>7832</v>
      </c>
      <c r="BK659" s="1" t="s">
        <v>44</v>
      </c>
      <c r="BL659" s="1" t="s">
        <v>6669</v>
      </c>
      <c r="BM659" s="1" t="s">
        <v>13501</v>
      </c>
      <c r="BN659" s="1" t="s">
        <v>13505</v>
      </c>
      <c r="BQ659" s="1" t="s">
        <v>320</v>
      </c>
      <c r="BR659" s="1" t="s">
        <v>12306</v>
      </c>
    </row>
    <row r="660" spans="1:73" ht="13.5" customHeight="1" x14ac:dyDescent="0.25">
      <c r="A660" s="4" t="str">
        <f t="shared" si="19"/>
        <v>1687_풍각남면_235</v>
      </c>
      <c r="B660" s="1">
        <v>1687</v>
      </c>
      <c r="C660" s="1" t="s">
        <v>11322</v>
      </c>
      <c r="D660" s="1" t="s">
        <v>11323</v>
      </c>
      <c r="E660" s="1">
        <v>659</v>
      </c>
      <c r="F660" s="1">
        <v>2</v>
      </c>
      <c r="G660" s="1" t="s">
        <v>839</v>
      </c>
      <c r="H660" s="1" t="s">
        <v>6459</v>
      </c>
      <c r="I660" s="1">
        <v>19</v>
      </c>
      <c r="L660" s="1">
        <v>2</v>
      </c>
      <c r="M660" s="1" t="s">
        <v>1812</v>
      </c>
      <c r="N660" s="1" t="s">
        <v>7549</v>
      </c>
      <c r="T660" s="1" t="s">
        <v>11369</v>
      </c>
      <c r="U660" s="1" t="s">
        <v>44</v>
      </c>
      <c r="V660" s="1" t="s">
        <v>6669</v>
      </c>
      <c r="Y660" s="1" t="s">
        <v>1812</v>
      </c>
      <c r="Z660" s="1" t="s">
        <v>7549</v>
      </c>
      <c r="AC660" s="1">
        <v>45</v>
      </c>
      <c r="AD660" s="1" t="s">
        <v>406</v>
      </c>
      <c r="AE660" s="1" t="s">
        <v>8755</v>
      </c>
      <c r="AJ660" s="1" t="s">
        <v>17</v>
      </c>
      <c r="AK660" s="1" t="s">
        <v>8908</v>
      </c>
      <c r="AL660" s="1" t="s">
        <v>795</v>
      </c>
      <c r="AM660" s="1" t="s">
        <v>8865</v>
      </c>
      <c r="AN660" s="1" t="s">
        <v>51</v>
      </c>
      <c r="AO660" s="1" t="s">
        <v>8849</v>
      </c>
      <c r="AP660" s="1" t="s">
        <v>1184</v>
      </c>
      <c r="AQ660" s="1" t="s">
        <v>6748</v>
      </c>
      <c r="AR660" s="1" t="s">
        <v>1808</v>
      </c>
      <c r="AS660" s="1" t="s">
        <v>9054</v>
      </c>
      <c r="AT660" s="1" t="s">
        <v>44</v>
      </c>
      <c r="AU660" s="1" t="s">
        <v>6669</v>
      </c>
      <c r="AV660" s="1" t="s">
        <v>1426</v>
      </c>
      <c r="AW660" s="1" t="s">
        <v>8336</v>
      </c>
      <c r="BB660" s="1" t="s">
        <v>46</v>
      </c>
      <c r="BC660" s="1" t="s">
        <v>6783</v>
      </c>
      <c r="BD660" s="1" t="s">
        <v>1813</v>
      </c>
      <c r="BE660" s="1" t="s">
        <v>9780</v>
      </c>
      <c r="BG660" s="1" t="s">
        <v>44</v>
      </c>
      <c r="BH660" s="1" t="s">
        <v>6669</v>
      </c>
      <c r="BI660" s="1" t="s">
        <v>1814</v>
      </c>
      <c r="BJ660" s="1" t="s">
        <v>10036</v>
      </c>
      <c r="BK660" s="1" t="s">
        <v>44</v>
      </c>
      <c r="BL660" s="1" t="s">
        <v>6669</v>
      </c>
      <c r="BM660" s="1" t="s">
        <v>774</v>
      </c>
      <c r="BN660" s="1" t="s">
        <v>10092</v>
      </c>
      <c r="BO660" s="1" t="s">
        <v>44</v>
      </c>
      <c r="BP660" s="1" t="s">
        <v>6669</v>
      </c>
      <c r="BQ660" s="1" t="s">
        <v>1815</v>
      </c>
      <c r="BR660" s="1" t="s">
        <v>10883</v>
      </c>
      <c r="BS660" s="1" t="s">
        <v>636</v>
      </c>
      <c r="BT660" s="1" t="s">
        <v>8934</v>
      </c>
    </row>
    <row r="661" spans="1:73" ht="13.5" customHeight="1" x14ac:dyDescent="0.25">
      <c r="A661" s="4" t="str">
        <f t="shared" si="19"/>
        <v>1687_풍각남면_235</v>
      </c>
      <c r="B661" s="1">
        <v>1687</v>
      </c>
      <c r="C661" s="1" t="s">
        <v>11322</v>
      </c>
      <c r="D661" s="1" t="s">
        <v>11323</v>
      </c>
      <c r="E661" s="1">
        <v>660</v>
      </c>
      <c r="F661" s="1">
        <v>2</v>
      </c>
      <c r="G661" s="1" t="s">
        <v>839</v>
      </c>
      <c r="H661" s="1" t="s">
        <v>6459</v>
      </c>
      <c r="I661" s="1">
        <v>19</v>
      </c>
      <c r="L661" s="1">
        <v>2</v>
      </c>
      <c r="M661" s="1" t="s">
        <v>1812</v>
      </c>
      <c r="N661" s="1" t="s">
        <v>7549</v>
      </c>
      <c r="S661" s="1" t="s">
        <v>52</v>
      </c>
      <c r="T661" s="1" t="s">
        <v>6593</v>
      </c>
      <c r="U661" s="1" t="s">
        <v>46</v>
      </c>
      <c r="V661" s="1" t="s">
        <v>6783</v>
      </c>
      <c r="Y661" s="1" t="s">
        <v>1816</v>
      </c>
      <c r="Z661" s="1" t="s">
        <v>7550</v>
      </c>
      <c r="AC661" s="1">
        <v>34</v>
      </c>
      <c r="AD661" s="1" t="s">
        <v>72</v>
      </c>
      <c r="AE661" s="1" t="s">
        <v>8718</v>
      </c>
      <c r="AJ661" s="1" t="s">
        <v>17</v>
      </c>
      <c r="AK661" s="1" t="s">
        <v>8908</v>
      </c>
      <c r="AL661" s="1" t="s">
        <v>51</v>
      </c>
      <c r="AM661" s="1" t="s">
        <v>8849</v>
      </c>
      <c r="AN661" s="1" t="s">
        <v>51</v>
      </c>
      <c r="AO661" s="1" t="s">
        <v>8849</v>
      </c>
      <c r="AP661" s="1" t="s">
        <v>1184</v>
      </c>
      <c r="AQ661" s="1" t="s">
        <v>6748</v>
      </c>
      <c r="AR661" s="1" t="s">
        <v>1808</v>
      </c>
      <c r="AS661" s="1" t="s">
        <v>9054</v>
      </c>
      <c r="AT661" s="1" t="s">
        <v>44</v>
      </c>
      <c r="AU661" s="1" t="s">
        <v>6669</v>
      </c>
      <c r="AV661" s="1" t="s">
        <v>1817</v>
      </c>
      <c r="AW661" s="1" t="s">
        <v>11803</v>
      </c>
      <c r="BB661" s="1" t="s">
        <v>46</v>
      </c>
      <c r="BC661" s="1" t="s">
        <v>6783</v>
      </c>
      <c r="BD661" s="1" t="s">
        <v>1210</v>
      </c>
      <c r="BE661" s="1" t="s">
        <v>7376</v>
      </c>
      <c r="BG661" s="1" t="s">
        <v>44</v>
      </c>
      <c r="BH661" s="1" t="s">
        <v>6669</v>
      </c>
      <c r="BI661" s="1" t="s">
        <v>1796</v>
      </c>
      <c r="BJ661" s="1" t="s">
        <v>7545</v>
      </c>
      <c r="BK661" s="1" t="s">
        <v>44</v>
      </c>
      <c r="BL661" s="1" t="s">
        <v>6669</v>
      </c>
      <c r="BM661" s="1" t="s">
        <v>1818</v>
      </c>
      <c r="BN661" s="1" t="s">
        <v>9529</v>
      </c>
      <c r="BO661" s="1" t="s">
        <v>44</v>
      </c>
      <c r="BP661" s="1" t="s">
        <v>6669</v>
      </c>
      <c r="BQ661" s="1" t="s">
        <v>860</v>
      </c>
      <c r="BR661" s="1" t="s">
        <v>9291</v>
      </c>
      <c r="BS661" s="1" t="s">
        <v>56</v>
      </c>
      <c r="BT661" s="1" t="s">
        <v>11552</v>
      </c>
      <c r="BU661" s="1" t="s">
        <v>14051</v>
      </c>
    </row>
    <row r="662" spans="1:73" ht="13.5" customHeight="1" x14ac:dyDescent="0.25">
      <c r="A662" s="4" t="str">
        <f t="shared" si="19"/>
        <v>1687_풍각남면_235</v>
      </c>
      <c r="B662" s="1">
        <v>1687</v>
      </c>
      <c r="C662" s="1" t="s">
        <v>11322</v>
      </c>
      <c r="D662" s="1" t="s">
        <v>11323</v>
      </c>
      <c r="E662" s="1">
        <v>661</v>
      </c>
      <c r="F662" s="1">
        <v>2</v>
      </c>
      <c r="G662" s="1" t="s">
        <v>839</v>
      </c>
      <c r="H662" s="1" t="s">
        <v>6459</v>
      </c>
      <c r="I662" s="1">
        <v>19</v>
      </c>
      <c r="L662" s="1">
        <v>3</v>
      </c>
      <c r="M662" s="1" t="s">
        <v>12415</v>
      </c>
      <c r="N662" s="1" t="s">
        <v>12905</v>
      </c>
      <c r="O662" s="1" t="s">
        <v>443</v>
      </c>
      <c r="P662" s="1" t="s">
        <v>11371</v>
      </c>
      <c r="T662" s="1" t="s">
        <v>11369</v>
      </c>
      <c r="U662" s="1" t="s">
        <v>1034</v>
      </c>
      <c r="V662" s="1" t="s">
        <v>6739</v>
      </c>
      <c r="W662" s="1" t="s">
        <v>84</v>
      </c>
      <c r="X662" s="1" t="s">
        <v>11440</v>
      </c>
      <c r="Y662" s="1" t="s">
        <v>906</v>
      </c>
      <c r="Z662" s="1" t="s">
        <v>7394</v>
      </c>
      <c r="AC662" s="1">
        <v>24</v>
      </c>
      <c r="AD662" s="1" t="s">
        <v>764</v>
      </c>
      <c r="AE662" s="1" t="s">
        <v>8767</v>
      </c>
      <c r="AJ662" s="1" t="s">
        <v>17</v>
      </c>
      <c r="AK662" s="1" t="s">
        <v>8908</v>
      </c>
      <c r="AL662" s="1" t="s">
        <v>86</v>
      </c>
      <c r="AM662" s="1" t="s">
        <v>8853</v>
      </c>
      <c r="AT662" s="1" t="s">
        <v>618</v>
      </c>
      <c r="AU662" s="1" t="s">
        <v>6817</v>
      </c>
      <c r="AV662" s="1" t="s">
        <v>809</v>
      </c>
      <c r="AW662" s="1" t="s">
        <v>9285</v>
      </c>
      <c r="BG662" s="1" t="s">
        <v>579</v>
      </c>
      <c r="BH662" s="1" t="s">
        <v>9171</v>
      </c>
      <c r="BI662" s="1" t="s">
        <v>1143</v>
      </c>
      <c r="BJ662" s="1" t="s">
        <v>7077</v>
      </c>
      <c r="BK662" s="1" t="s">
        <v>60</v>
      </c>
      <c r="BL662" s="1" t="s">
        <v>7012</v>
      </c>
      <c r="BM662" s="1" t="s">
        <v>1217</v>
      </c>
      <c r="BN662" s="1" t="s">
        <v>9314</v>
      </c>
      <c r="BO662" s="1" t="s">
        <v>78</v>
      </c>
      <c r="BP662" s="1" t="s">
        <v>6689</v>
      </c>
      <c r="BQ662" s="1" t="s">
        <v>1819</v>
      </c>
      <c r="BR662" s="1" t="s">
        <v>12297</v>
      </c>
      <c r="BS662" s="1" t="s">
        <v>116</v>
      </c>
      <c r="BT662" s="1" t="s">
        <v>8914</v>
      </c>
    </row>
    <row r="663" spans="1:73" ht="13.5" customHeight="1" x14ac:dyDescent="0.25">
      <c r="A663" s="4" t="str">
        <f t="shared" si="19"/>
        <v>1687_풍각남면_235</v>
      </c>
      <c r="B663" s="1">
        <v>1687</v>
      </c>
      <c r="C663" s="1" t="s">
        <v>11322</v>
      </c>
      <c r="D663" s="1" t="s">
        <v>11323</v>
      </c>
      <c r="E663" s="1">
        <v>662</v>
      </c>
      <c r="F663" s="1">
        <v>2</v>
      </c>
      <c r="G663" s="1" t="s">
        <v>839</v>
      </c>
      <c r="H663" s="1" t="s">
        <v>6459</v>
      </c>
      <c r="I663" s="1">
        <v>19</v>
      </c>
      <c r="L663" s="1">
        <v>3</v>
      </c>
      <c r="M663" s="1" t="s">
        <v>12415</v>
      </c>
      <c r="N663" s="1" t="s">
        <v>12905</v>
      </c>
      <c r="S663" s="1" t="s">
        <v>52</v>
      </c>
      <c r="T663" s="1" t="s">
        <v>6593</v>
      </c>
      <c r="U663" s="1" t="s">
        <v>83</v>
      </c>
      <c r="V663" s="1" t="s">
        <v>11397</v>
      </c>
      <c r="W663" s="1" t="s">
        <v>1820</v>
      </c>
      <c r="X663" s="1" t="s">
        <v>7085</v>
      </c>
      <c r="Y663" s="1" t="s">
        <v>140</v>
      </c>
      <c r="Z663" s="1" t="s">
        <v>7129</v>
      </c>
      <c r="AC663" s="1">
        <v>22</v>
      </c>
      <c r="AD663" s="1" t="s">
        <v>253</v>
      </c>
      <c r="AE663" s="1" t="s">
        <v>8742</v>
      </c>
      <c r="AJ663" s="1" t="s">
        <v>17</v>
      </c>
      <c r="AK663" s="1" t="s">
        <v>8908</v>
      </c>
      <c r="AL663" s="1" t="s">
        <v>238</v>
      </c>
      <c r="AM663" s="1" t="s">
        <v>8872</v>
      </c>
      <c r="AT663" s="1" t="s">
        <v>60</v>
      </c>
      <c r="AU663" s="1" t="s">
        <v>7012</v>
      </c>
      <c r="AV663" s="1" t="s">
        <v>1772</v>
      </c>
      <c r="AW663" s="1" t="s">
        <v>7789</v>
      </c>
      <c r="BG663" s="1" t="s">
        <v>78</v>
      </c>
      <c r="BH663" s="1" t="s">
        <v>6689</v>
      </c>
      <c r="BI663" s="1" t="s">
        <v>1821</v>
      </c>
      <c r="BJ663" s="1" t="s">
        <v>9712</v>
      </c>
      <c r="BK663" s="1" t="s">
        <v>60</v>
      </c>
      <c r="BL663" s="1" t="s">
        <v>7012</v>
      </c>
      <c r="BM663" s="1" t="s">
        <v>1822</v>
      </c>
      <c r="BN663" s="1" t="s">
        <v>9658</v>
      </c>
      <c r="BO663" s="1" t="s">
        <v>58</v>
      </c>
      <c r="BP663" s="1" t="s">
        <v>6774</v>
      </c>
      <c r="BQ663" s="1" t="s">
        <v>1823</v>
      </c>
      <c r="BR663" s="1" t="s">
        <v>10884</v>
      </c>
      <c r="BS663" s="1" t="s">
        <v>116</v>
      </c>
      <c r="BT663" s="1" t="s">
        <v>8914</v>
      </c>
    </row>
    <row r="664" spans="1:73" ht="13.5" customHeight="1" x14ac:dyDescent="0.25">
      <c r="A664" s="4" t="str">
        <f t="shared" si="19"/>
        <v>1687_풍각남면_235</v>
      </c>
      <c r="B664" s="1">
        <v>1687</v>
      </c>
      <c r="C664" s="1" t="s">
        <v>11322</v>
      </c>
      <c r="D664" s="1" t="s">
        <v>11323</v>
      </c>
      <c r="E664" s="1">
        <v>663</v>
      </c>
      <c r="F664" s="1">
        <v>2</v>
      </c>
      <c r="G664" s="1" t="s">
        <v>839</v>
      </c>
      <c r="H664" s="1" t="s">
        <v>6459</v>
      </c>
      <c r="I664" s="1">
        <v>19</v>
      </c>
      <c r="L664" s="1">
        <v>3</v>
      </c>
      <c r="M664" s="1" t="s">
        <v>12415</v>
      </c>
      <c r="N664" s="1" t="s">
        <v>12905</v>
      </c>
      <c r="S664" s="1" t="s">
        <v>490</v>
      </c>
      <c r="T664" s="1" t="s">
        <v>6607</v>
      </c>
      <c r="W664" s="1" t="s">
        <v>306</v>
      </c>
      <c r="X664" s="1" t="s">
        <v>7062</v>
      </c>
      <c r="Y664" s="1" t="s">
        <v>140</v>
      </c>
      <c r="Z664" s="1" t="s">
        <v>7129</v>
      </c>
      <c r="AC664" s="1">
        <v>47</v>
      </c>
      <c r="AD664" s="1" t="s">
        <v>172</v>
      </c>
      <c r="AE664" s="1" t="s">
        <v>8733</v>
      </c>
    </row>
    <row r="665" spans="1:73" ht="13.5" customHeight="1" x14ac:dyDescent="0.25">
      <c r="A665" s="4" t="str">
        <f t="shared" si="19"/>
        <v>1687_풍각남면_235</v>
      </c>
      <c r="B665" s="1">
        <v>1687</v>
      </c>
      <c r="C665" s="1" t="s">
        <v>11322</v>
      </c>
      <c r="D665" s="1" t="s">
        <v>11323</v>
      </c>
      <c r="E665" s="1">
        <v>664</v>
      </c>
      <c r="F665" s="1">
        <v>2</v>
      </c>
      <c r="G665" s="1" t="s">
        <v>839</v>
      </c>
      <c r="H665" s="1" t="s">
        <v>6459</v>
      </c>
      <c r="I665" s="1">
        <v>19</v>
      </c>
      <c r="L665" s="1">
        <v>4</v>
      </c>
      <c r="M665" s="1" t="s">
        <v>12416</v>
      </c>
      <c r="N665" s="1" t="s">
        <v>12906</v>
      </c>
      <c r="O665" s="1" t="s">
        <v>6</v>
      </c>
      <c r="P665" s="1" t="s">
        <v>6578</v>
      </c>
      <c r="T665" s="1" t="s">
        <v>11368</v>
      </c>
      <c r="U665" s="1" t="s">
        <v>915</v>
      </c>
      <c r="V665" s="1" t="s">
        <v>6728</v>
      </c>
      <c r="W665" s="1" t="s">
        <v>139</v>
      </c>
      <c r="X665" s="1" t="s">
        <v>11441</v>
      </c>
      <c r="Y665" s="1" t="s">
        <v>1824</v>
      </c>
      <c r="Z665" s="1" t="s">
        <v>7551</v>
      </c>
      <c r="AC665" s="1">
        <v>38</v>
      </c>
      <c r="AD665" s="1" t="s">
        <v>85</v>
      </c>
      <c r="AE665" s="1" t="s">
        <v>8720</v>
      </c>
      <c r="AJ665" s="1" t="s">
        <v>17</v>
      </c>
      <c r="AK665" s="1" t="s">
        <v>8908</v>
      </c>
      <c r="AL665" s="1" t="s">
        <v>1352</v>
      </c>
      <c r="AM665" s="1" t="s">
        <v>8930</v>
      </c>
      <c r="AT665" s="1" t="s">
        <v>148</v>
      </c>
      <c r="AU665" s="1" t="s">
        <v>11760</v>
      </c>
      <c r="AV665" s="1" t="s">
        <v>1395</v>
      </c>
      <c r="AW665" s="1" t="s">
        <v>8480</v>
      </c>
      <c r="BG665" s="1" t="s">
        <v>60</v>
      </c>
      <c r="BH665" s="1" t="s">
        <v>7012</v>
      </c>
      <c r="BI665" s="1" t="s">
        <v>1825</v>
      </c>
      <c r="BJ665" s="1" t="s">
        <v>9857</v>
      </c>
      <c r="BK665" s="1" t="s">
        <v>60</v>
      </c>
      <c r="BL665" s="1" t="s">
        <v>7012</v>
      </c>
      <c r="BM665" s="1" t="s">
        <v>1826</v>
      </c>
      <c r="BN665" s="1" t="s">
        <v>10468</v>
      </c>
      <c r="BO665" s="1" t="s">
        <v>293</v>
      </c>
      <c r="BP665" s="1" t="s">
        <v>6947</v>
      </c>
      <c r="BQ665" s="1" t="s">
        <v>1827</v>
      </c>
      <c r="BR665" s="1" t="s">
        <v>10885</v>
      </c>
      <c r="BS665" s="1" t="s">
        <v>196</v>
      </c>
      <c r="BT665" s="1" t="s">
        <v>8873</v>
      </c>
    </row>
    <row r="666" spans="1:73" ht="13.5" customHeight="1" x14ac:dyDescent="0.25">
      <c r="A666" s="4" t="str">
        <f t="shared" si="19"/>
        <v>1687_풍각남면_235</v>
      </c>
      <c r="B666" s="1">
        <v>1687</v>
      </c>
      <c r="C666" s="1" t="s">
        <v>11322</v>
      </c>
      <c r="D666" s="1" t="s">
        <v>11323</v>
      </c>
      <c r="E666" s="1">
        <v>665</v>
      </c>
      <c r="F666" s="1">
        <v>2</v>
      </c>
      <c r="G666" s="1" t="s">
        <v>839</v>
      </c>
      <c r="H666" s="1" t="s">
        <v>6459</v>
      </c>
      <c r="I666" s="1">
        <v>19</v>
      </c>
      <c r="L666" s="1">
        <v>5</v>
      </c>
      <c r="M666" s="1" t="s">
        <v>13718</v>
      </c>
      <c r="N666" s="1" t="s">
        <v>7120</v>
      </c>
      <c r="T666" s="1" t="s">
        <v>11369</v>
      </c>
      <c r="U666" s="1" t="s">
        <v>1828</v>
      </c>
      <c r="V666" s="1" t="s">
        <v>6784</v>
      </c>
      <c r="Y666" s="1" t="s">
        <v>13718</v>
      </c>
      <c r="Z666" s="1" t="s">
        <v>7120</v>
      </c>
      <c r="AC666" s="1">
        <v>56</v>
      </c>
      <c r="AD666" s="1" t="s">
        <v>521</v>
      </c>
      <c r="AE666" s="1" t="s">
        <v>8761</v>
      </c>
      <c r="AJ666" s="1" t="s">
        <v>17</v>
      </c>
      <c r="AK666" s="1" t="s">
        <v>8908</v>
      </c>
      <c r="AL666" s="1" t="s">
        <v>51</v>
      </c>
      <c r="AM666" s="1" t="s">
        <v>8849</v>
      </c>
      <c r="AP666" s="1" t="s">
        <v>58</v>
      </c>
      <c r="AQ666" s="1" t="s">
        <v>6774</v>
      </c>
      <c r="AR666" s="1" t="s">
        <v>13794</v>
      </c>
      <c r="AS666" s="1" t="s">
        <v>9055</v>
      </c>
      <c r="AT666" s="1" t="s">
        <v>44</v>
      </c>
      <c r="AU666" s="1" t="s">
        <v>6669</v>
      </c>
      <c r="AV666" s="1" t="s">
        <v>678</v>
      </c>
      <c r="AW666" s="1" t="s">
        <v>9302</v>
      </c>
      <c r="BB666" s="1" t="s">
        <v>46</v>
      </c>
      <c r="BC666" s="1" t="s">
        <v>6783</v>
      </c>
      <c r="BD666" s="1" t="s">
        <v>1112</v>
      </c>
      <c r="BE666" s="1" t="s">
        <v>7347</v>
      </c>
      <c r="BG666" s="1" t="s">
        <v>1738</v>
      </c>
      <c r="BH666" s="1" t="s">
        <v>8999</v>
      </c>
      <c r="BI666" s="1" t="s">
        <v>1829</v>
      </c>
      <c r="BJ666" s="1" t="s">
        <v>8728</v>
      </c>
      <c r="BK666" s="1" t="s">
        <v>60</v>
      </c>
      <c r="BL666" s="1" t="s">
        <v>7012</v>
      </c>
      <c r="BM666" s="1" t="s">
        <v>1741</v>
      </c>
      <c r="BN666" s="1" t="s">
        <v>10031</v>
      </c>
      <c r="BO666" s="1" t="s">
        <v>44</v>
      </c>
      <c r="BP666" s="1" t="s">
        <v>6669</v>
      </c>
      <c r="BQ666" s="1" t="s">
        <v>1621</v>
      </c>
      <c r="BR666" s="1" t="s">
        <v>12308</v>
      </c>
      <c r="BS666" s="1" t="s">
        <v>1060</v>
      </c>
      <c r="BT666" s="1" t="s">
        <v>8923</v>
      </c>
    </row>
    <row r="667" spans="1:73" ht="13.5" customHeight="1" x14ac:dyDescent="0.25">
      <c r="A667" s="4" t="str">
        <f t="shared" si="19"/>
        <v>1687_풍각남면_235</v>
      </c>
      <c r="B667" s="1">
        <v>1687</v>
      </c>
      <c r="C667" s="1" t="s">
        <v>11322</v>
      </c>
      <c r="D667" s="1" t="s">
        <v>11323</v>
      </c>
      <c r="E667" s="1">
        <v>666</v>
      </c>
      <c r="F667" s="1">
        <v>2</v>
      </c>
      <c r="G667" s="1" t="s">
        <v>839</v>
      </c>
      <c r="H667" s="1" t="s">
        <v>6459</v>
      </c>
      <c r="I667" s="1">
        <v>19</v>
      </c>
      <c r="L667" s="1">
        <v>5</v>
      </c>
      <c r="M667" s="1" t="s">
        <v>13718</v>
      </c>
      <c r="N667" s="1" t="s">
        <v>7120</v>
      </c>
      <c r="S667" s="1" t="s">
        <v>93</v>
      </c>
      <c r="T667" s="1" t="s">
        <v>6597</v>
      </c>
      <c r="U667" s="1" t="s">
        <v>813</v>
      </c>
      <c r="V667" s="1" t="s">
        <v>6722</v>
      </c>
      <c r="Y667" s="1" t="s">
        <v>992</v>
      </c>
      <c r="Z667" s="1" t="s">
        <v>7308</v>
      </c>
      <c r="AC667" s="1">
        <v>34</v>
      </c>
      <c r="AD667" s="1" t="s">
        <v>55</v>
      </c>
      <c r="AE667" s="1" t="s">
        <v>8716</v>
      </c>
    </row>
    <row r="668" spans="1:73" ht="13.5" customHeight="1" x14ac:dyDescent="0.25">
      <c r="A668" s="4" t="str">
        <f t="shared" si="19"/>
        <v>1687_풍각남면_235</v>
      </c>
      <c r="B668" s="1">
        <v>1687</v>
      </c>
      <c r="C668" s="1" t="s">
        <v>11322</v>
      </c>
      <c r="D668" s="1" t="s">
        <v>11323</v>
      </c>
      <c r="E668" s="1">
        <v>667</v>
      </c>
      <c r="F668" s="1">
        <v>3</v>
      </c>
      <c r="G668" s="1" t="s">
        <v>1830</v>
      </c>
      <c r="H668" s="1" t="s">
        <v>6460</v>
      </c>
      <c r="I668" s="1">
        <v>1</v>
      </c>
      <c r="J668" s="1" t="s">
        <v>1831</v>
      </c>
      <c r="K668" s="1" t="s">
        <v>6494</v>
      </c>
      <c r="L668" s="1">
        <v>1</v>
      </c>
      <c r="M668" s="1" t="s">
        <v>12417</v>
      </c>
      <c r="N668" s="1" t="s">
        <v>12907</v>
      </c>
      <c r="T668" s="1" t="s">
        <v>11368</v>
      </c>
      <c r="U668" s="1" t="s">
        <v>154</v>
      </c>
      <c r="V668" s="1" t="s">
        <v>6675</v>
      </c>
      <c r="W668" s="1" t="s">
        <v>381</v>
      </c>
      <c r="X668" s="1" t="s">
        <v>7065</v>
      </c>
      <c r="Y668" s="1" t="s">
        <v>1832</v>
      </c>
      <c r="Z668" s="1" t="s">
        <v>7552</v>
      </c>
      <c r="AC668" s="1">
        <v>36</v>
      </c>
      <c r="AD668" s="1" t="s">
        <v>76</v>
      </c>
      <c r="AE668" s="1" t="s">
        <v>8719</v>
      </c>
      <c r="AJ668" s="1" t="s">
        <v>17</v>
      </c>
      <c r="AK668" s="1" t="s">
        <v>8908</v>
      </c>
      <c r="AL668" s="1" t="s">
        <v>196</v>
      </c>
      <c r="AM668" s="1" t="s">
        <v>8873</v>
      </c>
      <c r="AT668" s="1" t="s">
        <v>60</v>
      </c>
      <c r="AU668" s="1" t="s">
        <v>7012</v>
      </c>
      <c r="AV668" s="1" t="s">
        <v>1833</v>
      </c>
      <c r="AW668" s="1" t="s">
        <v>7635</v>
      </c>
      <c r="BG668" s="1" t="s">
        <v>1834</v>
      </c>
      <c r="BH668" s="1" t="s">
        <v>9185</v>
      </c>
      <c r="BI668" s="1" t="s">
        <v>1835</v>
      </c>
      <c r="BJ668" s="1" t="s">
        <v>8123</v>
      </c>
      <c r="BK668" s="1" t="s">
        <v>931</v>
      </c>
      <c r="BL668" s="1" t="s">
        <v>6813</v>
      </c>
      <c r="BM668" s="1" t="s">
        <v>1180</v>
      </c>
      <c r="BN668" s="1" t="s">
        <v>9384</v>
      </c>
      <c r="BO668" s="1" t="s">
        <v>180</v>
      </c>
      <c r="BP668" s="1" t="s">
        <v>6712</v>
      </c>
      <c r="BQ668" s="1" t="s">
        <v>1836</v>
      </c>
      <c r="BR668" s="1" t="s">
        <v>10886</v>
      </c>
      <c r="BS668" s="1" t="s">
        <v>77</v>
      </c>
      <c r="BT668" s="1" t="s">
        <v>8882</v>
      </c>
      <c r="BU668" s="1" t="s">
        <v>14061</v>
      </c>
    </row>
    <row r="669" spans="1:73" ht="13.5" customHeight="1" x14ac:dyDescent="0.25">
      <c r="A669" s="4" t="str">
        <f t="shared" si="19"/>
        <v>1687_풍각남면_235</v>
      </c>
      <c r="B669" s="1">
        <v>1687</v>
      </c>
      <c r="C669" s="1" t="s">
        <v>11322</v>
      </c>
      <c r="D669" s="1" t="s">
        <v>11323</v>
      </c>
      <c r="E669" s="1">
        <v>668</v>
      </c>
      <c r="F669" s="1">
        <v>3</v>
      </c>
      <c r="G669" s="1" t="s">
        <v>1830</v>
      </c>
      <c r="H669" s="1" t="s">
        <v>6460</v>
      </c>
      <c r="I669" s="1">
        <v>1</v>
      </c>
      <c r="L669" s="1">
        <v>1</v>
      </c>
      <c r="M669" s="1" t="s">
        <v>12417</v>
      </c>
      <c r="N669" s="1" t="s">
        <v>12907</v>
      </c>
      <c r="S669" s="1" t="s">
        <v>52</v>
      </c>
      <c r="T669" s="1" t="s">
        <v>6593</v>
      </c>
      <c r="W669" s="1" t="s">
        <v>331</v>
      </c>
      <c r="X669" s="1" t="s">
        <v>7063</v>
      </c>
      <c r="Y669" s="1" t="s">
        <v>140</v>
      </c>
      <c r="Z669" s="1" t="s">
        <v>7129</v>
      </c>
      <c r="AC669" s="1">
        <v>36</v>
      </c>
      <c r="AD669" s="1" t="s">
        <v>76</v>
      </c>
      <c r="AE669" s="1" t="s">
        <v>8719</v>
      </c>
      <c r="AJ669" s="1" t="s">
        <v>17</v>
      </c>
      <c r="AK669" s="1" t="s">
        <v>8908</v>
      </c>
      <c r="AL669" s="1" t="s">
        <v>106</v>
      </c>
      <c r="AM669" s="1" t="s">
        <v>8894</v>
      </c>
      <c r="AT669" s="1" t="s">
        <v>1179</v>
      </c>
      <c r="AU669" s="1" t="s">
        <v>11413</v>
      </c>
      <c r="AV669" s="1" t="s">
        <v>1837</v>
      </c>
      <c r="AW669" s="1" t="s">
        <v>7181</v>
      </c>
      <c r="BG669" s="1" t="s">
        <v>1838</v>
      </c>
      <c r="BH669" s="1" t="s">
        <v>11887</v>
      </c>
      <c r="BI669" s="1" t="s">
        <v>1839</v>
      </c>
      <c r="BJ669" s="1" t="s">
        <v>9280</v>
      </c>
      <c r="BK669" s="1" t="s">
        <v>931</v>
      </c>
      <c r="BL669" s="1" t="s">
        <v>6813</v>
      </c>
      <c r="BM669" s="1" t="s">
        <v>1840</v>
      </c>
      <c r="BN669" s="1" t="s">
        <v>7338</v>
      </c>
      <c r="BO669" s="1" t="s">
        <v>931</v>
      </c>
      <c r="BP669" s="1" t="s">
        <v>6813</v>
      </c>
      <c r="BQ669" s="1" t="s">
        <v>13795</v>
      </c>
      <c r="BR669" s="1" t="s">
        <v>13399</v>
      </c>
      <c r="BS669" s="1" t="s">
        <v>51</v>
      </c>
      <c r="BT669" s="1" t="s">
        <v>8849</v>
      </c>
      <c r="BU669" s="1" t="s">
        <v>14062</v>
      </c>
    </row>
    <row r="670" spans="1:73" ht="13.5" customHeight="1" x14ac:dyDescent="0.25">
      <c r="A670" s="4" t="str">
        <f t="shared" si="19"/>
        <v>1687_풍각남면_235</v>
      </c>
      <c r="B670" s="1">
        <v>1687</v>
      </c>
      <c r="C670" s="1" t="s">
        <v>11322</v>
      </c>
      <c r="D670" s="1" t="s">
        <v>11323</v>
      </c>
      <c r="E670" s="1">
        <v>669</v>
      </c>
      <c r="F670" s="1">
        <v>3</v>
      </c>
      <c r="G670" s="1" t="s">
        <v>1830</v>
      </c>
      <c r="H670" s="1" t="s">
        <v>6460</v>
      </c>
      <c r="I670" s="1">
        <v>1</v>
      </c>
      <c r="L670" s="1">
        <v>1</v>
      </c>
      <c r="M670" s="1" t="s">
        <v>12417</v>
      </c>
      <c r="N670" s="1" t="s">
        <v>12907</v>
      </c>
      <c r="S670" s="1" t="s">
        <v>70</v>
      </c>
      <c r="T670" s="1" t="s">
        <v>6596</v>
      </c>
      <c r="Y670" s="1" t="s">
        <v>1841</v>
      </c>
      <c r="Z670" s="1" t="s">
        <v>7553</v>
      </c>
      <c r="AC670" s="1">
        <v>7</v>
      </c>
      <c r="AD670" s="1" t="s">
        <v>121</v>
      </c>
      <c r="AE670" s="1" t="s">
        <v>8725</v>
      </c>
    </row>
    <row r="671" spans="1:73" ht="13.5" customHeight="1" x14ac:dyDescent="0.25">
      <c r="A671" s="4" t="str">
        <f t="shared" ref="A671:A697" si="20">HYPERLINK("http://kyu.snu.ac.kr/sdhj/index.jsp?type=hj/GK14817_00IH_0001_0236.jpg","1687_풍각남면_236")</f>
        <v>1687_풍각남면_236</v>
      </c>
      <c r="B671" s="1">
        <v>1687</v>
      </c>
      <c r="C671" s="1" t="s">
        <v>11322</v>
      </c>
      <c r="D671" s="1" t="s">
        <v>11323</v>
      </c>
      <c r="E671" s="1">
        <v>670</v>
      </c>
      <c r="F671" s="1">
        <v>3</v>
      </c>
      <c r="G671" s="1" t="s">
        <v>1830</v>
      </c>
      <c r="H671" s="1" t="s">
        <v>6460</v>
      </c>
      <c r="I671" s="1">
        <v>1</v>
      </c>
      <c r="L671" s="1">
        <v>2</v>
      </c>
      <c r="M671" s="1" t="s">
        <v>12418</v>
      </c>
      <c r="N671" s="1" t="s">
        <v>12908</v>
      </c>
      <c r="T671" s="1" t="s">
        <v>11368</v>
      </c>
      <c r="U671" s="1" t="s">
        <v>1842</v>
      </c>
      <c r="V671" s="1" t="s">
        <v>6785</v>
      </c>
      <c r="W671" s="1" t="s">
        <v>381</v>
      </c>
      <c r="X671" s="1" t="s">
        <v>7065</v>
      </c>
      <c r="Y671" s="1" t="s">
        <v>1843</v>
      </c>
      <c r="Z671" s="1" t="s">
        <v>7554</v>
      </c>
      <c r="AC671" s="1">
        <v>59</v>
      </c>
      <c r="AD671" s="1" t="s">
        <v>776</v>
      </c>
      <c r="AE671" s="1" t="s">
        <v>8768</v>
      </c>
      <c r="AJ671" s="1" t="s">
        <v>17</v>
      </c>
      <c r="AK671" s="1" t="s">
        <v>8908</v>
      </c>
      <c r="AL671" s="1" t="s">
        <v>196</v>
      </c>
      <c r="AM671" s="1" t="s">
        <v>8873</v>
      </c>
      <c r="AT671" s="1" t="s">
        <v>1834</v>
      </c>
      <c r="AU671" s="1" t="s">
        <v>9185</v>
      </c>
      <c r="AV671" s="1" t="s">
        <v>1835</v>
      </c>
      <c r="AW671" s="1" t="s">
        <v>8123</v>
      </c>
      <c r="BG671" s="1" t="s">
        <v>931</v>
      </c>
      <c r="BH671" s="1" t="s">
        <v>6813</v>
      </c>
      <c r="BI671" s="1" t="s">
        <v>1180</v>
      </c>
      <c r="BJ671" s="1" t="s">
        <v>9384</v>
      </c>
      <c r="BK671" s="1" t="s">
        <v>1844</v>
      </c>
      <c r="BL671" s="1" t="s">
        <v>9911</v>
      </c>
      <c r="BM671" s="1" t="s">
        <v>1182</v>
      </c>
      <c r="BN671" s="1" t="s">
        <v>10069</v>
      </c>
      <c r="BO671" s="1" t="s">
        <v>1179</v>
      </c>
      <c r="BP671" s="1" t="s">
        <v>11413</v>
      </c>
      <c r="BQ671" s="1" t="s">
        <v>1845</v>
      </c>
      <c r="BR671" s="1" t="s">
        <v>10887</v>
      </c>
      <c r="BS671" s="1" t="s">
        <v>238</v>
      </c>
      <c r="BT671" s="1" t="s">
        <v>8872</v>
      </c>
      <c r="BU671" s="1" t="s">
        <v>14063</v>
      </c>
    </row>
    <row r="672" spans="1:73" ht="13.5" customHeight="1" x14ac:dyDescent="0.25">
      <c r="A672" s="4" t="str">
        <f t="shared" si="20"/>
        <v>1687_풍각남면_236</v>
      </c>
      <c r="B672" s="1">
        <v>1687</v>
      </c>
      <c r="C672" s="1" t="s">
        <v>11322</v>
      </c>
      <c r="D672" s="1" t="s">
        <v>11323</v>
      </c>
      <c r="E672" s="1">
        <v>671</v>
      </c>
      <c r="F672" s="1">
        <v>3</v>
      </c>
      <c r="G672" s="1" t="s">
        <v>1830</v>
      </c>
      <c r="H672" s="1" t="s">
        <v>6460</v>
      </c>
      <c r="I672" s="1">
        <v>1</v>
      </c>
      <c r="L672" s="1">
        <v>2</v>
      </c>
      <c r="M672" s="1" t="s">
        <v>12418</v>
      </c>
      <c r="N672" s="1" t="s">
        <v>12908</v>
      </c>
      <c r="S672" s="1" t="s">
        <v>93</v>
      </c>
      <c r="T672" s="1" t="s">
        <v>6597</v>
      </c>
      <c r="U672" s="1" t="s">
        <v>1846</v>
      </c>
      <c r="V672" s="1" t="s">
        <v>6786</v>
      </c>
      <c r="Y672" s="1" t="s">
        <v>1847</v>
      </c>
      <c r="Z672" s="1" t="s">
        <v>7555</v>
      </c>
      <c r="AC672" s="1">
        <v>18</v>
      </c>
      <c r="AD672" s="1" t="s">
        <v>801</v>
      </c>
      <c r="AE672" s="1" t="s">
        <v>7937</v>
      </c>
      <c r="AF672" s="1" t="s">
        <v>97</v>
      </c>
      <c r="AG672" s="1" t="s">
        <v>8774</v>
      </c>
    </row>
    <row r="673" spans="1:73" ht="13.5" customHeight="1" x14ac:dyDescent="0.25">
      <c r="A673" s="4" t="str">
        <f t="shared" si="20"/>
        <v>1687_풍각남면_236</v>
      </c>
      <c r="B673" s="1">
        <v>1687</v>
      </c>
      <c r="C673" s="1" t="s">
        <v>11322</v>
      </c>
      <c r="D673" s="1" t="s">
        <v>11323</v>
      </c>
      <c r="E673" s="1">
        <v>672</v>
      </c>
      <c r="F673" s="1">
        <v>3</v>
      </c>
      <c r="G673" s="1" t="s">
        <v>1830</v>
      </c>
      <c r="H673" s="1" t="s">
        <v>6460</v>
      </c>
      <c r="I673" s="1">
        <v>1</v>
      </c>
      <c r="L673" s="1">
        <v>2</v>
      </c>
      <c r="M673" s="1" t="s">
        <v>12418</v>
      </c>
      <c r="N673" s="1" t="s">
        <v>12908</v>
      </c>
      <c r="S673" s="1" t="s">
        <v>93</v>
      </c>
      <c r="T673" s="1" t="s">
        <v>6597</v>
      </c>
      <c r="U673" s="1" t="s">
        <v>970</v>
      </c>
      <c r="V673" s="1" t="s">
        <v>6704</v>
      </c>
      <c r="Y673" s="1" t="s">
        <v>13555</v>
      </c>
      <c r="Z673" s="1" t="s">
        <v>7556</v>
      </c>
      <c r="AG673" s="1" t="s">
        <v>13550</v>
      </c>
    </row>
    <row r="674" spans="1:73" ht="13.5" customHeight="1" x14ac:dyDescent="0.25">
      <c r="A674" s="4" t="str">
        <f t="shared" si="20"/>
        <v>1687_풍각남면_236</v>
      </c>
      <c r="B674" s="1">
        <v>1687</v>
      </c>
      <c r="C674" s="1" t="s">
        <v>11322</v>
      </c>
      <c r="D674" s="1" t="s">
        <v>11323</v>
      </c>
      <c r="E674" s="1">
        <v>673</v>
      </c>
      <c r="F674" s="1">
        <v>3</v>
      </c>
      <c r="G674" s="1" t="s">
        <v>1830</v>
      </c>
      <c r="H674" s="1" t="s">
        <v>6460</v>
      </c>
      <c r="I674" s="1">
        <v>1</v>
      </c>
      <c r="L674" s="1">
        <v>2</v>
      </c>
      <c r="M674" s="1" t="s">
        <v>12418</v>
      </c>
      <c r="N674" s="1" t="s">
        <v>12908</v>
      </c>
      <c r="S674" s="1" t="s">
        <v>52</v>
      </c>
      <c r="T674" s="1" t="s">
        <v>13556</v>
      </c>
      <c r="AF674" s="1" t="s">
        <v>1849</v>
      </c>
      <c r="AG674" s="1" t="s">
        <v>11566</v>
      </c>
    </row>
    <row r="675" spans="1:73" ht="13.5" customHeight="1" x14ac:dyDescent="0.25">
      <c r="A675" s="4" t="str">
        <f t="shared" si="20"/>
        <v>1687_풍각남면_236</v>
      </c>
      <c r="B675" s="1">
        <v>1687</v>
      </c>
      <c r="C675" s="1" t="s">
        <v>11322</v>
      </c>
      <c r="D675" s="1" t="s">
        <v>11323</v>
      </c>
      <c r="E675" s="1">
        <v>674</v>
      </c>
      <c r="F675" s="1">
        <v>3</v>
      </c>
      <c r="G675" s="1" t="s">
        <v>1830</v>
      </c>
      <c r="H675" s="1" t="s">
        <v>6460</v>
      </c>
      <c r="I675" s="1">
        <v>1</v>
      </c>
      <c r="L675" s="1">
        <v>2</v>
      </c>
      <c r="M675" s="1" t="s">
        <v>12418</v>
      </c>
      <c r="N675" s="1" t="s">
        <v>12908</v>
      </c>
      <c r="T675" s="1" t="s">
        <v>11389</v>
      </c>
      <c r="U675" s="1" t="s">
        <v>324</v>
      </c>
      <c r="V675" s="1" t="s">
        <v>6693</v>
      </c>
      <c r="Y675" s="1" t="s">
        <v>1850</v>
      </c>
      <c r="Z675" s="1" t="s">
        <v>7557</v>
      </c>
      <c r="AF675" s="1" t="s">
        <v>479</v>
      </c>
      <c r="AG675" s="1" t="s">
        <v>8780</v>
      </c>
      <c r="AH675" s="1" t="s">
        <v>13796</v>
      </c>
      <c r="AI675" s="1" t="s">
        <v>8857</v>
      </c>
    </row>
    <row r="676" spans="1:73" ht="13.5" customHeight="1" x14ac:dyDescent="0.25">
      <c r="A676" s="4" t="str">
        <f t="shared" si="20"/>
        <v>1687_풍각남면_236</v>
      </c>
      <c r="B676" s="1">
        <v>1687</v>
      </c>
      <c r="C676" s="1" t="s">
        <v>11322</v>
      </c>
      <c r="D676" s="1" t="s">
        <v>11323</v>
      </c>
      <c r="E676" s="1">
        <v>675</v>
      </c>
      <c r="F676" s="1">
        <v>3</v>
      </c>
      <c r="G676" s="1" t="s">
        <v>1830</v>
      </c>
      <c r="H676" s="1" t="s">
        <v>6460</v>
      </c>
      <c r="I676" s="1">
        <v>1</v>
      </c>
      <c r="L676" s="1">
        <v>3</v>
      </c>
      <c r="M676" s="1" t="s">
        <v>12419</v>
      </c>
      <c r="N676" s="1" t="s">
        <v>12909</v>
      </c>
      <c r="T676" s="1" t="s">
        <v>11368</v>
      </c>
      <c r="U676" s="1" t="s">
        <v>134</v>
      </c>
      <c r="V676" s="1" t="s">
        <v>6674</v>
      </c>
      <c r="W676" s="1" t="s">
        <v>1729</v>
      </c>
      <c r="X676" s="1" t="s">
        <v>7084</v>
      </c>
      <c r="Y676" s="1" t="s">
        <v>1851</v>
      </c>
      <c r="Z676" s="1" t="s">
        <v>7558</v>
      </c>
      <c r="AC676" s="1">
        <v>34</v>
      </c>
      <c r="AD676" s="1" t="s">
        <v>55</v>
      </c>
      <c r="AE676" s="1" t="s">
        <v>8716</v>
      </c>
      <c r="AJ676" s="1" t="s">
        <v>17</v>
      </c>
      <c r="AK676" s="1" t="s">
        <v>8908</v>
      </c>
      <c r="AL676" s="1" t="s">
        <v>238</v>
      </c>
      <c r="AM676" s="1" t="s">
        <v>8872</v>
      </c>
      <c r="AT676" s="1" t="s">
        <v>808</v>
      </c>
      <c r="AU676" s="1" t="s">
        <v>6787</v>
      </c>
      <c r="AV676" s="1" t="s">
        <v>1852</v>
      </c>
      <c r="AW676" s="1" t="s">
        <v>7559</v>
      </c>
      <c r="BG676" s="1" t="s">
        <v>1853</v>
      </c>
      <c r="BH676" s="1" t="s">
        <v>9239</v>
      </c>
      <c r="BI676" s="1" t="s">
        <v>1854</v>
      </c>
      <c r="BJ676" s="1" t="s">
        <v>10037</v>
      </c>
      <c r="BK676" s="1" t="s">
        <v>60</v>
      </c>
      <c r="BL676" s="1" t="s">
        <v>7012</v>
      </c>
      <c r="BM676" s="1" t="s">
        <v>948</v>
      </c>
      <c r="BN676" s="1" t="s">
        <v>7626</v>
      </c>
      <c r="BO676" s="1" t="s">
        <v>180</v>
      </c>
      <c r="BP676" s="1" t="s">
        <v>6712</v>
      </c>
      <c r="BQ676" s="1" t="s">
        <v>1855</v>
      </c>
      <c r="BR676" s="1" t="s">
        <v>10888</v>
      </c>
      <c r="BS676" s="1" t="s">
        <v>108</v>
      </c>
      <c r="BT676" s="1" t="s">
        <v>8869</v>
      </c>
    </row>
    <row r="677" spans="1:73" ht="13.5" customHeight="1" x14ac:dyDescent="0.25">
      <c r="A677" s="4" t="str">
        <f t="shared" si="20"/>
        <v>1687_풍각남면_236</v>
      </c>
      <c r="B677" s="1">
        <v>1687</v>
      </c>
      <c r="C677" s="1" t="s">
        <v>11322</v>
      </c>
      <c r="D677" s="1" t="s">
        <v>11323</v>
      </c>
      <c r="E677" s="1">
        <v>676</v>
      </c>
      <c r="F677" s="1">
        <v>3</v>
      </c>
      <c r="G677" s="1" t="s">
        <v>1830</v>
      </c>
      <c r="H677" s="1" t="s">
        <v>6460</v>
      </c>
      <c r="I677" s="1">
        <v>1</v>
      </c>
      <c r="L677" s="1">
        <v>3</v>
      </c>
      <c r="M677" s="1" t="s">
        <v>12419</v>
      </c>
      <c r="N677" s="1" t="s">
        <v>12909</v>
      </c>
      <c r="S677" s="1" t="s">
        <v>52</v>
      </c>
      <c r="T677" s="1" t="s">
        <v>6593</v>
      </c>
      <c r="W677" s="1" t="s">
        <v>1856</v>
      </c>
      <c r="X677" s="1" t="s">
        <v>7057</v>
      </c>
      <c r="Y677" s="1" t="s">
        <v>140</v>
      </c>
      <c r="Z677" s="1" t="s">
        <v>7129</v>
      </c>
      <c r="AC677" s="1">
        <v>36</v>
      </c>
      <c r="AD677" s="1" t="s">
        <v>76</v>
      </c>
      <c r="AE677" s="1" t="s">
        <v>8719</v>
      </c>
      <c r="AJ677" s="1" t="s">
        <v>17</v>
      </c>
      <c r="AK677" s="1" t="s">
        <v>8908</v>
      </c>
      <c r="AL677" s="1" t="s">
        <v>1486</v>
      </c>
      <c r="AM677" s="1" t="s">
        <v>11644</v>
      </c>
      <c r="AT677" s="1" t="s">
        <v>180</v>
      </c>
      <c r="AU677" s="1" t="s">
        <v>6712</v>
      </c>
      <c r="AV677" s="1" t="s">
        <v>1857</v>
      </c>
      <c r="AW677" s="1" t="s">
        <v>9347</v>
      </c>
      <c r="BG677" s="1" t="s">
        <v>618</v>
      </c>
      <c r="BH677" s="1" t="s">
        <v>6817</v>
      </c>
      <c r="BI677" s="1" t="s">
        <v>1858</v>
      </c>
      <c r="BJ677" s="1" t="s">
        <v>10038</v>
      </c>
      <c r="BK677" s="1" t="s">
        <v>618</v>
      </c>
      <c r="BL677" s="1" t="s">
        <v>6817</v>
      </c>
      <c r="BM677" s="1" t="s">
        <v>1859</v>
      </c>
      <c r="BN677" s="1" t="s">
        <v>10469</v>
      </c>
      <c r="BO677" s="1" t="s">
        <v>618</v>
      </c>
      <c r="BP677" s="1" t="s">
        <v>6817</v>
      </c>
      <c r="BQ677" s="1" t="s">
        <v>1860</v>
      </c>
      <c r="BR677" s="1" t="s">
        <v>10889</v>
      </c>
      <c r="BS677" s="1" t="s">
        <v>106</v>
      </c>
      <c r="BT677" s="1" t="s">
        <v>8894</v>
      </c>
    </row>
    <row r="678" spans="1:73" ht="13.5" customHeight="1" x14ac:dyDescent="0.25">
      <c r="A678" s="4" t="str">
        <f t="shared" si="20"/>
        <v>1687_풍각남면_236</v>
      </c>
      <c r="B678" s="1">
        <v>1687</v>
      </c>
      <c r="C678" s="1" t="s">
        <v>11322</v>
      </c>
      <c r="D678" s="1" t="s">
        <v>11323</v>
      </c>
      <c r="E678" s="1">
        <v>677</v>
      </c>
      <c r="F678" s="1">
        <v>3</v>
      </c>
      <c r="G678" s="1" t="s">
        <v>1830</v>
      </c>
      <c r="H678" s="1" t="s">
        <v>6460</v>
      </c>
      <c r="I678" s="1">
        <v>1</v>
      </c>
      <c r="L678" s="1">
        <v>3</v>
      </c>
      <c r="M678" s="1" t="s">
        <v>12419</v>
      </c>
      <c r="N678" s="1" t="s">
        <v>12909</v>
      </c>
      <c r="S678" s="1" t="s">
        <v>66</v>
      </c>
      <c r="T678" s="1" t="s">
        <v>11384</v>
      </c>
      <c r="U678" s="1" t="s">
        <v>808</v>
      </c>
      <c r="V678" s="1" t="s">
        <v>6787</v>
      </c>
      <c r="Y678" s="1" t="s">
        <v>1852</v>
      </c>
      <c r="Z678" s="1" t="s">
        <v>7559</v>
      </c>
      <c r="AC678" s="1">
        <v>81</v>
      </c>
      <c r="AD678" s="1" t="s">
        <v>415</v>
      </c>
      <c r="AE678" s="1" t="s">
        <v>8756</v>
      </c>
      <c r="BU678" s="1" t="s">
        <v>14064</v>
      </c>
    </row>
    <row r="679" spans="1:73" ht="13.5" customHeight="1" x14ac:dyDescent="0.25">
      <c r="A679" s="4" t="str">
        <f t="shared" si="20"/>
        <v>1687_풍각남면_236</v>
      </c>
      <c r="B679" s="1">
        <v>1687</v>
      </c>
      <c r="C679" s="1" t="s">
        <v>11322</v>
      </c>
      <c r="D679" s="1" t="s">
        <v>11323</v>
      </c>
      <c r="E679" s="1">
        <v>678</v>
      </c>
      <c r="F679" s="1">
        <v>3</v>
      </c>
      <c r="G679" s="1" t="s">
        <v>1830</v>
      </c>
      <c r="H679" s="1" t="s">
        <v>6460</v>
      </c>
      <c r="I679" s="1">
        <v>1</v>
      </c>
      <c r="L679" s="1">
        <v>3</v>
      </c>
      <c r="M679" s="1" t="s">
        <v>12419</v>
      </c>
      <c r="N679" s="1" t="s">
        <v>12909</v>
      </c>
      <c r="S679" s="1" t="s">
        <v>68</v>
      </c>
      <c r="T679" s="1" t="s">
        <v>6595</v>
      </c>
      <c r="W679" s="1" t="s">
        <v>834</v>
      </c>
      <c r="X679" s="1" t="s">
        <v>7074</v>
      </c>
      <c r="Y679" s="1" t="s">
        <v>140</v>
      </c>
      <c r="Z679" s="1" t="s">
        <v>7129</v>
      </c>
      <c r="AC679" s="1">
        <v>68</v>
      </c>
      <c r="AD679" s="1" t="s">
        <v>429</v>
      </c>
      <c r="AE679" s="1" t="s">
        <v>8759</v>
      </c>
    </row>
    <row r="680" spans="1:73" ht="13.5" customHeight="1" x14ac:dyDescent="0.25">
      <c r="A680" s="4" t="str">
        <f t="shared" si="20"/>
        <v>1687_풍각남면_236</v>
      </c>
      <c r="B680" s="1">
        <v>1687</v>
      </c>
      <c r="C680" s="1" t="s">
        <v>11322</v>
      </c>
      <c r="D680" s="1" t="s">
        <v>11323</v>
      </c>
      <c r="E680" s="1">
        <v>679</v>
      </c>
      <c r="F680" s="1">
        <v>3</v>
      </c>
      <c r="G680" s="1" t="s">
        <v>1830</v>
      </c>
      <c r="H680" s="1" t="s">
        <v>6460</v>
      </c>
      <c r="I680" s="1">
        <v>1</v>
      </c>
      <c r="L680" s="1">
        <v>3</v>
      </c>
      <c r="M680" s="1" t="s">
        <v>12419</v>
      </c>
      <c r="N680" s="1" t="s">
        <v>12909</v>
      </c>
      <c r="S680" s="1" t="s">
        <v>70</v>
      </c>
      <c r="T680" s="1" t="s">
        <v>6596</v>
      </c>
      <c r="Y680" s="1" t="s">
        <v>1861</v>
      </c>
      <c r="Z680" s="1" t="s">
        <v>7560</v>
      </c>
      <c r="AC680" s="1">
        <v>2</v>
      </c>
      <c r="AD680" s="1" t="s">
        <v>69</v>
      </c>
      <c r="AE680" s="1" t="s">
        <v>6722</v>
      </c>
      <c r="AF680" s="1" t="s">
        <v>97</v>
      </c>
      <c r="AG680" s="1" t="s">
        <v>8774</v>
      </c>
    </row>
    <row r="681" spans="1:73" ht="13.5" customHeight="1" x14ac:dyDescent="0.25">
      <c r="A681" s="4" t="str">
        <f t="shared" si="20"/>
        <v>1687_풍각남면_236</v>
      </c>
      <c r="B681" s="1">
        <v>1687</v>
      </c>
      <c r="C681" s="1" t="s">
        <v>11322</v>
      </c>
      <c r="D681" s="1" t="s">
        <v>11323</v>
      </c>
      <c r="E681" s="1">
        <v>680</v>
      </c>
      <c r="F681" s="1">
        <v>3</v>
      </c>
      <c r="G681" s="1" t="s">
        <v>1830</v>
      </c>
      <c r="H681" s="1" t="s">
        <v>6460</v>
      </c>
      <c r="I681" s="1">
        <v>1</v>
      </c>
      <c r="L681" s="1">
        <v>4</v>
      </c>
      <c r="M681" s="1" t="s">
        <v>12420</v>
      </c>
      <c r="N681" s="1" t="s">
        <v>12910</v>
      </c>
      <c r="T681" s="1" t="s">
        <v>11369</v>
      </c>
      <c r="U681" s="1" t="s">
        <v>402</v>
      </c>
      <c r="V681" s="1" t="s">
        <v>6694</v>
      </c>
      <c r="W681" s="1" t="s">
        <v>1729</v>
      </c>
      <c r="X681" s="1" t="s">
        <v>7084</v>
      </c>
      <c r="Y681" s="1" t="s">
        <v>1214</v>
      </c>
      <c r="Z681" s="1" t="s">
        <v>7137</v>
      </c>
      <c r="AC681" s="1">
        <v>37</v>
      </c>
      <c r="AD681" s="1" t="s">
        <v>124</v>
      </c>
      <c r="AE681" s="1" t="s">
        <v>8726</v>
      </c>
      <c r="AJ681" s="1" t="s">
        <v>17</v>
      </c>
      <c r="AK681" s="1" t="s">
        <v>8908</v>
      </c>
      <c r="AL681" s="1" t="s">
        <v>238</v>
      </c>
      <c r="AM681" s="1" t="s">
        <v>8872</v>
      </c>
      <c r="AT681" s="1" t="s">
        <v>808</v>
      </c>
      <c r="AU681" s="1" t="s">
        <v>6787</v>
      </c>
      <c r="AV681" s="1" t="s">
        <v>1852</v>
      </c>
      <c r="AW681" s="1" t="s">
        <v>7559</v>
      </c>
      <c r="BG681" s="1" t="s">
        <v>1853</v>
      </c>
      <c r="BH681" s="1" t="s">
        <v>9239</v>
      </c>
      <c r="BI681" s="1" t="s">
        <v>1854</v>
      </c>
      <c r="BJ681" s="1" t="s">
        <v>10037</v>
      </c>
      <c r="BK681" s="1" t="s">
        <v>60</v>
      </c>
      <c r="BL681" s="1" t="s">
        <v>7012</v>
      </c>
      <c r="BM681" s="1" t="s">
        <v>948</v>
      </c>
      <c r="BN681" s="1" t="s">
        <v>7626</v>
      </c>
      <c r="BO681" s="1" t="s">
        <v>78</v>
      </c>
      <c r="BP681" s="1" t="s">
        <v>6689</v>
      </c>
      <c r="BQ681" s="1" t="s">
        <v>1855</v>
      </c>
      <c r="BR681" s="1" t="s">
        <v>10888</v>
      </c>
      <c r="BS681" s="1" t="s">
        <v>108</v>
      </c>
      <c r="BT681" s="1" t="s">
        <v>8869</v>
      </c>
    </row>
    <row r="682" spans="1:73" ht="13.5" customHeight="1" x14ac:dyDescent="0.25">
      <c r="A682" s="4" t="str">
        <f t="shared" si="20"/>
        <v>1687_풍각남면_236</v>
      </c>
      <c r="B682" s="1">
        <v>1687</v>
      </c>
      <c r="C682" s="1" t="s">
        <v>11322</v>
      </c>
      <c r="D682" s="1" t="s">
        <v>11323</v>
      </c>
      <c r="E682" s="1">
        <v>681</v>
      </c>
      <c r="F682" s="1">
        <v>3</v>
      </c>
      <c r="G682" s="1" t="s">
        <v>1830</v>
      </c>
      <c r="H682" s="1" t="s">
        <v>6460</v>
      </c>
      <c r="I682" s="1">
        <v>1</v>
      </c>
      <c r="L682" s="1">
        <v>4</v>
      </c>
      <c r="M682" s="1" t="s">
        <v>12420</v>
      </c>
      <c r="N682" s="1" t="s">
        <v>12910</v>
      </c>
      <c r="S682" s="1" t="s">
        <v>52</v>
      </c>
      <c r="T682" s="1" t="s">
        <v>6593</v>
      </c>
      <c r="W682" s="1" t="s">
        <v>145</v>
      </c>
      <c r="X682" s="1" t="s">
        <v>7059</v>
      </c>
      <c r="Y682" s="1" t="s">
        <v>405</v>
      </c>
      <c r="Z682" s="1" t="s">
        <v>7177</v>
      </c>
      <c r="AC682" s="1">
        <v>29</v>
      </c>
      <c r="AD682" s="1" t="s">
        <v>422</v>
      </c>
      <c r="AE682" s="1" t="s">
        <v>8757</v>
      </c>
      <c r="AJ682" s="1" t="s">
        <v>17</v>
      </c>
      <c r="AK682" s="1" t="s">
        <v>8908</v>
      </c>
      <c r="AL682" s="1" t="s">
        <v>51</v>
      </c>
      <c r="AM682" s="1" t="s">
        <v>8849</v>
      </c>
      <c r="AT682" s="1" t="s">
        <v>931</v>
      </c>
      <c r="AU682" s="1" t="s">
        <v>6813</v>
      </c>
      <c r="AV682" s="1" t="s">
        <v>1862</v>
      </c>
      <c r="AW682" s="1" t="s">
        <v>7750</v>
      </c>
      <c r="BG682" s="1" t="s">
        <v>78</v>
      </c>
      <c r="BH682" s="1" t="s">
        <v>6689</v>
      </c>
      <c r="BI682" s="1" t="s">
        <v>1863</v>
      </c>
      <c r="BJ682" s="1" t="s">
        <v>10039</v>
      </c>
      <c r="BK682" s="1" t="s">
        <v>1179</v>
      </c>
      <c r="BL682" s="1" t="s">
        <v>11413</v>
      </c>
      <c r="BM682" s="1" t="s">
        <v>1864</v>
      </c>
      <c r="BN682" s="1" t="s">
        <v>6620</v>
      </c>
      <c r="BO682" s="1" t="s">
        <v>60</v>
      </c>
      <c r="BP682" s="1" t="s">
        <v>7012</v>
      </c>
      <c r="BQ682" s="1" t="s">
        <v>1865</v>
      </c>
      <c r="BR682" s="1" t="s">
        <v>10890</v>
      </c>
      <c r="BS682" s="1" t="s">
        <v>196</v>
      </c>
      <c r="BT682" s="1" t="s">
        <v>8873</v>
      </c>
    </row>
    <row r="683" spans="1:73" ht="13.5" customHeight="1" x14ac:dyDescent="0.25">
      <c r="A683" s="4" t="str">
        <f t="shared" si="20"/>
        <v>1687_풍각남면_236</v>
      </c>
      <c r="B683" s="1">
        <v>1687</v>
      </c>
      <c r="C683" s="1" t="s">
        <v>11322</v>
      </c>
      <c r="D683" s="1" t="s">
        <v>11323</v>
      </c>
      <c r="E683" s="1">
        <v>682</v>
      </c>
      <c r="F683" s="1">
        <v>3</v>
      </c>
      <c r="G683" s="1" t="s">
        <v>1830</v>
      </c>
      <c r="H683" s="1" t="s">
        <v>6460</v>
      </c>
      <c r="I683" s="1">
        <v>1</v>
      </c>
      <c r="L683" s="1">
        <v>5</v>
      </c>
      <c r="M683" s="1" t="s">
        <v>12421</v>
      </c>
      <c r="N683" s="1" t="s">
        <v>12911</v>
      </c>
      <c r="T683" s="1" t="s">
        <v>11368</v>
      </c>
      <c r="U683" s="1" t="s">
        <v>1866</v>
      </c>
      <c r="V683" s="1" t="s">
        <v>6788</v>
      </c>
      <c r="W683" s="1" t="s">
        <v>74</v>
      </c>
      <c r="X683" s="1" t="s">
        <v>7057</v>
      </c>
      <c r="Y683" s="1" t="s">
        <v>1867</v>
      </c>
      <c r="Z683" s="1" t="s">
        <v>7561</v>
      </c>
      <c r="AC683" s="1">
        <v>30</v>
      </c>
      <c r="AD683" s="1" t="s">
        <v>136</v>
      </c>
      <c r="AE683" s="1" t="s">
        <v>8728</v>
      </c>
      <c r="AJ683" s="1" t="s">
        <v>17</v>
      </c>
      <c r="AK683" s="1" t="s">
        <v>8908</v>
      </c>
      <c r="AL683" s="1" t="s">
        <v>981</v>
      </c>
      <c r="AM683" s="1" t="s">
        <v>8921</v>
      </c>
      <c r="AT683" s="1" t="s">
        <v>1868</v>
      </c>
      <c r="AU683" s="1" t="s">
        <v>6791</v>
      </c>
      <c r="AV683" s="1" t="s">
        <v>1869</v>
      </c>
      <c r="AW683" s="1" t="s">
        <v>9348</v>
      </c>
      <c r="BG683" s="1" t="s">
        <v>335</v>
      </c>
      <c r="BH683" s="1" t="s">
        <v>6942</v>
      </c>
      <c r="BI683" s="1" t="s">
        <v>1870</v>
      </c>
      <c r="BJ683" s="1" t="s">
        <v>9398</v>
      </c>
      <c r="BK683" s="1" t="s">
        <v>1179</v>
      </c>
      <c r="BL683" s="1" t="s">
        <v>11413</v>
      </c>
      <c r="BM683" s="1" t="s">
        <v>1467</v>
      </c>
      <c r="BN683" s="1" t="s">
        <v>8330</v>
      </c>
      <c r="BO683" s="1" t="s">
        <v>78</v>
      </c>
      <c r="BP683" s="1" t="s">
        <v>6689</v>
      </c>
      <c r="BQ683" s="1" t="s">
        <v>1871</v>
      </c>
      <c r="BR683" s="1" t="s">
        <v>10891</v>
      </c>
      <c r="BS683" s="1" t="s">
        <v>51</v>
      </c>
      <c r="BT683" s="1" t="s">
        <v>8849</v>
      </c>
      <c r="BU683" s="1" t="s">
        <v>1872</v>
      </c>
    </row>
    <row r="684" spans="1:73" ht="13.5" customHeight="1" x14ac:dyDescent="0.25">
      <c r="A684" s="4" t="str">
        <f t="shared" si="20"/>
        <v>1687_풍각남면_236</v>
      </c>
      <c r="B684" s="1">
        <v>1687</v>
      </c>
      <c r="C684" s="1" t="s">
        <v>11322</v>
      </c>
      <c r="D684" s="1" t="s">
        <v>11323</v>
      </c>
      <c r="E684" s="1">
        <v>683</v>
      </c>
      <c r="F684" s="1">
        <v>3</v>
      </c>
      <c r="G684" s="1" t="s">
        <v>1830</v>
      </c>
      <c r="H684" s="1" t="s">
        <v>6460</v>
      </c>
      <c r="I684" s="1">
        <v>1</v>
      </c>
      <c r="L684" s="1">
        <v>5</v>
      </c>
      <c r="M684" s="1" t="s">
        <v>12421</v>
      </c>
      <c r="N684" s="1" t="s">
        <v>12911</v>
      </c>
      <c r="S684" s="1" t="s">
        <v>52</v>
      </c>
      <c r="T684" s="1" t="s">
        <v>6593</v>
      </c>
      <c r="W684" s="1" t="s">
        <v>98</v>
      </c>
      <c r="X684" s="1" t="s">
        <v>11439</v>
      </c>
      <c r="Y684" s="1" t="s">
        <v>140</v>
      </c>
      <c r="Z684" s="1" t="s">
        <v>7129</v>
      </c>
      <c r="AC684" s="1">
        <v>27</v>
      </c>
      <c r="AD684" s="1" t="s">
        <v>162</v>
      </c>
      <c r="AE684" s="1" t="s">
        <v>8732</v>
      </c>
      <c r="AJ684" s="1" t="s">
        <v>17</v>
      </c>
      <c r="AK684" s="1" t="s">
        <v>8908</v>
      </c>
      <c r="AL684" s="1" t="s">
        <v>51</v>
      </c>
      <c r="AM684" s="1" t="s">
        <v>8849</v>
      </c>
      <c r="AT684" s="1" t="s">
        <v>931</v>
      </c>
      <c r="AU684" s="1" t="s">
        <v>6813</v>
      </c>
      <c r="AV684" s="1" t="s">
        <v>1873</v>
      </c>
      <c r="AW684" s="1" t="s">
        <v>7325</v>
      </c>
      <c r="BG684" s="1" t="s">
        <v>808</v>
      </c>
      <c r="BH684" s="1" t="s">
        <v>6787</v>
      </c>
      <c r="BI684" s="1" t="s">
        <v>1874</v>
      </c>
      <c r="BJ684" s="1" t="s">
        <v>10040</v>
      </c>
      <c r="BK684" s="1" t="s">
        <v>1875</v>
      </c>
      <c r="BL684" s="1" t="s">
        <v>10343</v>
      </c>
      <c r="BM684" s="1" t="s">
        <v>1876</v>
      </c>
      <c r="BN684" s="1" t="s">
        <v>10470</v>
      </c>
      <c r="BO684" s="1" t="s">
        <v>931</v>
      </c>
      <c r="BP684" s="1" t="s">
        <v>6813</v>
      </c>
      <c r="BQ684" s="1" t="s">
        <v>1877</v>
      </c>
      <c r="BR684" s="1" t="s">
        <v>12131</v>
      </c>
      <c r="BS684" s="1" t="s">
        <v>86</v>
      </c>
      <c r="BT684" s="1" t="s">
        <v>8853</v>
      </c>
    </row>
    <row r="685" spans="1:73" ht="13.5" customHeight="1" x14ac:dyDescent="0.25">
      <c r="A685" s="4" t="str">
        <f t="shared" si="20"/>
        <v>1687_풍각남면_236</v>
      </c>
      <c r="B685" s="1">
        <v>1687</v>
      </c>
      <c r="C685" s="1" t="s">
        <v>11322</v>
      </c>
      <c r="D685" s="1" t="s">
        <v>11323</v>
      </c>
      <c r="E685" s="1">
        <v>684</v>
      </c>
      <c r="F685" s="1">
        <v>3</v>
      </c>
      <c r="G685" s="1" t="s">
        <v>1830</v>
      </c>
      <c r="H685" s="1" t="s">
        <v>6460</v>
      </c>
      <c r="I685" s="1">
        <v>1</v>
      </c>
      <c r="L685" s="1">
        <v>5</v>
      </c>
      <c r="M685" s="1" t="s">
        <v>12421</v>
      </c>
      <c r="N685" s="1" t="s">
        <v>12911</v>
      </c>
      <c r="S685" s="1" t="s">
        <v>68</v>
      </c>
      <c r="T685" s="1" t="s">
        <v>6595</v>
      </c>
      <c r="W685" s="1" t="s">
        <v>145</v>
      </c>
      <c r="X685" s="1" t="s">
        <v>7059</v>
      </c>
      <c r="Y685" s="1" t="s">
        <v>405</v>
      </c>
      <c r="Z685" s="1" t="s">
        <v>7177</v>
      </c>
      <c r="AC685" s="1">
        <v>55</v>
      </c>
      <c r="AD685" s="1" t="s">
        <v>431</v>
      </c>
      <c r="AE685" s="1" t="s">
        <v>8760</v>
      </c>
    </row>
    <row r="686" spans="1:73" ht="13.5" customHeight="1" x14ac:dyDescent="0.25">
      <c r="A686" s="4" t="str">
        <f t="shared" si="20"/>
        <v>1687_풍각남면_236</v>
      </c>
      <c r="B686" s="1">
        <v>1687</v>
      </c>
      <c r="C686" s="1" t="s">
        <v>11322</v>
      </c>
      <c r="D686" s="1" t="s">
        <v>11323</v>
      </c>
      <c r="E686" s="1">
        <v>685</v>
      </c>
      <c r="F686" s="1">
        <v>3</v>
      </c>
      <c r="G686" s="1" t="s">
        <v>1830</v>
      </c>
      <c r="H686" s="1" t="s">
        <v>6460</v>
      </c>
      <c r="I686" s="1">
        <v>2</v>
      </c>
      <c r="J686" s="1" t="s">
        <v>1878</v>
      </c>
      <c r="K686" s="1" t="s">
        <v>6495</v>
      </c>
      <c r="L686" s="1">
        <v>1</v>
      </c>
      <c r="M686" s="1" t="s">
        <v>12422</v>
      </c>
      <c r="N686" s="1" t="s">
        <v>12912</v>
      </c>
      <c r="T686" s="1" t="s">
        <v>11369</v>
      </c>
      <c r="U686" s="1" t="s">
        <v>154</v>
      </c>
      <c r="V686" s="1" t="s">
        <v>6675</v>
      </c>
      <c r="W686" s="1" t="s">
        <v>1729</v>
      </c>
      <c r="X686" s="1" t="s">
        <v>7084</v>
      </c>
      <c r="Y686" s="1" t="s">
        <v>1600</v>
      </c>
      <c r="Z686" s="1" t="s">
        <v>7491</v>
      </c>
      <c r="AC686" s="1">
        <v>36</v>
      </c>
      <c r="AD686" s="1" t="s">
        <v>76</v>
      </c>
      <c r="AE686" s="1" t="s">
        <v>8719</v>
      </c>
      <c r="AJ686" s="1" t="s">
        <v>17</v>
      </c>
      <c r="AK686" s="1" t="s">
        <v>8908</v>
      </c>
      <c r="AL686" s="1" t="s">
        <v>238</v>
      </c>
      <c r="AM686" s="1" t="s">
        <v>8872</v>
      </c>
      <c r="AT686" s="1" t="s">
        <v>60</v>
      </c>
      <c r="AU686" s="1" t="s">
        <v>7012</v>
      </c>
      <c r="AV686" s="1" t="s">
        <v>1879</v>
      </c>
      <c r="AW686" s="1" t="s">
        <v>7422</v>
      </c>
      <c r="BG686" s="1" t="s">
        <v>60</v>
      </c>
      <c r="BH686" s="1" t="s">
        <v>7012</v>
      </c>
      <c r="BI686" s="1" t="s">
        <v>746</v>
      </c>
      <c r="BJ686" s="1" t="s">
        <v>7255</v>
      </c>
      <c r="BK686" s="1" t="s">
        <v>60</v>
      </c>
      <c r="BL686" s="1" t="s">
        <v>7012</v>
      </c>
      <c r="BM686" s="1" t="s">
        <v>948</v>
      </c>
      <c r="BN686" s="1" t="s">
        <v>7626</v>
      </c>
      <c r="BO686" s="1" t="s">
        <v>60</v>
      </c>
      <c r="BP686" s="1" t="s">
        <v>7012</v>
      </c>
      <c r="BQ686" s="1" t="s">
        <v>1880</v>
      </c>
      <c r="BR686" s="1" t="s">
        <v>10892</v>
      </c>
      <c r="BS686" s="1" t="s">
        <v>86</v>
      </c>
      <c r="BT686" s="1" t="s">
        <v>8853</v>
      </c>
    </row>
    <row r="687" spans="1:73" ht="13.5" customHeight="1" x14ac:dyDescent="0.25">
      <c r="A687" s="4" t="str">
        <f t="shared" si="20"/>
        <v>1687_풍각남면_236</v>
      </c>
      <c r="B687" s="1">
        <v>1687</v>
      </c>
      <c r="C687" s="1" t="s">
        <v>11322</v>
      </c>
      <c r="D687" s="1" t="s">
        <v>11323</v>
      </c>
      <c r="E687" s="1">
        <v>686</v>
      </c>
      <c r="F687" s="1">
        <v>3</v>
      </c>
      <c r="G687" s="1" t="s">
        <v>1830</v>
      </c>
      <c r="H687" s="1" t="s">
        <v>6460</v>
      </c>
      <c r="I687" s="1">
        <v>2</v>
      </c>
      <c r="L687" s="1">
        <v>1</v>
      </c>
      <c r="M687" s="1" t="s">
        <v>12422</v>
      </c>
      <c r="N687" s="1" t="s">
        <v>12912</v>
      </c>
      <c r="S687" s="1" t="s">
        <v>52</v>
      </c>
      <c r="T687" s="1" t="s">
        <v>6593</v>
      </c>
      <c r="W687" s="1" t="s">
        <v>145</v>
      </c>
      <c r="X687" s="1" t="s">
        <v>7059</v>
      </c>
      <c r="Y687" s="1" t="s">
        <v>140</v>
      </c>
      <c r="Z687" s="1" t="s">
        <v>7129</v>
      </c>
      <c r="AC687" s="1">
        <v>35</v>
      </c>
      <c r="AD687" s="1" t="s">
        <v>39</v>
      </c>
      <c r="AE687" s="1" t="s">
        <v>8715</v>
      </c>
      <c r="AJ687" s="1" t="s">
        <v>17</v>
      </c>
      <c r="AK687" s="1" t="s">
        <v>8908</v>
      </c>
      <c r="AL687" s="1" t="s">
        <v>51</v>
      </c>
      <c r="AM687" s="1" t="s">
        <v>8849</v>
      </c>
      <c r="AT687" s="1" t="s">
        <v>60</v>
      </c>
      <c r="AU687" s="1" t="s">
        <v>7012</v>
      </c>
      <c r="AV687" s="1" t="s">
        <v>1881</v>
      </c>
      <c r="AW687" s="1" t="s">
        <v>9349</v>
      </c>
      <c r="BG687" s="1" t="s">
        <v>60</v>
      </c>
      <c r="BH687" s="1" t="s">
        <v>7012</v>
      </c>
      <c r="BI687" s="1" t="s">
        <v>175</v>
      </c>
      <c r="BJ687" s="1" t="s">
        <v>8428</v>
      </c>
      <c r="BK687" s="1" t="s">
        <v>335</v>
      </c>
      <c r="BL687" s="1" t="s">
        <v>6942</v>
      </c>
      <c r="BM687" s="1" t="s">
        <v>337</v>
      </c>
      <c r="BN687" s="1" t="s">
        <v>9611</v>
      </c>
      <c r="BO687" s="1" t="s">
        <v>60</v>
      </c>
      <c r="BP687" s="1" t="s">
        <v>7012</v>
      </c>
      <c r="BQ687" s="1" t="s">
        <v>1882</v>
      </c>
      <c r="BR687" s="1" t="s">
        <v>12060</v>
      </c>
      <c r="BS687" s="1" t="s">
        <v>51</v>
      </c>
      <c r="BT687" s="1" t="s">
        <v>8849</v>
      </c>
    </row>
    <row r="688" spans="1:73" ht="13.5" customHeight="1" x14ac:dyDescent="0.25">
      <c r="A688" s="4" t="str">
        <f t="shared" si="20"/>
        <v>1687_풍각남면_236</v>
      </c>
      <c r="B688" s="1">
        <v>1687</v>
      </c>
      <c r="C688" s="1" t="s">
        <v>11322</v>
      </c>
      <c r="D688" s="1" t="s">
        <v>11323</v>
      </c>
      <c r="E688" s="1">
        <v>687</v>
      </c>
      <c r="F688" s="1">
        <v>3</v>
      </c>
      <c r="G688" s="1" t="s">
        <v>1830</v>
      </c>
      <c r="H688" s="1" t="s">
        <v>6460</v>
      </c>
      <c r="I688" s="1">
        <v>2</v>
      </c>
      <c r="L688" s="1">
        <v>1</v>
      </c>
      <c r="M688" s="1" t="s">
        <v>12422</v>
      </c>
      <c r="N688" s="1" t="s">
        <v>12912</v>
      </c>
      <c r="S688" s="1" t="s">
        <v>68</v>
      </c>
      <c r="T688" s="1" t="s">
        <v>6595</v>
      </c>
      <c r="W688" s="1" t="s">
        <v>306</v>
      </c>
      <c r="X688" s="1" t="s">
        <v>7062</v>
      </c>
      <c r="Y688" s="1" t="s">
        <v>140</v>
      </c>
      <c r="Z688" s="1" t="s">
        <v>7129</v>
      </c>
      <c r="AC688" s="1">
        <v>55</v>
      </c>
      <c r="AD688" s="1" t="s">
        <v>431</v>
      </c>
      <c r="AE688" s="1" t="s">
        <v>8760</v>
      </c>
    </row>
    <row r="689" spans="1:73" ht="13.5" customHeight="1" x14ac:dyDescent="0.25">
      <c r="A689" s="4" t="str">
        <f t="shared" si="20"/>
        <v>1687_풍각남면_236</v>
      </c>
      <c r="B689" s="1">
        <v>1687</v>
      </c>
      <c r="C689" s="1" t="s">
        <v>11322</v>
      </c>
      <c r="D689" s="1" t="s">
        <v>11323</v>
      </c>
      <c r="E689" s="1">
        <v>688</v>
      </c>
      <c r="F689" s="1">
        <v>3</v>
      </c>
      <c r="G689" s="1" t="s">
        <v>1830</v>
      </c>
      <c r="H689" s="1" t="s">
        <v>6460</v>
      </c>
      <c r="I689" s="1">
        <v>2</v>
      </c>
      <c r="L689" s="1">
        <v>1</v>
      </c>
      <c r="M689" s="1" t="s">
        <v>12422</v>
      </c>
      <c r="N689" s="1" t="s">
        <v>12912</v>
      </c>
      <c r="S689" s="1" t="s">
        <v>70</v>
      </c>
      <c r="T689" s="1" t="s">
        <v>6596</v>
      </c>
      <c r="Y689" s="1" t="s">
        <v>140</v>
      </c>
      <c r="Z689" s="1" t="s">
        <v>7129</v>
      </c>
      <c r="AC689" s="1">
        <v>7</v>
      </c>
      <c r="AD689" s="1" t="s">
        <v>121</v>
      </c>
      <c r="AE689" s="1" t="s">
        <v>8725</v>
      </c>
    </row>
    <row r="690" spans="1:73" ht="13.5" customHeight="1" x14ac:dyDescent="0.25">
      <c r="A690" s="4" t="str">
        <f t="shared" si="20"/>
        <v>1687_풍각남면_236</v>
      </c>
      <c r="B690" s="1">
        <v>1687</v>
      </c>
      <c r="C690" s="1" t="s">
        <v>11322</v>
      </c>
      <c r="D690" s="1" t="s">
        <v>11323</v>
      </c>
      <c r="E690" s="1">
        <v>689</v>
      </c>
      <c r="F690" s="1">
        <v>3</v>
      </c>
      <c r="G690" s="1" t="s">
        <v>1830</v>
      </c>
      <c r="H690" s="1" t="s">
        <v>6460</v>
      </c>
      <c r="I690" s="1">
        <v>2</v>
      </c>
      <c r="L690" s="1">
        <v>1</v>
      </c>
      <c r="M690" s="1" t="s">
        <v>12422</v>
      </c>
      <c r="N690" s="1" t="s">
        <v>12912</v>
      </c>
      <c r="S690" s="1" t="s">
        <v>70</v>
      </c>
      <c r="T690" s="1" t="s">
        <v>6596</v>
      </c>
      <c r="Y690" s="1" t="s">
        <v>13409</v>
      </c>
      <c r="Z690" s="1" t="s">
        <v>13461</v>
      </c>
      <c r="AC690" s="1">
        <v>4</v>
      </c>
      <c r="AD690" s="1" t="s">
        <v>72</v>
      </c>
      <c r="AE690" s="1" t="s">
        <v>8718</v>
      </c>
      <c r="AF690" s="1" t="s">
        <v>97</v>
      </c>
      <c r="AG690" s="1" t="s">
        <v>8774</v>
      </c>
    </row>
    <row r="691" spans="1:73" ht="13.5" customHeight="1" x14ac:dyDescent="0.25">
      <c r="A691" s="4" t="str">
        <f t="shared" si="20"/>
        <v>1687_풍각남면_236</v>
      </c>
      <c r="B691" s="1">
        <v>1687</v>
      </c>
      <c r="C691" s="1" t="s">
        <v>11322</v>
      </c>
      <c r="D691" s="1" t="s">
        <v>11323</v>
      </c>
      <c r="E691" s="1">
        <v>690</v>
      </c>
      <c r="F691" s="1">
        <v>3</v>
      </c>
      <c r="G691" s="1" t="s">
        <v>1830</v>
      </c>
      <c r="H691" s="1" t="s">
        <v>6460</v>
      </c>
      <c r="I691" s="1">
        <v>2</v>
      </c>
      <c r="L691" s="1">
        <v>2</v>
      </c>
      <c r="M691" s="1" t="s">
        <v>12423</v>
      </c>
      <c r="N691" s="1" t="s">
        <v>12913</v>
      </c>
      <c r="T691" s="1" t="s">
        <v>11369</v>
      </c>
      <c r="U691" s="1" t="s">
        <v>1423</v>
      </c>
      <c r="V691" s="1" t="s">
        <v>6692</v>
      </c>
      <c r="W691" s="1" t="s">
        <v>381</v>
      </c>
      <c r="X691" s="1" t="s">
        <v>7065</v>
      </c>
      <c r="Y691" s="1" t="s">
        <v>1883</v>
      </c>
      <c r="Z691" s="1" t="s">
        <v>7562</v>
      </c>
      <c r="AC691" s="1">
        <v>40</v>
      </c>
      <c r="AD691" s="1" t="s">
        <v>327</v>
      </c>
      <c r="AE691" s="1" t="s">
        <v>8748</v>
      </c>
      <c r="AJ691" s="1" t="s">
        <v>17</v>
      </c>
      <c r="AK691" s="1" t="s">
        <v>8908</v>
      </c>
      <c r="AL691" s="1" t="s">
        <v>196</v>
      </c>
      <c r="AM691" s="1" t="s">
        <v>8873</v>
      </c>
      <c r="AT691" s="1" t="s">
        <v>60</v>
      </c>
      <c r="AU691" s="1" t="s">
        <v>7012</v>
      </c>
      <c r="AV691" s="1" t="s">
        <v>1884</v>
      </c>
      <c r="AW691" s="1" t="s">
        <v>7635</v>
      </c>
      <c r="BG691" s="1" t="s">
        <v>1885</v>
      </c>
      <c r="BH691" s="1" t="s">
        <v>9186</v>
      </c>
      <c r="BI691" s="1" t="s">
        <v>1886</v>
      </c>
      <c r="BJ691" s="1" t="s">
        <v>9352</v>
      </c>
      <c r="BK691" s="1" t="s">
        <v>931</v>
      </c>
      <c r="BL691" s="1" t="s">
        <v>6813</v>
      </c>
      <c r="BM691" s="1" t="s">
        <v>1180</v>
      </c>
      <c r="BN691" s="1" t="s">
        <v>9384</v>
      </c>
      <c r="BO691" s="1" t="s">
        <v>78</v>
      </c>
      <c r="BP691" s="1" t="s">
        <v>6689</v>
      </c>
      <c r="BQ691" s="1" t="s">
        <v>1836</v>
      </c>
      <c r="BR691" s="1" t="s">
        <v>10886</v>
      </c>
      <c r="BS691" s="1" t="s">
        <v>196</v>
      </c>
      <c r="BT691" s="1" t="s">
        <v>8873</v>
      </c>
      <c r="BU691" s="1" t="s">
        <v>14065</v>
      </c>
    </row>
    <row r="692" spans="1:73" ht="13.5" customHeight="1" x14ac:dyDescent="0.25">
      <c r="A692" s="4" t="str">
        <f t="shared" si="20"/>
        <v>1687_풍각남면_236</v>
      </c>
      <c r="B692" s="1">
        <v>1687</v>
      </c>
      <c r="C692" s="1" t="s">
        <v>11322</v>
      </c>
      <c r="D692" s="1" t="s">
        <v>11323</v>
      </c>
      <c r="E692" s="1">
        <v>691</v>
      </c>
      <c r="F692" s="1">
        <v>3</v>
      </c>
      <c r="G692" s="1" t="s">
        <v>1830</v>
      </c>
      <c r="H692" s="1" t="s">
        <v>6460</v>
      </c>
      <c r="I692" s="1">
        <v>2</v>
      </c>
      <c r="L692" s="1">
        <v>2</v>
      </c>
      <c r="M692" s="1" t="s">
        <v>12423</v>
      </c>
      <c r="N692" s="1" t="s">
        <v>12913</v>
      </c>
      <c r="S692" s="1" t="s">
        <v>52</v>
      </c>
      <c r="T692" s="1" t="s">
        <v>6593</v>
      </c>
      <c r="W692" s="1" t="s">
        <v>1254</v>
      </c>
      <c r="X692" s="1" t="s">
        <v>7079</v>
      </c>
      <c r="Y692" s="1" t="s">
        <v>140</v>
      </c>
      <c r="Z692" s="1" t="s">
        <v>7129</v>
      </c>
      <c r="AC692" s="1">
        <v>39</v>
      </c>
      <c r="AD692" s="1" t="s">
        <v>347</v>
      </c>
      <c r="AE692" s="1" t="s">
        <v>8751</v>
      </c>
      <c r="AJ692" s="1" t="s">
        <v>17</v>
      </c>
      <c r="AK692" s="1" t="s">
        <v>8908</v>
      </c>
      <c r="AL692" s="1" t="s">
        <v>86</v>
      </c>
      <c r="AM692" s="1" t="s">
        <v>8853</v>
      </c>
      <c r="AT692" s="1" t="s">
        <v>60</v>
      </c>
      <c r="AU692" s="1" t="s">
        <v>7012</v>
      </c>
      <c r="AV692" s="1" t="s">
        <v>1887</v>
      </c>
      <c r="AW692" s="1" t="s">
        <v>9350</v>
      </c>
      <c r="BG692" s="1" t="s">
        <v>60</v>
      </c>
      <c r="BH692" s="1" t="s">
        <v>7012</v>
      </c>
      <c r="BI692" s="1" t="s">
        <v>1888</v>
      </c>
      <c r="BJ692" s="1" t="s">
        <v>10041</v>
      </c>
      <c r="BK692" s="1" t="s">
        <v>60</v>
      </c>
      <c r="BL692" s="1" t="s">
        <v>7012</v>
      </c>
      <c r="BM692" s="1" t="s">
        <v>1889</v>
      </c>
      <c r="BN692" s="1" t="s">
        <v>10471</v>
      </c>
      <c r="BO692" s="1" t="s">
        <v>78</v>
      </c>
      <c r="BP692" s="1" t="s">
        <v>6689</v>
      </c>
      <c r="BQ692" s="1" t="s">
        <v>1890</v>
      </c>
      <c r="BR692" s="1" t="s">
        <v>12157</v>
      </c>
      <c r="BS692" s="1" t="s">
        <v>56</v>
      </c>
      <c r="BT692" s="1" t="s">
        <v>11552</v>
      </c>
      <c r="BU692" s="1" t="s">
        <v>14178</v>
      </c>
    </row>
    <row r="693" spans="1:73" ht="13.5" customHeight="1" x14ac:dyDescent="0.25">
      <c r="A693" s="4" t="str">
        <f t="shared" si="20"/>
        <v>1687_풍각남면_236</v>
      </c>
      <c r="B693" s="1">
        <v>1687</v>
      </c>
      <c r="C693" s="1" t="s">
        <v>11322</v>
      </c>
      <c r="D693" s="1" t="s">
        <v>11323</v>
      </c>
      <c r="E693" s="1">
        <v>692</v>
      </c>
      <c r="F693" s="1">
        <v>3</v>
      </c>
      <c r="G693" s="1" t="s">
        <v>1830</v>
      </c>
      <c r="H693" s="1" t="s">
        <v>6460</v>
      </c>
      <c r="I693" s="1">
        <v>2</v>
      </c>
      <c r="L693" s="1">
        <v>2</v>
      </c>
      <c r="M693" s="1" t="s">
        <v>12423</v>
      </c>
      <c r="N693" s="1" t="s">
        <v>12913</v>
      </c>
      <c r="S693" s="1" t="s">
        <v>70</v>
      </c>
      <c r="T693" s="1" t="s">
        <v>6596</v>
      </c>
      <c r="Y693" s="1" t="s">
        <v>1891</v>
      </c>
      <c r="Z693" s="1" t="s">
        <v>7563</v>
      </c>
      <c r="AC693" s="1">
        <v>15</v>
      </c>
      <c r="AD693" s="1" t="s">
        <v>119</v>
      </c>
      <c r="AE693" s="1" t="s">
        <v>8724</v>
      </c>
    </row>
    <row r="694" spans="1:73" ht="13.5" customHeight="1" x14ac:dyDescent="0.25">
      <c r="A694" s="4" t="str">
        <f t="shared" si="20"/>
        <v>1687_풍각남면_236</v>
      </c>
      <c r="B694" s="1">
        <v>1687</v>
      </c>
      <c r="C694" s="1" t="s">
        <v>11322</v>
      </c>
      <c r="D694" s="1" t="s">
        <v>11323</v>
      </c>
      <c r="E694" s="1">
        <v>693</v>
      </c>
      <c r="F694" s="1">
        <v>3</v>
      </c>
      <c r="G694" s="1" t="s">
        <v>1830</v>
      </c>
      <c r="H694" s="1" t="s">
        <v>6460</v>
      </c>
      <c r="I694" s="1">
        <v>2</v>
      </c>
      <c r="L694" s="1">
        <v>2</v>
      </c>
      <c r="M694" s="1" t="s">
        <v>12423</v>
      </c>
      <c r="N694" s="1" t="s">
        <v>12913</v>
      </c>
      <c r="S694" s="1" t="s">
        <v>70</v>
      </c>
      <c r="T694" s="1" t="s">
        <v>6596</v>
      </c>
      <c r="Y694" s="1" t="s">
        <v>1892</v>
      </c>
      <c r="Z694" s="1" t="s">
        <v>7564</v>
      </c>
      <c r="AC694" s="1">
        <v>4</v>
      </c>
      <c r="AD694" s="1" t="s">
        <v>72</v>
      </c>
      <c r="AE694" s="1" t="s">
        <v>8718</v>
      </c>
      <c r="AF694" s="1" t="s">
        <v>97</v>
      </c>
      <c r="AG694" s="1" t="s">
        <v>8774</v>
      </c>
    </row>
    <row r="695" spans="1:73" ht="13.5" customHeight="1" x14ac:dyDescent="0.25">
      <c r="A695" s="4" t="str">
        <f t="shared" si="20"/>
        <v>1687_풍각남면_236</v>
      </c>
      <c r="B695" s="1">
        <v>1687</v>
      </c>
      <c r="C695" s="1" t="s">
        <v>11322</v>
      </c>
      <c r="D695" s="1" t="s">
        <v>11323</v>
      </c>
      <c r="E695" s="1">
        <v>694</v>
      </c>
      <c r="F695" s="1">
        <v>3</v>
      </c>
      <c r="G695" s="1" t="s">
        <v>1830</v>
      </c>
      <c r="H695" s="1" t="s">
        <v>6460</v>
      </c>
      <c r="I695" s="1">
        <v>2</v>
      </c>
      <c r="L695" s="1">
        <v>3</v>
      </c>
      <c r="M695" s="1" t="s">
        <v>12424</v>
      </c>
      <c r="N695" s="1" t="s">
        <v>12914</v>
      </c>
      <c r="T695" s="1" t="s">
        <v>11369</v>
      </c>
      <c r="U695" s="1" t="s">
        <v>1893</v>
      </c>
      <c r="V695" s="1" t="s">
        <v>6789</v>
      </c>
      <c r="W695" s="1" t="s">
        <v>381</v>
      </c>
      <c r="X695" s="1" t="s">
        <v>7065</v>
      </c>
      <c r="Y695" s="1" t="s">
        <v>439</v>
      </c>
      <c r="Z695" s="1" t="s">
        <v>7183</v>
      </c>
      <c r="AC695" s="1">
        <v>66</v>
      </c>
      <c r="AD695" s="1" t="s">
        <v>333</v>
      </c>
      <c r="AE695" s="1" t="s">
        <v>8749</v>
      </c>
      <c r="AJ695" s="1" t="s">
        <v>17</v>
      </c>
      <c r="AK695" s="1" t="s">
        <v>8908</v>
      </c>
      <c r="AL695" s="1" t="s">
        <v>196</v>
      </c>
      <c r="AM695" s="1" t="s">
        <v>8873</v>
      </c>
      <c r="AT695" s="1" t="s">
        <v>1834</v>
      </c>
      <c r="AU695" s="1" t="s">
        <v>9185</v>
      </c>
      <c r="AV695" s="1" t="s">
        <v>1835</v>
      </c>
      <c r="AW695" s="1" t="s">
        <v>8123</v>
      </c>
      <c r="BG695" s="1" t="s">
        <v>931</v>
      </c>
      <c r="BH695" s="1" t="s">
        <v>6813</v>
      </c>
      <c r="BI695" s="1" t="s">
        <v>1894</v>
      </c>
      <c r="BJ695" s="1" t="s">
        <v>10042</v>
      </c>
      <c r="BK695" s="1" t="s">
        <v>1844</v>
      </c>
      <c r="BL695" s="1" t="s">
        <v>9911</v>
      </c>
      <c r="BM695" s="1" t="s">
        <v>1182</v>
      </c>
      <c r="BN695" s="1" t="s">
        <v>10069</v>
      </c>
      <c r="BO695" s="1" t="s">
        <v>78</v>
      </c>
      <c r="BP695" s="1" t="s">
        <v>6689</v>
      </c>
      <c r="BQ695" s="1" t="s">
        <v>1895</v>
      </c>
      <c r="BR695" s="1" t="s">
        <v>10887</v>
      </c>
      <c r="BS695" s="1" t="s">
        <v>238</v>
      </c>
      <c r="BT695" s="1" t="s">
        <v>8872</v>
      </c>
      <c r="BU695" s="1" t="s">
        <v>14066</v>
      </c>
    </row>
    <row r="696" spans="1:73" ht="13.5" customHeight="1" x14ac:dyDescent="0.25">
      <c r="A696" s="4" t="str">
        <f t="shared" si="20"/>
        <v>1687_풍각남면_236</v>
      </c>
      <c r="B696" s="1">
        <v>1687</v>
      </c>
      <c r="C696" s="1" t="s">
        <v>11322</v>
      </c>
      <c r="D696" s="1" t="s">
        <v>11323</v>
      </c>
      <c r="E696" s="1">
        <v>695</v>
      </c>
      <c r="F696" s="1">
        <v>3</v>
      </c>
      <c r="G696" s="1" t="s">
        <v>1830</v>
      </c>
      <c r="H696" s="1" t="s">
        <v>6460</v>
      </c>
      <c r="I696" s="1">
        <v>2</v>
      </c>
      <c r="L696" s="1">
        <v>3</v>
      </c>
      <c r="M696" s="1" t="s">
        <v>12424</v>
      </c>
      <c r="N696" s="1" t="s">
        <v>12914</v>
      </c>
      <c r="S696" s="1" t="s">
        <v>52</v>
      </c>
      <c r="T696" s="1" t="s">
        <v>6593</v>
      </c>
      <c r="W696" s="1" t="s">
        <v>145</v>
      </c>
      <c r="X696" s="1" t="s">
        <v>7059</v>
      </c>
      <c r="Y696" s="1" t="s">
        <v>405</v>
      </c>
      <c r="Z696" s="1" t="s">
        <v>7177</v>
      </c>
      <c r="AC696" s="1">
        <v>59</v>
      </c>
      <c r="AD696" s="1" t="s">
        <v>776</v>
      </c>
      <c r="AE696" s="1" t="s">
        <v>8768</v>
      </c>
      <c r="AJ696" s="1" t="s">
        <v>1654</v>
      </c>
      <c r="AK696" s="1" t="s">
        <v>8909</v>
      </c>
      <c r="AL696" s="1" t="s">
        <v>51</v>
      </c>
      <c r="AM696" s="1" t="s">
        <v>8849</v>
      </c>
      <c r="AT696" s="1" t="s">
        <v>78</v>
      </c>
      <c r="AU696" s="1" t="s">
        <v>6689</v>
      </c>
      <c r="AV696" s="1" t="s">
        <v>1896</v>
      </c>
      <c r="AW696" s="1" t="s">
        <v>9351</v>
      </c>
      <c r="BG696" s="1" t="s">
        <v>1179</v>
      </c>
      <c r="BH696" s="1" t="s">
        <v>11413</v>
      </c>
      <c r="BI696" s="1" t="s">
        <v>1864</v>
      </c>
      <c r="BJ696" s="1" t="s">
        <v>6620</v>
      </c>
      <c r="BK696" s="1" t="s">
        <v>471</v>
      </c>
      <c r="BL696" s="1" t="s">
        <v>9170</v>
      </c>
      <c r="BM696" s="1" t="s">
        <v>1725</v>
      </c>
      <c r="BN696" s="1" t="s">
        <v>10464</v>
      </c>
      <c r="BO696" s="1" t="s">
        <v>78</v>
      </c>
      <c r="BP696" s="1" t="s">
        <v>6689</v>
      </c>
      <c r="BQ696" s="1" t="s">
        <v>13797</v>
      </c>
      <c r="BR696" s="1" t="s">
        <v>12053</v>
      </c>
      <c r="BS696" s="1" t="s">
        <v>56</v>
      </c>
      <c r="BT696" s="1" t="s">
        <v>11552</v>
      </c>
      <c r="BU696" s="1" t="s">
        <v>14067</v>
      </c>
    </row>
    <row r="697" spans="1:73" ht="13.5" customHeight="1" x14ac:dyDescent="0.25">
      <c r="A697" s="4" t="str">
        <f t="shared" si="20"/>
        <v>1687_풍각남면_236</v>
      </c>
      <c r="B697" s="1">
        <v>1687</v>
      </c>
      <c r="C697" s="1" t="s">
        <v>11322</v>
      </c>
      <c r="D697" s="1" t="s">
        <v>11323</v>
      </c>
      <c r="E697" s="1">
        <v>696</v>
      </c>
      <c r="F697" s="1">
        <v>3</v>
      </c>
      <c r="G697" s="1" t="s">
        <v>1830</v>
      </c>
      <c r="H697" s="1" t="s">
        <v>6460</v>
      </c>
      <c r="I697" s="1">
        <v>2</v>
      </c>
      <c r="L697" s="1">
        <v>3</v>
      </c>
      <c r="M697" s="1" t="s">
        <v>12424</v>
      </c>
      <c r="N697" s="1" t="s">
        <v>12914</v>
      </c>
      <c r="S697" s="1" t="s">
        <v>93</v>
      </c>
      <c r="T697" s="1" t="s">
        <v>6597</v>
      </c>
      <c r="U697" s="1" t="s">
        <v>1897</v>
      </c>
      <c r="V697" s="1" t="s">
        <v>6790</v>
      </c>
      <c r="Y697" s="1" t="s">
        <v>1898</v>
      </c>
      <c r="Z697" s="1" t="s">
        <v>7565</v>
      </c>
      <c r="AC697" s="1">
        <v>18</v>
      </c>
      <c r="AD697" s="1" t="s">
        <v>801</v>
      </c>
      <c r="AE697" s="1" t="s">
        <v>7937</v>
      </c>
      <c r="BU697" s="1" t="s">
        <v>14068</v>
      </c>
    </row>
    <row r="698" spans="1:73" ht="13.5" customHeight="1" x14ac:dyDescent="0.25">
      <c r="A698" s="4" t="str">
        <f t="shared" ref="A698:A725" si="21">HYPERLINK("http://kyu.snu.ac.kr/sdhj/index.jsp?type=hj/GK14817_00IH_0001_0237.jpg","1687_풍각남면_237")</f>
        <v>1687_풍각남면_237</v>
      </c>
      <c r="B698" s="1">
        <v>1687</v>
      </c>
      <c r="C698" s="1" t="s">
        <v>11322</v>
      </c>
      <c r="D698" s="1" t="s">
        <v>11323</v>
      </c>
      <c r="E698" s="1">
        <v>697</v>
      </c>
      <c r="F698" s="1">
        <v>3</v>
      </c>
      <c r="G698" s="1" t="s">
        <v>1830</v>
      </c>
      <c r="H698" s="1" t="s">
        <v>6460</v>
      </c>
      <c r="I698" s="1">
        <v>2</v>
      </c>
      <c r="L698" s="1">
        <v>4</v>
      </c>
      <c r="M698" s="1" t="s">
        <v>13798</v>
      </c>
      <c r="N698" s="1" t="s">
        <v>12915</v>
      </c>
      <c r="T698" s="1" t="s">
        <v>11368</v>
      </c>
      <c r="U698" s="1" t="s">
        <v>1868</v>
      </c>
      <c r="V698" s="1" t="s">
        <v>6791</v>
      </c>
      <c r="W698" s="1" t="s">
        <v>381</v>
      </c>
      <c r="X698" s="1" t="s">
        <v>7065</v>
      </c>
      <c r="Y698" s="1" t="s">
        <v>13799</v>
      </c>
      <c r="Z698" s="1" t="s">
        <v>7566</v>
      </c>
      <c r="AC698" s="1">
        <v>59</v>
      </c>
      <c r="AD698" s="1" t="s">
        <v>312</v>
      </c>
      <c r="AE698" s="1" t="s">
        <v>8746</v>
      </c>
      <c r="AJ698" s="1" t="s">
        <v>17</v>
      </c>
      <c r="AK698" s="1" t="s">
        <v>8908</v>
      </c>
      <c r="AL698" s="1" t="s">
        <v>196</v>
      </c>
      <c r="AM698" s="1" t="s">
        <v>8873</v>
      </c>
      <c r="AT698" s="1" t="s">
        <v>1885</v>
      </c>
      <c r="AU698" s="1" t="s">
        <v>9186</v>
      </c>
      <c r="AV698" s="1" t="s">
        <v>1886</v>
      </c>
      <c r="AW698" s="1" t="s">
        <v>9352</v>
      </c>
      <c r="BG698" s="1" t="s">
        <v>931</v>
      </c>
      <c r="BH698" s="1" t="s">
        <v>6813</v>
      </c>
      <c r="BI698" s="1" t="s">
        <v>1180</v>
      </c>
      <c r="BJ698" s="1" t="s">
        <v>9384</v>
      </c>
      <c r="BK698" s="1" t="s">
        <v>1844</v>
      </c>
      <c r="BL698" s="1" t="s">
        <v>9911</v>
      </c>
      <c r="BM698" s="1" t="s">
        <v>1182</v>
      </c>
      <c r="BN698" s="1" t="s">
        <v>10069</v>
      </c>
      <c r="BO698" s="1" t="s">
        <v>1179</v>
      </c>
      <c r="BP698" s="1" t="s">
        <v>11413</v>
      </c>
      <c r="BQ698" s="1" t="s">
        <v>1895</v>
      </c>
      <c r="BR698" s="1" t="s">
        <v>10887</v>
      </c>
      <c r="BS698" s="1" t="s">
        <v>238</v>
      </c>
      <c r="BT698" s="1" t="s">
        <v>8872</v>
      </c>
      <c r="BU698" s="1" t="s">
        <v>14069</v>
      </c>
    </row>
    <row r="699" spans="1:73" ht="13.5" customHeight="1" x14ac:dyDescent="0.25">
      <c r="A699" s="4" t="str">
        <f t="shared" si="21"/>
        <v>1687_풍각남면_237</v>
      </c>
      <c r="B699" s="1">
        <v>1687</v>
      </c>
      <c r="C699" s="1" t="s">
        <v>11322</v>
      </c>
      <c r="D699" s="1" t="s">
        <v>11323</v>
      </c>
      <c r="E699" s="1">
        <v>698</v>
      </c>
      <c r="F699" s="1">
        <v>3</v>
      </c>
      <c r="G699" s="1" t="s">
        <v>1830</v>
      </c>
      <c r="H699" s="1" t="s">
        <v>6460</v>
      </c>
      <c r="I699" s="1">
        <v>2</v>
      </c>
      <c r="L699" s="1">
        <v>4</v>
      </c>
      <c r="M699" s="1" t="s">
        <v>13798</v>
      </c>
      <c r="N699" s="1" t="s">
        <v>12915</v>
      </c>
      <c r="S699" s="1" t="s">
        <v>52</v>
      </c>
      <c r="T699" s="1" t="s">
        <v>6593</v>
      </c>
      <c r="W699" s="1" t="s">
        <v>331</v>
      </c>
      <c r="X699" s="1" t="s">
        <v>7063</v>
      </c>
      <c r="Y699" s="1" t="s">
        <v>405</v>
      </c>
      <c r="Z699" s="1" t="s">
        <v>7177</v>
      </c>
      <c r="AC699" s="1">
        <v>40</v>
      </c>
      <c r="AD699" s="1" t="s">
        <v>327</v>
      </c>
      <c r="AE699" s="1" t="s">
        <v>8748</v>
      </c>
      <c r="AJ699" s="1" t="s">
        <v>1654</v>
      </c>
      <c r="AK699" s="1" t="s">
        <v>8909</v>
      </c>
      <c r="AL699" s="1" t="s">
        <v>106</v>
      </c>
      <c r="AM699" s="1" t="s">
        <v>8894</v>
      </c>
      <c r="AT699" s="1" t="s">
        <v>335</v>
      </c>
      <c r="AU699" s="1" t="s">
        <v>6942</v>
      </c>
      <c r="AV699" s="1" t="s">
        <v>1837</v>
      </c>
      <c r="AW699" s="1" t="s">
        <v>7181</v>
      </c>
      <c r="BG699" s="1" t="s">
        <v>1899</v>
      </c>
      <c r="BH699" s="1" t="s">
        <v>11886</v>
      </c>
      <c r="BI699" s="1" t="s">
        <v>1839</v>
      </c>
      <c r="BJ699" s="1" t="s">
        <v>9280</v>
      </c>
      <c r="BK699" s="1" t="s">
        <v>1179</v>
      </c>
      <c r="BL699" s="1" t="s">
        <v>11413</v>
      </c>
      <c r="BM699" s="1" t="s">
        <v>1900</v>
      </c>
      <c r="BN699" s="1" t="s">
        <v>7338</v>
      </c>
      <c r="BO699" s="1" t="s">
        <v>931</v>
      </c>
      <c r="BP699" s="1" t="s">
        <v>6813</v>
      </c>
      <c r="BQ699" s="1" t="s">
        <v>13800</v>
      </c>
      <c r="BR699" s="1" t="s">
        <v>13399</v>
      </c>
      <c r="BS699" s="1" t="s">
        <v>51</v>
      </c>
      <c r="BT699" s="1" t="s">
        <v>8849</v>
      </c>
    </row>
    <row r="700" spans="1:73" ht="13.5" customHeight="1" x14ac:dyDescent="0.25">
      <c r="A700" s="4" t="str">
        <f t="shared" si="21"/>
        <v>1687_풍각남면_237</v>
      </c>
      <c r="B700" s="1">
        <v>1687</v>
      </c>
      <c r="C700" s="1" t="s">
        <v>11322</v>
      </c>
      <c r="D700" s="1" t="s">
        <v>11323</v>
      </c>
      <c r="E700" s="1">
        <v>699</v>
      </c>
      <c r="F700" s="1">
        <v>3</v>
      </c>
      <c r="G700" s="1" t="s">
        <v>1830</v>
      </c>
      <c r="H700" s="1" t="s">
        <v>6460</v>
      </c>
      <c r="I700" s="1">
        <v>2</v>
      </c>
      <c r="L700" s="1">
        <v>4</v>
      </c>
      <c r="M700" s="1" t="s">
        <v>13798</v>
      </c>
      <c r="N700" s="1" t="s">
        <v>12915</v>
      </c>
      <c r="S700" s="1" t="s">
        <v>93</v>
      </c>
      <c r="T700" s="1" t="s">
        <v>6597</v>
      </c>
      <c r="Y700" s="1" t="s">
        <v>1901</v>
      </c>
      <c r="Z700" s="1" t="s">
        <v>7567</v>
      </c>
      <c r="AC700" s="1">
        <v>12</v>
      </c>
      <c r="AD700" s="1" t="s">
        <v>150</v>
      </c>
      <c r="AE700" s="1" t="s">
        <v>8731</v>
      </c>
    </row>
    <row r="701" spans="1:73" ht="13.5" customHeight="1" x14ac:dyDescent="0.25">
      <c r="A701" s="4" t="str">
        <f t="shared" si="21"/>
        <v>1687_풍각남면_237</v>
      </c>
      <c r="B701" s="1">
        <v>1687</v>
      </c>
      <c r="C701" s="1" t="s">
        <v>11322</v>
      </c>
      <c r="D701" s="1" t="s">
        <v>11323</v>
      </c>
      <c r="E701" s="1">
        <v>700</v>
      </c>
      <c r="F701" s="1">
        <v>3</v>
      </c>
      <c r="G701" s="1" t="s">
        <v>1830</v>
      </c>
      <c r="H701" s="1" t="s">
        <v>6460</v>
      </c>
      <c r="I701" s="1">
        <v>2</v>
      </c>
      <c r="L701" s="1">
        <v>4</v>
      </c>
      <c r="M701" s="1" t="s">
        <v>13798</v>
      </c>
      <c r="N701" s="1" t="s">
        <v>12915</v>
      </c>
      <c r="T701" s="1" t="s">
        <v>11389</v>
      </c>
      <c r="U701" s="1" t="s">
        <v>322</v>
      </c>
      <c r="V701" s="1" t="s">
        <v>6685</v>
      </c>
      <c r="Y701" s="1" t="s">
        <v>1902</v>
      </c>
      <c r="Z701" s="1" t="s">
        <v>7557</v>
      </c>
      <c r="AC701" s="1">
        <v>30</v>
      </c>
      <c r="AD701" s="1" t="s">
        <v>136</v>
      </c>
      <c r="AE701" s="1" t="s">
        <v>8728</v>
      </c>
      <c r="AF701" s="1" t="s">
        <v>1903</v>
      </c>
      <c r="AG701" s="1" t="s">
        <v>8791</v>
      </c>
      <c r="AH701" s="1" t="s">
        <v>1904</v>
      </c>
      <c r="AI701" s="1" t="s">
        <v>8858</v>
      </c>
    </row>
    <row r="702" spans="1:73" ht="13.5" customHeight="1" x14ac:dyDescent="0.25">
      <c r="A702" s="4" t="str">
        <f t="shared" si="21"/>
        <v>1687_풍각남면_237</v>
      </c>
      <c r="B702" s="1">
        <v>1687</v>
      </c>
      <c r="C702" s="1" t="s">
        <v>11322</v>
      </c>
      <c r="D702" s="1" t="s">
        <v>11323</v>
      </c>
      <c r="E702" s="1">
        <v>701</v>
      </c>
      <c r="F702" s="1">
        <v>3</v>
      </c>
      <c r="G702" s="1" t="s">
        <v>1830</v>
      </c>
      <c r="H702" s="1" t="s">
        <v>6460</v>
      </c>
      <c r="I702" s="1">
        <v>2</v>
      </c>
      <c r="L702" s="1">
        <v>5</v>
      </c>
      <c r="M702" s="1" t="s">
        <v>12425</v>
      </c>
      <c r="N702" s="1" t="s">
        <v>12916</v>
      </c>
      <c r="T702" s="1" t="s">
        <v>11369</v>
      </c>
      <c r="U702" s="1" t="s">
        <v>387</v>
      </c>
      <c r="V702" s="1" t="s">
        <v>6675</v>
      </c>
      <c r="W702" s="1" t="s">
        <v>381</v>
      </c>
      <c r="X702" s="1" t="s">
        <v>7065</v>
      </c>
      <c r="Y702" s="1" t="s">
        <v>1905</v>
      </c>
      <c r="Z702" s="1" t="s">
        <v>7568</v>
      </c>
      <c r="AC702" s="1">
        <v>55</v>
      </c>
      <c r="AD702" s="1" t="s">
        <v>431</v>
      </c>
      <c r="AE702" s="1" t="s">
        <v>8760</v>
      </c>
      <c r="AJ702" s="1" t="s">
        <v>17</v>
      </c>
      <c r="AK702" s="1" t="s">
        <v>8908</v>
      </c>
      <c r="AL702" s="1" t="s">
        <v>196</v>
      </c>
      <c r="AM702" s="1" t="s">
        <v>8873</v>
      </c>
      <c r="AT702" s="1" t="s">
        <v>348</v>
      </c>
      <c r="AU702" s="1" t="s">
        <v>9000</v>
      </c>
      <c r="AV702" s="1" t="s">
        <v>1906</v>
      </c>
      <c r="AW702" s="1" t="s">
        <v>7689</v>
      </c>
      <c r="BG702" s="1" t="s">
        <v>931</v>
      </c>
      <c r="BH702" s="1" t="s">
        <v>6813</v>
      </c>
      <c r="BI702" s="1" t="s">
        <v>1180</v>
      </c>
      <c r="BJ702" s="1" t="s">
        <v>9384</v>
      </c>
      <c r="BK702" s="1" t="s">
        <v>1844</v>
      </c>
      <c r="BL702" s="1" t="s">
        <v>9911</v>
      </c>
      <c r="BM702" s="1" t="s">
        <v>1182</v>
      </c>
      <c r="BN702" s="1" t="s">
        <v>10069</v>
      </c>
      <c r="BO702" s="1" t="s">
        <v>78</v>
      </c>
      <c r="BP702" s="1" t="s">
        <v>6689</v>
      </c>
      <c r="BQ702" s="1" t="s">
        <v>13801</v>
      </c>
      <c r="BR702" s="1" t="s">
        <v>12176</v>
      </c>
      <c r="BS702" s="1" t="s">
        <v>163</v>
      </c>
      <c r="BT702" s="1" t="s">
        <v>8851</v>
      </c>
      <c r="BU702" s="1" t="s">
        <v>14070</v>
      </c>
    </row>
    <row r="703" spans="1:73" ht="13.5" customHeight="1" x14ac:dyDescent="0.25">
      <c r="A703" s="4" t="str">
        <f t="shared" si="21"/>
        <v>1687_풍각남면_237</v>
      </c>
      <c r="B703" s="1">
        <v>1687</v>
      </c>
      <c r="C703" s="1" t="s">
        <v>11322</v>
      </c>
      <c r="D703" s="1" t="s">
        <v>11323</v>
      </c>
      <c r="E703" s="1">
        <v>702</v>
      </c>
      <c r="F703" s="1">
        <v>3</v>
      </c>
      <c r="G703" s="1" t="s">
        <v>1830</v>
      </c>
      <c r="H703" s="1" t="s">
        <v>6460</v>
      </c>
      <c r="I703" s="1">
        <v>2</v>
      </c>
      <c r="L703" s="1">
        <v>5</v>
      </c>
      <c r="M703" s="1" t="s">
        <v>12425</v>
      </c>
      <c r="N703" s="1" t="s">
        <v>12916</v>
      </c>
      <c r="S703" s="1" t="s">
        <v>52</v>
      </c>
      <c r="T703" s="1" t="s">
        <v>6593</v>
      </c>
      <c r="W703" s="1" t="s">
        <v>306</v>
      </c>
      <c r="X703" s="1" t="s">
        <v>7062</v>
      </c>
      <c r="Y703" s="1" t="s">
        <v>140</v>
      </c>
      <c r="Z703" s="1" t="s">
        <v>7129</v>
      </c>
      <c r="AC703" s="1">
        <v>55</v>
      </c>
      <c r="AD703" s="1" t="s">
        <v>431</v>
      </c>
      <c r="AE703" s="1" t="s">
        <v>8760</v>
      </c>
      <c r="AJ703" s="1" t="s">
        <v>17</v>
      </c>
      <c r="AK703" s="1" t="s">
        <v>8908</v>
      </c>
      <c r="AL703" s="1" t="s">
        <v>86</v>
      </c>
      <c r="AM703" s="1" t="s">
        <v>8853</v>
      </c>
      <c r="AT703" s="1" t="s">
        <v>78</v>
      </c>
      <c r="AU703" s="1" t="s">
        <v>6689</v>
      </c>
      <c r="AV703" s="1" t="s">
        <v>1907</v>
      </c>
      <c r="AW703" s="1" t="s">
        <v>9353</v>
      </c>
      <c r="BG703" s="1" t="s">
        <v>78</v>
      </c>
      <c r="BH703" s="1" t="s">
        <v>6689</v>
      </c>
      <c r="BI703" s="1" t="s">
        <v>1908</v>
      </c>
      <c r="BJ703" s="1" t="s">
        <v>10043</v>
      </c>
      <c r="BK703" s="1" t="s">
        <v>60</v>
      </c>
      <c r="BL703" s="1" t="s">
        <v>7012</v>
      </c>
      <c r="BM703" s="1" t="s">
        <v>1861</v>
      </c>
      <c r="BN703" s="1" t="s">
        <v>7560</v>
      </c>
      <c r="BO703" s="1" t="s">
        <v>60</v>
      </c>
      <c r="BP703" s="1" t="s">
        <v>7012</v>
      </c>
      <c r="BQ703" s="1" t="s">
        <v>1909</v>
      </c>
      <c r="BR703" s="1" t="s">
        <v>12051</v>
      </c>
      <c r="BS703" s="1" t="s">
        <v>56</v>
      </c>
      <c r="BT703" s="1" t="s">
        <v>11552</v>
      </c>
    </row>
    <row r="704" spans="1:73" ht="13.5" customHeight="1" x14ac:dyDescent="0.25">
      <c r="A704" s="4" t="str">
        <f t="shared" si="21"/>
        <v>1687_풍각남면_237</v>
      </c>
      <c r="B704" s="1">
        <v>1687</v>
      </c>
      <c r="C704" s="1" t="s">
        <v>11322</v>
      </c>
      <c r="D704" s="1" t="s">
        <v>11323</v>
      </c>
      <c r="E704" s="1">
        <v>703</v>
      </c>
      <c r="F704" s="1">
        <v>3</v>
      </c>
      <c r="G704" s="1" t="s">
        <v>1830</v>
      </c>
      <c r="H704" s="1" t="s">
        <v>6460</v>
      </c>
      <c r="I704" s="1">
        <v>2</v>
      </c>
      <c r="L704" s="1">
        <v>5</v>
      </c>
      <c r="M704" s="1" t="s">
        <v>12425</v>
      </c>
      <c r="N704" s="1" t="s">
        <v>12916</v>
      </c>
      <c r="S704" s="1" t="s">
        <v>70</v>
      </c>
      <c r="T704" s="1" t="s">
        <v>6596</v>
      </c>
      <c r="Y704" s="1" t="s">
        <v>140</v>
      </c>
      <c r="Z704" s="1" t="s">
        <v>7129</v>
      </c>
      <c r="AC704" s="1">
        <v>30</v>
      </c>
      <c r="AD704" s="1" t="s">
        <v>136</v>
      </c>
      <c r="AE704" s="1" t="s">
        <v>8728</v>
      </c>
    </row>
    <row r="705" spans="1:73" ht="13.5" customHeight="1" x14ac:dyDescent="0.25">
      <c r="A705" s="4" t="str">
        <f t="shared" si="21"/>
        <v>1687_풍각남면_237</v>
      </c>
      <c r="B705" s="1">
        <v>1687</v>
      </c>
      <c r="C705" s="1" t="s">
        <v>11322</v>
      </c>
      <c r="D705" s="1" t="s">
        <v>11323</v>
      </c>
      <c r="E705" s="1">
        <v>704</v>
      </c>
      <c r="F705" s="1">
        <v>3</v>
      </c>
      <c r="G705" s="1" t="s">
        <v>1830</v>
      </c>
      <c r="H705" s="1" t="s">
        <v>6460</v>
      </c>
      <c r="I705" s="1">
        <v>2</v>
      </c>
      <c r="L705" s="1">
        <v>5</v>
      </c>
      <c r="M705" s="1" t="s">
        <v>12425</v>
      </c>
      <c r="N705" s="1" t="s">
        <v>12916</v>
      </c>
      <c r="S705" s="1" t="s">
        <v>1910</v>
      </c>
      <c r="T705" s="1" t="s">
        <v>6621</v>
      </c>
      <c r="U705" s="1" t="s">
        <v>1516</v>
      </c>
      <c r="V705" s="1" t="s">
        <v>6766</v>
      </c>
      <c r="W705" s="1" t="s">
        <v>145</v>
      </c>
      <c r="X705" s="1" t="s">
        <v>7059</v>
      </c>
      <c r="Y705" s="1" t="s">
        <v>1911</v>
      </c>
      <c r="Z705" s="1" t="s">
        <v>7569</v>
      </c>
      <c r="AC705" s="1">
        <v>42</v>
      </c>
      <c r="AD705" s="1" t="s">
        <v>307</v>
      </c>
      <c r="AE705" s="1" t="s">
        <v>8745</v>
      </c>
      <c r="AJ705" s="1" t="s">
        <v>17</v>
      </c>
      <c r="AK705" s="1" t="s">
        <v>8908</v>
      </c>
      <c r="AL705" s="1" t="s">
        <v>51</v>
      </c>
      <c r="AM705" s="1" t="s">
        <v>8849</v>
      </c>
    </row>
    <row r="706" spans="1:73" ht="13.5" customHeight="1" x14ac:dyDescent="0.25">
      <c r="A706" s="4" t="str">
        <f t="shared" si="21"/>
        <v>1687_풍각남면_237</v>
      </c>
      <c r="B706" s="1">
        <v>1687</v>
      </c>
      <c r="C706" s="1" t="s">
        <v>11322</v>
      </c>
      <c r="D706" s="1" t="s">
        <v>11323</v>
      </c>
      <c r="E706" s="1">
        <v>705</v>
      </c>
      <c r="F706" s="1">
        <v>3</v>
      </c>
      <c r="G706" s="1" t="s">
        <v>1830</v>
      </c>
      <c r="H706" s="1" t="s">
        <v>6460</v>
      </c>
      <c r="I706" s="1">
        <v>2</v>
      </c>
      <c r="L706" s="1">
        <v>5</v>
      </c>
      <c r="M706" s="1" t="s">
        <v>12425</v>
      </c>
      <c r="N706" s="1" t="s">
        <v>12916</v>
      </c>
      <c r="S706" s="1" t="s">
        <v>1912</v>
      </c>
      <c r="T706" s="1" t="s">
        <v>6622</v>
      </c>
      <c r="U706" s="1" t="s">
        <v>1913</v>
      </c>
      <c r="V706" s="1" t="s">
        <v>6792</v>
      </c>
      <c r="W706" s="1" t="s">
        <v>74</v>
      </c>
      <c r="X706" s="1" t="s">
        <v>7057</v>
      </c>
      <c r="Y706" s="1" t="s">
        <v>140</v>
      </c>
      <c r="Z706" s="1" t="s">
        <v>7129</v>
      </c>
      <c r="AF706" s="1" t="s">
        <v>129</v>
      </c>
      <c r="AG706" s="1" t="s">
        <v>8738</v>
      </c>
    </row>
    <row r="707" spans="1:73" ht="13.5" customHeight="1" x14ac:dyDescent="0.25">
      <c r="A707" s="4" t="str">
        <f t="shared" si="21"/>
        <v>1687_풍각남면_237</v>
      </c>
      <c r="B707" s="1">
        <v>1687</v>
      </c>
      <c r="C707" s="1" t="s">
        <v>11322</v>
      </c>
      <c r="D707" s="1" t="s">
        <v>11323</v>
      </c>
      <c r="E707" s="1">
        <v>706</v>
      </c>
      <c r="F707" s="1">
        <v>3</v>
      </c>
      <c r="G707" s="1" t="s">
        <v>1830</v>
      </c>
      <c r="H707" s="1" t="s">
        <v>6460</v>
      </c>
      <c r="I707" s="1">
        <v>2</v>
      </c>
      <c r="L707" s="1">
        <v>5</v>
      </c>
      <c r="M707" s="1" t="s">
        <v>12425</v>
      </c>
      <c r="N707" s="1" t="s">
        <v>12916</v>
      </c>
      <c r="S707" s="1" t="s">
        <v>544</v>
      </c>
      <c r="T707" s="1" t="s">
        <v>6609</v>
      </c>
      <c r="W707" s="1" t="s">
        <v>74</v>
      </c>
      <c r="X707" s="1" t="s">
        <v>7057</v>
      </c>
      <c r="Y707" s="1" t="s">
        <v>140</v>
      </c>
      <c r="Z707" s="1" t="s">
        <v>7129</v>
      </c>
      <c r="AF707" s="1" t="s">
        <v>479</v>
      </c>
      <c r="AG707" s="1" t="s">
        <v>8780</v>
      </c>
      <c r="AH707" s="1" t="s">
        <v>1914</v>
      </c>
      <c r="AI707" s="1" t="s">
        <v>8859</v>
      </c>
    </row>
    <row r="708" spans="1:73" ht="13.5" customHeight="1" x14ac:dyDescent="0.25">
      <c r="A708" s="4" t="str">
        <f t="shared" si="21"/>
        <v>1687_풍각남면_237</v>
      </c>
      <c r="B708" s="1">
        <v>1687</v>
      </c>
      <c r="C708" s="1" t="s">
        <v>11322</v>
      </c>
      <c r="D708" s="1" t="s">
        <v>11323</v>
      </c>
      <c r="E708" s="1">
        <v>707</v>
      </c>
      <c r="F708" s="1">
        <v>3</v>
      </c>
      <c r="G708" s="1" t="s">
        <v>1830</v>
      </c>
      <c r="H708" s="1" t="s">
        <v>6460</v>
      </c>
      <c r="I708" s="1">
        <v>2</v>
      </c>
      <c r="L708" s="1">
        <v>5</v>
      </c>
      <c r="M708" s="1" t="s">
        <v>12425</v>
      </c>
      <c r="N708" s="1" t="s">
        <v>12916</v>
      </c>
      <c r="T708" s="1" t="s">
        <v>11389</v>
      </c>
      <c r="U708" s="1" t="s">
        <v>413</v>
      </c>
      <c r="V708" s="1" t="s">
        <v>6695</v>
      </c>
      <c r="Y708" s="1" t="s">
        <v>13584</v>
      </c>
      <c r="Z708" s="1" t="s">
        <v>7570</v>
      </c>
      <c r="AF708" s="1" t="s">
        <v>1915</v>
      </c>
      <c r="AG708" s="1" t="s">
        <v>8792</v>
      </c>
    </row>
    <row r="709" spans="1:73" ht="13.5" customHeight="1" x14ac:dyDescent="0.25">
      <c r="A709" s="4" t="str">
        <f t="shared" si="21"/>
        <v>1687_풍각남면_237</v>
      </c>
      <c r="B709" s="1">
        <v>1687</v>
      </c>
      <c r="C709" s="1" t="s">
        <v>11322</v>
      </c>
      <c r="D709" s="1" t="s">
        <v>11323</v>
      </c>
      <c r="E709" s="1">
        <v>708</v>
      </c>
      <c r="F709" s="1">
        <v>3</v>
      </c>
      <c r="G709" s="1" t="s">
        <v>1830</v>
      </c>
      <c r="H709" s="1" t="s">
        <v>6460</v>
      </c>
      <c r="I709" s="1">
        <v>3</v>
      </c>
      <c r="J709" s="1" t="s">
        <v>1916</v>
      </c>
      <c r="K709" s="1" t="s">
        <v>6496</v>
      </c>
      <c r="L709" s="1">
        <v>1</v>
      </c>
      <c r="M709" s="1" t="s">
        <v>1918</v>
      </c>
      <c r="N709" s="1" t="s">
        <v>7571</v>
      </c>
      <c r="T709" s="1" t="s">
        <v>11369</v>
      </c>
      <c r="U709" s="1" t="s">
        <v>1917</v>
      </c>
      <c r="V709" s="1" t="s">
        <v>6793</v>
      </c>
      <c r="Y709" s="1" t="s">
        <v>1918</v>
      </c>
      <c r="Z709" s="1" t="s">
        <v>7571</v>
      </c>
      <c r="AC709" s="1">
        <v>51</v>
      </c>
      <c r="AD709" s="1" t="s">
        <v>107</v>
      </c>
      <c r="AE709" s="1" t="s">
        <v>8723</v>
      </c>
      <c r="AJ709" s="1" t="s">
        <v>17</v>
      </c>
      <c r="AK709" s="1" t="s">
        <v>8908</v>
      </c>
      <c r="AL709" s="1" t="s">
        <v>497</v>
      </c>
      <c r="AM709" s="1" t="s">
        <v>8848</v>
      </c>
      <c r="AN709" s="1" t="s">
        <v>510</v>
      </c>
      <c r="AO709" s="1" t="s">
        <v>8915</v>
      </c>
      <c r="AR709" s="1" t="s">
        <v>1919</v>
      </c>
      <c r="AS709" s="1" t="s">
        <v>9056</v>
      </c>
      <c r="AT709" s="1" t="s">
        <v>60</v>
      </c>
      <c r="AU709" s="1" t="s">
        <v>7012</v>
      </c>
      <c r="AV709" s="1" t="s">
        <v>1920</v>
      </c>
      <c r="AW709" s="1" t="s">
        <v>8300</v>
      </c>
      <c r="BB709" s="1" t="s">
        <v>46</v>
      </c>
      <c r="BC709" s="1" t="s">
        <v>6783</v>
      </c>
      <c r="BD709" s="1" t="s">
        <v>1305</v>
      </c>
      <c r="BE709" s="1" t="s">
        <v>7409</v>
      </c>
      <c r="BG709" s="1" t="s">
        <v>60</v>
      </c>
      <c r="BH709" s="1" t="s">
        <v>7012</v>
      </c>
      <c r="BI709" s="1" t="s">
        <v>1921</v>
      </c>
      <c r="BJ709" s="1" t="s">
        <v>10044</v>
      </c>
      <c r="BK709" s="1" t="s">
        <v>78</v>
      </c>
      <c r="BL709" s="1" t="s">
        <v>6689</v>
      </c>
      <c r="BM709" s="1" t="s">
        <v>1922</v>
      </c>
      <c r="BN709" s="1" t="s">
        <v>8676</v>
      </c>
      <c r="BO709" s="1" t="s">
        <v>60</v>
      </c>
      <c r="BP709" s="1" t="s">
        <v>7012</v>
      </c>
      <c r="BQ709" s="1" t="s">
        <v>1923</v>
      </c>
      <c r="BR709" s="1" t="s">
        <v>12232</v>
      </c>
      <c r="BS709" s="1" t="s">
        <v>86</v>
      </c>
      <c r="BT709" s="1" t="s">
        <v>8853</v>
      </c>
    </row>
    <row r="710" spans="1:73" ht="13.5" customHeight="1" x14ac:dyDescent="0.25">
      <c r="A710" s="4" t="str">
        <f t="shared" si="21"/>
        <v>1687_풍각남면_237</v>
      </c>
      <c r="B710" s="1">
        <v>1687</v>
      </c>
      <c r="C710" s="1" t="s">
        <v>11322</v>
      </c>
      <c r="D710" s="1" t="s">
        <v>11323</v>
      </c>
      <c r="E710" s="1">
        <v>709</v>
      </c>
      <c r="F710" s="1">
        <v>3</v>
      </c>
      <c r="G710" s="1" t="s">
        <v>1830</v>
      </c>
      <c r="H710" s="1" t="s">
        <v>6460</v>
      </c>
      <c r="I710" s="1">
        <v>3</v>
      </c>
      <c r="L710" s="1">
        <v>1</v>
      </c>
      <c r="M710" s="1" t="s">
        <v>1918</v>
      </c>
      <c r="N710" s="1" t="s">
        <v>7571</v>
      </c>
      <c r="S710" s="1" t="s">
        <v>93</v>
      </c>
      <c r="T710" s="1" t="s">
        <v>6597</v>
      </c>
      <c r="U710" s="1" t="s">
        <v>1924</v>
      </c>
      <c r="V710" s="1" t="s">
        <v>11424</v>
      </c>
      <c r="Y710" s="1" t="s">
        <v>13748</v>
      </c>
      <c r="Z710" s="1" t="s">
        <v>11479</v>
      </c>
      <c r="AC710" s="1">
        <v>21</v>
      </c>
      <c r="AD710" s="1" t="s">
        <v>415</v>
      </c>
      <c r="AE710" s="1" t="s">
        <v>8756</v>
      </c>
    </row>
    <row r="711" spans="1:73" ht="13.5" customHeight="1" x14ac:dyDescent="0.25">
      <c r="A711" s="4" t="str">
        <f t="shared" si="21"/>
        <v>1687_풍각남면_237</v>
      </c>
      <c r="B711" s="1">
        <v>1687</v>
      </c>
      <c r="C711" s="1" t="s">
        <v>11322</v>
      </c>
      <c r="D711" s="1" t="s">
        <v>11323</v>
      </c>
      <c r="E711" s="1">
        <v>710</v>
      </c>
      <c r="F711" s="1">
        <v>3</v>
      </c>
      <c r="G711" s="1" t="s">
        <v>1830</v>
      </c>
      <c r="H711" s="1" t="s">
        <v>6460</v>
      </c>
      <c r="I711" s="1">
        <v>3</v>
      </c>
      <c r="L711" s="1">
        <v>1</v>
      </c>
      <c r="M711" s="1" t="s">
        <v>1918</v>
      </c>
      <c r="N711" s="1" t="s">
        <v>7571</v>
      </c>
      <c r="S711" s="1" t="s">
        <v>70</v>
      </c>
      <c r="T711" s="1" t="s">
        <v>6596</v>
      </c>
      <c r="Y711" s="1" t="s">
        <v>1925</v>
      </c>
      <c r="Z711" s="1" t="s">
        <v>7572</v>
      </c>
      <c r="AC711" s="1">
        <v>6</v>
      </c>
      <c r="AD711" s="1" t="s">
        <v>333</v>
      </c>
      <c r="AE711" s="1" t="s">
        <v>8749</v>
      </c>
    </row>
    <row r="712" spans="1:73" ht="13.5" customHeight="1" x14ac:dyDescent="0.25">
      <c r="A712" s="4" t="str">
        <f t="shared" si="21"/>
        <v>1687_풍각남면_237</v>
      </c>
      <c r="B712" s="1">
        <v>1687</v>
      </c>
      <c r="C712" s="1" t="s">
        <v>11322</v>
      </c>
      <c r="D712" s="1" t="s">
        <v>11323</v>
      </c>
      <c r="E712" s="1">
        <v>711</v>
      </c>
      <c r="F712" s="1">
        <v>3</v>
      </c>
      <c r="G712" s="1" t="s">
        <v>1830</v>
      </c>
      <c r="H712" s="1" t="s">
        <v>6460</v>
      </c>
      <c r="I712" s="1">
        <v>3</v>
      </c>
      <c r="L712" s="1">
        <v>1</v>
      </c>
      <c r="M712" s="1" t="s">
        <v>1918</v>
      </c>
      <c r="N712" s="1" t="s">
        <v>7571</v>
      </c>
      <c r="S712" s="1" t="s">
        <v>93</v>
      </c>
      <c r="T712" s="1" t="s">
        <v>6597</v>
      </c>
      <c r="U712" s="1" t="s">
        <v>1926</v>
      </c>
      <c r="V712" s="1" t="s">
        <v>11429</v>
      </c>
      <c r="Y712" s="1" t="s">
        <v>228</v>
      </c>
      <c r="Z712" s="1" t="s">
        <v>7145</v>
      </c>
      <c r="AC712" s="1">
        <v>34</v>
      </c>
      <c r="AD712" s="1" t="s">
        <v>55</v>
      </c>
      <c r="AE712" s="1" t="s">
        <v>8716</v>
      </c>
      <c r="AF712" s="1" t="s">
        <v>97</v>
      </c>
      <c r="AG712" s="1" t="s">
        <v>8774</v>
      </c>
    </row>
    <row r="713" spans="1:73" ht="13.5" customHeight="1" x14ac:dyDescent="0.25">
      <c r="A713" s="4" t="str">
        <f t="shared" si="21"/>
        <v>1687_풍각남면_237</v>
      </c>
      <c r="B713" s="1">
        <v>1687</v>
      </c>
      <c r="C713" s="1" t="s">
        <v>11322</v>
      </c>
      <c r="D713" s="1" t="s">
        <v>11323</v>
      </c>
      <c r="E713" s="1">
        <v>712</v>
      </c>
      <c r="F713" s="1">
        <v>3</v>
      </c>
      <c r="G713" s="1" t="s">
        <v>1830</v>
      </c>
      <c r="H713" s="1" t="s">
        <v>6460</v>
      </c>
      <c r="I713" s="1">
        <v>3</v>
      </c>
      <c r="L713" s="1">
        <v>2</v>
      </c>
      <c r="M713" s="1" t="s">
        <v>12426</v>
      </c>
      <c r="N713" s="1" t="s">
        <v>12917</v>
      </c>
      <c r="T713" s="1" t="s">
        <v>11368</v>
      </c>
      <c r="U713" s="1" t="s">
        <v>387</v>
      </c>
      <c r="V713" s="1" t="s">
        <v>6675</v>
      </c>
      <c r="W713" s="1" t="s">
        <v>381</v>
      </c>
      <c r="X713" s="1" t="s">
        <v>7065</v>
      </c>
      <c r="Y713" s="1" t="s">
        <v>1927</v>
      </c>
      <c r="Z713" s="1" t="s">
        <v>7167</v>
      </c>
      <c r="AC713" s="1">
        <v>38</v>
      </c>
      <c r="AD713" s="1" t="s">
        <v>85</v>
      </c>
      <c r="AE713" s="1" t="s">
        <v>8720</v>
      </c>
      <c r="AJ713" s="1" t="s">
        <v>17</v>
      </c>
      <c r="AK713" s="1" t="s">
        <v>8908</v>
      </c>
      <c r="AL713" s="1" t="s">
        <v>196</v>
      </c>
      <c r="AM713" s="1" t="s">
        <v>8873</v>
      </c>
      <c r="AT713" s="1" t="s">
        <v>1179</v>
      </c>
      <c r="AU713" s="1" t="s">
        <v>11413</v>
      </c>
      <c r="AV713" s="1" t="s">
        <v>1928</v>
      </c>
      <c r="AW713" s="1" t="s">
        <v>9354</v>
      </c>
      <c r="BG713" s="1" t="s">
        <v>1155</v>
      </c>
      <c r="BH713" s="1" t="s">
        <v>11764</v>
      </c>
      <c r="BI713" s="1" t="s">
        <v>1906</v>
      </c>
      <c r="BJ713" s="1" t="s">
        <v>7689</v>
      </c>
      <c r="BK713" s="1" t="s">
        <v>931</v>
      </c>
      <c r="BL713" s="1" t="s">
        <v>6813</v>
      </c>
      <c r="BM713" s="1" t="s">
        <v>1180</v>
      </c>
      <c r="BN713" s="1" t="s">
        <v>9384</v>
      </c>
      <c r="BO713" s="1" t="s">
        <v>1179</v>
      </c>
      <c r="BP713" s="1" t="s">
        <v>11413</v>
      </c>
      <c r="BQ713" s="1" t="s">
        <v>1929</v>
      </c>
      <c r="BR713" s="1" t="s">
        <v>12011</v>
      </c>
      <c r="BS713" s="1" t="s">
        <v>56</v>
      </c>
      <c r="BT713" s="1" t="s">
        <v>11552</v>
      </c>
      <c r="BU713" s="1" t="s">
        <v>14071</v>
      </c>
    </row>
    <row r="714" spans="1:73" ht="13.5" customHeight="1" x14ac:dyDescent="0.25">
      <c r="A714" s="4" t="str">
        <f t="shared" si="21"/>
        <v>1687_풍각남면_237</v>
      </c>
      <c r="B714" s="1">
        <v>1687</v>
      </c>
      <c r="C714" s="1" t="s">
        <v>11322</v>
      </c>
      <c r="D714" s="1" t="s">
        <v>11323</v>
      </c>
      <c r="E714" s="1">
        <v>713</v>
      </c>
      <c r="F714" s="1">
        <v>3</v>
      </c>
      <c r="G714" s="1" t="s">
        <v>1830</v>
      </c>
      <c r="H714" s="1" t="s">
        <v>6460</v>
      </c>
      <c r="I714" s="1">
        <v>3</v>
      </c>
      <c r="L714" s="1">
        <v>2</v>
      </c>
      <c r="M714" s="1" t="s">
        <v>12426</v>
      </c>
      <c r="N714" s="1" t="s">
        <v>12917</v>
      </c>
      <c r="S714" s="1" t="s">
        <v>68</v>
      </c>
      <c r="T714" s="1" t="s">
        <v>6595</v>
      </c>
      <c r="W714" s="1" t="s">
        <v>98</v>
      </c>
      <c r="X714" s="1" t="s">
        <v>11439</v>
      </c>
      <c r="Y714" s="1" t="s">
        <v>140</v>
      </c>
      <c r="Z714" s="1" t="s">
        <v>7129</v>
      </c>
      <c r="AC714" s="1">
        <v>64</v>
      </c>
      <c r="AD714" s="1" t="s">
        <v>72</v>
      </c>
      <c r="AE714" s="1" t="s">
        <v>8718</v>
      </c>
    </row>
    <row r="715" spans="1:73" ht="13.5" customHeight="1" x14ac:dyDescent="0.25">
      <c r="A715" s="4" t="str">
        <f t="shared" si="21"/>
        <v>1687_풍각남면_237</v>
      </c>
      <c r="B715" s="1">
        <v>1687</v>
      </c>
      <c r="C715" s="1" t="s">
        <v>11322</v>
      </c>
      <c r="D715" s="1" t="s">
        <v>11323</v>
      </c>
      <c r="E715" s="1">
        <v>714</v>
      </c>
      <c r="F715" s="1">
        <v>3</v>
      </c>
      <c r="G715" s="1" t="s">
        <v>1830</v>
      </c>
      <c r="H715" s="1" t="s">
        <v>6460</v>
      </c>
      <c r="I715" s="1">
        <v>3</v>
      </c>
      <c r="L715" s="1">
        <v>2</v>
      </c>
      <c r="M715" s="1" t="s">
        <v>12426</v>
      </c>
      <c r="N715" s="1" t="s">
        <v>12917</v>
      </c>
      <c r="T715" s="1" t="s">
        <v>11389</v>
      </c>
      <c r="U715" s="1" t="s">
        <v>324</v>
      </c>
      <c r="V715" s="1" t="s">
        <v>6693</v>
      </c>
      <c r="Y715" s="1" t="s">
        <v>1930</v>
      </c>
      <c r="Z715" s="1" t="s">
        <v>7573</v>
      </c>
      <c r="AC715" s="1">
        <v>22</v>
      </c>
      <c r="AD715" s="1" t="s">
        <v>253</v>
      </c>
      <c r="AE715" s="1" t="s">
        <v>8742</v>
      </c>
      <c r="AF715" s="1" t="s">
        <v>1931</v>
      </c>
      <c r="AG715" s="1" t="s">
        <v>8793</v>
      </c>
      <c r="AH715" s="1" t="s">
        <v>51</v>
      </c>
      <c r="AI715" s="1" t="s">
        <v>8849</v>
      </c>
    </row>
    <row r="716" spans="1:73" ht="13.5" customHeight="1" x14ac:dyDescent="0.25">
      <c r="A716" s="4" t="str">
        <f t="shared" si="21"/>
        <v>1687_풍각남면_237</v>
      </c>
      <c r="B716" s="1">
        <v>1687</v>
      </c>
      <c r="C716" s="1" t="s">
        <v>11322</v>
      </c>
      <c r="D716" s="1" t="s">
        <v>11323</v>
      </c>
      <c r="E716" s="1">
        <v>715</v>
      </c>
      <c r="F716" s="1">
        <v>3</v>
      </c>
      <c r="G716" s="1" t="s">
        <v>1830</v>
      </c>
      <c r="H716" s="1" t="s">
        <v>6460</v>
      </c>
      <c r="I716" s="1">
        <v>3</v>
      </c>
      <c r="L716" s="1">
        <v>3</v>
      </c>
      <c r="M716" s="1" t="s">
        <v>12427</v>
      </c>
      <c r="N716" s="1" t="s">
        <v>12918</v>
      </c>
      <c r="T716" s="1" t="s">
        <v>11368</v>
      </c>
      <c r="U716" s="1" t="s">
        <v>1932</v>
      </c>
      <c r="V716" s="1" t="s">
        <v>6794</v>
      </c>
      <c r="W716" s="1" t="s">
        <v>898</v>
      </c>
      <c r="X716" s="1" t="s">
        <v>7075</v>
      </c>
      <c r="Y716" s="1" t="s">
        <v>992</v>
      </c>
      <c r="Z716" s="1" t="s">
        <v>7308</v>
      </c>
      <c r="AC716" s="1">
        <v>41</v>
      </c>
      <c r="AD716" s="1" t="s">
        <v>287</v>
      </c>
      <c r="AE716" s="1" t="s">
        <v>8744</v>
      </c>
      <c r="AJ716" s="1" t="s">
        <v>17</v>
      </c>
      <c r="AK716" s="1" t="s">
        <v>8908</v>
      </c>
      <c r="AL716" s="1" t="s">
        <v>587</v>
      </c>
      <c r="AM716" s="1" t="s">
        <v>8884</v>
      </c>
      <c r="AT716" s="1" t="s">
        <v>180</v>
      </c>
      <c r="AU716" s="1" t="s">
        <v>6712</v>
      </c>
      <c r="AV716" s="1" t="s">
        <v>576</v>
      </c>
      <c r="AW716" s="1" t="s">
        <v>7768</v>
      </c>
      <c r="BG716" s="1" t="s">
        <v>78</v>
      </c>
      <c r="BH716" s="1" t="s">
        <v>6689</v>
      </c>
      <c r="BI716" s="1" t="s">
        <v>900</v>
      </c>
      <c r="BJ716" s="1" t="s">
        <v>9986</v>
      </c>
      <c r="BK716" s="1" t="s">
        <v>335</v>
      </c>
      <c r="BL716" s="1" t="s">
        <v>6942</v>
      </c>
      <c r="BM716" s="1" t="s">
        <v>901</v>
      </c>
      <c r="BN716" s="1" t="s">
        <v>10242</v>
      </c>
      <c r="BO716" s="1" t="s">
        <v>335</v>
      </c>
      <c r="BP716" s="1" t="s">
        <v>6942</v>
      </c>
      <c r="BQ716" s="1" t="s">
        <v>13802</v>
      </c>
      <c r="BR716" s="1" t="s">
        <v>10830</v>
      </c>
      <c r="BS716" s="1" t="s">
        <v>108</v>
      </c>
      <c r="BT716" s="1" t="s">
        <v>8869</v>
      </c>
    </row>
    <row r="717" spans="1:73" ht="13.5" customHeight="1" x14ac:dyDescent="0.25">
      <c r="A717" s="4" t="str">
        <f t="shared" si="21"/>
        <v>1687_풍각남면_237</v>
      </c>
      <c r="B717" s="1">
        <v>1687</v>
      </c>
      <c r="C717" s="1" t="s">
        <v>11322</v>
      </c>
      <c r="D717" s="1" t="s">
        <v>11323</v>
      </c>
      <c r="E717" s="1">
        <v>716</v>
      </c>
      <c r="F717" s="1">
        <v>3</v>
      </c>
      <c r="G717" s="1" t="s">
        <v>1830</v>
      </c>
      <c r="H717" s="1" t="s">
        <v>6460</v>
      </c>
      <c r="I717" s="1">
        <v>3</v>
      </c>
      <c r="L717" s="1">
        <v>3</v>
      </c>
      <c r="M717" s="1" t="s">
        <v>12427</v>
      </c>
      <c r="N717" s="1" t="s">
        <v>12918</v>
      </c>
      <c r="S717" s="1" t="s">
        <v>52</v>
      </c>
      <c r="T717" s="1" t="s">
        <v>6593</v>
      </c>
      <c r="W717" s="1" t="s">
        <v>145</v>
      </c>
      <c r="X717" s="1" t="s">
        <v>7059</v>
      </c>
      <c r="Y717" s="1" t="s">
        <v>140</v>
      </c>
      <c r="Z717" s="1" t="s">
        <v>7129</v>
      </c>
      <c r="AC717" s="1">
        <v>39</v>
      </c>
      <c r="AD717" s="1" t="s">
        <v>347</v>
      </c>
      <c r="AE717" s="1" t="s">
        <v>8751</v>
      </c>
      <c r="AJ717" s="1" t="s">
        <v>17</v>
      </c>
      <c r="AK717" s="1" t="s">
        <v>8908</v>
      </c>
      <c r="AL717" s="1" t="s">
        <v>51</v>
      </c>
      <c r="AM717" s="1" t="s">
        <v>8849</v>
      </c>
      <c r="AT717" s="1" t="s">
        <v>78</v>
      </c>
      <c r="AU717" s="1" t="s">
        <v>6689</v>
      </c>
      <c r="AV717" s="1" t="s">
        <v>860</v>
      </c>
      <c r="AW717" s="1" t="s">
        <v>9291</v>
      </c>
      <c r="BG717" s="1" t="s">
        <v>60</v>
      </c>
      <c r="BH717" s="1" t="s">
        <v>7012</v>
      </c>
      <c r="BI717" s="1" t="s">
        <v>1933</v>
      </c>
      <c r="BJ717" s="1" t="s">
        <v>9723</v>
      </c>
      <c r="BK717" s="1" t="s">
        <v>60</v>
      </c>
      <c r="BL717" s="1" t="s">
        <v>7012</v>
      </c>
      <c r="BM717" s="1" t="s">
        <v>361</v>
      </c>
      <c r="BN717" s="1" t="s">
        <v>9258</v>
      </c>
      <c r="BO717" s="1" t="s">
        <v>60</v>
      </c>
      <c r="BP717" s="1" t="s">
        <v>7012</v>
      </c>
      <c r="BQ717" s="1" t="s">
        <v>1934</v>
      </c>
      <c r="BR717" s="1" t="s">
        <v>11676</v>
      </c>
      <c r="BS717" s="1" t="s">
        <v>56</v>
      </c>
      <c r="BT717" s="1" t="s">
        <v>11552</v>
      </c>
    </row>
    <row r="718" spans="1:73" ht="13.5" customHeight="1" x14ac:dyDescent="0.25">
      <c r="A718" s="4" t="str">
        <f t="shared" si="21"/>
        <v>1687_풍각남면_237</v>
      </c>
      <c r="B718" s="1">
        <v>1687</v>
      </c>
      <c r="C718" s="1" t="s">
        <v>11322</v>
      </c>
      <c r="D718" s="1" t="s">
        <v>11323</v>
      </c>
      <c r="E718" s="1">
        <v>717</v>
      </c>
      <c r="F718" s="1">
        <v>3</v>
      </c>
      <c r="G718" s="1" t="s">
        <v>1830</v>
      </c>
      <c r="H718" s="1" t="s">
        <v>6460</v>
      </c>
      <c r="I718" s="1">
        <v>3</v>
      </c>
      <c r="L718" s="1">
        <v>3</v>
      </c>
      <c r="M718" s="1" t="s">
        <v>12427</v>
      </c>
      <c r="N718" s="1" t="s">
        <v>12918</v>
      </c>
      <c r="S718" s="1" t="s">
        <v>1935</v>
      </c>
      <c r="T718" s="1" t="s">
        <v>6623</v>
      </c>
      <c r="W718" s="1" t="s">
        <v>98</v>
      </c>
      <c r="X718" s="1" t="s">
        <v>11439</v>
      </c>
      <c r="Y718" s="1" t="s">
        <v>112</v>
      </c>
      <c r="Z718" s="1" t="s">
        <v>7574</v>
      </c>
      <c r="AC718" s="1">
        <v>56</v>
      </c>
      <c r="AD718" s="1" t="s">
        <v>521</v>
      </c>
      <c r="AE718" s="1" t="s">
        <v>8761</v>
      </c>
    </row>
    <row r="719" spans="1:73" ht="13.5" customHeight="1" x14ac:dyDescent="0.25">
      <c r="A719" s="4" t="str">
        <f t="shared" si="21"/>
        <v>1687_풍각남면_237</v>
      </c>
      <c r="B719" s="1">
        <v>1687</v>
      </c>
      <c r="C719" s="1" t="s">
        <v>11322</v>
      </c>
      <c r="D719" s="1" t="s">
        <v>11323</v>
      </c>
      <c r="E719" s="1">
        <v>718</v>
      </c>
      <c r="F719" s="1">
        <v>3</v>
      </c>
      <c r="G719" s="1" t="s">
        <v>1830</v>
      </c>
      <c r="H719" s="1" t="s">
        <v>6460</v>
      </c>
      <c r="I719" s="1">
        <v>3</v>
      </c>
      <c r="L719" s="1">
        <v>3</v>
      </c>
      <c r="M719" s="1" t="s">
        <v>12427</v>
      </c>
      <c r="N719" s="1" t="s">
        <v>12918</v>
      </c>
      <c r="T719" s="1" t="s">
        <v>11389</v>
      </c>
      <c r="U719" s="1" t="s">
        <v>413</v>
      </c>
      <c r="V719" s="1" t="s">
        <v>6695</v>
      </c>
      <c r="Y719" s="1" t="s">
        <v>1936</v>
      </c>
      <c r="Z719" s="1" t="s">
        <v>7575</v>
      </c>
      <c r="AC719" s="1">
        <v>40</v>
      </c>
      <c r="AD719" s="1" t="s">
        <v>327</v>
      </c>
      <c r="AE719" s="1" t="s">
        <v>8748</v>
      </c>
      <c r="AF719" s="1" t="s">
        <v>1937</v>
      </c>
      <c r="AG719" s="1" t="s">
        <v>8794</v>
      </c>
      <c r="AT719" s="1" t="s">
        <v>44</v>
      </c>
      <c r="AU719" s="1" t="s">
        <v>6669</v>
      </c>
      <c r="AV719" s="1" t="s">
        <v>837</v>
      </c>
      <c r="AW719" s="1" t="s">
        <v>8577</v>
      </c>
      <c r="BB719" s="1" t="s">
        <v>46</v>
      </c>
      <c r="BC719" s="1" t="s">
        <v>6783</v>
      </c>
      <c r="BD719" s="1" t="s">
        <v>1902</v>
      </c>
      <c r="BE719" s="1" t="s">
        <v>7557</v>
      </c>
    </row>
    <row r="720" spans="1:73" ht="13.5" customHeight="1" x14ac:dyDescent="0.25">
      <c r="A720" s="4" t="str">
        <f t="shared" si="21"/>
        <v>1687_풍각남면_237</v>
      </c>
      <c r="B720" s="1">
        <v>1687</v>
      </c>
      <c r="C720" s="1" t="s">
        <v>11322</v>
      </c>
      <c r="D720" s="1" t="s">
        <v>11323</v>
      </c>
      <c r="E720" s="1">
        <v>719</v>
      </c>
      <c r="F720" s="1">
        <v>3</v>
      </c>
      <c r="G720" s="1" t="s">
        <v>1830</v>
      </c>
      <c r="H720" s="1" t="s">
        <v>6460</v>
      </c>
      <c r="I720" s="1">
        <v>3</v>
      </c>
      <c r="L720" s="1">
        <v>4</v>
      </c>
      <c r="M720" s="1" t="s">
        <v>3325</v>
      </c>
      <c r="N720" s="1" t="s">
        <v>12919</v>
      </c>
      <c r="Q720" s="1" t="s">
        <v>1938</v>
      </c>
      <c r="R720" s="1" t="s">
        <v>6581</v>
      </c>
      <c r="T720" s="1" t="s">
        <v>11369</v>
      </c>
      <c r="U720" s="1" t="s">
        <v>1913</v>
      </c>
      <c r="V720" s="1" t="s">
        <v>6792</v>
      </c>
      <c r="W720" s="1" t="s">
        <v>98</v>
      </c>
      <c r="X720" s="1" t="s">
        <v>11439</v>
      </c>
      <c r="Y720" s="1" t="s">
        <v>140</v>
      </c>
      <c r="Z720" s="1" t="s">
        <v>7129</v>
      </c>
      <c r="AC720" s="1">
        <v>50</v>
      </c>
      <c r="AD720" s="1" t="s">
        <v>533</v>
      </c>
      <c r="AE720" s="1" t="s">
        <v>7162</v>
      </c>
      <c r="AJ720" s="1" t="s">
        <v>17</v>
      </c>
      <c r="AK720" s="1" t="s">
        <v>8908</v>
      </c>
      <c r="AL720" s="1" t="s">
        <v>56</v>
      </c>
      <c r="AM720" s="1" t="s">
        <v>11552</v>
      </c>
      <c r="AT720" s="1" t="s">
        <v>60</v>
      </c>
      <c r="AU720" s="1" t="s">
        <v>7012</v>
      </c>
      <c r="AV720" s="1" t="s">
        <v>1939</v>
      </c>
      <c r="AW720" s="1" t="s">
        <v>9355</v>
      </c>
      <c r="BG720" s="1" t="s">
        <v>60</v>
      </c>
      <c r="BH720" s="1" t="s">
        <v>7012</v>
      </c>
      <c r="BI720" s="1" t="s">
        <v>1940</v>
      </c>
      <c r="BJ720" s="1" t="s">
        <v>7403</v>
      </c>
      <c r="BK720" s="1" t="s">
        <v>60</v>
      </c>
      <c r="BL720" s="1" t="s">
        <v>7012</v>
      </c>
      <c r="BM720" s="1" t="s">
        <v>102</v>
      </c>
      <c r="BN720" s="1" t="s">
        <v>7728</v>
      </c>
      <c r="BO720" s="1" t="s">
        <v>60</v>
      </c>
      <c r="BP720" s="1" t="s">
        <v>7012</v>
      </c>
      <c r="BQ720" s="1" t="s">
        <v>1941</v>
      </c>
      <c r="BR720" s="1" t="s">
        <v>12291</v>
      </c>
      <c r="BS720" s="1" t="s">
        <v>522</v>
      </c>
      <c r="BT720" s="1" t="s">
        <v>8889</v>
      </c>
    </row>
    <row r="721" spans="1:73" ht="13.5" customHeight="1" x14ac:dyDescent="0.25">
      <c r="A721" s="4" t="str">
        <f t="shared" si="21"/>
        <v>1687_풍각남면_237</v>
      </c>
      <c r="B721" s="1">
        <v>1687</v>
      </c>
      <c r="C721" s="1" t="s">
        <v>11322</v>
      </c>
      <c r="D721" s="1" t="s">
        <v>11323</v>
      </c>
      <c r="E721" s="1">
        <v>720</v>
      </c>
      <c r="F721" s="1">
        <v>3</v>
      </c>
      <c r="G721" s="1" t="s">
        <v>1830</v>
      </c>
      <c r="H721" s="1" t="s">
        <v>6460</v>
      </c>
      <c r="I721" s="1">
        <v>3</v>
      </c>
      <c r="L721" s="1">
        <v>4</v>
      </c>
      <c r="M721" s="1" t="s">
        <v>3325</v>
      </c>
      <c r="N721" s="1" t="s">
        <v>12919</v>
      </c>
      <c r="S721" s="1" t="s">
        <v>93</v>
      </c>
      <c r="T721" s="1" t="s">
        <v>6597</v>
      </c>
      <c r="Y721" s="1" t="s">
        <v>1942</v>
      </c>
      <c r="Z721" s="1" t="s">
        <v>7576</v>
      </c>
      <c r="AC721" s="1">
        <v>6</v>
      </c>
      <c r="AD721" s="1" t="s">
        <v>333</v>
      </c>
      <c r="AE721" s="1" t="s">
        <v>8749</v>
      </c>
      <c r="AF721" s="1" t="s">
        <v>479</v>
      </c>
      <c r="AG721" s="1" t="s">
        <v>8780</v>
      </c>
      <c r="AH721" s="1" t="s">
        <v>1943</v>
      </c>
      <c r="AI721" s="1" t="s">
        <v>8860</v>
      </c>
    </row>
    <row r="722" spans="1:73" ht="13.5" customHeight="1" x14ac:dyDescent="0.25">
      <c r="A722" s="4" t="str">
        <f t="shared" si="21"/>
        <v>1687_풍각남면_237</v>
      </c>
      <c r="B722" s="1">
        <v>1687</v>
      </c>
      <c r="C722" s="1" t="s">
        <v>11322</v>
      </c>
      <c r="D722" s="1" t="s">
        <v>11323</v>
      </c>
      <c r="E722" s="1">
        <v>721</v>
      </c>
      <c r="F722" s="1">
        <v>3</v>
      </c>
      <c r="G722" s="1" t="s">
        <v>1830</v>
      </c>
      <c r="H722" s="1" t="s">
        <v>6460</v>
      </c>
      <c r="I722" s="1">
        <v>3</v>
      </c>
      <c r="L722" s="1">
        <v>5</v>
      </c>
      <c r="M722" s="1" t="s">
        <v>1743</v>
      </c>
      <c r="N722" s="1" t="s">
        <v>11502</v>
      </c>
      <c r="T722" s="1" t="s">
        <v>11368</v>
      </c>
      <c r="U722" s="1" t="s">
        <v>1944</v>
      </c>
      <c r="V722" s="1" t="s">
        <v>11421</v>
      </c>
      <c r="Y722" s="1" t="s">
        <v>1743</v>
      </c>
      <c r="Z722" s="1" t="s">
        <v>11502</v>
      </c>
      <c r="AC722" s="1">
        <v>46</v>
      </c>
      <c r="AD722" s="1" t="s">
        <v>376</v>
      </c>
      <c r="AE722" s="1" t="s">
        <v>8752</v>
      </c>
      <c r="AJ722" s="1" t="s">
        <v>17</v>
      </c>
      <c r="AK722" s="1" t="s">
        <v>8908</v>
      </c>
      <c r="AL722" s="1" t="s">
        <v>1945</v>
      </c>
      <c r="AM722" s="1" t="s">
        <v>8931</v>
      </c>
      <c r="AN722" s="1" t="s">
        <v>57</v>
      </c>
      <c r="AO722" s="1" t="s">
        <v>8919</v>
      </c>
      <c r="AP722" s="1" t="s">
        <v>58</v>
      </c>
      <c r="AQ722" s="1" t="s">
        <v>6774</v>
      </c>
      <c r="AR722" s="1" t="s">
        <v>1946</v>
      </c>
      <c r="AS722" s="1" t="s">
        <v>9057</v>
      </c>
      <c r="AT722" s="1" t="s">
        <v>148</v>
      </c>
      <c r="AU722" s="1" t="s">
        <v>11760</v>
      </c>
      <c r="AV722" s="1" t="s">
        <v>1947</v>
      </c>
      <c r="AW722" s="1" t="s">
        <v>9356</v>
      </c>
      <c r="BB722" s="1" t="s">
        <v>46</v>
      </c>
      <c r="BC722" s="1" t="s">
        <v>6783</v>
      </c>
      <c r="BD722" s="1" t="s">
        <v>1948</v>
      </c>
      <c r="BE722" s="1" t="s">
        <v>9781</v>
      </c>
      <c r="BG722" s="1" t="s">
        <v>60</v>
      </c>
      <c r="BH722" s="1" t="s">
        <v>7012</v>
      </c>
      <c r="BI722" s="1" t="s">
        <v>1949</v>
      </c>
      <c r="BJ722" s="1" t="s">
        <v>10045</v>
      </c>
      <c r="BK722" s="1" t="s">
        <v>60</v>
      </c>
      <c r="BL722" s="1" t="s">
        <v>7012</v>
      </c>
      <c r="BM722" s="1" t="s">
        <v>1307</v>
      </c>
      <c r="BN722" s="1" t="s">
        <v>10015</v>
      </c>
      <c r="BO722" s="1" t="s">
        <v>1171</v>
      </c>
      <c r="BP722" s="1" t="s">
        <v>7037</v>
      </c>
      <c r="BQ722" s="1" t="s">
        <v>210</v>
      </c>
      <c r="BR722" s="1" t="s">
        <v>8591</v>
      </c>
      <c r="BS722" s="1" t="s">
        <v>57</v>
      </c>
      <c r="BT722" s="1" t="s">
        <v>8919</v>
      </c>
    </row>
    <row r="723" spans="1:73" ht="13.5" customHeight="1" x14ac:dyDescent="0.25">
      <c r="A723" s="4" t="str">
        <f t="shared" si="21"/>
        <v>1687_풍각남면_237</v>
      </c>
      <c r="B723" s="1">
        <v>1687</v>
      </c>
      <c r="C723" s="1" t="s">
        <v>11322</v>
      </c>
      <c r="D723" s="1" t="s">
        <v>11323</v>
      </c>
      <c r="E723" s="1">
        <v>722</v>
      </c>
      <c r="F723" s="1">
        <v>3</v>
      </c>
      <c r="G723" s="1" t="s">
        <v>1830</v>
      </c>
      <c r="H723" s="1" t="s">
        <v>6460</v>
      </c>
      <c r="I723" s="1">
        <v>3</v>
      </c>
      <c r="L723" s="1">
        <v>5</v>
      </c>
      <c r="M723" s="1" t="s">
        <v>1743</v>
      </c>
      <c r="N723" s="1" t="s">
        <v>11502</v>
      </c>
      <c r="S723" s="1" t="s">
        <v>52</v>
      </c>
      <c r="T723" s="1" t="s">
        <v>6593</v>
      </c>
      <c r="U723" s="1" t="s">
        <v>53</v>
      </c>
      <c r="V723" s="1" t="s">
        <v>6668</v>
      </c>
      <c r="Y723" s="1" t="s">
        <v>1950</v>
      </c>
      <c r="Z723" s="1" t="s">
        <v>7577</v>
      </c>
      <c r="AC723" s="1">
        <v>46</v>
      </c>
      <c r="AD723" s="1" t="s">
        <v>376</v>
      </c>
      <c r="AE723" s="1" t="s">
        <v>8752</v>
      </c>
      <c r="AJ723" s="1" t="s">
        <v>17</v>
      </c>
      <c r="AK723" s="1" t="s">
        <v>8908</v>
      </c>
      <c r="AL723" s="1" t="s">
        <v>56</v>
      </c>
      <c r="AM723" s="1" t="s">
        <v>11552</v>
      </c>
      <c r="AN723" s="1" t="s">
        <v>51</v>
      </c>
      <c r="AO723" s="1" t="s">
        <v>8849</v>
      </c>
      <c r="AP723" s="1" t="s">
        <v>173</v>
      </c>
      <c r="AQ723" s="1" t="s">
        <v>6934</v>
      </c>
      <c r="AR723" s="1" t="s">
        <v>1951</v>
      </c>
      <c r="AS723" s="1" t="s">
        <v>11687</v>
      </c>
      <c r="AT723" s="1" t="s">
        <v>78</v>
      </c>
      <c r="AU723" s="1" t="s">
        <v>6689</v>
      </c>
      <c r="AV723" s="1" t="s">
        <v>580</v>
      </c>
      <c r="AW723" s="1" t="s">
        <v>9270</v>
      </c>
      <c r="BB723" s="1" t="s">
        <v>46</v>
      </c>
      <c r="BC723" s="1" t="s">
        <v>6783</v>
      </c>
      <c r="BD723" s="1" t="s">
        <v>1167</v>
      </c>
      <c r="BE723" s="1" t="s">
        <v>7806</v>
      </c>
      <c r="BG723" s="1" t="s">
        <v>101</v>
      </c>
      <c r="BH723" s="1" t="s">
        <v>9165</v>
      </c>
      <c r="BI723" s="1" t="s">
        <v>582</v>
      </c>
      <c r="BJ723" s="1" t="s">
        <v>9971</v>
      </c>
      <c r="BM723" s="1" t="s">
        <v>320</v>
      </c>
      <c r="BN723" s="1" t="s">
        <v>11933</v>
      </c>
      <c r="BO723" s="1" t="s">
        <v>423</v>
      </c>
      <c r="BP723" s="1" t="s">
        <v>8997</v>
      </c>
      <c r="BQ723" s="1" t="s">
        <v>194</v>
      </c>
      <c r="BR723" s="1" t="s">
        <v>10790</v>
      </c>
      <c r="BS723" s="1" t="s">
        <v>51</v>
      </c>
      <c r="BT723" s="1" t="s">
        <v>8849</v>
      </c>
    </row>
    <row r="724" spans="1:73" ht="13.5" customHeight="1" x14ac:dyDescent="0.25">
      <c r="A724" s="4" t="str">
        <f t="shared" si="21"/>
        <v>1687_풍각남면_237</v>
      </c>
      <c r="B724" s="1">
        <v>1687</v>
      </c>
      <c r="C724" s="1" t="s">
        <v>11322</v>
      </c>
      <c r="D724" s="1" t="s">
        <v>11323</v>
      </c>
      <c r="E724" s="1">
        <v>723</v>
      </c>
      <c r="F724" s="1">
        <v>3</v>
      </c>
      <c r="G724" s="1" t="s">
        <v>1830</v>
      </c>
      <c r="H724" s="1" t="s">
        <v>6460</v>
      </c>
      <c r="I724" s="1">
        <v>3</v>
      </c>
      <c r="L724" s="1">
        <v>5</v>
      </c>
      <c r="M724" s="1" t="s">
        <v>1743</v>
      </c>
      <c r="N724" s="1" t="s">
        <v>11502</v>
      </c>
      <c r="S724" s="1" t="s">
        <v>93</v>
      </c>
      <c r="T724" s="1" t="s">
        <v>6597</v>
      </c>
      <c r="Y724" s="1" t="s">
        <v>258</v>
      </c>
      <c r="Z724" s="1" t="s">
        <v>7154</v>
      </c>
      <c r="AF724" s="1" t="s">
        <v>443</v>
      </c>
      <c r="AG724" s="1" t="s">
        <v>11537</v>
      </c>
    </row>
    <row r="725" spans="1:73" ht="13.5" customHeight="1" x14ac:dyDescent="0.25">
      <c r="A725" s="4" t="str">
        <f t="shared" si="21"/>
        <v>1687_풍각남면_237</v>
      </c>
      <c r="B725" s="1">
        <v>1687</v>
      </c>
      <c r="C725" s="1" t="s">
        <v>11322</v>
      </c>
      <c r="D725" s="1" t="s">
        <v>11323</v>
      </c>
      <c r="E725" s="1">
        <v>724</v>
      </c>
      <c r="F725" s="1">
        <v>3</v>
      </c>
      <c r="G725" s="1" t="s">
        <v>1830</v>
      </c>
      <c r="H725" s="1" t="s">
        <v>6460</v>
      </c>
      <c r="I725" s="1">
        <v>3</v>
      </c>
      <c r="L725" s="1">
        <v>5</v>
      </c>
      <c r="M725" s="1" t="s">
        <v>1743</v>
      </c>
      <c r="N725" s="1" t="s">
        <v>11502</v>
      </c>
      <c r="S725" s="1" t="s">
        <v>70</v>
      </c>
      <c r="T725" s="1" t="s">
        <v>6596</v>
      </c>
      <c r="Y725" s="1" t="s">
        <v>1952</v>
      </c>
      <c r="Z725" s="1" t="s">
        <v>7578</v>
      </c>
      <c r="AC725" s="1">
        <v>6</v>
      </c>
      <c r="AD725" s="1" t="s">
        <v>333</v>
      </c>
      <c r="AE725" s="1" t="s">
        <v>8749</v>
      </c>
    </row>
    <row r="726" spans="1:73" ht="13.5" customHeight="1" x14ac:dyDescent="0.25">
      <c r="A726" s="4" t="str">
        <f t="shared" ref="A726:A764" si="22">HYPERLINK("http://kyu.snu.ac.kr/sdhj/index.jsp?type=hj/GK14817_00IH_0001_0238.jpg","1687_풍각남면_238")</f>
        <v>1687_풍각남면_238</v>
      </c>
      <c r="B726" s="1">
        <v>1687</v>
      </c>
      <c r="C726" s="1" t="s">
        <v>11322</v>
      </c>
      <c r="D726" s="1" t="s">
        <v>11323</v>
      </c>
      <c r="E726" s="1">
        <v>725</v>
      </c>
      <c r="F726" s="1">
        <v>3</v>
      </c>
      <c r="G726" s="1" t="s">
        <v>1830</v>
      </c>
      <c r="H726" s="1" t="s">
        <v>6460</v>
      </c>
      <c r="I726" s="1">
        <v>4</v>
      </c>
      <c r="J726" s="1" t="s">
        <v>1953</v>
      </c>
      <c r="K726" s="1" t="s">
        <v>6497</v>
      </c>
      <c r="L726" s="1">
        <v>1</v>
      </c>
      <c r="M726" s="1" t="s">
        <v>12428</v>
      </c>
      <c r="N726" s="1" t="s">
        <v>12920</v>
      </c>
      <c r="T726" s="1" t="s">
        <v>11369</v>
      </c>
      <c r="U726" s="1" t="s">
        <v>134</v>
      </c>
      <c r="V726" s="1" t="s">
        <v>6674</v>
      </c>
      <c r="W726" s="1" t="s">
        <v>509</v>
      </c>
      <c r="X726" s="1" t="s">
        <v>7067</v>
      </c>
      <c r="Y726" s="1" t="s">
        <v>439</v>
      </c>
      <c r="Z726" s="1" t="s">
        <v>7183</v>
      </c>
      <c r="AC726" s="1">
        <v>45</v>
      </c>
      <c r="AD726" s="1" t="s">
        <v>406</v>
      </c>
      <c r="AE726" s="1" t="s">
        <v>8755</v>
      </c>
      <c r="AJ726" s="1" t="s">
        <v>17</v>
      </c>
      <c r="AK726" s="1" t="s">
        <v>8908</v>
      </c>
      <c r="AL726" s="1" t="s">
        <v>510</v>
      </c>
      <c r="AM726" s="1" t="s">
        <v>8915</v>
      </c>
      <c r="AT726" s="1" t="s">
        <v>1179</v>
      </c>
      <c r="AU726" s="1" t="s">
        <v>11413</v>
      </c>
      <c r="AV726" s="1" t="s">
        <v>1526</v>
      </c>
      <c r="AW726" s="1" t="s">
        <v>7473</v>
      </c>
      <c r="BG726" s="1" t="s">
        <v>808</v>
      </c>
      <c r="BH726" s="1" t="s">
        <v>6787</v>
      </c>
      <c r="BI726" s="1" t="s">
        <v>1954</v>
      </c>
      <c r="BJ726" s="1" t="s">
        <v>9378</v>
      </c>
      <c r="BK726" s="1" t="s">
        <v>78</v>
      </c>
      <c r="BL726" s="1" t="s">
        <v>6689</v>
      </c>
      <c r="BM726" s="1" t="s">
        <v>261</v>
      </c>
      <c r="BN726" s="1" t="s">
        <v>9331</v>
      </c>
      <c r="BO726" s="1" t="s">
        <v>78</v>
      </c>
      <c r="BP726" s="1" t="s">
        <v>6689</v>
      </c>
      <c r="BQ726" s="1" t="s">
        <v>13803</v>
      </c>
      <c r="BR726" s="1" t="s">
        <v>10893</v>
      </c>
      <c r="BS726" s="1" t="s">
        <v>510</v>
      </c>
      <c r="BT726" s="1" t="s">
        <v>8915</v>
      </c>
    </row>
    <row r="727" spans="1:73" ht="13.5" customHeight="1" x14ac:dyDescent="0.25">
      <c r="A727" s="4" t="str">
        <f t="shared" si="22"/>
        <v>1687_풍각남면_238</v>
      </c>
      <c r="B727" s="1">
        <v>1687</v>
      </c>
      <c r="C727" s="1" t="s">
        <v>11322</v>
      </c>
      <c r="D727" s="1" t="s">
        <v>11323</v>
      </c>
      <c r="E727" s="1">
        <v>726</v>
      </c>
      <c r="F727" s="1">
        <v>3</v>
      </c>
      <c r="G727" s="1" t="s">
        <v>1830</v>
      </c>
      <c r="H727" s="1" t="s">
        <v>6460</v>
      </c>
      <c r="I727" s="1">
        <v>4</v>
      </c>
      <c r="L727" s="1">
        <v>1</v>
      </c>
      <c r="M727" s="1" t="s">
        <v>12428</v>
      </c>
      <c r="N727" s="1" t="s">
        <v>12920</v>
      </c>
      <c r="S727" s="1" t="s">
        <v>52</v>
      </c>
      <c r="T727" s="1" t="s">
        <v>6593</v>
      </c>
      <c r="W727" s="1" t="s">
        <v>1254</v>
      </c>
      <c r="X727" s="1" t="s">
        <v>7079</v>
      </c>
      <c r="Y727" s="1" t="s">
        <v>140</v>
      </c>
      <c r="Z727" s="1" t="s">
        <v>7129</v>
      </c>
      <c r="AC727" s="1">
        <v>22</v>
      </c>
      <c r="AD727" s="1" t="s">
        <v>253</v>
      </c>
      <c r="AE727" s="1" t="s">
        <v>8742</v>
      </c>
      <c r="AF727" s="1" t="s">
        <v>97</v>
      </c>
      <c r="AG727" s="1" t="s">
        <v>8774</v>
      </c>
      <c r="AJ727" s="1" t="s">
        <v>17</v>
      </c>
      <c r="AK727" s="1" t="s">
        <v>8908</v>
      </c>
      <c r="AL727" s="1" t="s">
        <v>1955</v>
      </c>
      <c r="AM727" s="1" t="s">
        <v>8932</v>
      </c>
      <c r="AT727" s="1" t="s">
        <v>1184</v>
      </c>
      <c r="AU727" s="1" t="s">
        <v>6748</v>
      </c>
      <c r="AV727" s="1" t="s">
        <v>1956</v>
      </c>
      <c r="AW727" s="1" t="s">
        <v>7844</v>
      </c>
      <c r="BG727" s="1" t="s">
        <v>471</v>
      </c>
      <c r="BH727" s="1" t="s">
        <v>9170</v>
      </c>
      <c r="BI727" s="1" t="s">
        <v>1957</v>
      </c>
      <c r="BJ727" s="1" t="s">
        <v>10046</v>
      </c>
      <c r="BK727" s="1" t="s">
        <v>78</v>
      </c>
      <c r="BL727" s="1" t="s">
        <v>6689</v>
      </c>
      <c r="BM727" s="1" t="s">
        <v>1958</v>
      </c>
      <c r="BN727" s="1" t="s">
        <v>10472</v>
      </c>
      <c r="BO727" s="1" t="s">
        <v>335</v>
      </c>
      <c r="BP727" s="1" t="s">
        <v>6942</v>
      </c>
      <c r="BQ727" s="1" t="s">
        <v>1959</v>
      </c>
      <c r="BR727" s="1" t="s">
        <v>12058</v>
      </c>
      <c r="BS727" s="1" t="s">
        <v>56</v>
      </c>
      <c r="BT727" s="1" t="s">
        <v>11552</v>
      </c>
      <c r="BU727" s="1" t="s">
        <v>14072</v>
      </c>
    </row>
    <row r="728" spans="1:73" ht="13.5" customHeight="1" x14ac:dyDescent="0.25">
      <c r="A728" s="4" t="str">
        <f t="shared" si="22"/>
        <v>1687_풍각남면_238</v>
      </c>
      <c r="B728" s="1">
        <v>1687</v>
      </c>
      <c r="C728" s="1" t="s">
        <v>11322</v>
      </c>
      <c r="D728" s="1" t="s">
        <v>11323</v>
      </c>
      <c r="E728" s="1">
        <v>727</v>
      </c>
      <c r="F728" s="1">
        <v>3</v>
      </c>
      <c r="G728" s="1" t="s">
        <v>1830</v>
      </c>
      <c r="H728" s="1" t="s">
        <v>6460</v>
      </c>
      <c r="I728" s="1">
        <v>4</v>
      </c>
      <c r="L728" s="1">
        <v>1</v>
      </c>
      <c r="M728" s="1" t="s">
        <v>12428</v>
      </c>
      <c r="N728" s="1" t="s">
        <v>12920</v>
      </c>
      <c r="S728" s="1" t="s">
        <v>66</v>
      </c>
      <c r="T728" s="1" t="s">
        <v>11384</v>
      </c>
      <c r="U728" s="1" t="s">
        <v>1179</v>
      </c>
      <c r="V728" s="1" t="s">
        <v>11413</v>
      </c>
      <c r="Y728" s="1" t="s">
        <v>823</v>
      </c>
      <c r="Z728" s="1" t="s">
        <v>7473</v>
      </c>
      <c r="AC728" s="1">
        <v>84</v>
      </c>
      <c r="AD728" s="1" t="s">
        <v>764</v>
      </c>
      <c r="AE728" s="1" t="s">
        <v>8767</v>
      </c>
    </row>
    <row r="729" spans="1:73" ht="13.5" customHeight="1" x14ac:dyDescent="0.25">
      <c r="A729" s="4" t="str">
        <f t="shared" si="22"/>
        <v>1687_풍각남면_238</v>
      </c>
      <c r="B729" s="1">
        <v>1687</v>
      </c>
      <c r="C729" s="1" t="s">
        <v>11322</v>
      </c>
      <c r="D729" s="1" t="s">
        <v>11323</v>
      </c>
      <c r="E729" s="1">
        <v>728</v>
      </c>
      <c r="F729" s="1">
        <v>3</v>
      </c>
      <c r="G729" s="1" t="s">
        <v>1830</v>
      </c>
      <c r="H729" s="1" t="s">
        <v>6460</v>
      </c>
      <c r="I729" s="1">
        <v>4</v>
      </c>
      <c r="L729" s="1">
        <v>1</v>
      </c>
      <c r="M729" s="1" t="s">
        <v>12428</v>
      </c>
      <c r="N729" s="1" t="s">
        <v>12920</v>
      </c>
      <c r="S729" s="1" t="s">
        <v>68</v>
      </c>
      <c r="T729" s="1" t="s">
        <v>6595</v>
      </c>
      <c r="W729" s="1" t="s">
        <v>509</v>
      </c>
      <c r="X729" s="1" t="s">
        <v>7067</v>
      </c>
      <c r="Y729" s="1" t="s">
        <v>140</v>
      </c>
      <c r="Z729" s="1" t="s">
        <v>7129</v>
      </c>
      <c r="AC729" s="1">
        <v>74</v>
      </c>
      <c r="AD729" s="1" t="s">
        <v>240</v>
      </c>
      <c r="AE729" s="1" t="s">
        <v>8740</v>
      </c>
    </row>
    <row r="730" spans="1:73" ht="13.5" customHeight="1" x14ac:dyDescent="0.25">
      <c r="A730" s="4" t="str">
        <f t="shared" si="22"/>
        <v>1687_풍각남면_238</v>
      </c>
      <c r="B730" s="1">
        <v>1687</v>
      </c>
      <c r="C730" s="1" t="s">
        <v>11322</v>
      </c>
      <c r="D730" s="1" t="s">
        <v>11323</v>
      </c>
      <c r="E730" s="1">
        <v>729</v>
      </c>
      <c r="F730" s="1">
        <v>3</v>
      </c>
      <c r="G730" s="1" t="s">
        <v>1830</v>
      </c>
      <c r="H730" s="1" t="s">
        <v>6460</v>
      </c>
      <c r="I730" s="1">
        <v>4</v>
      </c>
      <c r="L730" s="1">
        <v>1</v>
      </c>
      <c r="M730" s="1" t="s">
        <v>12428</v>
      </c>
      <c r="N730" s="1" t="s">
        <v>12920</v>
      </c>
      <c r="S730" s="1" t="s">
        <v>147</v>
      </c>
      <c r="T730" s="1" t="s">
        <v>6598</v>
      </c>
      <c r="U730" s="1" t="s">
        <v>1846</v>
      </c>
      <c r="V730" s="1" t="s">
        <v>6786</v>
      </c>
      <c r="Y730" s="1" t="s">
        <v>1960</v>
      </c>
      <c r="Z730" s="1" t="s">
        <v>7532</v>
      </c>
      <c r="AC730" s="1">
        <v>22</v>
      </c>
      <c r="AD730" s="1" t="s">
        <v>253</v>
      </c>
      <c r="AE730" s="1" t="s">
        <v>8742</v>
      </c>
    </row>
    <row r="731" spans="1:73" ht="13.5" customHeight="1" x14ac:dyDescent="0.25">
      <c r="A731" s="4" t="str">
        <f t="shared" si="22"/>
        <v>1687_풍각남면_238</v>
      </c>
      <c r="B731" s="1">
        <v>1687</v>
      </c>
      <c r="C731" s="1" t="s">
        <v>11322</v>
      </c>
      <c r="D731" s="1" t="s">
        <v>11323</v>
      </c>
      <c r="E731" s="1">
        <v>730</v>
      </c>
      <c r="F731" s="1">
        <v>3</v>
      </c>
      <c r="G731" s="1" t="s">
        <v>1830</v>
      </c>
      <c r="H731" s="1" t="s">
        <v>6460</v>
      </c>
      <c r="I731" s="1">
        <v>4</v>
      </c>
      <c r="L731" s="1">
        <v>1</v>
      </c>
      <c r="M731" s="1" t="s">
        <v>12428</v>
      </c>
      <c r="N731" s="1" t="s">
        <v>12920</v>
      </c>
      <c r="S731" s="1" t="s">
        <v>265</v>
      </c>
      <c r="T731" s="1" t="s">
        <v>6603</v>
      </c>
      <c r="W731" s="1" t="s">
        <v>509</v>
      </c>
      <c r="X731" s="1" t="s">
        <v>7067</v>
      </c>
      <c r="Y731" s="1" t="s">
        <v>140</v>
      </c>
      <c r="Z731" s="1" t="s">
        <v>7129</v>
      </c>
      <c r="AG731" s="1" t="s">
        <v>11537</v>
      </c>
    </row>
    <row r="732" spans="1:73" ht="13.5" customHeight="1" x14ac:dyDescent="0.25">
      <c r="A732" s="4" t="str">
        <f t="shared" si="22"/>
        <v>1687_풍각남면_238</v>
      </c>
      <c r="B732" s="1">
        <v>1687</v>
      </c>
      <c r="C732" s="1" t="s">
        <v>11322</v>
      </c>
      <c r="D732" s="1" t="s">
        <v>11323</v>
      </c>
      <c r="E732" s="1">
        <v>731</v>
      </c>
      <c r="F732" s="1">
        <v>3</v>
      </c>
      <c r="G732" s="1" t="s">
        <v>1830</v>
      </c>
      <c r="H732" s="1" t="s">
        <v>6460</v>
      </c>
      <c r="I732" s="1">
        <v>4</v>
      </c>
      <c r="L732" s="1">
        <v>1</v>
      </c>
      <c r="M732" s="1" t="s">
        <v>12428</v>
      </c>
      <c r="N732" s="1" t="s">
        <v>12920</v>
      </c>
      <c r="S732" s="1" t="s">
        <v>1961</v>
      </c>
      <c r="T732" s="1" t="s">
        <v>6624</v>
      </c>
      <c r="W732" s="1" t="s">
        <v>617</v>
      </c>
      <c r="X732" s="1" t="s">
        <v>7072</v>
      </c>
      <c r="Y732" s="1" t="s">
        <v>1962</v>
      </c>
      <c r="Z732" s="1" t="s">
        <v>11461</v>
      </c>
      <c r="AG732" s="1" t="s">
        <v>11537</v>
      </c>
    </row>
    <row r="733" spans="1:73" ht="13.5" customHeight="1" x14ac:dyDescent="0.25">
      <c r="A733" s="4" t="str">
        <f t="shared" si="22"/>
        <v>1687_풍각남면_238</v>
      </c>
      <c r="B733" s="1">
        <v>1687</v>
      </c>
      <c r="C733" s="1" t="s">
        <v>11322</v>
      </c>
      <c r="D733" s="1" t="s">
        <v>11323</v>
      </c>
      <c r="E733" s="1">
        <v>732</v>
      </c>
      <c r="F733" s="1">
        <v>3</v>
      </c>
      <c r="G733" s="1" t="s">
        <v>1830</v>
      </c>
      <c r="H733" s="1" t="s">
        <v>6460</v>
      </c>
      <c r="I733" s="1">
        <v>4</v>
      </c>
      <c r="L733" s="1">
        <v>1</v>
      </c>
      <c r="M733" s="1" t="s">
        <v>12428</v>
      </c>
      <c r="N733" s="1" t="s">
        <v>12920</v>
      </c>
      <c r="S733" s="1" t="s">
        <v>491</v>
      </c>
      <c r="T733" s="1" t="s">
        <v>6608</v>
      </c>
      <c r="Y733" s="1" t="s">
        <v>360</v>
      </c>
      <c r="Z733" s="1" t="s">
        <v>7167</v>
      </c>
      <c r="AF733" s="1" t="s">
        <v>443</v>
      </c>
      <c r="AG733" s="1" t="s">
        <v>11537</v>
      </c>
    </row>
    <row r="734" spans="1:73" ht="13.5" customHeight="1" x14ac:dyDescent="0.25">
      <c r="A734" s="4" t="str">
        <f t="shared" si="22"/>
        <v>1687_풍각남면_238</v>
      </c>
      <c r="B734" s="1">
        <v>1687</v>
      </c>
      <c r="C734" s="1" t="s">
        <v>11322</v>
      </c>
      <c r="D734" s="1" t="s">
        <v>11323</v>
      </c>
      <c r="E734" s="1">
        <v>733</v>
      </c>
      <c r="F734" s="1">
        <v>3</v>
      </c>
      <c r="G734" s="1" t="s">
        <v>1830</v>
      </c>
      <c r="H734" s="1" t="s">
        <v>6460</v>
      </c>
      <c r="I734" s="1">
        <v>4</v>
      </c>
      <c r="L734" s="1">
        <v>1</v>
      </c>
      <c r="M734" s="1" t="s">
        <v>12428</v>
      </c>
      <c r="N734" s="1" t="s">
        <v>12920</v>
      </c>
      <c r="T734" s="1" t="s">
        <v>11389</v>
      </c>
      <c r="U734" s="1" t="s">
        <v>324</v>
      </c>
      <c r="V734" s="1" t="s">
        <v>6693</v>
      </c>
      <c r="Y734" s="1" t="s">
        <v>13417</v>
      </c>
      <c r="Z734" s="1" t="s">
        <v>13419</v>
      </c>
      <c r="AC734" s="1">
        <v>34</v>
      </c>
      <c r="AD734" s="1" t="s">
        <v>55</v>
      </c>
      <c r="AE734" s="1" t="s">
        <v>8716</v>
      </c>
      <c r="AT734" s="1" t="s">
        <v>44</v>
      </c>
      <c r="AU734" s="1" t="s">
        <v>6669</v>
      </c>
      <c r="AV734" s="1" t="s">
        <v>143</v>
      </c>
      <c r="AW734" s="1" t="s">
        <v>7165</v>
      </c>
      <c r="BB734" s="1" t="s">
        <v>46</v>
      </c>
      <c r="BC734" s="1" t="s">
        <v>6783</v>
      </c>
      <c r="BD734" s="1" t="s">
        <v>1963</v>
      </c>
      <c r="BE734" s="1" t="s">
        <v>8517</v>
      </c>
    </row>
    <row r="735" spans="1:73" ht="13.5" customHeight="1" x14ac:dyDescent="0.25">
      <c r="A735" s="4" t="str">
        <f t="shared" si="22"/>
        <v>1687_풍각남면_238</v>
      </c>
      <c r="B735" s="1">
        <v>1687</v>
      </c>
      <c r="C735" s="1" t="s">
        <v>11322</v>
      </c>
      <c r="D735" s="1" t="s">
        <v>11323</v>
      </c>
      <c r="E735" s="1">
        <v>734</v>
      </c>
      <c r="F735" s="1">
        <v>3</v>
      </c>
      <c r="G735" s="1" t="s">
        <v>1830</v>
      </c>
      <c r="H735" s="1" t="s">
        <v>6460</v>
      </c>
      <c r="I735" s="1">
        <v>4</v>
      </c>
      <c r="L735" s="1">
        <v>1</v>
      </c>
      <c r="M735" s="1" t="s">
        <v>12428</v>
      </c>
      <c r="N735" s="1" t="s">
        <v>12920</v>
      </c>
      <c r="T735" s="1" t="s">
        <v>11389</v>
      </c>
      <c r="U735" s="1" t="s">
        <v>322</v>
      </c>
      <c r="V735" s="1" t="s">
        <v>6685</v>
      </c>
      <c r="Y735" s="1" t="s">
        <v>1964</v>
      </c>
      <c r="Z735" s="1" t="s">
        <v>7579</v>
      </c>
      <c r="AC735" s="1">
        <v>13</v>
      </c>
      <c r="AD735" s="1" t="s">
        <v>314</v>
      </c>
      <c r="AE735" s="1" t="s">
        <v>8747</v>
      </c>
      <c r="BB735" s="1" t="s">
        <v>329</v>
      </c>
      <c r="BC735" s="1" t="s">
        <v>9755</v>
      </c>
      <c r="BE735" s="1" t="s">
        <v>13708</v>
      </c>
      <c r="BF735" s="1" t="s">
        <v>11810</v>
      </c>
    </row>
    <row r="736" spans="1:73" ht="13.5" customHeight="1" x14ac:dyDescent="0.25">
      <c r="A736" s="4" t="str">
        <f t="shared" si="22"/>
        <v>1687_풍각남면_238</v>
      </c>
      <c r="B736" s="1">
        <v>1687</v>
      </c>
      <c r="C736" s="1" t="s">
        <v>11322</v>
      </c>
      <c r="D736" s="1" t="s">
        <v>11323</v>
      </c>
      <c r="E736" s="1">
        <v>735</v>
      </c>
      <c r="F736" s="1">
        <v>3</v>
      </c>
      <c r="G736" s="1" t="s">
        <v>1830</v>
      </c>
      <c r="H736" s="1" t="s">
        <v>6460</v>
      </c>
      <c r="I736" s="1">
        <v>4</v>
      </c>
      <c r="L736" s="1">
        <v>1</v>
      </c>
      <c r="M736" s="1" t="s">
        <v>12428</v>
      </c>
      <c r="N736" s="1" t="s">
        <v>12920</v>
      </c>
      <c r="T736" s="1" t="s">
        <v>11389</v>
      </c>
      <c r="U736" s="1" t="s">
        <v>322</v>
      </c>
      <c r="V736" s="1" t="s">
        <v>6685</v>
      </c>
      <c r="Y736" s="1" t="s">
        <v>1965</v>
      </c>
      <c r="Z736" s="1" t="s">
        <v>7580</v>
      </c>
      <c r="AC736" s="1">
        <v>11</v>
      </c>
      <c r="AD736" s="1" t="s">
        <v>192</v>
      </c>
      <c r="AE736" s="1" t="s">
        <v>8735</v>
      </c>
      <c r="BB736" s="1" t="s">
        <v>329</v>
      </c>
      <c r="BC736" s="1" t="s">
        <v>9755</v>
      </c>
      <c r="BE736" s="1" t="s">
        <v>13708</v>
      </c>
      <c r="BF736" s="1" t="s">
        <v>11811</v>
      </c>
    </row>
    <row r="737" spans="1:73" ht="13.5" customHeight="1" x14ac:dyDescent="0.25">
      <c r="A737" s="4" t="str">
        <f t="shared" si="22"/>
        <v>1687_풍각남면_238</v>
      </c>
      <c r="B737" s="1">
        <v>1687</v>
      </c>
      <c r="C737" s="1" t="s">
        <v>11322</v>
      </c>
      <c r="D737" s="1" t="s">
        <v>11323</v>
      </c>
      <c r="E737" s="1">
        <v>736</v>
      </c>
      <c r="F737" s="1">
        <v>3</v>
      </c>
      <c r="G737" s="1" t="s">
        <v>1830</v>
      </c>
      <c r="H737" s="1" t="s">
        <v>6460</v>
      </c>
      <c r="I737" s="1">
        <v>4</v>
      </c>
      <c r="L737" s="1">
        <v>1</v>
      </c>
      <c r="M737" s="1" t="s">
        <v>12428</v>
      </c>
      <c r="N737" s="1" t="s">
        <v>12920</v>
      </c>
      <c r="T737" s="1" t="s">
        <v>11389</v>
      </c>
      <c r="U737" s="1" t="s">
        <v>322</v>
      </c>
      <c r="V737" s="1" t="s">
        <v>6685</v>
      </c>
      <c r="Y737" s="1" t="s">
        <v>1966</v>
      </c>
      <c r="Z737" s="1" t="s">
        <v>7581</v>
      </c>
      <c r="AC737" s="1">
        <v>10</v>
      </c>
      <c r="AD737" s="1" t="s">
        <v>67</v>
      </c>
      <c r="AE737" s="1" t="s">
        <v>8717</v>
      </c>
      <c r="BB737" s="1" t="s">
        <v>329</v>
      </c>
      <c r="BC737" s="1" t="s">
        <v>9755</v>
      </c>
      <c r="BE737" s="1" t="s">
        <v>13708</v>
      </c>
      <c r="BF737" s="1" t="s">
        <v>11817</v>
      </c>
    </row>
    <row r="738" spans="1:73" ht="13.5" customHeight="1" x14ac:dyDescent="0.25">
      <c r="A738" s="4" t="str">
        <f t="shared" si="22"/>
        <v>1687_풍각남면_238</v>
      </c>
      <c r="B738" s="1">
        <v>1687</v>
      </c>
      <c r="C738" s="1" t="s">
        <v>11322</v>
      </c>
      <c r="D738" s="1" t="s">
        <v>11323</v>
      </c>
      <c r="E738" s="1">
        <v>737</v>
      </c>
      <c r="F738" s="1">
        <v>3</v>
      </c>
      <c r="G738" s="1" t="s">
        <v>1830</v>
      </c>
      <c r="H738" s="1" t="s">
        <v>6460</v>
      </c>
      <c r="I738" s="1">
        <v>4</v>
      </c>
      <c r="L738" s="1">
        <v>1</v>
      </c>
      <c r="M738" s="1" t="s">
        <v>12428</v>
      </c>
      <c r="N738" s="1" t="s">
        <v>12920</v>
      </c>
      <c r="T738" s="1" t="s">
        <v>11389</v>
      </c>
      <c r="U738" s="1" t="s">
        <v>322</v>
      </c>
      <c r="V738" s="1" t="s">
        <v>6685</v>
      </c>
      <c r="Y738" s="1" t="s">
        <v>1967</v>
      </c>
      <c r="Z738" s="1" t="s">
        <v>7582</v>
      </c>
      <c r="AC738" s="1">
        <v>8</v>
      </c>
      <c r="AD738" s="1" t="s">
        <v>429</v>
      </c>
      <c r="AE738" s="1" t="s">
        <v>8759</v>
      </c>
      <c r="BB738" s="1" t="s">
        <v>329</v>
      </c>
      <c r="BC738" s="1" t="s">
        <v>9755</v>
      </c>
      <c r="BE738" s="1" t="s">
        <v>13708</v>
      </c>
      <c r="BF738" s="1" t="s">
        <v>11819</v>
      </c>
    </row>
    <row r="739" spans="1:73" ht="13.5" customHeight="1" x14ac:dyDescent="0.25">
      <c r="A739" s="4" t="str">
        <f t="shared" si="22"/>
        <v>1687_풍각남면_238</v>
      </c>
      <c r="B739" s="1">
        <v>1687</v>
      </c>
      <c r="C739" s="1" t="s">
        <v>11322</v>
      </c>
      <c r="D739" s="1" t="s">
        <v>11323</v>
      </c>
      <c r="E739" s="1">
        <v>738</v>
      </c>
      <c r="F739" s="1">
        <v>3</v>
      </c>
      <c r="G739" s="1" t="s">
        <v>1830</v>
      </c>
      <c r="H739" s="1" t="s">
        <v>6460</v>
      </c>
      <c r="I739" s="1">
        <v>4</v>
      </c>
      <c r="L739" s="1">
        <v>1</v>
      </c>
      <c r="M739" s="1" t="s">
        <v>12428</v>
      </c>
      <c r="N739" s="1" t="s">
        <v>12920</v>
      </c>
      <c r="T739" s="1" t="s">
        <v>11389</v>
      </c>
      <c r="U739" s="1" t="s">
        <v>326</v>
      </c>
      <c r="V739" s="1" t="s">
        <v>6686</v>
      </c>
      <c r="Y739" s="1" t="s">
        <v>1088</v>
      </c>
      <c r="Z739" s="1" t="s">
        <v>7583</v>
      </c>
      <c r="AC739" s="1">
        <v>4</v>
      </c>
      <c r="AD739" s="1" t="s">
        <v>72</v>
      </c>
      <c r="AE739" s="1" t="s">
        <v>8718</v>
      </c>
      <c r="BB739" s="1" t="s">
        <v>329</v>
      </c>
      <c r="BC739" s="1" t="s">
        <v>9755</v>
      </c>
      <c r="BE739" s="1" t="s">
        <v>13708</v>
      </c>
      <c r="BF739" s="1" t="s">
        <v>11821</v>
      </c>
    </row>
    <row r="740" spans="1:73" ht="13.5" customHeight="1" x14ac:dyDescent="0.25">
      <c r="A740" s="4" t="str">
        <f t="shared" si="22"/>
        <v>1687_풍각남면_238</v>
      </c>
      <c r="B740" s="1">
        <v>1687</v>
      </c>
      <c r="C740" s="1" t="s">
        <v>11322</v>
      </c>
      <c r="D740" s="1" t="s">
        <v>11323</v>
      </c>
      <c r="E740" s="1">
        <v>739</v>
      </c>
      <c r="F740" s="1">
        <v>3</v>
      </c>
      <c r="G740" s="1" t="s">
        <v>1830</v>
      </c>
      <c r="H740" s="1" t="s">
        <v>6460</v>
      </c>
      <c r="I740" s="1">
        <v>4</v>
      </c>
      <c r="L740" s="1">
        <v>2</v>
      </c>
      <c r="M740" s="1" t="s">
        <v>12429</v>
      </c>
      <c r="N740" s="1" t="s">
        <v>12921</v>
      </c>
      <c r="T740" s="1" t="s">
        <v>11369</v>
      </c>
      <c r="U740" s="1" t="s">
        <v>1968</v>
      </c>
      <c r="V740" s="1" t="s">
        <v>6795</v>
      </c>
      <c r="W740" s="1" t="s">
        <v>1729</v>
      </c>
      <c r="X740" s="1" t="s">
        <v>7084</v>
      </c>
      <c r="Y740" s="1" t="s">
        <v>1969</v>
      </c>
      <c r="Z740" s="1" t="s">
        <v>7311</v>
      </c>
      <c r="AC740" s="1">
        <v>33</v>
      </c>
      <c r="AD740" s="1" t="s">
        <v>574</v>
      </c>
      <c r="AE740" s="1" t="s">
        <v>8762</v>
      </c>
      <c r="AJ740" s="1" t="s">
        <v>17</v>
      </c>
      <c r="AK740" s="1" t="s">
        <v>8908</v>
      </c>
      <c r="AL740" s="1" t="s">
        <v>238</v>
      </c>
      <c r="AM740" s="1" t="s">
        <v>8872</v>
      </c>
      <c r="AT740" s="1" t="s">
        <v>60</v>
      </c>
      <c r="AU740" s="1" t="s">
        <v>7012</v>
      </c>
      <c r="AV740" s="1" t="s">
        <v>746</v>
      </c>
      <c r="AW740" s="1" t="s">
        <v>7255</v>
      </c>
      <c r="BG740" s="1" t="s">
        <v>1179</v>
      </c>
      <c r="BH740" s="1" t="s">
        <v>11413</v>
      </c>
      <c r="BI740" s="1" t="s">
        <v>948</v>
      </c>
      <c r="BJ740" s="1" t="s">
        <v>7626</v>
      </c>
      <c r="BK740" s="1" t="s">
        <v>78</v>
      </c>
      <c r="BL740" s="1" t="s">
        <v>6689</v>
      </c>
      <c r="BM740" s="1" t="s">
        <v>1970</v>
      </c>
      <c r="BN740" s="1" t="s">
        <v>10473</v>
      </c>
      <c r="BO740" s="1" t="s">
        <v>60</v>
      </c>
      <c r="BP740" s="1" t="s">
        <v>7012</v>
      </c>
      <c r="BQ740" s="1" t="s">
        <v>1971</v>
      </c>
      <c r="BR740" s="1" t="s">
        <v>12032</v>
      </c>
      <c r="BS740" s="1" t="s">
        <v>56</v>
      </c>
      <c r="BT740" s="1" t="s">
        <v>11552</v>
      </c>
    </row>
    <row r="741" spans="1:73" ht="13.5" customHeight="1" x14ac:dyDescent="0.25">
      <c r="A741" s="4" t="str">
        <f t="shared" si="22"/>
        <v>1687_풍각남면_238</v>
      </c>
      <c r="B741" s="1">
        <v>1687</v>
      </c>
      <c r="C741" s="1" t="s">
        <v>11322</v>
      </c>
      <c r="D741" s="1" t="s">
        <v>11323</v>
      </c>
      <c r="E741" s="1">
        <v>740</v>
      </c>
      <c r="F741" s="1">
        <v>3</v>
      </c>
      <c r="G741" s="1" t="s">
        <v>1830</v>
      </c>
      <c r="H741" s="1" t="s">
        <v>6460</v>
      </c>
      <c r="I741" s="1">
        <v>4</v>
      </c>
      <c r="L741" s="1">
        <v>2</v>
      </c>
      <c r="M741" s="1" t="s">
        <v>12429</v>
      </c>
      <c r="N741" s="1" t="s">
        <v>12921</v>
      </c>
      <c r="S741" s="1" t="s">
        <v>52</v>
      </c>
      <c r="T741" s="1" t="s">
        <v>6593</v>
      </c>
      <c r="W741" s="1" t="s">
        <v>233</v>
      </c>
      <c r="X741" s="1" t="s">
        <v>7056</v>
      </c>
      <c r="Y741" s="1" t="s">
        <v>140</v>
      </c>
      <c r="Z741" s="1" t="s">
        <v>7129</v>
      </c>
      <c r="AC741" s="1">
        <v>23</v>
      </c>
      <c r="AD741" s="1" t="s">
        <v>202</v>
      </c>
      <c r="AE741" s="1" t="s">
        <v>8736</v>
      </c>
      <c r="AJ741" s="1" t="s">
        <v>17</v>
      </c>
      <c r="AK741" s="1" t="s">
        <v>8908</v>
      </c>
      <c r="AL741" s="1" t="s">
        <v>108</v>
      </c>
      <c r="AM741" s="1" t="s">
        <v>8869</v>
      </c>
      <c r="AT741" s="1" t="s">
        <v>288</v>
      </c>
      <c r="AU741" s="1" t="s">
        <v>6823</v>
      </c>
      <c r="AV741" s="1" t="s">
        <v>1972</v>
      </c>
      <c r="AW741" s="1" t="s">
        <v>9357</v>
      </c>
      <c r="BG741" s="1" t="s">
        <v>60</v>
      </c>
      <c r="BH741" s="1" t="s">
        <v>7012</v>
      </c>
      <c r="BI741" s="1" t="s">
        <v>1973</v>
      </c>
      <c r="BJ741" s="1" t="s">
        <v>7691</v>
      </c>
      <c r="BK741" s="1" t="s">
        <v>335</v>
      </c>
      <c r="BL741" s="1" t="s">
        <v>6942</v>
      </c>
      <c r="BM741" s="1" t="s">
        <v>1974</v>
      </c>
      <c r="BN741" s="1" t="s">
        <v>8028</v>
      </c>
      <c r="BO741" s="1" t="s">
        <v>1082</v>
      </c>
      <c r="BP741" s="1" t="s">
        <v>8995</v>
      </c>
      <c r="BQ741" s="1" t="s">
        <v>1975</v>
      </c>
      <c r="BR741" s="1" t="s">
        <v>10894</v>
      </c>
    </row>
    <row r="742" spans="1:73" ht="13.5" customHeight="1" x14ac:dyDescent="0.25">
      <c r="A742" s="4" t="str">
        <f t="shared" si="22"/>
        <v>1687_풍각남면_238</v>
      </c>
      <c r="B742" s="1">
        <v>1687</v>
      </c>
      <c r="C742" s="1" t="s">
        <v>11322</v>
      </c>
      <c r="D742" s="1" t="s">
        <v>11323</v>
      </c>
      <c r="E742" s="1">
        <v>741</v>
      </c>
      <c r="F742" s="1">
        <v>3</v>
      </c>
      <c r="G742" s="1" t="s">
        <v>1830</v>
      </c>
      <c r="H742" s="1" t="s">
        <v>6460</v>
      </c>
      <c r="I742" s="1">
        <v>4</v>
      </c>
      <c r="L742" s="1">
        <v>2</v>
      </c>
      <c r="M742" s="1" t="s">
        <v>12429</v>
      </c>
      <c r="N742" s="1" t="s">
        <v>12921</v>
      </c>
      <c r="S742" s="1" t="s">
        <v>68</v>
      </c>
      <c r="T742" s="1" t="s">
        <v>6595</v>
      </c>
      <c r="W742" s="1" t="s">
        <v>98</v>
      </c>
      <c r="X742" s="1" t="s">
        <v>11439</v>
      </c>
      <c r="Y742" s="1" t="s">
        <v>140</v>
      </c>
      <c r="Z742" s="1" t="s">
        <v>7129</v>
      </c>
      <c r="AC742" s="1">
        <v>76</v>
      </c>
      <c r="AD742" s="1" t="s">
        <v>119</v>
      </c>
      <c r="AE742" s="1" t="s">
        <v>8724</v>
      </c>
    </row>
    <row r="743" spans="1:73" ht="13.5" customHeight="1" x14ac:dyDescent="0.25">
      <c r="A743" s="4" t="str">
        <f t="shared" si="22"/>
        <v>1687_풍각남면_238</v>
      </c>
      <c r="B743" s="1">
        <v>1687</v>
      </c>
      <c r="C743" s="1" t="s">
        <v>11322</v>
      </c>
      <c r="D743" s="1" t="s">
        <v>11323</v>
      </c>
      <c r="E743" s="1">
        <v>742</v>
      </c>
      <c r="F743" s="1">
        <v>3</v>
      </c>
      <c r="G743" s="1" t="s">
        <v>1830</v>
      </c>
      <c r="H743" s="1" t="s">
        <v>6460</v>
      </c>
      <c r="I743" s="1">
        <v>4</v>
      </c>
      <c r="L743" s="1">
        <v>2</v>
      </c>
      <c r="M743" s="1" t="s">
        <v>12429</v>
      </c>
      <c r="N743" s="1" t="s">
        <v>12921</v>
      </c>
      <c r="S743" s="1" t="s">
        <v>265</v>
      </c>
      <c r="T743" s="1" t="s">
        <v>6603</v>
      </c>
      <c r="Y743" s="1" t="s">
        <v>1976</v>
      </c>
      <c r="Z743" s="1" t="s">
        <v>7584</v>
      </c>
      <c r="AF743" s="1" t="s">
        <v>943</v>
      </c>
      <c r="AG743" s="1" t="s">
        <v>8783</v>
      </c>
      <c r="AH743" s="1" t="s">
        <v>163</v>
      </c>
      <c r="AI743" s="1" t="s">
        <v>8851</v>
      </c>
    </row>
    <row r="744" spans="1:73" ht="13.5" customHeight="1" x14ac:dyDescent="0.25">
      <c r="A744" s="4" t="str">
        <f t="shared" si="22"/>
        <v>1687_풍각남면_238</v>
      </c>
      <c r="B744" s="1">
        <v>1687</v>
      </c>
      <c r="C744" s="1" t="s">
        <v>11322</v>
      </c>
      <c r="D744" s="1" t="s">
        <v>11323</v>
      </c>
      <c r="E744" s="1">
        <v>743</v>
      </c>
      <c r="F744" s="1">
        <v>3</v>
      </c>
      <c r="G744" s="1" t="s">
        <v>1830</v>
      </c>
      <c r="H744" s="1" t="s">
        <v>6460</v>
      </c>
      <c r="I744" s="1">
        <v>4</v>
      </c>
      <c r="L744" s="1">
        <v>3</v>
      </c>
      <c r="M744" s="1" t="s">
        <v>258</v>
      </c>
      <c r="N744" s="1" t="s">
        <v>7154</v>
      </c>
      <c r="T744" s="1" t="s">
        <v>11369</v>
      </c>
      <c r="U744" s="1" t="s">
        <v>1944</v>
      </c>
      <c r="V744" s="1" t="s">
        <v>11421</v>
      </c>
      <c r="Y744" s="1" t="s">
        <v>258</v>
      </c>
      <c r="Z744" s="1" t="s">
        <v>7154</v>
      </c>
      <c r="AC744" s="1">
        <v>25</v>
      </c>
      <c r="AD744" s="1" t="s">
        <v>401</v>
      </c>
      <c r="AE744" s="1" t="s">
        <v>8754</v>
      </c>
      <c r="AJ744" s="1" t="s">
        <v>17</v>
      </c>
      <c r="AK744" s="1" t="s">
        <v>8908</v>
      </c>
      <c r="AL744" s="1" t="s">
        <v>370</v>
      </c>
      <c r="AM744" s="1" t="s">
        <v>8933</v>
      </c>
      <c r="AT744" s="1" t="s">
        <v>44</v>
      </c>
      <c r="AU744" s="1" t="s">
        <v>6669</v>
      </c>
      <c r="AV744" s="1" t="s">
        <v>1743</v>
      </c>
      <c r="AW744" s="1" t="s">
        <v>13651</v>
      </c>
      <c r="BB744" s="1" t="s">
        <v>46</v>
      </c>
      <c r="BC744" s="1" t="s">
        <v>6783</v>
      </c>
      <c r="BD744" s="1" t="s">
        <v>1977</v>
      </c>
      <c r="BE744" s="1" t="s">
        <v>9782</v>
      </c>
      <c r="BG744" s="1" t="s">
        <v>148</v>
      </c>
      <c r="BH744" s="1" t="s">
        <v>11401</v>
      </c>
      <c r="BI744" s="1" t="s">
        <v>1978</v>
      </c>
      <c r="BJ744" s="1" t="s">
        <v>9356</v>
      </c>
      <c r="BK744" s="1" t="s">
        <v>60</v>
      </c>
      <c r="BL744" s="1" t="s">
        <v>7012</v>
      </c>
      <c r="BM744" s="1" t="s">
        <v>1979</v>
      </c>
      <c r="BN744" s="1" t="s">
        <v>10045</v>
      </c>
      <c r="BO744" s="1" t="s">
        <v>78</v>
      </c>
      <c r="BP744" s="1" t="s">
        <v>6689</v>
      </c>
      <c r="BQ744" s="1" t="s">
        <v>1291</v>
      </c>
      <c r="BR744" s="1" t="s">
        <v>12141</v>
      </c>
      <c r="BS744" s="1" t="s">
        <v>56</v>
      </c>
      <c r="BT744" s="1" t="s">
        <v>11552</v>
      </c>
    </row>
    <row r="745" spans="1:73" ht="13.5" customHeight="1" x14ac:dyDescent="0.25">
      <c r="A745" s="4" t="str">
        <f t="shared" si="22"/>
        <v>1687_풍각남면_238</v>
      </c>
      <c r="B745" s="1">
        <v>1687</v>
      </c>
      <c r="C745" s="1" t="s">
        <v>11322</v>
      </c>
      <c r="D745" s="1" t="s">
        <v>11323</v>
      </c>
      <c r="E745" s="1">
        <v>744</v>
      </c>
      <c r="F745" s="1">
        <v>3</v>
      </c>
      <c r="G745" s="1" t="s">
        <v>1830</v>
      </c>
      <c r="H745" s="1" t="s">
        <v>6460</v>
      </c>
      <c r="I745" s="1">
        <v>4</v>
      </c>
      <c r="L745" s="1">
        <v>3</v>
      </c>
      <c r="M745" s="1" t="s">
        <v>258</v>
      </c>
      <c r="N745" s="1" t="s">
        <v>7154</v>
      </c>
      <c r="S745" s="1" t="s">
        <v>52</v>
      </c>
      <c r="T745" s="1" t="s">
        <v>6593</v>
      </c>
      <c r="W745" s="1" t="s">
        <v>98</v>
      </c>
      <c r="X745" s="1" t="s">
        <v>11439</v>
      </c>
      <c r="Y745" s="1" t="s">
        <v>140</v>
      </c>
      <c r="Z745" s="1" t="s">
        <v>7129</v>
      </c>
      <c r="AC745" s="1">
        <v>25</v>
      </c>
      <c r="AD745" s="1" t="s">
        <v>401</v>
      </c>
      <c r="AE745" s="1" t="s">
        <v>8754</v>
      </c>
      <c r="AF745" s="1" t="s">
        <v>97</v>
      </c>
      <c r="AG745" s="1" t="s">
        <v>8774</v>
      </c>
      <c r="AJ745" s="1" t="s">
        <v>17</v>
      </c>
      <c r="AK745" s="1" t="s">
        <v>8908</v>
      </c>
      <c r="AL745" s="1" t="s">
        <v>56</v>
      </c>
      <c r="AM745" s="1" t="s">
        <v>11552</v>
      </c>
      <c r="AT745" s="1" t="s">
        <v>148</v>
      </c>
      <c r="AU745" s="1" t="s">
        <v>11760</v>
      </c>
      <c r="AV745" s="1" t="s">
        <v>1056</v>
      </c>
      <c r="AW745" s="1" t="s">
        <v>9358</v>
      </c>
      <c r="BG745" s="1" t="s">
        <v>148</v>
      </c>
      <c r="BH745" s="1" t="s">
        <v>11401</v>
      </c>
      <c r="BI745" s="1" t="s">
        <v>1980</v>
      </c>
      <c r="BJ745" s="1" t="s">
        <v>10047</v>
      </c>
      <c r="BK745" s="1" t="s">
        <v>148</v>
      </c>
      <c r="BL745" s="1" t="s">
        <v>11910</v>
      </c>
      <c r="BM745" s="1" t="s">
        <v>1981</v>
      </c>
      <c r="BN745" s="1" t="s">
        <v>10474</v>
      </c>
      <c r="BQ745" s="1" t="s">
        <v>1982</v>
      </c>
      <c r="BR745" s="1" t="s">
        <v>10895</v>
      </c>
      <c r="BS745" s="1" t="s">
        <v>51</v>
      </c>
      <c r="BT745" s="1" t="s">
        <v>8849</v>
      </c>
    </row>
    <row r="746" spans="1:73" ht="13.5" customHeight="1" x14ac:dyDescent="0.25">
      <c r="A746" s="4" t="str">
        <f t="shared" si="22"/>
        <v>1687_풍각남면_238</v>
      </c>
      <c r="B746" s="1">
        <v>1687</v>
      </c>
      <c r="C746" s="1" t="s">
        <v>11322</v>
      </c>
      <c r="D746" s="1" t="s">
        <v>11323</v>
      </c>
      <c r="E746" s="1">
        <v>745</v>
      </c>
      <c r="F746" s="1">
        <v>3</v>
      </c>
      <c r="G746" s="1" t="s">
        <v>1830</v>
      </c>
      <c r="H746" s="1" t="s">
        <v>6460</v>
      </c>
      <c r="I746" s="1">
        <v>4</v>
      </c>
      <c r="L746" s="1">
        <v>3</v>
      </c>
      <c r="M746" s="1" t="s">
        <v>258</v>
      </c>
      <c r="N746" s="1" t="s">
        <v>7154</v>
      </c>
      <c r="S746" s="1" t="s">
        <v>1586</v>
      </c>
      <c r="T746" s="1" t="s">
        <v>6618</v>
      </c>
      <c r="U746" s="1" t="s">
        <v>53</v>
      </c>
      <c r="V746" s="1" t="s">
        <v>6668</v>
      </c>
      <c r="Y746" s="1" t="s">
        <v>13445</v>
      </c>
      <c r="Z746" s="1" t="s">
        <v>13464</v>
      </c>
      <c r="AC746" s="1">
        <v>52</v>
      </c>
      <c r="AD746" s="1" t="s">
        <v>747</v>
      </c>
      <c r="AE746" s="1" t="s">
        <v>8766</v>
      </c>
      <c r="AJ746" s="1" t="s">
        <v>17</v>
      </c>
      <c r="AK746" s="1" t="s">
        <v>8908</v>
      </c>
      <c r="AL746" s="1" t="s">
        <v>163</v>
      </c>
      <c r="AM746" s="1" t="s">
        <v>8851</v>
      </c>
      <c r="AN746" s="1" t="s">
        <v>693</v>
      </c>
      <c r="AO746" s="1" t="s">
        <v>8970</v>
      </c>
      <c r="AP746" s="1" t="s">
        <v>58</v>
      </c>
      <c r="AQ746" s="1" t="s">
        <v>6774</v>
      </c>
      <c r="AR746" s="1" t="s">
        <v>1983</v>
      </c>
      <c r="AS746" s="1" t="s">
        <v>11703</v>
      </c>
      <c r="AT746" s="1" t="s">
        <v>78</v>
      </c>
      <c r="AU746" s="1" t="s">
        <v>6689</v>
      </c>
      <c r="AV746" s="1" t="s">
        <v>1984</v>
      </c>
      <c r="AW746" s="1" t="s">
        <v>11794</v>
      </c>
      <c r="BB746" s="1" t="s">
        <v>46</v>
      </c>
      <c r="BC746" s="1" t="s">
        <v>6783</v>
      </c>
      <c r="BD746" s="1" t="s">
        <v>1985</v>
      </c>
      <c r="BE746" s="1" t="s">
        <v>11826</v>
      </c>
    </row>
    <row r="747" spans="1:73" ht="13.5" customHeight="1" x14ac:dyDescent="0.25">
      <c r="A747" s="4" t="str">
        <f t="shared" si="22"/>
        <v>1687_풍각남면_238</v>
      </c>
      <c r="B747" s="1">
        <v>1687</v>
      </c>
      <c r="C747" s="1" t="s">
        <v>11322</v>
      </c>
      <c r="D747" s="1" t="s">
        <v>11323</v>
      </c>
      <c r="E747" s="1">
        <v>746</v>
      </c>
      <c r="F747" s="1">
        <v>3</v>
      </c>
      <c r="G747" s="1" t="s">
        <v>1830</v>
      </c>
      <c r="H747" s="1" t="s">
        <v>6460</v>
      </c>
      <c r="I747" s="1">
        <v>4</v>
      </c>
      <c r="L747" s="1">
        <v>4</v>
      </c>
      <c r="M747" s="1" t="s">
        <v>12430</v>
      </c>
      <c r="N747" s="1" t="s">
        <v>12922</v>
      </c>
      <c r="T747" s="1" t="s">
        <v>11368</v>
      </c>
      <c r="U747" s="1" t="s">
        <v>1986</v>
      </c>
      <c r="V747" s="1" t="s">
        <v>6796</v>
      </c>
      <c r="W747" s="1" t="s">
        <v>98</v>
      </c>
      <c r="X747" s="1" t="s">
        <v>11439</v>
      </c>
      <c r="Y747" s="1" t="s">
        <v>1987</v>
      </c>
      <c r="Z747" s="1" t="s">
        <v>7421</v>
      </c>
      <c r="AC747" s="1">
        <v>45</v>
      </c>
      <c r="AD747" s="1" t="s">
        <v>406</v>
      </c>
      <c r="AE747" s="1" t="s">
        <v>8755</v>
      </c>
      <c r="AJ747" s="1" t="s">
        <v>17</v>
      </c>
      <c r="AK747" s="1" t="s">
        <v>8908</v>
      </c>
      <c r="AL747" s="1" t="s">
        <v>56</v>
      </c>
      <c r="AM747" s="1" t="s">
        <v>11552</v>
      </c>
      <c r="AT747" s="1" t="s">
        <v>60</v>
      </c>
      <c r="AU747" s="1" t="s">
        <v>7012</v>
      </c>
      <c r="AV747" s="1" t="s">
        <v>377</v>
      </c>
      <c r="AW747" s="1" t="s">
        <v>7792</v>
      </c>
      <c r="BG747" s="1" t="s">
        <v>60</v>
      </c>
      <c r="BH747" s="1" t="s">
        <v>7012</v>
      </c>
      <c r="BI747" s="1" t="s">
        <v>1988</v>
      </c>
      <c r="BJ747" s="1" t="s">
        <v>10048</v>
      </c>
      <c r="BK747" s="1" t="s">
        <v>60</v>
      </c>
      <c r="BL747" s="1" t="s">
        <v>7012</v>
      </c>
      <c r="BM747" s="1" t="s">
        <v>1989</v>
      </c>
      <c r="BN747" s="1" t="s">
        <v>11916</v>
      </c>
      <c r="BO747" s="1" t="s">
        <v>60</v>
      </c>
      <c r="BP747" s="1" t="s">
        <v>7012</v>
      </c>
      <c r="BQ747" s="1" t="s">
        <v>1990</v>
      </c>
      <c r="BR747" s="1" t="s">
        <v>12193</v>
      </c>
      <c r="BS747" s="1" t="s">
        <v>57</v>
      </c>
      <c r="BT747" s="1" t="s">
        <v>8919</v>
      </c>
    </row>
    <row r="748" spans="1:73" ht="13.5" customHeight="1" x14ac:dyDescent="0.25">
      <c r="A748" s="4" t="str">
        <f t="shared" si="22"/>
        <v>1687_풍각남면_238</v>
      </c>
      <c r="B748" s="1">
        <v>1687</v>
      </c>
      <c r="C748" s="1" t="s">
        <v>11322</v>
      </c>
      <c r="D748" s="1" t="s">
        <v>11323</v>
      </c>
      <c r="E748" s="1">
        <v>747</v>
      </c>
      <c r="F748" s="1">
        <v>3</v>
      </c>
      <c r="G748" s="1" t="s">
        <v>1830</v>
      </c>
      <c r="H748" s="1" t="s">
        <v>6460</v>
      </c>
      <c r="I748" s="1">
        <v>4</v>
      </c>
      <c r="L748" s="1">
        <v>4</v>
      </c>
      <c r="M748" s="1" t="s">
        <v>12430</v>
      </c>
      <c r="N748" s="1" t="s">
        <v>12922</v>
      </c>
      <c r="S748" s="1" t="s">
        <v>52</v>
      </c>
      <c r="T748" s="1" t="s">
        <v>6593</v>
      </c>
      <c r="W748" s="1" t="s">
        <v>509</v>
      </c>
      <c r="X748" s="1" t="s">
        <v>7067</v>
      </c>
      <c r="Y748" s="1" t="s">
        <v>140</v>
      </c>
      <c r="Z748" s="1" t="s">
        <v>7129</v>
      </c>
      <c r="AC748" s="1">
        <v>40</v>
      </c>
      <c r="AD748" s="1" t="s">
        <v>327</v>
      </c>
      <c r="AE748" s="1" t="s">
        <v>8748</v>
      </c>
      <c r="AJ748" s="1" t="s">
        <v>17</v>
      </c>
      <c r="AK748" s="1" t="s">
        <v>8908</v>
      </c>
      <c r="AL748" s="1" t="s">
        <v>510</v>
      </c>
      <c r="AM748" s="1" t="s">
        <v>8915</v>
      </c>
      <c r="AT748" s="1" t="s">
        <v>60</v>
      </c>
      <c r="AU748" s="1" t="s">
        <v>7012</v>
      </c>
      <c r="AV748" s="1" t="s">
        <v>1311</v>
      </c>
      <c r="AW748" s="1" t="s">
        <v>7871</v>
      </c>
      <c r="BG748" s="1" t="s">
        <v>60</v>
      </c>
      <c r="BH748" s="1" t="s">
        <v>7012</v>
      </c>
      <c r="BI748" s="1" t="s">
        <v>261</v>
      </c>
      <c r="BJ748" s="1" t="s">
        <v>9331</v>
      </c>
      <c r="BK748" s="1" t="s">
        <v>1991</v>
      </c>
      <c r="BL748" s="1" t="s">
        <v>10344</v>
      </c>
      <c r="BM748" s="1" t="s">
        <v>1992</v>
      </c>
      <c r="BN748" s="1" t="s">
        <v>9354</v>
      </c>
      <c r="BO748" s="1" t="s">
        <v>60</v>
      </c>
      <c r="BP748" s="1" t="s">
        <v>7012</v>
      </c>
      <c r="BQ748" s="1" t="s">
        <v>1993</v>
      </c>
      <c r="BR748" s="1" t="s">
        <v>11951</v>
      </c>
      <c r="BS748" s="1" t="s">
        <v>56</v>
      </c>
      <c r="BT748" s="1" t="s">
        <v>11552</v>
      </c>
    </row>
    <row r="749" spans="1:73" ht="13.5" customHeight="1" x14ac:dyDescent="0.25">
      <c r="A749" s="4" t="str">
        <f t="shared" si="22"/>
        <v>1687_풍각남면_238</v>
      </c>
      <c r="B749" s="1">
        <v>1687</v>
      </c>
      <c r="C749" s="1" t="s">
        <v>11322</v>
      </c>
      <c r="D749" s="1" t="s">
        <v>11323</v>
      </c>
      <c r="E749" s="1">
        <v>748</v>
      </c>
      <c r="F749" s="1">
        <v>3</v>
      </c>
      <c r="G749" s="1" t="s">
        <v>1830</v>
      </c>
      <c r="H749" s="1" t="s">
        <v>6460</v>
      </c>
      <c r="I749" s="1">
        <v>4</v>
      </c>
      <c r="L749" s="1">
        <v>4</v>
      </c>
      <c r="M749" s="1" t="s">
        <v>12430</v>
      </c>
      <c r="N749" s="1" t="s">
        <v>12922</v>
      </c>
      <c r="S749" s="1" t="s">
        <v>93</v>
      </c>
      <c r="T749" s="1" t="s">
        <v>6597</v>
      </c>
      <c r="U749" s="1" t="s">
        <v>1994</v>
      </c>
      <c r="V749" s="1" t="s">
        <v>6729</v>
      </c>
      <c r="Y749" s="1" t="s">
        <v>660</v>
      </c>
      <c r="Z749" s="1" t="s">
        <v>7234</v>
      </c>
      <c r="AC749" s="1">
        <v>14</v>
      </c>
      <c r="AD749" s="1" t="s">
        <v>240</v>
      </c>
      <c r="AE749" s="1" t="s">
        <v>8740</v>
      </c>
    </row>
    <row r="750" spans="1:73" ht="13.5" customHeight="1" x14ac:dyDescent="0.25">
      <c r="A750" s="4" t="str">
        <f t="shared" si="22"/>
        <v>1687_풍각남면_238</v>
      </c>
      <c r="B750" s="1">
        <v>1687</v>
      </c>
      <c r="C750" s="1" t="s">
        <v>11322</v>
      </c>
      <c r="D750" s="1" t="s">
        <v>11323</v>
      </c>
      <c r="E750" s="1">
        <v>749</v>
      </c>
      <c r="F750" s="1">
        <v>3</v>
      </c>
      <c r="G750" s="1" t="s">
        <v>1830</v>
      </c>
      <c r="H750" s="1" t="s">
        <v>6460</v>
      </c>
      <c r="I750" s="1">
        <v>4</v>
      </c>
      <c r="L750" s="1">
        <v>4</v>
      </c>
      <c r="M750" s="1" t="s">
        <v>12430</v>
      </c>
      <c r="N750" s="1" t="s">
        <v>12922</v>
      </c>
      <c r="S750" s="1" t="s">
        <v>341</v>
      </c>
      <c r="T750" s="1" t="s">
        <v>6594</v>
      </c>
      <c r="W750" s="1" t="s">
        <v>1995</v>
      </c>
      <c r="X750" s="1" t="s">
        <v>7086</v>
      </c>
      <c r="Y750" s="1" t="s">
        <v>140</v>
      </c>
      <c r="Z750" s="1" t="s">
        <v>7129</v>
      </c>
      <c r="AC750" s="1">
        <v>19</v>
      </c>
      <c r="AD750" s="1" t="s">
        <v>188</v>
      </c>
      <c r="AE750" s="1" t="s">
        <v>8734</v>
      </c>
      <c r="AF750" s="1" t="s">
        <v>97</v>
      </c>
      <c r="AG750" s="1" t="s">
        <v>8774</v>
      </c>
    </row>
    <row r="751" spans="1:73" ht="13.5" customHeight="1" x14ac:dyDescent="0.25">
      <c r="A751" s="4" t="str">
        <f t="shared" si="22"/>
        <v>1687_풍각남면_238</v>
      </c>
      <c r="B751" s="1">
        <v>1687</v>
      </c>
      <c r="C751" s="1" t="s">
        <v>11322</v>
      </c>
      <c r="D751" s="1" t="s">
        <v>11323</v>
      </c>
      <c r="E751" s="1">
        <v>750</v>
      </c>
      <c r="F751" s="1">
        <v>3</v>
      </c>
      <c r="G751" s="1" t="s">
        <v>1830</v>
      </c>
      <c r="H751" s="1" t="s">
        <v>6460</v>
      </c>
      <c r="I751" s="1">
        <v>4</v>
      </c>
      <c r="L751" s="1">
        <v>5</v>
      </c>
      <c r="M751" s="1" t="s">
        <v>12431</v>
      </c>
      <c r="N751" s="1" t="s">
        <v>12923</v>
      </c>
      <c r="T751" s="1" t="s">
        <v>11369</v>
      </c>
      <c r="U751" s="1" t="s">
        <v>1996</v>
      </c>
      <c r="V751" s="1" t="s">
        <v>6797</v>
      </c>
      <c r="W751" s="1" t="s">
        <v>381</v>
      </c>
      <c r="X751" s="1" t="s">
        <v>7065</v>
      </c>
      <c r="Y751" s="1" t="s">
        <v>1997</v>
      </c>
      <c r="Z751" s="1" t="s">
        <v>7585</v>
      </c>
      <c r="AC751" s="1">
        <v>39</v>
      </c>
      <c r="AD751" s="1" t="s">
        <v>347</v>
      </c>
      <c r="AE751" s="1" t="s">
        <v>8751</v>
      </c>
      <c r="AJ751" s="1" t="s">
        <v>17</v>
      </c>
      <c r="AK751" s="1" t="s">
        <v>8908</v>
      </c>
      <c r="AL751" s="1" t="s">
        <v>196</v>
      </c>
      <c r="AM751" s="1" t="s">
        <v>8873</v>
      </c>
      <c r="AT751" s="1" t="s">
        <v>78</v>
      </c>
      <c r="AU751" s="1" t="s">
        <v>6689</v>
      </c>
      <c r="AV751" s="1" t="s">
        <v>13804</v>
      </c>
      <c r="AW751" s="1" t="s">
        <v>11482</v>
      </c>
      <c r="BG751" s="1" t="s">
        <v>348</v>
      </c>
      <c r="BH751" s="1" t="s">
        <v>9000</v>
      </c>
      <c r="BI751" s="1" t="s">
        <v>1906</v>
      </c>
      <c r="BJ751" s="1" t="s">
        <v>7689</v>
      </c>
      <c r="BK751" s="1" t="s">
        <v>931</v>
      </c>
      <c r="BL751" s="1" t="s">
        <v>6813</v>
      </c>
      <c r="BM751" s="1" t="s">
        <v>1180</v>
      </c>
      <c r="BN751" s="1" t="s">
        <v>9384</v>
      </c>
      <c r="BO751" s="1" t="s">
        <v>60</v>
      </c>
      <c r="BP751" s="1" t="s">
        <v>7012</v>
      </c>
      <c r="BQ751" s="1" t="s">
        <v>1998</v>
      </c>
      <c r="BR751" s="1" t="s">
        <v>10896</v>
      </c>
      <c r="BS751" s="1" t="s">
        <v>351</v>
      </c>
      <c r="BT751" s="1" t="s">
        <v>8854</v>
      </c>
      <c r="BU751" s="1" t="s">
        <v>14073</v>
      </c>
    </row>
    <row r="752" spans="1:73" ht="13.5" customHeight="1" x14ac:dyDescent="0.25">
      <c r="A752" s="4" t="str">
        <f t="shared" si="22"/>
        <v>1687_풍각남면_238</v>
      </c>
      <c r="B752" s="1">
        <v>1687</v>
      </c>
      <c r="C752" s="1" t="s">
        <v>11322</v>
      </c>
      <c r="D752" s="1" t="s">
        <v>11323</v>
      </c>
      <c r="E752" s="1">
        <v>751</v>
      </c>
      <c r="F752" s="1">
        <v>3</v>
      </c>
      <c r="G752" s="1" t="s">
        <v>1830</v>
      </c>
      <c r="H752" s="1" t="s">
        <v>6460</v>
      </c>
      <c r="I752" s="1">
        <v>4</v>
      </c>
      <c r="L752" s="1">
        <v>5</v>
      </c>
      <c r="M752" s="1" t="s">
        <v>12431</v>
      </c>
      <c r="N752" s="1" t="s">
        <v>12923</v>
      </c>
      <c r="S752" s="1" t="s">
        <v>52</v>
      </c>
      <c r="T752" s="1" t="s">
        <v>6593</v>
      </c>
      <c r="W752" s="1" t="s">
        <v>98</v>
      </c>
      <c r="X752" s="1" t="s">
        <v>11439</v>
      </c>
      <c r="Y752" s="1" t="s">
        <v>140</v>
      </c>
      <c r="Z752" s="1" t="s">
        <v>7129</v>
      </c>
      <c r="AC752" s="1">
        <v>41</v>
      </c>
      <c r="AD752" s="1" t="s">
        <v>287</v>
      </c>
      <c r="AE752" s="1" t="s">
        <v>8744</v>
      </c>
      <c r="AJ752" s="1" t="s">
        <v>17</v>
      </c>
      <c r="AK752" s="1" t="s">
        <v>8908</v>
      </c>
      <c r="AL752" s="1" t="s">
        <v>56</v>
      </c>
      <c r="AM752" s="1" t="s">
        <v>11552</v>
      </c>
      <c r="AT752" s="1" t="s">
        <v>60</v>
      </c>
      <c r="AU752" s="1" t="s">
        <v>7012</v>
      </c>
      <c r="AV752" s="1" t="s">
        <v>310</v>
      </c>
      <c r="AW752" s="1" t="s">
        <v>7854</v>
      </c>
      <c r="BG752" s="1" t="s">
        <v>60</v>
      </c>
      <c r="BH752" s="1" t="s">
        <v>7012</v>
      </c>
      <c r="BI752" s="1" t="s">
        <v>495</v>
      </c>
      <c r="BJ752" s="1" t="s">
        <v>7763</v>
      </c>
      <c r="BK752" s="1" t="s">
        <v>60</v>
      </c>
      <c r="BL752" s="1" t="s">
        <v>7012</v>
      </c>
      <c r="BM752" s="1" t="s">
        <v>496</v>
      </c>
      <c r="BN752" s="1" t="s">
        <v>7751</v>
      </c>
      <c r="BO752" s="1" t="s">
        <v>60</v>
      </c>
      <c r="BP752" s="1" t="s">
        <v>7012</v>
      </c>
      <c r="BQ752" s="1" t="s">
        <v>1999</v>
      </c>
      <c r="BR752" s="1" t="s">
        <v>12049</v>
      </c>
      <c r="BS752" s="1" t="s">
        <v>56</v>
      </c>
      <c r="BT752" s="1" t="s">
        <v>11552</v>
      </c>
    </row>
    <row r="753" spans="1:73" ht="13.5" customHeight="1" x14ac:dyDescent="0.25">
      <c r="A753" s="4" t="str">
        <f t="shared" si="22"/>
        <v>1687_풍각남면_238</v>
      </c>
      <c r="B753" s="1">
        <v>1687</v>
      </c>
      <c r="C753" s="1" t="s">
        <v>11322</v>
      </c>
      <c r="D753" s="1" t="s">
        <v>11323</v>
      </c>
      <c r="E753" s="1">
        <v>752</v>
      </c>
      <c r="F753" s="1">
        <v>3</v>
      </c>
      <c r="G753" s="1" t="s">
        <v>1830</v>
      </c>
      <c r="H753" s="1" t="s">
        <v>6460</v>
      </c>
      <c r="I753" s="1">
        <v>4</v>
      </c>
      <c r="L753" s="1">
        <v>5</v>
      </c>
      <c r="M753" s="1" t="s">
        <v>12431</v>
      </c>
      <c r="N753" s="1" t="s">
        <v>12923</v>
      </c>
      <c r="S753" s="1" t="s">
        <v>70</v>
      </c>
      <c r="T753" s="1" t="s">
        <v>6596</v>
      </c>
      <c r="Y753" s="1" t="s">
        <v>2000</v>
      </c>
      <c r="Z753" s="1" t="s">
        <v>7586</v>
      </c>
      <c r="AC753" s="1">
        <v>8</v>
      </c>
      <c r="AD753" s="1" t="s">
        <v>429</v>
      </c>
      <c r="AE753" s="1" t="s">
        <v>8759</v>
      </c>
    </row>
    <row r="754" spans="1:73" ht="13.5" customHeight="1" x14ac:dyDescent="0.25">
      <c r="A754" s="4" t="str">
        <f t="shared" si="22"/>
        <v>1687_풍각남면_238</v>
      </c>
      <c r="B754" s="1">
        <v>1687</v>
      </c>
      <c r="C754" s="1" t="s">
        <v>11322</v>
      </c>
      <c r="D754" s="1" t="s">
        <v>11323</v>
      </c>
      <c r="E754" s="1">
        <v>753</v>
      </c>
      <c r="F754" s="1">
        <v>3</v>
      </c>
      <c r="G754" s="1" t="s">
        <v>1830</v>
      </c>
      <c r="H754" s="1" t="s">
        <v>6460</v>
      </c>
      <c r="I754" s="1">
        <v>4</v>
      </c>
      <c r="L754" s="1">
        <v>5</v>
      </c>
      <c r="M754" s="1" t="s">
        <v>12431</v>
      </c>
      <c r="N754" s="1" t="s">
        <v>12923</v>
      </c>
      <c r="T754" s="1" t="s">
        <v>11389</v>
      </c>
      <c r="U754" s="1" t="s">
        <v>413</v>
      </c>
      <c r="V754" s="1" t="s">
        <v>6695</v>
      </c>
      <c r="Y754" s="1" t="s">
        <v>2001</v>
      </c>
      <c r="Z754" s="1" t="s">
        <v>7587</v>
      </c>
      <c r="AF754" s="1" t="s">
        <v>443</v>
      </c>
      <c r="AG754" s="1" t="s">
        <v>11537</v>
      </c>
    </row>
    <row r="755" spans="1:73" ht="13.5" customHeight="1" x14ac:dyDescent="0.25">
      <c r="A755" s="4" t="str">
        <f t="shared" si="22"/>
        <v>1687_풍각남면_238</v>
      </c>
      <c r="B755" s="1">
        <v>1687</v>
      </c>
      <c r="C755" s="1" t="s">
        <v>11322</v>
      </c>
      <c r="D755" s="1" t="s">
        <v>11323</v>
      </c>
      <c r="E755" s="1">
        <v>754</v>
      </c>
      <c r="F755" s="1">
        <v>3</v>
      </c>
      <c r="G755" s="1" t="s">
        <v>1830</v>
      </c>
      <c r="H755" s="1" t="s">
        <v>6460</v>
      </c>
      <c r="I755" s="1">
        <v>4</v>
      </c>
      <c r="L755" s="1">
        <v>5</v>
      </c>
      <c r="M755" s="1" t="s">
        <v>12431</v>
      </c>
      <c r="N755" s="1" t="s">
        <v>12923</v>
      </c>
      <c r="T755" s="1" t="s">
        <v>11389</v>
      </c>
      <c r="U755" s="1" t="s">
        <v>413</v>
      </c>
      <c r="V755" s="1" t="s">
        <v>6695</v>
      </c>
      <c r="Y755" s="1" t="s">
        <v>2002</v>
      </c>
      <c r="Z755" s="1" t="s">
        <v>7377</v>
      </c>
      <c r="AC755" s="1">
        <v>8</v>
      </c>
      <c r="AD755" s="1" t="s">
        <v>429</v>
      </c>
      <c r="AE755" s="1" t="s">
        <v>8759</v>
      </c>
      <c r="AF755" s="1" t="s">
        <v>97</v>
      </c>
      <c r="AG755" s="1" t="s">
        <v>8774</v>
      </c>
    </row>
    <row r="756" spans="1:73" ht="13.5" customHeight="1" x14ac:dyDescent="0.25">
      <c r="A756" s="4" t="str">
        <f t="shared" si="22"/>
        <v>1687_풍각남면_238</v>
      </c>
      <c r="B756" s="1">
        <v>1687</v>
      </c>
      <c r="C756" s="1" t="s">
        <v>11322</v>
      </c>
      <c r="D756" s="1" t="s">
        <v>11323</v>
      </c>
      <c r="E756" s="1">
        <v>755</v>
      </c>
      <c r="F756" s="1">
        <v>3</v>
      </c>
      <c r="G756" s="1" t="s">
        <v>1830</v>
      </c>
      <c r="H756" s="1" t="s">
        <v>6460</v>
      </c>
      <c r="I756" s="1">
        <v>5</v>
      </c>
      <c r="J756" s="1" t="s">
        <v>2003</v>
      </c>
      <c r="K756" s="1" t="s">
        <v>6498</v>
      </c>
      <c r="L756" s="1">
        <v>1</v>
      </c>
      <c r="M756" s="1" t="s">
        <v>12432</v>
      </c>
      <c r="N756" s="1" t="s">
        <v>12924</v>
      </c>
      <c r="T756" s="1" t="s">
        <v>11368</v>
      </c>
      <c r="U756" s="1" t="s">
        <v>2004</v>
      </c>
      <c r="V756" s="1" t="s">
        <v>6798</v>
      </c>
      <c r="W756" s="1" t="s">
        <v>898</v>
      </c>
      <c r="X756" s="1" t="s">
        <v>7075</v>
      </c>
      <c r="Y756" s="1" t="s">
        <v>2005</v>
      </c>
      <c r="Z756" s="1" t="s">
        <v>7588</v>
      </c>
      <c r="AC756" s="1">
        <v>36</v>
      </c>
      <c r="AD756" s="1" t="s">
        <v>76</v>
      </c>
      <c r="AE756" s="1" t="s">
        <v>8719</v>
      </c>
      <c r="AJ756" s="1" t="s">
        <v>17</v>
      </c>
      <c r="AK756" s="1" t="s">
        <v>8908</v>
      </c>
      <c r="AL756" s="1" t="s">
        <v>587</v>
      </c>
      <c r="AM756" s="1" t="s">
        <v>8884</v>
      </c>
      <c r="AT756" s="1" t="s">
        <v>60</v>
      </c>
      <c r="AU756" s="1" t="s">
        <v>7012</v>
      </c>
      <c r="AV756" s="1" t="s">
        <v>13805</v>
      </c>
      <c r="AW756" s="1" t="s">
        <v>7589</v>
      </c>
      <c r="BG756" s="1" t="s">
        <v>60</v>
      </c>
      <c r="BH756" s="1" t="s">
        <v>7012</v>
      </c>
      <c r="BI756" s="1" t="s">
        <v>999</v>
      </c>
      <c r="BJ756" s="1" t="s">
        <v>7888</v>
      </c>
      <c r="BK756" s="1" t="s">
        <v>60</v>
      </c>
      <c r="BL756" s="1" t="s">
        <v>7012</v>
      </c>
      <c r="BM756" s="1" t="s">
        <v>2006</v>
      </c>
      <c r="BN756" s="1" t="s">
        <v>10475</v>
      </c>
      <c r="BO756" s="1" t="s">
        <v>60</v>
      </c>
      <c r="BP756" s="1" t="s">
        <v>7012</v>
      </c>
      <c r="BQ756" s="1" t="s">
        <v>13806</v>
      </c>
      <c r="BR756" s="1" t="s">
        <v>10897</v>
      </c>
      <c r="BS756" s="1" t="s">
        <v>370</v>
      </c>
      <c r="BT756" s="1" t="s">
        <v>8933</v>
      </c>
    </row>
    <row r="757" spans="1:73" ht="13.5" customHeight="1" x14ac:dyDescent="0.25">
      <c r="A757" s="4" t="str">
        <f t="shared" si="22"/>
        <v>1687_풍각남면_238</v>
      </c>
      <c r="B757" s="1">
        <v>1687</v>
      </c>
      <c r="C757" s="1" t="s">
        <v>11322</v>
      </c>
      <c r="D757" s="1" t="s">
        <v>11323</v>
      </c>
      <c r="E757" s="1">
        <v>756</v>
      </c>
      <c r="F757" s="1">
        <v>3</v>
      </c>
      <c r="G757" s="1" t="s">
        <v>1830</v>
      </c>
      <c r="H757" s="1" t="s">
        <v>6460</v>
      </c>
      <c r="I757" s="1">
        <v>5</v>
      </c>
      <c r="L757" s="1">
        <v>1</v>
      </c>
      <c r="M757" s="1" t="s">
        <v>12432</v>
      </c>
      <c r="N757" s="1" t="s">
        <v>12924</v>
      </c>
      <c r="S757" s="1" t="s">
        <v>52</v>
      </c>
      <c r="T757" s="1" t="s">
        <v>6593</v>
      </c>
      <c r="W757" s="1" t="s">
        <v>98</v>
      </c>
      <c r="X757" s="1" t="s">
        <v>11439</v>
      </c>
      <c r="Y757" s="1" t="s">
        <v>140</v>
      </c>
      <c r="Z757" s="1" t="s">
        <v>7129</v>
      </c>
      <c r="AC757" s="1">
        <v>34</v>
      </c>
      <c r="AD757" s="1" t="s">
        <v>55</v>
      </c>
      <c r="AE757" s="1" t="s">
        <v>8716</v>
      </c>
      <c r="AJ757" s="1" t="s">
        <v>17</v>
      </c>
      <c r="AK757" s="1" t="s">
        <v>8908</v>
      </c>
      <c r="AL757" s="1" t="s">
        <v>56</v>
      </c>
      <c r="AM757" s="1" t="s">
        <v>11552</v>
      </c>
      <c r="AT757" s="1" t="s">
        <v>60</v>
      </c>
      <c r="AU757" s="1" t="s">
        <v>7012</v>
      </c>
      <c r="AV757" s="1" t="s">
        <v>13804</v>
      </c>
      <c r="AW757" s="1" t="s">
        <v>11482</v>
      </c>
      <c r="BG757" s="1" t="s">
        <v>60</v>
      </c>
      <c r="BH757" s="1" t="s">
        <v>7012</v>
      </c>
      <c r="BI757" s="1" t="s">
        <v>304</v>
      </c>
      <c r="BJ757" s="1" t="s">
        <v>7950</v>
      </c>
      <c r="BK757" s="1" t="s">
        <v>60</v>
      </c>
      <c r="BL757" s="1" t="s">
        <v>7012</v>
      </c>
      <c r="BM757" s="1" t="s">
        <v>2007</v>
      </c>
      <c r="BN757" s="1" t="s">
        <v>10476</v>
      </c>
      <c r="BO757" s="1" t="s">
        <v>60</v>
      </c>
      <c r="BP757" s="1" t="s">
        <v>7012</v>
      </c>
      <c r="BQ757" s="1" t="s">
        <v>2008</v>
      </c>
      <c r="BR757" s="1" t="s">
        <v>10898</v>
      </c>
      <c r="BS757" s="1" t="s">
        <v>106</v>
      </c>
      <c r="BT757" s="1" t="s">
        <v>8894</v>
      </c>
    </row>
    <row r="758" spans="1:73" ht="13.5" customHeight="1" x14ac:dyDescent="0.25">
      <c r="A758" s="4" t="str">
        <f t="shared" si="22"/>
        <v>1687_풍각남면_238</v>
      </c>
      <c r="B758" s="1">
        <v>1687</v>
      </c>
      <c r="C758" s="1" t="s">
        <v>11322</v>
      </c>
      <c r="D758" s="1" t="s">
        <v>11323</v>
      </c>
      <c r="E758" s="1">
        <v>757</v>
      </c>
      <c r="F758" s="1">
        <v>3</v>
      </c>
      <c r="G758" s="1" t="s">
        <v>1830</v>
      </c>
      <c r="H758" s="1" t="s">
        <v>6460</v>
      </c>
      <c r="I758" s="1">
        <v>5</v>
      </c>
      <c r="L758" s="1">
        <v>1</v>
      </c>
      <c r="M758" s="1" t="s">
        <v>12432</v>
      </c>
      <c r="N758" s="1" t="s">
        <v>12924</v>
      </c>
      <c r="S758" s="1" t="s">
        <v>66</v>
      </c>
      <c r="T758" s="1" t="s">
        <v>11384</v>
      </c>
      <c r="Y758" s="1" t="s">
        <v>13805</v>
      </c>
      <c r="Z758" s="1" t="s">
        <v>7589</v>
      </c>
      <c r="AC758" s="1">
        <v>80</v>
      </c>
      <c r="AD758" s="1" t="s">
        <v>1066</v>
      </c>
      <c r="AE758" s="1" t="s">
        <v>7176</v>
      </c>
    </row>
    <row r="759" spans="1:73" ht="13.5" customHeight="1" x14ac:dyDescent="0.25">
      <c r="A759" s="4" t="str">
        <f t="shared" si="22"/>
        <v>1687_풍각남면_238</v>
      </c>
      <c r="B759" s="1">
        <v>1687</v>
      </c>
      <c r="C759" s="1" t="s">
        <v>11322</v>
      </c>
      <c r="D759" s="1" t="s">
        <v>11323</v>
      </c>
      <c r="E759" s="1">
        <v>758</v>
      </c>
      <c r="F759" s="1">
        <v>3</v>
      </c>
      <c r="G759" s="1" t="s">
        <v>1830</v>
      </c>
      <c r="H759" s="1" t="s">
        <v>6460</v>
      </c>
      <c r="I759" s="1">
        <v>5</v>
      </c>
      <c r="L759" s="1">
        <v>1</v>
      </c>
      <c r="M759" s="1" t="s">
        <v>12432</v>
      </c>
      <c r="N759" s="1" t="s">
        <v>12924</v>
      </c>
      <c r="S759" s="1" t="s">
        <v>68</v>
      </c>
      <c r="T759" s="1" t="s">
        <v>6595</v>
      </c>
      <c r="W759" s="1" t="s">
        <v>2009</v>
      </c>
      <c r="X759" s="1" t="s">
        <v>7087</v>
      </c>
      <c r="Y759" s="1" t="s">
        <v>140</v>
      </c>
      <c r="Z759" s="1" t="s">
        <v>7129</v>
      </c>
      <c r="AC759" s="1">
        <v>57</v>
      </c>
      <c r="AD759" s="1" t="s">
        <v>2010</v>
      </c>
      <c r="AE759" s="1" t="s">
        <v>8771</v>
      </c>
    </row>
    <row r="760" spans="1:73" ht="13.5" customHeight="1" x14ac:dyDescent="0.25">
      <c r="A760" s="4" t="str">
        <f t="shared" si="22"/>
        <v>1687_풍각남면_238</v>
      </c>
      <c r="B760" s="1">
        <v>1687</v>
      </c>
      <c r="C760" s="1" t="s">
        <v>11322</v>
      </c>
      <c r="D760" s="1" t="s">
        <v>11323</v>
      </c>
      <c r="E760" s="1">
        <v>759</v>
      </c>
      <c r="F760" s="1">
        <v>3</v>
      </c>
      <c r="G760" s="1" t="s">
        <v>1830</v>
      </c>
      <c r="H760" s="1" t="s">
        <v>6460</v>
      </c>
      <c r="I760" s="1">
        <v>5</v>
      </c>
      <c r="L760" s="1">
        <v>1</v>
      </c>
      <c r="M760" s="1" t="s">
        <v>12432</v>
      </c>
      <c r="N760" s="1" t="s">
        <v>12924</v>
      </c>
      <c r="S760" s="1" t="s">
        <v>70</v>
      </c>
      <c r="T760" s="1" t="s">
        <v>6596</v>
      </c>
      <c r="Y760" s="1" t="s">
        <v>2011</v>
      </c>
      <c r="Z760" s="1" t="s">
        <v>7117</v>
      </c>
      <c r="AC760" s="1">
        <v>7</v>
      </c>
      <c r="AD760" s="1" t="s">
        <v>121</v>
      </c>
      <c r="AE760" s="1" t="s">
        <v>8725</v>
      </c>
    </row>
    <row r="761" spans="1:73" ht="13.5" customHeight="1" x14ac:dyDescent="0.25">
      <c r="A761" s="4" t="str">
        <f t="shared" si="22"/>
        <v>1687_풍각남면_238</v>
      </c>
      <c r="B761" s="1">
        <v>1687</v>
      </c>
      <c r="C761" s="1" t="s">
        <v>11322</v>
      </c>
      <c r="D761" s="1" t="s">
        <v>11323</v>
      </c>
      <c r="E761" s="1">
        <v>760</v>
      </c>
      <c r="F761" s="1">
        <v>3</v>
      </c>
      <c r="G761" s="1" t="s">
        <v>1830</v>
      </c>
      <c r="H761" s="1" t="s">
        <v>6460</v>
      </c>
      <c r="I761" s="1">
        <v>5</v>
      </c>
      <c r="L761" s="1">
        <v>2</v>
      </c>
      <c r="M761" s="1" t="s">
        <v>12433</v>
      </c>
      <c r="N761" s="1" t="s">
        <v>12925</v>
      </c>
      <c r="T761" s="1" t="s">
        <v>11368</v>
      </c>
      <c r="U761" s="1" t="s">
        <v>2012</v>
      </c>
      <c r="V761" s="1" t="s">
        <v>6799</v>
      </c>
      <c r="W761" s="1" t="s">
        <v>1995</v>
      </c>
      <c r="X761" s="1" t="s">
        <v>7086</v>
      </c>
      <c r="Y761" s="1" t="s">
        <v>2013</v>
      </c>
      <c r="Z761" s="1" t="s">
        <v>7590</v>
      </c>
      <c r="AC761" s="1">
        <v>38</v>
      </c>
      <c r="AD761" s="1" t="s">
        <v>85</v>
      </c>
      <c r="AE761" s="1" t="s">
        <v>8720</v>
      </c>
      <c r="AJ761" s="1" t="s">
        <v>17</v>
      </c>
      <c r="AK761" s="1" t="s">
        <v>8908</v>
      </c>
      <c r="AL761" s="1" t="s">
        <v>351</v>
      </c>
      <c r="AM761" s="1" t="s">
        <v>8854</v>
      </c>
      <c r="AT761" s="1" t="s">
        <v>808</v>
      </c>
      <c r="AU761" s="1" t="s">
        <v>6787</v>
      </c>
      <c r="AV761" s="1" t="s">
        <v>876</v>
      </c>
      <c r="AW761" s="1" t="s">
        <v>9292</v>
      </c>
      <c r="BG761" s="1" t="s">
        <v>2014</v>
      </c>
      <c r="BH761" s="1" t="s">
        <v>9187</v>
      </c>
      <c r="BI761" s="1" t="s">
        <v>2015</v>
      </c>
      <c r="BJ761" s="1" t="s">
        <v>9865</v>
      </c>
      <c r="BK761" s="1" t="s">
        <v>60</v>
      </c>
      <c r="BL761" s="1" t="s">
        <v>7012</v>
      </c>
      <c r="BM761" s="1" t="s">
        <v>2016</v>
      </c>
      <c r="BN761" s="1" t="s">
        <v>10477</v>
      </c>
      <c r="BO761" s="1" t="s">
        <v>60</v>
      </c>
      <c r="BP761" s="1" t="s">
        <v>7012</v>
      </c>
      <c r="BQ761" s="1" t="s">
        <v>2017</v>
      </c>
      <c r="BR761" s="1" t="s">
        <v>12089</v>
      </c>
      <c r="BS761" s="1" t="s">
        <v>56</v>
      </c>
      <c r="BT761" s="1" t="s">
        <v>11552</v>
      </c>
      <c r="BU761" s="1" t="s">
        <v>14074</v>
      </c>
    </row>
    <row r="762" spans="1:73" ht="13.5" customHeight="1" x14ac:dyDescent="0.25">
      <c r="A762" s="4" t="str">
        <f t="shared" si="22"/>
        <v>1687_풍각남면_238</v>
      </c>
      <c r="B762" s="1">
        <v>1687</v>
      </c>
      <c r="C762" s="1" t="s">
        <v>11322</v>
      </c>
      <c r="D762" s="1" t="s">
        <v>11323</v>
      </c>
      <c r="E762" s="1">
        <v>761</v>
      </c>
      <c r="F762" s="1">
        <v>3</v>
      </c>
      <c r="G762" s="1" t="s">
        <v>1830</v>
      </c>
      <c r="H762" s="1" t="s">
        <v>6460</v>
      </c>
      <c r="I762" s="1">
        <v>5</v>
      </c>
      <c r="L762" s="1">
        <v>2</v>
      </c>
      <c r="M762" s="1" t="s">
        <v>12433</v>
      </c>
      <c r="N762" s="1" t="s">
        <v>12925</v>
      </c>
      <c r="S762" s="1" t="s">
        <v>52</v>
      </c>
      <c r="T762" s="1" t="s">
        <v>6593</v>
      </c>
      <c r="W762" s="1" t="s">
        <v>1208</v>
      </c>
      <c r="X762" s="1" t="s">
        <v>7088</v>
      </c>
      <c r="Y762" s="1" t="s">
        <v>140</v>
      </c>
      <c r="Z762" s="1" t="s">
        <v>7129</v>
      </c>
      <c r="AC762" s="1">
        <v>34</v>
      </c>
      <c r="AD762" s="1" t="s">
        <v>55</v>
      </c>
      <c r="AE762" s="1" t="s">
        <v>8716</v>
      </c>
      <c r="AJ762" s="1" t="s">
        <v>17</v>
      </c>
      <c r="AK762" s="1" t="s">
        <v>8908</v>
      </c>
      <c r="AL762" s="1" t="s">
        <v>163</v>
      </c>
      <c r="AM762" s="1" t="s">
        <v>8851</v>
      </c>
      <c r="AT762" s="1" t="s">
        <v>60</v>
      </c>
      <c r="AU762" s="1" t="s">
        <v>7012</v>
      </c>
      <c r="AV762" s="1" t="s">
        <v>2018</v>
      </c>
      <c r="AW762" s="1" t="s">
        <v>9359</v>
      </c>
      <c r="BG762" s="1" t="s">
        <v>60</v>
      </c>
      <c r="BH762" s="1" t="s">
        <v>7012</v>
      </c>
      <c r="BI762" s="1" t="s">
        <v>2019</v>
      </c>
      <c r="BJ762" s="1" t="s">
        <v>8930</v>
      </c>
      <c r="BK762" s="1" t="s">
        <v>78</v>
      </c>
      <c r="BL762" s="1" t="s">
        <v>6689</v>
      </c>
      <c r="BM762" s="1" t="s">
        <v>1056</v>
      </c>
      <c r="BN762" s="1" t="s">
        <v>9358</v>
      </c>
      <c r="BO762" s="1" t="s">
        <v>60</v>
      </c>
      <c r="BP762" s="1" t="s">
        <v>7012</v>
      </c>
      <c r="BQ762" s="1" t="s">
        <v>2020</v>
      </c>
      <c r="BR762" s="1" t="s">
        <v>12020</v>
      </c>
      <c r="BS762" s="1" t="s">
        <v>56</v>
      </c>
      <c r="BT762" s="1" t="s">
        <v>11552</v>
      </c>
    </row>
    <row r="763" spans="1:73" ht="13.5" customHeight="1" x14ac:dyDescent="0.25">
      <c r="A763" s="4" t="str">
        <f t="shared" si="22"/>
        <v>1687_풍각남면_238</v>
      </c>
      <c r="B763" s="1">
        <v>1687</v>
      </c>
      <c r="C763" s="1" t="s">
        <v>11322</v>
      </c>
      <c r="D763" s="1" t="s">
        <v>11323</v>
      </c>
      <c r="E763" s="1">
        <v>762</v>
      </c>
      <c r="F763" s="1">
        <v>3</v>
      </c>
      <c r="G763" s="1" t="s">
        <v>1830</v>
      </c>
      <c r="H763" s="1" t="s">
        <v>6460</v>
      </c>
      <c r="I763" s="1">
        <v>5</v>
      </c>
      <c r="L763" s="1">
        <v>2</v>
      </c>
      <c r="M763" s="1" t="s">
        <v>12433</v>
      </c>
      <c r="N763" s="1" t="s">
        <v>12925</v>
      </c>
      <c r="S763" s="1" t="s">
        <v>70</v>
      </c>
      <c r="T763" s="1" t="s">
        <v>6596</v>
      </c>
      <c r="Y763" s="1" t="s">
        <v>2021</v>
      </c>
      <c r="Z763" s="1" t="s">
        <v>7591</v>
      </c>
      <c r="AC763" s="1">
        <v>13</v>
      </c>
      <c r="AD763" s="1" t="s">
        <v>314</v>
      </c>
      <c r="AE763" s="1" t="s">
        <v>8747</v>
      </c>
    </row>
    <row r="764" spans="1:73" ht="13.5" customHeight="1" x14ac:dyDescent="0.25">
      <c r="A764" s="4" t="str">
        <f t="shared" si="22"/>
        <v>1687_풍각남면_238</v>
      </c>
      <c r="B764" s="1">
        <v>1687</v>
      </c>
      <c r="C764" s="1" t="s">
        <v>11322</v>
      </c>
      <c r="D764" s="1" t="s">
        <v>11323</v>
      </c>
      <c r="E764" s="1">
        <v>763</v>
      </c>
      <c r="F764" s="1">
        <v>3</v>
      </c>
      <c r="G764" s="1" t="s">
        <v>1830</v>
      </c>
      <c r="H764" s="1" t="s">
        <v>6460</v>
      </c>
      <c r="I764" s="1">
        <v>5</v>
      </c>
      <c r="L764" s="1">
        <v>2</v>
      </c>
      <c r="M764" s="1" t="s">
        <v>12433</v>
      </c>
      <c r="N764" s="1" t="s">
        <v>12925</v>
      </c>
      <c r="S764" s="1" t="s">
        <v>70</v>
      </c>
      <c r="T764" s="1" t="s">
        <v>6596</v>
      </c>
      <c r="Y764" s="1" t="s">
        <v>2022</v>
      </c>
      <c r="Z764" s="1" t="s">
        <v>7592</v>
      </c>
      <c r="AC764" s="1">
        <v>5</v>
      </c>
      <c r="AD764" s="1" t="s">
        <v>133</v>
      </c>
      <c r="AE764" s="1" t="s">
        <v>8727</v>
      </c>
      <c r="AF764" s="1" t="s">
        <v>97</v>
      </c>
      <c r="AG764" s="1" t="s">
        <v>8774</v>
      </c>
    </row>
    <row r="765" spans="1:73" ht="13.5" customHeight="1" x14ac:dyDescent="0.25">
      <c r="A765" s="4" t="str">
        <f t="shared" ref="A765:A795" si="23">HYPERLINK("http://kyu.snu.ac.kr/sdhj/index.jsp?type=hj/GK14817_00IH_0001_0239.jpg","1687_풍각남면_239")</f>
        <v>1687_풍각남면_239</v>
      </c>
      <c r="B765" s="1">
        <v>1687</v>
      </c>
      <c r="C765" s="1" t="s">
        <v>11322</v>
      </c>
      <c r="D765" s="1" t="s">
        <v>11323</v>
      </c>
      <c r="E765" s="1">
        <v>764</v>
      </c>
      <c r="F765" s="1">
        <v>3</v>
      </c>
      <c r="G765" s="1" t="s">
        <v>1830</v>
      </c>
      <c r="H765" s="1" t="s">
        <v>6460</v>
      </c>
      <c r="I765" s="1">
        <v>5</v>
      </c>
      <c r="L765" s="1">
        <v>3</v>
      </c>
      <c r="M765" s="1" t="s">
        <v>12434</v>
      </c>
      <c r="N765" s="1" t="s">
        <v>12926</v>
      </c>
      <c r="T765" s="1" t="s">
        <v>11368</v>
      </c>
      <c r="U765" s="1" t="s">
        <v>922</v>
      </c>
      <c r="V765" s="1" t="s">
        <v>6730</v>
      </c>
      <c r="W765" s="1" t="s">
        <v>1995</v>
      </c>
      <c r="X765" s="1" t="s">
        <v>7086</v>
      </c>
      <c r="Y765" s="1" t="s">
        <v>2023</v>
      </c>
      <c r="Z765" s="1" t="s">
        <v>7593</v>
      </c>
      <c r="AC765" s="1">
        <v>30</v>
      </c>
      <c r="AD765" s="1" t="s">
        <v>136</v>
      </c>
      <c r="AE765" s="1" t="s">
        <v>8728</v>
      </c>
      <c r="AJ765" s="1" t="s">
        <v>17</v>
      </c>
      <c r="AK765" s="1" t="s">
        <v>8908</v>
      </c>
      <c r="AL765" s="1" t="s">
        <v>351</v>
      </c>
      <c r="AM765" s="1" t="s">
        <v>8854</v>
      </c>
      <c r="AT765" s="1" t="s">
        <v>808</v>
      </c>
      <c r="AU765" s="1" t="s">
        <v>6787</v>
      </c>
      <c r="AV765" s="1" t="s">
        <v>876</v>
      </c>
      <c r="AW765" s="1" t="s">
        <v>9292</v>
      </c>
      <c r="BG765" s="1" t="s">
        <v>2014</v>
      </c>
      <c r="BH765" s="1" t="s">
        <v>9187</v>
      </c>
      <c r="BI765" s="1" t="s">
        <v>2015</v>
      </c>
      <c r="BJ765" s="1" t="s">
        <v>9865</v>
      </c>
      <c r="BK765" s="1" t="s">
        <v>60</v>
      </c>
      <c r="BL765" s="1" t="s">
        <v>7012</v>
      </c>
      <c r="BM765" s="1" t="s">
        <v>2024</v>
      </c>
      <c r="BN765" s="1" t="s">
        <v>10052</v>
      </c>
      <c r="BO765" s="1" t="s">
        <v>60</v>
      </c>
      <c r="BP765" s="1" t="s">
        <v>7012</v>
      </c>
      <c r="BQ765" s="1" t="s">
        <v>2017</v>
      </c>
      <c r="BR765" s="1" t="s">
        <v>12089</v>
      </c>
      <c r="BS765" s="1" t="s">
        <v>56</v>
      </c>
      <c r="BT765" s="1" t="s">
        <v>11552</v>
      </c>
      <c r="BU765" s="1" t="s">
        <v>14075</v>
      </c>
    </row>
    <row r="766" spans="1:73" ht="13.5" customHeight="1" x14ac:dyDescent="0.25">
      <c r="A766" s="4" t="str">
        <f t="shared" si="23"/>
        <v>1687_풍각남면_239</v>
      </c>
      <c r="B766" s="1">
        <v>1687</v>
      </c>
      <c r="C766" s="1" t="s">
        <v>11322</v>
      </c>
      <c r="D766" s="1" t="s">
        <v>11323</v>
      </c>
      <c r="E766" s="1">
        <v>765</v>
      </c>
      <c r="F766" s="1">
        <v>3</v>
      </c>
      <c r="G766" s="1" t="s">
        <v>1830</v>
      </c>
      <c r="H766" s="1" t="s">
        <v>6460</v>
      </c>
      <c r="I766" s="1">
        <v>5</v>
      </c>
      <c r="L766" s="1">
        <v>3</v>
      </c>
      <c r="M766" s="1" t="s">
        <v>12434</v>
      </c>
      <c r="N766" s="1" t="s">
        <v>12926</v>
      </c>
      <c r="S766" s="1" t="s">
        <v>52</v>
      </c>
      <c r="T766" s="1" t="s">
        <v>6593</v>
      </c>
      <c r="W766" s="1" t="s">
        <v>1729</v>
      </c>
      <c r="X766" s="1" t="s">
        <v>7084</v>
      </c>
      <c r="Y766" s="1" t="s">
        <v>140</v>
      </c>
      <c r="Z766" s="1" t="s">
        <v>7129</v>
      </c>
      <c r="AC766" s="1">
        <v>30</v>
      </c>
      <c r="AD766" s="1" t="s">
        <v>136</v>
      </c>
      <c r="AE766" s="1" t="s">
        <v>8728</v>
      </c>
      <c r="AJ766" s="1" t="s">
        <v>17</v>
      </c>
      <c r="AK766" s="1" t="s">
        <v>8908</v>
      </c>
      <c r="AL766" s="1" t="s">
        <v>238</v>
      </c>
      <c r="AM766" s="1" t="s">
        <v>8872</v>
      </c>
      <c r="AT766" s="1" t="s">
        <v>60</v>
      </c>
      <c r="AU766" s="1" t="s">
        <v>7012</v>
      </c>
      <c r="AV766" s="1" t="s">
        <v>2025</v>
      </c>
      <c r="AW766" s="1" t="s">
        <v>7422</v>
      </c>
      <c r="BG766" s="1" t="s">
        <v>60</v>
      </c>
      <c r="BH766" s="1" t="s">
        <v>7012</v>
      </c>
      <c r="BI766" s="1" t="s">
        <v>746</v>
      </c>
      <c r="BJ766" s="1" t="s">
        <v>7255</v>
      </c>
      <c r="BK766" s="1" t="s">
        <v>60</v>
      </c>
      <c r="BL766" s="1" t="s">
        <v>7012</v>
      </c>
      <c r="BM766" s="1" t="s">
        <v>948</v>
      </c>
      <c r="BN766" s="1" t="s">
        <v>7626</v>
      </c>
      <c r="BO766" s="1" t="s">
        <v>60</v>
      </c>
      <c r="BP766" s="1" t="s">
        <v>7012</v>
      </c>
      <c r="BQ766" s="1" t="s">
        <v>1880</v>
      </c>
      <c r="BR766" s="1" t="s">
        <v>10892</v>
      </c>
      <c r="BS766" s="1" t="s">
        <v>86</v>
      </c>
      <c r="BT766" s="1" t="s">
        <v>8853</v>
      </c>
    </row>
    <row r="767" spans="1:73" ht="13.5" customHeight="1" x14ac:dyDescent="0.25">
      <c r="A767" s="4" t="str">
        <f t="shared" si="23"/>
        <v>1687_풍각남면_239</v>
      </c>
      <c r="B767" s="1">
        <v>1687</v>
      </c>
      <c r="C767" s="1" t="s">
        <v>11322</v>
      </c>
      <c r="D767" s="1" t="s">
        <v>11323</v>
      </c>
      <c r="E767" s="1">
        <v>766</v>
      </c>
      <c r="F767" s="1">
        <v>3</v>
      </c>
      <c r="G767" s="1" t="s">
        <v>1830</v>
      </c>
      <c r="H767" s="1" t="s">
        <v>6460</v>
      </c>
      <c r="I767" s="1">
        <v>5</v>
      </c>
      <c r="L767" s="1">
        <v>3</v>
      </c>
      <c r="M767" s="1" t="s">
        <v>12434</v>
      </c>
      <c r="N767" s="1" t="s">
        <v>12926</v>
      </c>
      <c r="S767" s="1" t="s">
        <v>68</v>
      </c>
      <c r="T767" s="1" t="s">
        <v>6595</v>
      </c>
      <c r="W767" s="1" t="s">
        <v>98</v>
      </c>
      <c r="X767" s="1" t="s">
        <v>11439</v>
      </c>
      <c r="Y767" s="1" t="s">
        <v>140</v>
      </c>
      <c r="Z767" s="1" t="s">
        <v>7129</v>
      </c>
      <c r="AC767" s="1">
        <v>63</v>
      </c>
      <c r="AD767" s="1" t="s">
        <v>96</v>
      </c>
      <c r="AE767" s="1" t="s">
        <v>8721</v>
      </c>
    </row>
    <row r="768" spans="1:73" ht="13.5" customHeight="1" x14ac:dyDescent="0.25">
      <c r="A768" s="4" t="str">
        <f t="shared" si="23"/>
        <v>1687_풍각남면_239</v>
      </c>
      <c r="B768" s="1">
        <v>1687</v>
      </c>
      <c r="C768" s="1" t="s">
        <v>11322</v>
      </c>
      <c r="D768" s="1" t="s">
        <v>11323</v>
      </c>
      <c r="E768" s="1">
        <v>767</v>
      </c>
      <c r="F768" s="1">
        <v>3</v>
      </c>
      <c r="G768" s="1" t="s">
        <v>1830</v>
      </c>
      <c r="H768" s="1" t="s">
        <v>6460</v>
      </c>
      <c r="I768" s="1">
        <v>5</v>
      </c>
      <c r="L768" s="1">
        <v>3</v>
      </c>
      <c r="M768" s="1" t="s">
        <v>12434</v>
      </c>
      <c r="N768" s="1" t="s">
        <v>12926</v>
      </c>
      <c r="S768" s="1" t="s">
        <v>70</v>
      </c>
      <c r="T768" s="1" t="s">
        <v>6596</v>
      </c>
      <c r="Y768" s="1" t="s">
        <v>2026</v>
      </c>
      <c r="Z768" s="1" t="s">
        <v>7594</v>
      </c>
      <c r="AC768" s="1">
        <v>2</v>
      </c>
      <c r="AD768" s="1" t="s">
        <v>69</v>
      </c>
      <c r="AE768" s="1" t="s">
        <v>6722</v>
      </c>
      <c r="AF768" s="1" t="s">
        <v>97</v>
      </c>
      <c r="AG768" s="1" t="s">
        <v>8774</v>
      </c>
    </row>
    <row r="769" spans="1:73" ht="13.5" customHeight="1" x14ac:dyDescent="0.25">
      <c r="A769" s="4" t="str">
        <f t="shared" si="23"/>
        <v>1687_풍각남면_239</v>
      </c>
      <c r="B769" s="1">
        <v>1687</v>
      </c>
      <c r="C769" s="1" t="s">
        <v>11322</v>
      </c>
      <c r="D769" s="1" t="s">
        <v>11323</v>
      </c>
      <c r="E769" s="1">
        <v>768</v>
      </c>
      <c r="F769" s="1">
        <v>3</v>
      </c>
      <c r="G769" s="1" t="s">
        <v>1830</v>
      </c>
      <c r="H769" s="1" t="s">
        <v>6460</v>
      </c>
      <c r="I769" s="1">
        <v>5</v>
      </c>
      <c r="L769" s="1">
        <v>4</v>
      </c>
      <c r="M769" s="1" t="s">
        <v>13807</v>
      </c>
      <c r="N769" s="1" t="s">
        <v>12927</v>
      </c>
      <c r="T769" s="1" t="s">
        <v>11369</v>
      </c>
      <c r="U769" s="1" t="s">
        <v>134</v>
      </c>
      <c r="V769" s="1" t="s">
        <v>6674</v>
      </c>
      <c r="W769" s="1" t="s">
        <v>545</v>
      </c>
      <c r="X769" s="1" t="s">
        <v>7069</v>
      </c>
      <c r="Y769" s="1" t="s">
        <v>13808</v>
      </c>
      <c r="Z769" s="1" t="s">
        <v>7566</v>
      </c>
      <c r="AC769" s="1">
        <v>33</v>
      </c>
      <c r="AD769" s="1" t="s">
        <v>574</v>
      </c>
      <c r="AE769" s="1" t="s">
        <v>8762</v>
      </c>
      <c r="AJ769" s="1" t="s">
        <v>17</v>
      </c>
      <c r="AK769" s="1" t="s">
        <v>8908</v>
      </c>
      <c r="AL769" s="1" t="s">
        <v>564</v>
      </c>
      <c r="AM769" s="1" t="s">
        <v>8918</v>
      </c>
      <c r="AT769" s="1" t="s">
        <v>78</v>
      </c>
      <c r="AU769" s="1" t="s">
        <v>6689</v>
      </c>
      <c r="AV769" s="1" t="s">
        <v>2027</v>
      </c>
      <c r="AW769" s="1" t="s">
        <v>9360</v>
      </c>
      <c r="BG769" s="1" t="s">
        <v>78</v>
      </c>
      <c r="BH769" s="1" t="s">
        <v>6689</v>
      </c>
      <c r="BI769" s="1" t="s">
        <v>2028</v>
      </c>
      <c r="BJ769" s="1" t="s">
        <v>8588</v>
      </c>
      <c r="BK769" s="1" t="s">
        <v>60</v>
      </c>
      <c r="BL769" s="1" t="s">
        <v>7012</v>
      </c>
      <c r="BM769" s="1" t="s">
        <v>2029</v>
      </c>
      <c r="BN769" s="1" t="s">
        <v>10014</v>
      </c>
      <c r="BO769" s="1" t="s">
        <v>60</v>
      </c>
      <c r="BP769" s="1" t="s">
        <v>7012</v>
      </c>
      <c r="BQ769" s="1" t="s">
        <v>2030</v>
      </c>
      <c r="BR769" s="1" t="s">
        <v>10874</v>
      </c>
      <c r="BS769" s="1" t="s">
        <v>587</v>
      </c>
      <c r="BT769" s="1" t="s">
        <v>8884</v>
      </c>
    </row>
    <row r="770" spans="1:73" ht="13.5" customHeight="1" x14ac:dyDescent="0.25">
      <c r="A770" s="4" t="str">
        <f t="shared" si="23"/>
        <v>1687_풍각남면_239</v>
      </c>
      <c r="B770" s="1">
        <v>1687</v>
      </c>
      <c r="C770" s="1" t="s">
        <v>11322</v>
      </c>
      <c r="D770" s="1" t="s">
        <v>11323</v>
      </c>
      <c r="E770" s="1">
        <v>769</v>
      </c>
      <c r="F770" s="1">
        <v>3</v>
      </c>
      <c r="G770" s="1" t="s">
        <v>1830</v>
      </c>
      <c r="H770" s="1" t="s">
        <v>6460</v>
      </c>
      <c r="I770" s="1">
        <v>5</v>
      </c>
      <c r="L770" s="1">
        <v>4</v>
      </c>
      <c r="M770" s="1" t="s">
        <v>13807</v>
      </c>
      <c r="N770" s="1" t="s">
        <v>12927</v>
      </c>
      <c r="S770" s="1" t="s">
        <v>52</v>
      </c>
      <c r="T770" s="1" t="s">
        <v>6593</v>
      </c>
      <c r="W770" s="1" t="s">
        <v>1995</v>
      </c>
      <c r="X770" s="1" t="s">
        <v>7086</v>
      </c>
      <c r="Y770" s="1" t="s">
        <v>140</v>
      </c>
      <c r="Z770" s="1" t="s">
        <v>7129</v>
      </c>
      <c r="AC770" s="1">
        <v>39</v>
      </c>
      <c r="AD770" s="1" t="s">
        <v>347</v>
      </c>
      <c r="AE770" s="1" t="s">
        <v>8751</v>
      </c>
      <c r="AJ770" s="1" t="s">
        <v>17</v>
      </c>
      <c r="AK770" s="1" t="s">
        <v>8908</v>
      </c>
      <c r="AL770" s="1" t="s">
        <v>351</v>
      </c>
      <c r="AM770" s="1" t="s">
        <v>8854</v>
      </c>
      <c r="AT770" s="1" t="s">
        <v>60</v>
      </c>
      <c r="AU770" s="1" t="s">
        <v>7012</v>
      </c>
      <c r="AV770" s="1" t="s">
        <v>506</v>
      </c>
      <c r="AW770" s="1" t="s">
        <v>8339</v>
      </c>
      <c r="BG770" s="1" t="s">
        <v>60</v>
      </c>
      <c r="BH770" s="1" t="s">
        <v>7012</v>
      </c>
      <c r="BI770" s="1" t="s">
        <v>1162</v>
      </c>
      <c r="BJ770" s="1" t="s">
        <v>8645</v>
      </c>
      <c r="BK770" s="1" t="s">
        <v>60</v>
      </c>
      <c r="BL770" s="1" t="s">
        <v>7012</v>
      </c>
      <c r="BM770" s="1" t="s">
        <v>2031</v>
      </c>
      <c r="BN770" s="1" t="s">
        <v>10052</v>
      </c>
      <c r="BO770" s="1" t="s">
        <v>60</v>
      </c>
      <c r="BP770" s="1" t="s">
        <v>7012</v>
      </c>
      <c r="BQ770" s="1" t="s">
        <v>2032</v>
      </c>
      <c r="BR770" s="1" t="s">
        <v>10899</v>
      </c>
      <c r="BS770" s="1" t="s">
        <v>537</v>
      </c>
      <c r="BT770" s="1" t="s">
        <v>8937</v>
      </c>
    </row>
    <row r="771" spans="1:73" ht="13.5" customHeight="1" x14ac:dyDescent="0.25">
      <c r="A771" s="4" t="str">
        <f t="shared" si="23"/>
        <v>1687_풍각남면_239</v>
      </c>
      <c r="B771" s="1">
        <v>1687</v>
      </c>
      <c r="C771" s="1" t="s">
        <v>11322</v>
      </c>
      <c r="D771" s="1" t="s">
        <v>11323</v>
      </c>
      <c r="E771" s="1">
        <v>770</v>
      </c>
      <c r="F771" s="1">
        <v>3</v>
      </c>
      <c r="G771" s="1" t="s">
        <v>1830</v>
      </c>
      <c r="H771" s="1" t="s">
        <v>6460</v>
      </c>
      <c r="I771" s="1">
        <v>5</v>
      </c>
      <c r="L771" s="1">
        <v>4</v>
      </c>
      <c r="M771" s="1" t="s">
        <v>13807</v>
      </c>
      <c r="N771" s="1" t="s">
        <v>12927</v>
      </c>
      <c r="S771" s="1" t="s">
        <v>93</v>
      </c>
      <c r="T771" s="1" t="s">
        <v>6597</v>
      </c>
      <c r="Y771" s="1" t="s">
        <v>2033</v>
      </c>
      <c r="Z771" s="1" t="s">
        <v>7595</v>
      </c>
      <c r="AC771" s="1">
        <v>7</v>
      </c>
      <c r="AD771" s="1" t="s">
        <v>121</v>
      </c>
      <c r="AE771" s="1" t="s">
        <v>8725</v>
      </c>
    </row>
    <row r="772" spans="1:73" ht="13.5" customHeight="1" x14ac:dyDescent="0.25">
      <c r="A772" s="4" t="str">
        <f t="shared" si="23"/>
        <v>1687_풍각남면_239</v>
      </c>
      <c r="B772" s="1">
        <v>1687</v>
      </c>
      <c r="C772" s="1" t="s">
        <v>11322</v>
      </c>
      <c r="D772" s="1" t="s">
        <v>11323</v>
      </c>
      <c r="E772" s="1">
        <v>771</v>
      </c>
      <c r="F772" s="1">
        <v>3</v>
      </c>
      <c r="G772" s="1" t="s">
        <v>1830</v>
      </c>
      <c r="H772" s="1" t="s">
        <v>6460</v>
      </c>
      <c r="I772" s="1">
        <v>5</v>
      </c>
      <c r="L772" s="1">
        <v>4</v>
      </c>
      <c r="M772" s="1" t="s">
        <v>13807</v>
      </c>
      <c r="N772" s="1" t="s">
        <v>12927</v>
      </c>
      <c r="S772" s="1" t="s">
        <v>490</v>
      </c>
      <c r="T772" s="1" t="s">
        <v>6607</v>
      </c>
      <c r="W772" s="1" t="s">
        <v>342</v>
      </c>
      <c r="X772" s="1" t="s">
        <v>7064</v>
      </c>
      <c r="Y772" s="1" t="s">
        <v>140</v>
      </c>
      <c r="Z772" s="1" t="s">
        <v>7129</v>
      </c>
      <c r="AC772" s="1">
        <v>61</v>
      </c>
      <c r="AD772" s="1" t="s">
        <v>661</v>
      </c>
      <c r="AE772" s="1" t="s">
        <v>8765</v>
      </c>
    </row>
    <row r="773" spans="1:73" ht="13.5" customHeight="1" x14ac:dyDescent="0.25">
      <c r="A773" s="4" t="str">
        <f t="shared" si="23"/>
        <v>1687_풍각남면_239</v>
      </c>
      <c r="B773" s="1">
        <v>1687</v>
      </c>
      <c r="C773" s="1" t="s">
        <v>11322</v>
      </c>
      <c r="D773" s="1" t="s">
        <v>11323</v>
      </c>
      <c r="E773" s="1">
        <v>772</v>
      </c>
      <c r="F773" s="1">
        <v>3</v>
      </c>
      <c r="G773" s="1" t="s">
        <v>1830</v>
      </c>
      <c r="H773" s="1" t="s">
        <v>6460</v>
      </c>
      <c r="I773" s="1">
        <v>5</v>
      </c>
      <c r="L773" s="1">
        <v>5</v>
      </c>
      <c r="M773" s="1" t="s">
        <v>2065</v>
      </c>
      <c r="N773" s="1" t="s">
        <v>9058</v>
      </c>
      <c r="T773" s="1" t="s">
        <v>11368</v>
      </c>
      <c r="U773" s="1" t="s">
        <v>374</v>
      </c>
      <c r="V773" s="1" t="s">
        <v>6692</v>
      </c>
      <c r="W773" s="1" t="s">
        <v>381</v>
      </c>
      <c r="X773" s="1" t="s">
        <v>7065</v>
      </c>
      <c r="Y773" s="1" t="s">
        <v>2034</v>
      </c>
      <c r="Z773" s="1" t="s">
        <v>7596</v>
      </c>
      <c r="AC773" s="1">
        <v>52</v>
      </c>
      <c r="AD773" s="1" t="s">
        <v>747</v>
      </c>
      <c r="AE773" s="1" t="s">
        <v>8766</v>
      </c>
      <c r="AJ773" s="1" t="s">
        <v>17</v>
      </c>
      <c r="AK773" s="1" t="s">
        <v>8908</v>
      </c>
      <c r="AL773" s="1" t="s">
        <v>196</v>
      </c>
      <c r="AM773" s="1" t="s">
        <v>8873</v>
      </c>
      <c r="AT773" s="1" t="s">
        <v>180</v>
      </c>
      <c r="AU773" s="1" t="s">
        <v>6712</v>
      </c>
      <c r="AV773" s="1" t="s">
        <v>2035</v>
      </c>
      <c r="AW773" s="1" t="s">
        <v>11482</v>
      </c>
      <c r="BG773" s="1" t="s">
        <v>1155</v>
      </c>
      <c r="BH773" s="1" t="s">
        <v>11764</v>
      </c>
      <c r="BI773" s="1" t="s">
        <v>1906</v>
      </c>
      <c r="BJ773" s="1" t="s">
        <v>7689</v>
      </c>
      <c r="BK773" s="1" t="s">
        <v>931</v>
      </c>
      <c r="BL773" s="1" t="s">
        <v>6813</v>
      </c>
      <c r="BM773" s="1" t="s">
        <v>1180</v>
      </c>
      <c r="BN773" s="1" t="s">
        <v>9384</v>
      </c>
      <c r="BO773" s="1" t="s">
        <v>2014</v>
      </c>
      <c r="BP773" s="1" t="s">
        <v>9187</v>
      </c>
      <c r="BQ773" s="1" t="s">
        <v>1998</v>
      </c>
      <c r="BR773" s="1" t="s">
        <v>10896</v>
      </c>
      <c r="BS773" s="1" t="s">
        <v>351</v>
      </c>
      <c r="BT773" s="1" t="s">
        <v>8854</v>
      </c>
      <c r="BU773" s="1" t="s">
        <v>14073</v>
      </c>
    </row>
    <row r="774" spans="1:73" ht="13.5" customHeight="1" x14ac:dyDescent="0.25">
      <c r="A774" s="4" t="str">
        <f t="shared" si="23"/>
        <v>1687_풍각남면_239</v>
      </c>
      <c r="B774" s="1">
        <v>1687</v>
      </c>
      <c r="C774" s="1" t="s">
        <v>11322</v>
      </c>
      <c r="D774" s="1" t="s">
        <v>11323</v>
      </c>
      <c r="E774" s="1">
        <v>773</v>
      </c>
      <c r="F774" s="1">
        <v>3</v>
      </c>
      <c r="G774" s="1" t="s">
        <v>1830</v>
      </c>
      <c r="H774" s="1" t="s">
        <v>6460</v>
      </c>
      <c r="I774" s="1">
        <v>5</v>
      </c>
      <c r="L774" s="1">
        <v>5</v>
      </c>
      <c r="M774" s="1" t="s">
        <v>2065</v>
      </c>
      <c r="N774" s="1" t="s">
        <v>9058</v>
      </c>
      <c r="S774" s="1" t="s">
        <v>52</v>
      </c>
      <c r="T774" s="1" t="s">
        <v>6593</v>
      </c>
      <c r="W774" s="1" t="s">
        <v>245</v>
      </c>
      <c r="X774" s="1" t="s">
        <v>7060</v>
      </c>
      <c r="Y774" s="1" t="s">
        <v>140</v>
      </c>
      <c r="Z774" s="1" t="s">
        <v>7129</v>
      </c>
      <c r="AC774" s="1">
        <v>51</v>
      </c>
      <c r="AD774" s="1" t="s">
        <v>107</v>
      </c>
      <c r="AE774" s="1" t="s">
        <v>8723</v>
      </c>
      <c r="AJ774" s="1" t="s">
        <v>17</v>
      </c>
      <c r="AK774" s="1" t="s">
        <v>8908</v>
      </c>
      <c r="AL774" s="1" t="s">
        <v>77</v>
      </c>
      <c r="AM774" s="1" t="s">
        <v>8882</v>
      </c>
      <c r="AT774" s="1" t="s">
        <v>78</v>
      </c>
      <c r="AU774" s="1" t="s">
        <v>6689</v>
      </c>
      <c r="AV774" s="1" t="s">
        <v>383</v>
      </c>
      <c r="AW774" s="1" t="s">
        <v>9361</v>
      </c>
      <c r="BG774" s="1" t="s">
        <v>78</v>
      </c>
      <c r="BH774" s="1" t="s">
        <v>6689</v>
      </c>
      <c r="BI774" s="1" t="s">
        <v>2036</v>
      </c>
      <c r="BJ774" s="1" t="s">
        <v>10049</v>
      </c>
      <c r="BK774" s="1" t="s">
        <v>754</v>
      </c>
      <c r="BL774" s="1" t="s">
        <v>8993</v>
      </c>
      <c r="BM774" s="1" t="s">
        <v>2037</v>
      </c>
      <c r="BN774" s="1" t="s">
        <v>10088</v>
      </c>
      <c r="BO774" s="1" t="s">
        <v>1082</v>
      </c>
      <c r="BP774" s="1" t="s">
        <v>8995</v>
      </c>
      <c r="BQ774" s="1" t="s">
        <v>2038</v>
      </c>
      <c r="BR774" s="1" t="s">
        <v>10900</v>
      </c>
      <c r="BS774" s="1" t="s">
        <v>106</v>
      </c>
      <c r="BT774" s="1" t="s">
        <v>8894</v>
      </c>
    </row>
    <row r="775" spans="1:73" ht="13.5" customHeight="1" x14ac:dyDescent="0.25">
      <c r="A775" s="4" t="str">
        <f t="shared" si="23"/>
        <v>1687_풍각남면_239</v>
      </c>
      <c r="B775" s="1">
        <v>1687</v>
      </c>
      <c r="C775" s="1" t="s">
        <v>11322</v>
      </c>
      <c r="D775" s="1" t="s">
        <v>11323</v>
      </c>
      <c r="E775" s="1">
        <v>774</v>
      </c>
      <c r="F775" s="1">
        <v>3</v>
      </c>
      <c r="G775" s="1" t="s">
        <v>1830</v>
      </c>
      <c r="H775" s="1" t="s">
        <v>6460</v>
      </c>
      <c r="I775" s="1">
        <v>5</v>
      </c>
      <c r="L775" s="1">
        <v>5</v>
      </c>
      <c r="M775" s="1" t="s">
        <v>2065</v>
      </c>
      <c r="N775" s="1" t="s">
        <v>9058</v>
      </c>
      <c r="S775" s="1" t="s">
        <v>93</v>
      </c>
      <c r="T775" s="1" t="s">
        <v>6597</v>
      </c>
      <c r="U775" s="1" t="s">
        <v>1539</v>
      </c>
      <c r="V775" s="1" t="s">
        <v>6769</v>
      </c>
      <c r="Y775" s="1" t="s">
        <v>2039</v>
      </c>
      <c r="Z775" s="1" t="s">
        <v>7597</v>
      </c>
      <c r="AC775" s="1">
        <v>32</v>
      </c>
      <c r="AD775" s="1" t="s">
        <v>633</v>
      </c>
      <c r="AE775" s="1" t="s">
        <v>7260</v>
      </c>
    </row>
    <row r="776" spans="1:73" ht="13.5" customHeight="1" x14ac:dyDescent="0.25">
      <c r="A776" s="4" t="str">
        <f t="shared" si="23"/>
        <v>1687_풍각남면_239</v>
      </c>
      <c r="B776" s="1">
        <v>1687</v>
      </c>
      <c r="C776" s="1" t="s">
        <v>11322</v>
      </c>
      <c r="D776" s="1" t="s">
        <v>11323</v>
      </c>
      <c r="E776" s="1">
        <v>775</v>
      </c>
      <c r="F776" s="1">
        <v>3</v>
      </c>
      <c r="G776" s="1" t="s">
        <v>1830</v>
      </c>
      <c r="H776" s="1" t="s">
        <v>6460</v>
      </c>
      <c r="I776" s="1">
        <v>5</v>
      </c>
      <c r="L776" s="1">
        <v>5</v>
      </c>
      <c r="M776" s="1" t="s">
        <v>2065</v>
      </c>
      <c r="N776" s="1" t="s">
        <v>9058</v>
      </c>
      <c r="S776" s="1" t="s">
        <v>93</v>
      </c>
      <c r="T776" s="1" t="s">
        <v>6597</v>
      </c>
      <c r="U776" s="1" t="s">
        <v>154</v>
      </c>
      <c r="V776" s="1" t="s">
        <v>6675</v>
      </c>
      <c r="Y776" s="1" t="s">
        <v>1824</v>
      </c>
      <c r="Z776" s="1" t="s">
        <v>7551</v>
      </c>
      <c r="AC776" s="1">
        <v>23</v>
      </c>
      <c r="AD776" s="1" t="s">
        <v>202</v>
      </c>
      <c r="AE776" s="1" t="s">
        <v>8736</v>
      </c>
    </row>
    <row r="777" spans="1:73" ht="13.5" customHeight="1" x14ac:dyDescent="0.25">
      <c r="A777" s="4" t="str">
        <f t="shared" si="23"/>
        <v>1687_풍각남면_239</v>
      </c>
      <c r="B777" s="1">
        <v>1687</v>
      </c>
      <c r="C777" s="1" t="s">
        <v>11322</v>
      </c>
      <c r="D777" s="1" t="s">
        <v>11323</v>
      </c>
      <c r="E777" s="1">
        <v>776</v>
      </c>
      <c r="F777" s="1">
        <v>3</v>
      </c>
      <c r="G777" s="1" t="s">
        <v>1830</v>
      </c>
      <c r="H777" s="1" t="s">
        <v>6460</v>
      </c>
      <c r="I777" s="1">
        <v>5</v>
      </c>
      <c r="L777" s="1">
        <v>5</v>
      </c>
      <c r="M777" s="1" t="s">
        <v>2065</v>
      </c>
      <c r="N777" s="1" t="s">
        <v>9058</v>
      </c>
      <c r="S777" s="1" t="s">
        <v>66</v>
      </c>
      <c r="T777" s="1" t="s">
        <v>11384</v>
      </c>
      <c r="U777" s="1" t="s">
        <v>78</v>
      </c>
      <c r="V777" s="1" t="s">
        <v>6689</v>
      </c>
      <c r="Y777" s="1" t="s">
        <v>2035</v>
      </c>
      <c r="Z777" s="1" t="s">
        <v>11482</v>
      </c>
      <c r="AF777" s="1" t="s">
        <v>531</v>
      </c>
      <c r="AG777" s="1" t="s">
        <v>8781</v>
      </c>
    </row>
    <row r="778" spans="1:73" ht="13.5" customHeight="1" x14ac:dyDescent="0.25">
      <c r="A778" s="4" t="str">
        <f t="shared" si="23"/>
        <v>1687_풍각남면_239</v>
      </c>
      <c r="B778" s="1">
        <v>1687</v>
      </c>
      <c r="C778" s="1" t="s">
        <v>11322</v>
      </c>
      <c r="D778" s="1" t="s">
        <v>11323</v>
      </c>
      <c r="E778" s="1">
        <v>777</v>
      </c>
      <c r="F778" s="1">
        <v>3</v>
      </c>
      <c r="G778" s="1" t="s">
        <v>1830</v>
      </c>
      <c r="H778" s="1" t="s">
        <v>6460</v>
      </c>
      <c r="I778" s="1">
        <v>5</v>
      </c>
      <c r="L778" s="1">
        <v>5</v>
      </c>
      <c r="M778" s="1" t="s">
        <v>2065</v>
      </c>
      <c r="N778" s="1" t="s">
        <v>9058</v>
      </c>
      <c r="T778" s="1" t="s">
        <v>11389</v>
      </c>
      <c r="U778" s="1" t="s">
        <v>324</v>
      </c>
      <c r="V778" s="1" t="s">
        <v>6693</v>
      </c>
      <c r="Y778" s="1" t="s">
        <v>2040</v>
      </c>
      <c r="Z778" s="1" t="s">
        <v>7598</v>
      </c>
      <c r="AC778" s="1">
        <v>9</v>
      </c>
      <c r="AD778" s="1" t="s">
        <v>67</v>
      </c>
      <c r="AE778" s="1" t="s">
        <v>8717</v>
      </c>
      <c r="AT778" s="1" t="s">
        <v>44</v>
      </c>
      <c r="AU778" s="1" t="s">
        <v>6669</v>
      </c>
      <c r="AV778" s="1" t="s">
        <v>2041</v>
      </c>
      <c r="AW778" s="1" t="s">
        <v>8002</v>
      </c>
      <c r="BB778" s="1" t="s">
        <v>46</v>
      </c>
      <c r="BC778" s="1" t="s">
        <v>6783</v>
      </c>
      <c r="BD778" s="1" t="s">
        <v>13449</v>
      </c>
      <c r="BE778" s="1" t="s">
        <v>13467</v>
      </c>
    </row>
    <row r="779" spans="1:73" ht="13.5" customHeight="1" x14ac:dyDescent="0.25">
      <c r="A779" s="4" t="str">
        <f t="shared" si="23"/>
        <v>1687_풍각남면_239</v>
      </c>
      <c r="B779" s="1">
        <v>1687</v>
      </c>
      <c r="C779" s="1" t="s">
        <v>11322</v>
      </c>
      <c r="D779" s="1" t="s">
        <v>11323</v>
      </c>
      <c r="E779" s="1">
        <v>778</v>
      </c>
      <c r="F779" s="1">
        <v>3</v>
      </c>
      <c r="G779" s="1" t="s">
        <v>1830</v>
      </c>
      <c r="H779" s="1" t="s">
        <v>6460</v>
      </c>
      <c r="I779" s="1">
        <v>6</v>
      </c>
      <c r="J779" s="1" t="s">
        <v>2042</v>
      </c>
      <c r="K779" s="1" t="s">
        <v>6499</v>
      </c>
      <c r="L779" s="1">
        <v>1</v>
      </c>
      <c r="M779" s="1" t="s">
        <v>12435</v>
      </c>
      <c r="N779" s="1" t="s">
        <v>12928</v>
      </c>
      <c r="T779" s="1" t="s">
        <v>11369</v>
      </c>
      <c r="U779" s="1" t="s">
        <v>154</v>
      </c>
      <c r="V779" s="1" t="s">
        <v>6675</v>
      </c>
      <c r="W779" s="1" t="s">
        <v>545</v>
      </c>
      <c r="X779" s="1" t="s">
        <v>7069</v>
      </c>
      <c r="Y779" s="1" t="s">
        <v>1688</v>
      </c>
      <c r="Z779" s="1" t="s">
        <v>7599</v>
      </c>
      <c r="AC779" s="1">
        <v>40</v>
      </c>
      <c r="AD779" s="1" t="s">
        <v>327</v>
      </c>
      <c r="AE779" s="1" t="s">
        <v>8748</v>
      </c>
      <c r="AJ779" s="1" t="s">
        <v>17</v>
      </c>
      <c r="AK779" s="1" t="s">
        <v>8908</v>
      </c>
      <c r="AL779" s="1" t="s">
        <v>564</v>
      </c>
      <c r="AM779" s="1" t="s">
        <v>8918</v>
      </c>
      <c r="AT779" s="1" t="s">
        <v>78</v>
      </c>
      <c r="AU779" s="1" t="s">
        <v>6689</v>
      </c>
      <c r="AV779" s="1" t="s">
        <v>2027</v>
      </c>
      <c r="AW779" s="1" t="s">
        <v>9360</v>
      </c>
      <c r="BG779" s="1" t="s">
        <v>78</v>
      </c>
      <c r="BH779" s="1" t="s">
        <v>6689</v>
      </c>
      <c r="BI779" s="1" t="s">
        <v>2043</v>
      </c>
      <c r="BJ779" s="1" t="s">
        <v>10050</v>
      </c>
      <c r="BK779" s="1" t="s">
        <v>60</v>
      </c>
      <c r="BL779" s="1" t="s">
        <v>7012</v>
      </c>
      <c r="BM779" s="1" t="s">
        <v>2029</v>
      </c>
      <c r="BN779" s="1" t="s">
        <v>10014</v>
      </c>
      <c r="BO779" s="1" t="s">
        <v>60</v>
      </c>
      <c r="BP779" s="1" t="s">
        <v>7012</v>
      </c>
      <c r="BQ779" s="1" t="s">
        <v>2030</v>
      </c>
      <c r="BR779" s="1" t="s">
        <v>10874</v>
      </c>
      <c r="BS779" s="1" t="s">
        <v>587</v>
      </c>
      <c r="BT779" s="1" t="s">
        <v>8884</v>
      </c>
    </row>
    <row r="780" spans="1:73" ht="13.5" customHeight="1" x14ac:dyDescent="0.25">
      <c r="A780" s="4" t="str">
        <f t="shared" si="23"/>
        <v>1687_풍각남면_239</v>
      </c>
      <c r="B780" s="1">
        <v>1687</v>
      </c>
      <c r="C780" s="1" t="s">
        <v>11322</v>
      </c>
      <c r="D780" s="1" t="s">
        <v>11323</v>
      </c>
      <c r="E780" s="1">
        <v>779</v>
      </c>
      <c r="F780" s="1">
        <v>3</v>
      </c>
      <c r="G780" s="1" t="s">
        <v>1830</v>
      </c>
      <c r="H780" s="1" t="s">
        <v>6460</v>
      </c>
      <c r="I780" s="1">
        <v>6</v>
      </c>
      <c r="L780" s="1">
        <v>1</v>
      </c>
      <c r="M780" s="1" t="s">
        <v>12435</v>
      </c>
      <c r="N780" s="1" t="s">
        <v>12928</v>
      </c>
      <c r="S780" s="1" t="s">
        <v>52</v>
      </c>
      <c r="T780" s="1" t="s">
        <v>6593</v>
      </c>
      <c r="W780" s="1" t="s">
        <v>145</v>
      </c>
      <c r="X780" s="1" t="s">
        <v>7059</v>
      </c>
      <c r="Y780" s="1" t="s">
        <v>140</v>
      </c>
      <c r="Z780" s="1" t="s">
        <v>7129</v>
      </c>
      <c r="AC780" s="1">
        <v>34</v>
      </c>
      <c r="AD780" s="1" t="s">
        <v>55</v>
      </c>
      <c r="AE780" s="1" t="s">
        <v>8716</v>
      </c>
      <c r="AJ780" s="1" t="s">
        <v>17</v>
      </c>
      <c r="AK780" s="1" t="s">
        <v>8908</v>
      </c>
      <c r="AL780" s="1" t="s">
        <v>51</v>
      </c>
      <c r="AM780" s="1" t="s">
        <v>8849</v>
      </c>
      <c r="AT780" s="1" t="s">
        <v>60</v>
      </c>
      <c r="AU780" s="1" t="s">
        <v>7012</v>
      </c>
      <c r="AV780" s="1" t="s">
        <v>2044</v>
      </c>
      <c r="AW780" s="1" t="s">
        <v>9264</v>
      </c>
      <c r="BG780" s="1" t="s">
        <v>60</v>
      </c>
      <c r="BH780" s="1" t="s">
        <v>7012</v>
      </c>
      <c r="BI780" s="1" t="s">
        <v>620</v>
      </c>
      <c r="BJ780" s="1" t="s">
        <v>10806</v>
      </c>
      <c r="BM780" s="1" t="s">
        <v>2045</v>
      </c>
      <c r="BN780" s="1" t="s">
        <v>8973</v>
      </c>
      <c r="BO780" s="1" t="s">
        <v>60</v>
      </c>
      <c r="BP780" s="1" t="s">
        <v>7012</v>
      </c>
      <c r="BQ780" s="1" t="s">
        <v>449</v>
      </c>
      <c r="BR780" s="1" t="s">
        <v>10805</v>
      </c>
      <c r="BS780" s="1" t="s">
        <v>51</v>
      </c>
      <c r="BT780" s="1" t="s">
        <v>8849</v>
      </c>
    </row>
    <row r="781" spans="1:73" ht="13.5" customHeight="1" x14ac:dyDescent="0.25">
      <c r="A781" s="4" t="str">
        <f t="shared" si="23"/>
        <v>1687_풍각남면_239</v>
      </c>
      <c r="B781" s="1">
        <v>1687</v>
      </c>
      <c r="C781" s="1" t="s">
        <v>11322</v>
      </c>
      <c r="D781" s="1" t="s">
        <v>11323</v>
      </c>
      <c r="E781" s="1">
        <v>780</v>
      </c>
      <c r="F781" s="1">
        <v>3</v>
      </c>
      <c r="G781" s="1" t="s">
        <v>1830</v>
      </c>
      <c r="H781" s="1" t="s">
        <v>6460</v>
      </c>
      <c r="I781" s="1">
        <v>6</v>
      </c>
      <c r="L781" s="1">
        <v>1</v>
      </c>
      <c r="M781" s="1" t="s">
        <v>12435</v>
      </c>
      <c r="N781" s="1" t="s">
        <v>12928</v>
      </c>
      <c r="S781" s="1" t="s">
        <v>93</v>
      </c>
      <c r="T781" s="1" t="s">
        <v>6597</v>
      </c>
      <c r="U781" s="1" t="s">
        <v>2046</v>
      </c>
      <c r="V781" s="1" t="s">
        <v>6800</v>
      </c>
      <c r="Y781" s="1" t="s">
        <v>1348</v>
      </c>
      <c r="Z781" s="1" t="s">
        <v>7415</v>
      </c>
      <c r="AC781" s="1">
        <v>12</v>
      </c>
      <c r="AD781" s="1" t="s">
        <v>150</v>
      </c>
      <c r="AE781" s="1" t="s">
        <v>8731</v>
      </c>
    </row>
    <row r="782" spans="1:73" ht="13.5" customHeight="1" x14ac:dyDescent="0.25">
      <c r="A782" s="4" t="str">
        <f t="shared" si="23"/>
        <v>1687_풍각남면_239</v>
      </c>
      <c r="B782" s="1">
        <v>1687</v>
      </c>
      <c r="C782" s="1" t="s">
        <v>11322</v>
      </c>
      <c r="D782" s="1" t="s">
        <v>11323</v>
      </c>
      <c r="E782" s="1">
        <v>781</v>
      </c>
      <c r="F782" s="1">
        <v>3</v>
      </c>
      <c r="G782" s="1" t="s">
        <v>1830</v>
      </c>
      <c r="H782" s="1" t="s">
        <v>6460</v>
      </c>
      <c r="I782" s="1">
        <v>6</v>
      </c>
      <c r="L782" s="1">
        <v>1</v>
      </c>
      <c r="M782" s="1" t="s">
        <v>12435</v>
      </c>
      <c r="N782" s="1" t="s">
        <v>12928</v>
      </c>
      <c r="S782" s="1" t="s">
        <v>70</v>
      </c>
      <c r="T782" s="1" t="s">
        <v>6596</v>
      </c>
      <c r="Y782" s="1" t="s">
        <v>140</v>
      </c>
      <c r="Z782" s="1" t="s">
        <v>7129</v>
      </c>
      <c r="AC782" s="1">
        <v>4</v>
      </c>
      <c r="AD782" s="1" t="s">
        <v>72</v>
      </c>
      <c r="AE782" s="1" t="s">
        <v>8718</v>
      </c>
    </row>
    <row r="783" spans="1:73" ht="13.5" customHeight="1" x14ac:dyDescent="0.25">
      <c r="A783" s="4" t="str">
        <f t="shared" si="23"/>
        <v>1687_풍각남면_239</v>
      </c>
      <c r="B783" s="1">
        <v>1687</v>
      </c>
      <c r="C783" s="1" t="s">
        <v>11322</v>
      </c>
      <c r="D783" s="1" t="s">
        <v>11323</v>
      </c>
      <c r="E783" s="1">
        <v>782</v>
      </c>
      <c r="F783" s="1">
        <v>3</v>
      </c>
      <c r="G783" s="1" t="s">
        <v>1830</v>
      </c>
      <c r="H783" s="1" t="s">
        <v>6460</v>
      </c>
      <c r="I783" s="1">
        <v>6</v>
      </c>
      <c r="L783" s="1">
        <v>2</v>
      </c>
      <c r="M783" s="1" t="s">
        <v>12436</v>
      </c>
      <c r="N783" s="1" t="s">
        <v>12929</v>
      </c>
      <c r="T783" s="1" t="s">
        <v>11369</v>
      </c>
      <c r="U783" s="1" t="s">
        <v>154</v>
      </c>
      <c r="V783" s="1" t="s">
        <v>6675</v>
      </c>
      <c r="W783" s="1" t="s">
        <v>1729</v>
      </c>
      <c r="X783" s="1" t="s">
        <v>7084</v>
      </c>
      <c r="Y783" s="1" t="s">
        <v>2047</v>
      </c>
      <c r="Z783" s="1" t="s">
        <v>7600</v>
      </c>
      <c r="AC783" s="1">
        <v>42</v>
      </c>
      <c r="AD783" s="1" t="s">
        <v>307</v>
      </c>
      <c r="AE783" s="1" t="s">
        <v>8745</v>
      </c>
      <c r="AJ783" s="1" t="s">
        <v>17</v>
      </c>
      <c r="AK783" s="1" t="s">
        <v>8908</v>
      </c>
      <c r="AL783" s="1" t="s">
        <v>238</v>
      </c>
      <c r="AM783" s="1" t="s">
        <v>8872</v>
      </c>
      <c r="AT783" s="1" t="s">
        <v>808</v>
      </c>
      <c r="AU783" s="1" t="s">
        <v>6787</v>
      </c>
      <c r="AV783" s="1" t="s">
        <v>1852</v>
      </c>
      <c r="AW783" s="1" t="s">
        <v>7559</v>
      </c>
      <c r="BG783" s="1" t="s">
        <v>1853</v>
      </c>
      <c r="BH783" s="1" t="s">
        <v>9239</v>
      </c>
      <c r="BI783" s="1" t="s">
        <v>1854</v>
      </c>
      <c r="BJ783" s="1" t="s">
        <v>10037</v>
      </c>
      <c r="BK783" s="1" t="s">
        <v>60</v>
      </c>
      <c r="BL783" s="1" t="s">
        <v>7012</v>
      </c>
      <c r="BM783" s="1" t="s">
        <v>948</v>
      </c>
      <c r="BN783" s="1" t="s">
        <v>7626</v>
      </c>
      <c r="BO783" s="1" t="s">
        <v>78</v>
      </c>
      <c r="BP783" s="1" t="s">
        <v>6689</v>
      </c>
      <c r="BQ783" s="1" t="s">
        <v>1855</v>
      </c>
      <c r="BR783" s="1" t="s">
        <v>10888</v>
      </c>
      <c r="BS783" s="1" t="s">
        <v>108</v>
      </c>
      <c r="BT783" s="1" t="s">
        <v>8869</v>
      </c>
    </row>
    <row r="784" spans="1:73" ht="13.5" customHeight="1" x14ac:dyDescent="0.25">
      <c r="A784" s="4" t="str">
        <f t="shared" si="23"/>
        <v>1687_풍각남면_239</v>
      </c>
      <c r="B784" s="1">
        <v>1687</v>
      </c>
      <c r="C784" s="1" t="s">
        <v>11322</v>
      </c>
      <c r="D784" s="1" t="s">
        <v>11323</v>
      </c>
      <c r="E784" s="1">
        <v>783</v>
      </c>
      <c r="F784" s="1">
        <v>3</v>
      </c>
      <c r="G784" s="1" t="s">
        <v>1830</v>
      </c>
      <c r="H784" s="1" t="s">
        <v>6460</v>
      </c>
      <c r="I784" s="1">
        <v>6</v>
      </c>
      <c r="L784" s="1">
        <v>2</v>
      </c>
      <c r="M784" s="1" t="s">
        <v>12436</v>
      </c>
      <c r="N784" s="1" t="s">
        <v>12929</v>
      </c>
      <c r="S784" s="1" t="s">
        <v>52</v>
      </c>
      <c r="T784" s="1" t="s">
        <v>6593</v>
      </c>
      <c r="W784" s="1" t="s">
        <v>84</v>
      </c>
      <c r="X784" s="1" t="s">
        <v>11440</v>
      </c>
      <c r="Y784" s="1" t="s">
        <v>140</v>
      </c>
      <c r="Z784" s="1" t="s">
        <v>7129</v>
      </c>
      <c r="AC784" s="1">
        <v>46</v>
      </c>
      <c r="AD784" s="1" t="s">
        <v>376</v>
      </c>
      <c r="AE784" s="1" t="s">
        <v>8752</v>
      </c>
      <c r="AJ784" s="1" t="s">
        <v>17</v>
      </c>
      <c r="AK784" s="1" t="s">
        <v>8908</v>
      </c>
      <c r="AL784" s="1" t="s">
        <v>86</v>
      </c>
      <c r="AM784" s="1" t="s">
        <v>8853</v>
      </c>
      <c r="AT784" s="1" t="s">
        <v>931</v>
      </c>
      <c r="AU784" s="1" t="s">
        <v>6813</v>
      </c>
      <c r="AV784" s="1" t="s">
        <v>2048</v>
      </c>
      <c r="AW784" s="1" t="s">
        <v>8379</v>
      </c>
      <c r="BG784" s="1" t="s">
        <v>78</v>
      </c>
      <c r="BH784" s="1" t="s">
        <v>6689</v>
      </c>
      <c r="BI784" s="1" t="s">
        <v>2049</v>
      </c>
      <c r="BJ784" s="1" t="s">
        <v>7706</v>
      </c>
      <c r="BK784" s="1" t="s">
        <v>1179</v>
      </c>
      <c r="BL784" s="1" t="s">
        <v>11413</v>
      </c>
      <c r="BM784" s="1" t="s">
        <v>2050</v>
      </c>
      <c r="BN784" s="1" t="s">
        <v>7526</v>
      </c>
      <c r="BO784" s="1" t="s">
        <v>60</v>
      </c>
      <c r="BP784" s="1" t="s">
        <v>7012</v>
      </c>
      <c r="BQ784" s="1" t="s">
        <v>2051</v>
      </c>
      <c r="BR784" s="1" t="s">
        <v>10901</v>
      </c>
      <c r="BS784" s="1" t="s">
        <v>196</v>
      </c>
      <c r="BT784" s="1" t="s">
        <v>8873</v>
      </c>
    </row>
    <row r="785" spans="1:73" ht="13.5" customHeight="1" x14ac:dyDescent="0.25">
      <c r="A785" s="4" t="str">
        <f t="shared" si="23"/>
        <v>1687_풍각남면_239</v>
      </c>
      <c r="B785" s="1">
        <v>1687</v>
      </c>
      <c r="C785" s="1" t="s">
        <v>11322</v>
      </c>
      <c r="D785" s="1" t="s">
        <v>11323</v>
      </c>
      <c r="E785" s="1">
        <v>784</v>
      </c>
      <c r="F785" s="1">
        <v>3</v>
      </c>
      <c r="G785" s="1" t="s">
        <v>1830</v>
      </c>
      <c r="H785" s="1" t="s">
        <v>6460</v>
      </c>
      <c r="I785" s="1">
        <v>6</v>
      </c>
      <c r="L785" s="1">
        <v>3</v>
      </c>
      <c r="M785" s="1" t="s">
        <v>3153</v>
      </c>
      <c r="N785" s="1" t="s">
        <v>8087</v>
      </c>
      <c r="T785" s="1" t="s">
        <v>11369</v>
      </c>
      <c r="U785" s="1" t="s">
        <v>2052</v>
      </c>
      <c r="V785" s="1" t="s">
        <v>6801</v>
      </c>
      <c r="W785" s="1" t="s">
        <v>84</v>
      </c>
      <c r="X785" s="1" t="s">
        <v>11440</v>
      </c>
      <c r="Y785" s="1" t="s">
        <v>2053</v>
      </c>
      <c r="Z785" s="1" t="s">
        <v>7601</v>
      </c>
      <c r="AC785" s="1">
        <v>43</v>
      </c>
      <c r="AD785" s="1" t="s">
        <v>382</v>
      </c>
      <c r="AE785" s="1" t="s">
        <v>8753</v>
      </c>
      <c r="AJ785" s="1" t="s">
        <v>17</v>
      </c>
      <c r="AK785" s="1" t="s">
        <v>8908</v>
      </c>
      <c r="AL785" s="1" t="s">
        <v>636</v>
      </c>
      <c r="AM785" s="1" t="s">
        <v>8934</v>
      </c>
      <c r="AT785" s="1" t="s">
        <v>2054</v>
      </c>
      <c r="AU785" s="1" t="s">
        <v>6840</v>
      </c>
      <c r="AV785" s="1" t="s">
        <v>568</v>
      </c>
      <c r="AW785" s="1" t="s">
        <v>7631</v>
      </c>
      <c r="BG785" s="1" t="s">
        <v>60</v>
      </c>
      <c r="BH785" s="1" t="s">
        <v>7012</v>
      </c>
      <c r="BI785" s="1" t="s">
        <v>1811</v>
      </c>
      <c r="BJ785" s="1" t="s">
        <v>7832</v>
      </c>
      <c r="BK785" s="1" t="s">
        <v>60</v>
      </c>
      <c r="BL785" s="1" t="s">
        <v>7012</v>
      </c>
      <c r="BM785" s="1" t="s">
        <v>2055</v>
      </c>
      <c r="BN785" s="1" t="s">
        <v>8672</v>
      </c>
      <c r="BO785" s="1" t="s">
        <v>2056</v>
      </c>
      <c r="BP785" s="1" t="s">
        <v>10766</v>
      </c>
      <c r="BQ785" s="1" t="s">
        <v>2057</v>
      </c>
      <c r="BR785" s="1" t="s">
        <v>9462</v>
      </c>
      <c r="BS785" s="1" t="s">
        <v>587</v>
      </c>
      <c r="BT785" s="1" t="s">
        <v>8884</v>
      </c>
    </row>
    <row r="786" spans="1:73" ht="13.5" customHeight="1" x14ac:dyDescent="0.25">
      <c r="A786" s="4" t="str">
        <f t="shared" si="23"/>
        <v>1687_풍각남면_239</v>
      </c>
      <c r="B786" s="1">
        <v>1687</v>
      </c>
      <c r="C786" s="1" t="s">
        <v>11322</v>
      </c>
      <c r="D786" s="1" t="s">
        <v>11323</v>
      </c>
      <c r="E786" s="1">
        <v>785</v>
      </c>
      <c r="F786" s="1">
        <v>3</v>
      </c>
      <c r="G786" s="1" t="s">
        <v>1830</v>
      </c>
      <c r="H786" s="1" t="s">
        <v>6460</v>
      </c>
      <c r="I786" s="1">
        <v>6</v>
      </c>
      <c r="L786" s="1">
        <v>3</v>
      </c>
      <c r="M786" s="1" t="s">
        <v>3153</v>
      </c>
      <c r="N786" s="1" t="s">
        <v>8087</v>
      </c>
      <c r="S786" s="1" t="s">
        <v>52</v>
      </c>
      <c r="T786" s="1" t="s">
        <v>6593</v>
      </c>
      <c r="W786" s="1" t="s">
        <v>775</v>
      </c>
      <c r="X786" s="1" t="s">
        <v>7103</v>
      </c>
      <c r="Y786" s="1" t="s">
        <v>140</v>
      </c>
      <c r="Z786" s="1" t="s">
        <v>7129</v>
      </c>
      <c r="AC786" s="1">
        <v>44</v>
      </c>
      <c r="AD786" s="1" t="s">
        <v>229</v>
      </c>
      <c r="AE786" s="1" t="s">
        <v>8739</v>
      </c>
      <c r="AJ786" s="1" t="s">
        <v>17</v>
      </c>
      <c r="AK786" s="1" t="s">
        <v>8908</v>
      </c>
      <c r="AL786" s="1" t="s">
        <v>51</v>
      </c>
      <c r="AM786" s="1" t="s">
        <v>8849</v>
      </c>
      <c r="AT786" s="1" t="s">
        <v>60</v>
      </c>
      <c r="AU786" s="1" t="s">
        <v>7012</v>
      </c>
      <c r="AV786" s="1" t="s">
        <v>2058</v>
      </c>
      <c r="AW786" s="1" t="s">
        <v>9362</v>
      </c>
      <c r="BG786" s="1" t="s">
        <v>60</v>
      </c>
      <c r="BH786" s="1" t="s">
        <v>7012</v>
      </c>
      <c r="BI786" s="1" t="s">
        <v>1835</v>
      </c>
      <c r="BJ786" s="1" t="s">
        <v>8123</v>
      </c>
      <c r="BK786" s="1" t="s">
        <v>60</v>
      </c>
      <c r="BL786" s="1" t="s">
        <v>7012</v>
      </c>
      <c r="BM786" s="1" t="s">
        <v>2059</v>
      </c>
      <c r="BN786" s="1" t="s">
        <v>10478</v>
      </c>
      <c r="BO786" s="1" t="s">
        <v>335</v>
      </c>
      <c r="BP786" s="1" t="s">
        <v>6942</v>
      </c>
      <c r="BQ786" s="1" t="s">
        <v>2060</v>
      </c>
      <c r="BR786" s="1" t="s">
        <v>12067</v>
      </c>
      <c r="BS786" s="1" t="s">
        <v>56</v>
      </c>
      <c r="BT786" s="1" t="s">
        <v>11552</v>
      </c>
    </row>
    <row r="787" spans="1:73" ht="13.5" customHeight="1" x14ac:dyDescent="0.25">
      <c r="A787" s="4" t="str">
        <f t="shared" si="23"/>
        <v>1687_풍각남면_239</v>
      </c>
      <c r="B787" s="1">
        <v>1687</v>
      </c>
      <c r="C787" s="1" t="s">
        <v>11322</v>
      </c>
      <c r="D787" s="1" t="s">
        <v>11323</v>
      </c>
      <c r="E787" s="1">
        <v>786</v>
      </c>
      <c r="F787" s="1">
        <v>3</v>
      </c>
      <c r="G787" s="1" t="s">
        <v>1830</v>
      </c>
      <c r="H787" s="1" t="s">
        <v>6460</v>
      </c>
      <c r="I787" s="1">
        <v>6</v>
      </c>
      <c r="L787" s="1">
        <v>3</v>
      </c>
      <c r="M787" s="1" t="s">
        <v>3153</v>
      </c>
      <c r="N787" s="1" t="s">
        <v>8087</v>
      </c>
      <c r="S787" s="1" t="s">
        <v>93</v>
      </c>
      <c r="T787" s="1" t="s">
        <v>6597</v>
      </c>
      <c r="U787" s="1" t="s">
        <v>922</v>
      </c>
      <c r="V787" s="1" t="s">
        <v>6730</v>
      </c>
      <c r="Y787" s="1" t="s">
        <v>2061</v>
      </c>
      <c r="Z787" s="1" t="s">
        <v>7243</v>
      </c>
      <c r="AC787" s="1">
        <v>13</v>
      </c>
      <c r="AD787" s="1" t="s">
        <v>314</v>
      </c>
      <c r="AE787" s="1" t="s">
        <v>8747</v>
      </c>
      <c r="BU787" s="1" t="s">
        <v>14076</v>
      </c>
    </row>
    <row r="788" spans="1:73" ht="13.5" customHeight="1" x14ac:dyDescent="0.25">
      <c r="A788" s="4" t="str">
        <f t="shared" si="23"/>
        <v>1687_풍각남면_239</v>
      </c>
      <c r="B788" s="1">
        <v>1687</v>
      </c>
      <c r="C788" s="1" t="s">
        <v>11322</v>
      </c>
      <c r="D788" s="1" t="s">
        <v>11323</v>
      </c>
      <c r="E788" s="1">
        <v>787</v>
      </c>
      <c r="F788" s="1">
        <v>3</v>
      </c>
      <c r="G788" s="1" t="s">
        <v>1830</v>
      </c>
      <c r="H788" s="1" t="s">
        <v>6460</v>
      </c>
      <c r="I788" s="1">
        <v>6</v>
      </c>
      <c r="L788" s="1">
        <v>3</v>
      </c>
      <c r="M788" s="1" t="s">
        <v>3153</v>
      </c>
      <c r="N788" s="1" t="s">
        <v>8087</v>
      </c>
      <c r="S788" s="1" t="s">
        <v>93</v>
      </c>
      <c r="T788" s="1" t="s">
        <v>6597</v>
      </c>
      <c r="U788" s="1" t="s">
        <v>2062</v>
      </c>
      <c r="V788" s="1" t="s">
        <v>6802</v>
      </c>
      <c r="Y788" s="1" t="s">
        <v>2063</v>
      </c>
      <c r="Z788" s="1" t="s">
        <v>7602</v>
      </c>
      <c r="AC788" s="1">
        <v>19</v>
      </c>
      <c r="AD788" s="1" t="s">
        <v>188</v>
      </c>
      <c r="AE788" s="1" t="s">
        <v>8734</v>
      </c>
      <c r="AF788" s="1" t="s">
        <v>97</v>
      </c>
      <c r="AG788" s="1" t="s">
        <v>8774</v>
      </c>
    </row>
    <row r="789" spans="1:73" ht="13.5" customHeight="1" x14ac:dyDescent="0.25">
      <c r="A789" s="4" t="str">
        <f t="shared" si="23"/>
        <v>1687_풍각남면_239</v>
      </c>
      <c r="B789" s="1">
        <v>1687</v>
      </c>
      <c r="C789" s="1" t="s">
        <v>11322</v>
      </c>
      <c r="D789" s="1" t="s">
        <v>11323</v>
      </c>
      <c r="E789" s="1">
        <v>788</v>
      </c>
      <c r="F789" s="1">
        <v>3</v>
      </c>
      <c r="G789" s="1" t="s">
        <v>1830</v>
      </c>
      <c r="H789" s="1" t="s">
        <v>6460</v>
      </c>
      <c r="I789" s="1">
        <v>6</v>
      </c>
      <c r="L789" s="1">
        <v>3</v>
      </c>
      <c r="M789" s="1" t="s">
        <v>3153</v>
      </c>
      <c r="N789" s="1" t="s">
        <v>8087</v>
      </c>
      <c r="S789" s="1" t="s">
        <v>70</v>
      </c>
      <c r="T789" s="1" t="s">
        <v>6596</v>
      </c>
      <c r="Y789" s="1" t="s">
        <v>2064</v>
      </c>
      <c r="Z789" s="1" t="s">
        <v>7603</v>
      </c>
      <c r="AC789" s="1">
        <v>7</v>
      </c>
      <c r="AD789" s="1" t="s">
        <v>121</v>
      </c>
      <c r="AE789" s="1" t="s">
        <v>8725</v>
      </c>
    </row>
    <row r="790" spans="1:73" ht="13.5" customHeight="1" x14ac:dyDescent="0.25">
      <c r="A790" s="4" t="str">
        <f t="shared" si="23"/>
        <v>1687_풍각남면_239</v>
      </c>
      <c r="B790" s="1">
        <v>1687</v>
      </c>
      <c r="C790" s="1" t="s">
        <v>11322</v>
      </c>
      <c r="D790" s="1" t="s">
        <v>11323</v>
      </c>
      <c r="E790" s="1">
        <v>789</v>
      </c>
      <c r="F790" s="1">
        <v>3</v>
      </c>
      <c r="G790" s="1" t="s">
        <v>1830</v>
      </c>
      <c r="H790" s="1" t="s">
        <v>6460</v>
      </c>
      <c r="I790" s="1">
        <v>6</v>
      </c>
      <c r="L790" s="1">
        <v>4</v>
      </c>
      <c r="M790" s="1" t="s">
        <v>2001</v>
      </c>
      <c r="N790" s="1" t="s">
        <v>7587</v>
      </c>
      <c r="T790" s="1" t="s">
        <v>11368</v>
      </c>
      <c r="U790" s="1" t="s">
        <v>1944</v>
      </c>
      <c r="V790" s="1" t="s">
        <v>11421</v>
      </c>
      <c r="Y790" s="1" t="s">
        <v>2001</v>
      </c>
      <c r="Z790" s="1" t="s">
        <v>7587</v>
      </c>
      <c r="AC790" s="1">
        <v>30</v>
      </c>
      <c r="AD790" s="1" t="s">
        <v>136</v>
      </c>
      <c r="AE790" s="1" t="s">
        <v>8728</v>
      </c>
      <c r="AJ790" s="1" t="s">
        <v>17</v>
      </c>
      <c r="AK790" s="1" t="s">
        <v>8908</v>
      </c>
      <c r="AL790" s="1" t="s">
        <v>56</v>
      </c>
      <c r="AM790" s="1" t="s">
        <v>11552</v>
      </c>
      <c r="AN790" s="1" t="s">
        <v>41</v>
      </c>
      <c r="AO790" s="1" t="s">
        <v>6620</v>
      </c>
      <c r="AP790" s="1" t="s">
        <v>423</v>
      </c>
      <c r="AQ790" s="1" t="s">
        <v>8997</v>
      </c>
      <c r="AR790" s="1" t="s">
        <v>2065</v>
      </c>
      <c r="AS790" s="1" t="s">
        <v>9058</v>
      </c>
      <c r="AT790" s="1" t="s">
        <v>60</v>
      </c>
      <c r="AU790" s="1" t="s">
        <v>7012</v>
      </c>
      <c r="AV790" s="1" t="s">
        <v>2066</v>
      </c>
      <c r="AW790" s="1" t="s">
        <v>8571</v>
      </c>
      <c r="BB790" s="1" t="s">
        <v>46</v>
      </c>
      <c r="BC790" s="1" t="s">
        <v>6783</v>
      </c>
      <c r="BD790" s="1" t="s">
        <v>1210</v>
      </c>
      <c r="BE790" s="1" t="s">
        <v>7376</v>
      </c>
      <c r="BG790" s="1" t="s">
        <v>60</v>
      </c>
      <c r="BH790" s="1" t="s">
        <v>7012</v>
      </c>
      <c r="BI790" s="1" t="s">
        <v>332</v>
      </c>
      <c r="BJ790" s="1" t="s">
        <v>7162</v>
      </c>
      <c r="BK790" s="1" t="s">
        <v>60</v>
      </c>
      <c r="BL790" s="1" t="s">
        <v>7012</v>
      </c>
      <c r="BM790" s="1" t="s">
        <v>233</v>
      </c>
      <c r="BN790" s="1" t="s">
        <v>7056</v>
      </c>
      <c r="BO790" s="1" t="s">
        <v>60</v>
      </c>
      <c r="BP790" s="1" t="s">
        <v>7012</v>
      </c>
      <c r="BQ790" s="1" t="s">
        <v>2067</v>
      </c>
      <c r="BR790" s="1" t="s">
        <v>12172</v>
      </c>
      <c r="BS790" s="1" t="s">
        <v>370</v>
      </c>
      <c r="BT790" s="1" t="s">
        <v>8933</v>
      </c>
    </row>
    <row r="791" spans="1:73" ht="13.5" customHeight="1" x14ac:dyDescent="0.25">
      <c r="A791" s="4" t="str">
        <f t="shared" si="23"/>
        <v>1687_풍각남면_239</v>
      </c>
      <c r="B791" s="1">
        <v>1687</v>
      </c>
      <c r="C791" s="1" t="s">
        <v>11322</v>
      </c>
      <c r="D791" s="1" t="s">
        <v>11323</v>
      </c>
      <c r="E791" s="1">
        <v>790</v>
      </c>
      <c r="F791" s="1">
        <v>3</v>
      </c>
      <c r="G791" s="1" t="s">
        <v>1830</v>
      </c>
      <c r="H791" s="1" t="s">
        <v>6460</v>
      </c>
      <c r="I791" s="1">
        <v>6</v>
      </c>
      <c r="L791" s="1">
        <v>4</v>
      </c>
      <c r="M791" s="1" t="s">
        <v>2001</v>
      </c>
      <c r="N791" s="1" t="s">
        <v>7587</v>
      </c>
      <c r="S791" s="1" t="s">
        <v>52</v>
      </c>
      <c r="T791" s="1" t="s">
        <v>6593</v>
      </c>
      <c r="U791" s="1" t="s">
        <v>53</v>
      </c>
      <c r="V791" s="1" t="s">
        <v>6668</v>
      </c>
      <c r="Y791" s="1" t="s">
        <v>2068</v>
      </c>
      <c r="Z791" s="1" t="s">
        <v>7604</v>
      </c>
      <c r="AC791" s="1">
        <v>25</v>
      </c>
      <c r="AD791" s="1" t="s">
        <v>401</v>
      </c>
      <c r="AE791" s="1" t="s">
        <v>8754</v>
      </c>
      <c r="AF791" s="1" t="s">
        <v>97</v>
      </c>
      <c r="AG791" s="1" t="s">
        <v>8774</v>
      </c>
      <c r="AJ791" s="1" t="s">
        <v>17</v>
      </c>
      <c r="AK791" s="1" t="s">
        <v>8908</v>
      </c>
      <c r="AL791" s="1" t="s">
        <v>1060</v>
      </c>
      <c r="AM791" s="1" t="s">
        <v>8923</v>
      </c>
      <c r="AT791" s="1" t="s">
        <v>44</v>
      </c>
      <c r="AU791" s="1" t="s">
        <v>6669</v>
      </c>
      <c r="AV791" s="1" t="s">
        <v>210</v>
      </c>
      <c r="AW791" s="1" t="s">
        <v>8591</v>
      </c>
      <c r="BB791" s="1" t="s">
        <v>46</v>
      </c>
      <c r="BC791" s="1" t="s">
        <v>6783</v>
      </c>
      <c r="BD791" s="1" t="s">
        <v>1421</v>
      </c>
      <c r="BE791" s="1" t="s">
        <v>7439</v>
      </c>
      <c r="BG791" s="1" t="s">
        <v>423</v>
      </c>
      <c r="BH791" s="1" t="s">
        <v>8997</v>
      </c>
      <c r="BI791" s="1" t="s">
        <v>2069</v>
      </c>
      <c r="BJ791" s="1" t="s">
        <v>9644</v>
      </c>
      <c r="BK791" s="1" t="s">
        <v>44</v>
      </c>
      <c r="BL791" s="1" t="s">
        <v>6669</v>
      </c>
      <c r="BM791" s="1" t="s">
        <v>2070</v>
      </c>
      <c r="BN791" s="1" t="s">
        <v>10479</v>
      </c>
      <c r="BO791" s="1" t="s">
        <v>44</v>
      </c>
      <c r="BP791" s="1" t="s">
        <v>6669</v>
      </c>
      <c r="BQ791" s="1" t="s">
        <v>2071</v>
      </c>
      <c r="BR791" s="1" t="s">
        <v>8161</v>
      </c>
      <c r="BS791" s="1" t="s">
        <v>1060</v>
      </c>
      <c r="BT791" s="1" t="s">
        <v>8923</v>
      </c>
    </row>
    <row r="792" spans="1:73" ht="13.5" customHeight="1" x14ac:dyDescent="0.25">
      <c r="A792" s="4" t="str">
        <f t="shared" si="23"/>
        <v>1687_풍각남면_239</v>
      </c>
      <c r="B792" s="1">
        <v>1687</v>
      </c>
      <c r="C792" s="1" t="s">
        <v>11322</v>
      </c>
      <c r="D792" s="1" t="s">
        <v>11323</v>
      </c>
      <c r="E792" s="1">
        <v>791</v>
      </c>
      <c r="F792" s="1">
        <v>3</v>
      </c>
      <c r="G792" s="1" t="s">
        <v>1830</v>
      </c>
      <c r="H792" s="1" t="s">
        <v>6460</v>
      </c>
      <c r="I792" s="1">
        <v>6</v>
      </c>
      <c r="L792" s="1">
        <v>4</v>
      </c>
      <c r="M792" s="1" t="s">
        <v>2001</v>
      </c>
      <c r="N792" s="1" t="s">
        <v>7587</v>
      </c>
      <c r="S792" s="1" t="s">
        <v>490</v>
      </c>
      <c r="T792" s="1" t="s">
        <v>6607</v>
      </c>
      <c r="Y792" s="1" t="s">
        <v>1421</v>
      </c>
      <c r="Z792" s="1" t="s">
        <v>7439</v>
      </c>
      <c r="AC792" s="1">
        <v>54</v>
      </c>
      <c r="AD792" s="1" t="s">
        <v>264</v>
      </c>
      <c r="AE792" s="1" t="s">
        <v>8743</v>
      </c>
      <c r="AF792" s="1" t="s">
        <v>97</v>
      </c>
      <c r="AG792" s="1" t="s">
        <v>8774</v>
      </c>
    </row>
    <row r="793" spans="1:73" ht="13.5" customHeight="1" x14ac:dyDescent="0.25">
      <c r="A793" s="4" t="str">
        <f t="shared" si="23"/>
        <v>1687_풍각남면_239</v>
      </c>
      <c r="B793" s="1">
        <v>1687</v>
      </c>
      <c r="C793" s="1" t="s">
        <v>11322</v>
      </c>
      <c r="D793" s="1" t="s">
        <v>11323</v>
      </c>
      <c r="E793" s="1">
        <v>792</v>
      </c>
      <c r="F793" s="1">
        <v>3</v>
      </c>
      <c r="G793" s="1" t="s">
        <v>1830</v>
      </c>
      <c r="H793" s="1" t="s">
        <v>6460</v>
      </c>
      <c r="I793" s="1">
        <v>6</v>
      </c>
      <c r="L793" s="1">
        <v>5</v>
      </c>
      <c r="M793" s="1" t="s">
        <v>12437</v>
      </c>
      <c r="N793" s="1" t="s">
        <v>12930</v>
      </c>
      <c r="T793" s="1" t="s">
        <v>11369</v>
      </c>
      <c r="U793" s="1" t="s">
        <v>922</v>
      </c>
      <c r="V793" s="1" t="s">
        <v>6730</v>
      </c>
      <c r="W793" s="1" t="s">
        <v>1995</v>
      </c>
      <c r="X793" s="1" t="s">
        <v>7086</v>
      </c>
      <c r="Y793" s="1" t="s">
        <v>1187</v>
      </c>
      <c r="Z793" s="1" t="s">
        <v>7366</v>
      </c>
      <c r="AC793" s="1">
        <v>44</v>
      </c>
      <c r="AD793" s="1" t="s">
        <v>229</v>
      </c>
      <c r="AE793" s="1" t="s">
        <v>8739</v>
      </c>
      <c r="AJ793" s="1" t="s">
        <v>17</v>
      </c>
      <c r="AK793" s="1" t="s">
        <v>8908</v>
      </c>
      <c r="AL793" s="1" t="s">
        <v>351</v>
      </c>
      <c r="AM793" s="1" t="s">
        <v>8854</v>
      </c>
      <c r="AT793" s="1" t="s">
        <v>808</v>
      </c>
      <c r="AU793" s="1" t="s">
        <v>6787</v>
      </c>
      <c r="AV793" s="1" t="s">
        <v>876</v>
      </c>
      <c r="AW793" s="1" t="s">
        <v>9292</v>
      </c>
      <c r="BG793" s="1" t="s">
        <v>2014</v>
      </c>
      <c r="BH793" s="1" t="s">
        <v>9187</v>
      </c>
      <c r="BI793" s="1" t="s">
        <v>1162</v>
      </c>
      <c r="BJ793" s="1" t="s">
        <v>8645</v>
      </c>
      <c r="BK793" s="1" t="s">
        <v>60</v>
      </c>
      <c r="BL793" s="1" t="s">
        <v>7012</v>
      </c>
      <c r="BM793" s="1" t="s">
        <v>2031</v>
      </c>
      <c r="BN793" s="1" t="s">
        <v>10052</v>
      </c>
      <c r="BO793" s="1" t="s">
        <v>60</v>
      </c>
      <c r="BP793" s="1" t="s">
        <v>7012</v>
      </c>
      <c r="BQ793" s="1" t="s">
        <v>2017</v>
      </c>
      <c r="BR793" s="1" t="s">
        <v>12089</v>
      </c>
      <c r="BS793" s="1" t="s">
        <v>56</v>
      </c>
      <c r="BT793" s="1" t="s">
        <v>11552</v>
      </c>
      <c r="BU793" s="1" t="s">
        <v>14076</v>
      </c>
    </row>
    <row r="794" spans="1:73" ht="13.5" customHeight="1" x14ac:dyDescent="0.25">
      <c r="A794" s="4" t="str">
        <f t="shared" si="23"/>
        <v>1687_풍각남면_239</v>
      </c>
      <c r="B794" s="1">
        <v>1687</v>
      </c>
      <c r="C794" s="1" t="s">
        <v>11322</v>
      </c>
      <c r="D794" s="1" t="s">
        <v>11323</v>
      </c>
      <c r="E794" s="1">
        <v>793</v>
      </c>
      <c r="F794" s="1">
        <v>3</v>
      </c>
      <c r="G794" s="1" t="s">
        <v>1830</v>
      </c>
      <c r="H794" s="1" t="s">
        <v>6460</v>
      </c>
      <c r="I794" s="1">
        <v>6</v>
      </c>
      <c r="L794" s="1">
        <v>5</v>
      </c>
      <c r="M794" s="1" t="s">
        <v>12437</v>
      </c>
      <c r="N794" s="1" t="s">
        <v>12930</v>
      </c>
      <c r="S794" s="1" t="s">
        <v>52</v>
      </c>
      <c r="T794" s="1" t="s">
        <v>6593</v>
      </c>
      <c r="W794" s="1" t="s">
        <v>1729</v>
      </c>
      <c r="X794" s="1" t="s">
        <v>7084</v>
      </c>
      <c r="Y794" s="1" t="s">
        <v>140</v>
      </c>
      <c r="Z794" s="1" t="s">
        <v>7129</v>
      </c>
      <c r="AC794" s="1">
        <v>43</v>
      </c>
      <c r="AD794" s="1" t="s">
        <v>382</v>
      </c>
      <c r="AE794" s="1" t="s">
        <v>8753</v>
      </c>
      <c r="AJ794" s="1" t="s">
        <v>17</v>
      </c>
      <c r="AK794" s="1" t="s">
        <v>8908</v>
      </c>
      <c r="AL794" s="1" t="s">
        <v>51</v>
      </c>
      <c r="AM794" s="1" t="s">
        <v>8849</v>
      </c>
      <c r="AT794" s="1" t="s">
        <v>60</v>
      </c>
      <c r="AU794" s="1" t="s">
        <v>7012</v>
      </c>
      <c r="AV794" s="1" t="s">
        <v>2072</v>
      </c>
      <c r="AW794" s="1" t="s">
        <v>9363</v>
      </c>
      <c r="BG794" s="1" t="s">
        <v>60</v>
      </c>
      <c r="BH794" s="1" t="s">
        <v>7012</v>
      </c>
      <c r="BI794" s="1" t="s">
        <v>1727</v>
      </c>
      <c r="BJ794" s="1" t="s">
        <v>7873</v>
      </c>
      <c r="BK794" s="1" t="s">
        <v>78</v>
      </c>
      <c r="BL794" s="1" t="s">
        <v>6689</v>
      </c>
      <c r="BM794" s="1" t="s">
        <v>2073</v>
      </c>
      <c r="BN794" s="1" t="s">
        <v>10480</v>
      </c>
      <c r="BO794" s="1" t="s">
        <v>60</v>
      </c>
      <c r="BP794" s="1" t="s">
        <v>7012</v>
      </c>
      <c r="BQ794" s="1" t="s">
        <v>2074</v>
      </c>
      <c r="BR794" s="1" t="s">
        <v>12289</v>
      </c>
      <c r="BS794" s="1" t="s">
        <v>2075</v>
      </c>
      <c r="BT794" s="1" t="s">
        <v>7397</v>
      </c>
    </row>
    <row r="795" spans="1:73" ht="13.5" customHeight="1" x14ac:dyDescent="0.25">
      <c r="A795" s="4" t="str">
        <f t="shared" si="23"/>
        <v>1687_풍각남면_239</v>
      </c>
      <c r="B795" s="1">
        <v>1687</v>
      </c>
      <c r="C795" s="1" t="s">
        <v>11322</v>
      </c>
      <c r="D795" s="1" t="s">
        <v>11323</v>
      </c>
      <c r="E795" s="1">
        <v>794</v>
      </c>
      <c r="F795" s="1">
        <v>3</v>
      </c>
      <c r="G795" s="1" t="s">
        <v>1830</v>
      </c>
      <c r="H795" s="1" t="s">
        <v>6460</v>
      </c>
      <c r="I795" s="1">
        <v>6</v>
      </c>
      <c r="L795" s="1">
        <v>5</v>
      </c>
      <c r="M795" s="1" t="s">
        <v>12437</v>
      </c>
      <c r="N795" s="1" t="s">
        <v>12930</v>
      </c>
      <c r="S795" s="1" t="s">
        <v>93</v>
      </c>
      <c r="T795" s="1" t="s">
        <v>6597</v>
      </c>
      <c r="U795" s="1" t="s">
        <v>922</v>
      </c>
      <c r="V795" s="1" t="s">
        <v>6730</v>
      </c>
      <c r="Y795" s="1" t="s">
        <v>2076</v>
      </c>
      <c r="Z795" s="1" t="s">
        <v>7605</v>
      </c>
      <c r="AC795" s="1">
        <v>19</v>
      </c>
      <c r="AD795" s="1" t="s">
        <v>801</v>
      </c>
      <c r="AE795" s="1" t="s">
        <v>7937</v>
      </c>
      <c r="BU795" s="1" t="s">
        <v>14077</v>
      </c>
    </row>
    <row r="796" spans="1:73" ht="13.5" customHeight="1" x14ac:dyDescent="0.25">
      <c r="A796" s="4" t="str">
        <f t="shared" ref="A796:A828" si="24">HYPERLINK("http://kyu.snu.ac.kr/sdhj/index.jsp?type=hj/GK14817_00IH_0001_0240.jpg","1687_풍각남면_240")</f>
        <v>1687_풍각남면_240</v>
      </c>
      <c r="B796" s="1">
        <v>1687</v>
      </c>
      <c r="C796" s="1" t="s">
        <v>11322</v>
      </c>
      <c r="D796" s="1" t="s">
        <v>11323</v>
      </c>
      <c r="E796" s="1">
        <v>795</v>
      </c>
      <c r="F796" s="1">
        <v>3</v>
      </c>
      <c r="G796" s="1" t="s">
        <v>1830</v>
      </c>
      <c r="H796" s="1" t="s">
        <v>6460</v>
      </c>
      <c r="I796" s="1">
        <v>7</v>
      </c>
      <c r="J796" s="1" t="s">
        <v>2077</v>
      </c>
      <c r="K796" s="1" t="s">
        <v>6500</v>
      </c>
      <c r="L796" s="1">
        <v>1</v>
      </c>
      <c r="M796" s="1" t="s">
        <v>12438</v>
      </c>
      <c r="N796" s="1" t="s">
        <v>12931</v>
      </c>
      <c r="T796" s="1" t="s">
        <v>11369</v>
      </c>
      <c r="U796" s="1" t="s">
        <v>721</v>
      </c>
      <c r="V796" s="1" t="s">
        <v>6715</v>
      </c>
      <c r="W796" s="1" t="s">
        <v>2078</v>
      </c>
      <c r="X796" s="1" t="s">
        <v>7089</v>
      </c>
      <c r="Y796" s="1" t="s">
        <v>2079</v>
      </c>
      <c r="Z796" s="1" t="s">
        <v>7606</v>
      </c>
      <c r="AC796" s="1">
        <v>54</v>
      </c>
      <c r="AD796" s="1" t="s">
        <v>264</v>
      </c>
      <c r="AE796" s="1" t="s">
        <v>8743</v>
      </c>
      <c r="AJ796" s="1" t="s">
        <v>17</v>
      </c>
      <c r="AK796" s="1" t="s">
        <v>8908</v>
      </c>
      <c r="AL796" s="1" t="s">
        <v>522</v>
      </c>
      <c r="AM796" s="1" t="s">
        <v>8889</v>
      </c>
      <c r="AT796" s="1" t="s">
        <v>60</v>
      </c>
      <c r="AU796" s="1" t="s">
        <v>7012</v>
      </c>
      <c r="AV796" s="1" t="s">
        <v>2080</v>
      </c>
      <c r="AW796" s="1" t="s">
        <v>7803</v>
      </c>
      <c r="BG796" s="1" t="s">
        <v>60</v>
      </c>
      <c r="BH796" s="1" t="s">
        <v>7012</v>
      </c>
      <c r="BI796" s="1" t="s">
        <v>13809</v>
      </c>
      <c r="BJ796" s="1" t="s">
        <v>9366</v>
      </c>
      <c r="BK796" s="1" t="s">
        <v>60</v>
      </c>
      <c r="BL796" s="1" t="s">
        <v>7012</v>
      </c>
      <c r="BM796" s="1" t="s">
        <v>2081</v>
      </c>
      <c r="BN796" s="1" t="s">
        <v>10481</v>
      </c>
      <c r="BO796" s="1" t="s">
        <v>60</v>
      </c>
      <c r="BP796" s="1" t="s">
        <v>7012</v>
      </c>
      <c r="BQ796" s="1" t="s">
        <v>2082</v>
      </c>
      <c r="BR796" s="1" t="s">
        <v>10902</v>
      </c>
      <c r="BS796" s="1" t="s">
        <v>106</v>
      </c>
      <c r="BT796" s="1" t="s">
        <v>8894</v>
      </c>
    </row>
    <row r="797" spans="1:73" ht="13.5" customHeight="1" x14ac:dyDescent="0.25">
      <c r="A797" s="4" t="str">
        <f t="shared" si="24"/>
        <v>1687_풍각남면_240</v>
      </c>
      <c r="B797" s="1">
        <v>1687</v>
      </c>
      <c r="C797" s="1" t="s">
        <v>11322</v>
      </c>
      <c r="D797" s="1" t="s">
        <v>11323</v>
      </c>
      <c r="E797" s="1">
        <v>796</v>
      </c>
      <c r="F797" s="1">
        <v>3</v>
      </c>
      <c r="G797" s="1" t="s">
        <v>1830</v>
      </c>
      <c r="H797" s="1" t="s">
        <v>6460</v>
      </c>
      <c r="I797" s="1">
        <v>7</v>
      </c>
      <c r="L797" s="1">
        <v>1</v>
      </c>
      <c r="M797" s="1" t="s">
        <v>12438</v>
      </c>
      <c r="N797" s="1" t="s">
        <v>12931</v>
      </c>
      <c r="S797" s="1" t="s">
        <v>52</v>
      </c>
      <c r="T797" s="1" t="s">
        <v>6593</v>
      </c>
      <c r="U797" s="1" t="s">
        <v>2083</v>
      </c>
      <c r="V797" s="1" t="s">
        <v>6698</v>
      </c>
      <c r="W797" s="1" t="s">
        <v>145</v>
      </c>
      <c r="X797" s="1" t="s">
        <v>7059</v>
      </c>
      <c r="Y797" s="1" t="s">
        <v>2084</v>
      </c>
      <c r="Z797" s="1" t="s">
        <v>7108</v>
      </c>
      <c r="AC797" s="1">
        <v>51</v>
      </c>
      <c r="AD797" s="1" t="s">
        <v>107</v>
      </c>
      <c r="AE797" s="1" t="s">
        <v>8723</v>
      </c>
      <c r="AJ797" s="1" t="s">
        <v>17</v>
      </c>
      <c r="AK797" s="1" t="s">
        <v>8908</v>
      </c>
      <c r="AL797" s="1" t="s">
        <v>86</v>
      </c>
      <c r="AM797" s="1" t="s">
        <v>8853</v>
      </c>
      <c r="AT797" s="1" t="s">
        <v>148</v>
      </c>
      <c r="AU797" s="1" t="s">
        <v>11760</v>
      </c>
      <c r="AV797" s="1" t="s">
        <v>2085</v>
      </c>
      <c r="AW797" s="1" t="s">
        <v>9364</v>
      </c>
      <c r="BG797" s="1" t="s">
        <v>148</v>
      </c>
      <c r="BH797" s="1" t="s">
        <v>11401</v>
      </c>
      <c r="BI797" s="1" t="s">
        <v>2086</v>
      </c>
      <c r="BJ797" s="1" t="s">
        <v>10051</v>
      </c>
      <c r="BK797" s="1" t="s">
        <v>60</v>
      </c>
      <c r="BL797" s="1" t="s">
        <v>7012</v>
      </c>
      <c r="BM797" s="1" t="s">
        <v>2087</v>
      </c>
      <c r="BN797" s="1" t="s">
        <v>8036</v>
      </c>
      <c r="BO797" s="1" t="s">
        <v>148</v>
      </c>
      <c r="BP797" s="1" t="s">
        <v>11401</v>
      </c>
      <c r="BQ797" s="1" t="s">
        <v>2088</v>
      </c>
      <c r="BR797" s="1" t="s">
        <v>12244</v>
      </c>
      <c r="BS797" s="1" t="s">
        <v>51</v>
      </c>
      <c r="BT797" s="1" t="s">
        <v>8849</v>
      </c>
      <c r="BU797" s="1" t="s">
        <v>14078</v>
      </c>
    </row>
    <row r="798" spans="1:73" ht="13.5" customHeight="1" x14ac:dyDescent="0.25">
      <c r="A798" s="4" t="str">
        <f t="shared" si="24"/>
        <v>1687_풍각남면_240</v>
      </c>
      <c r="B798" s="1">
        <v>1687</v>
      </c>
      <c r="C798" s="1" t="s">
        <v>11322</v>
      </c>
      <c r="D798" s="1" t="s">
        <v>11323</v>
      </c>
      <c r="E798" s="1">
        <v>797</v>
      </c>
      <c r="F798" s="1">
        <v>3</v>
      </c>
      <c r="G798" s="1" t="s">
        <v>1830</v>
      </c>
      <c r="H798" s="1" t="s">
        <v>6460</v>
      </c>
      <c r="I798" s="1">
        <v>7</v>
      </c>
      <c r="L798" s="1">
        <v>1</v>
      </c>
      <c r="M798" s="1" t="s">
        <v>12438</v>
      </c>
      <c r="N798" s="1" t="s">
        <v>12931</v>
      </c>
      <c r="S798" s="1" t="s">
        <v>93</v>
      </c>
      <c r="T798" s="1" t="s">
        <v>6597</v>
      </c>
      <c r="U798" s="1" t="s">
        <v>813</v>
      </c>
      <c r="V798" s="1" t="s">
        <v>6722</v>
      </c>
      <c r="Y798" s="1" t="s">
        <v>1699</v>
      </c>
      <c r="Z798" s="1" t="s">
        <v>7254</v>
      </c>
      <c r="AC798" s="1">
        <v>23</v>
      </c>
      <c r="AD798" s="1" t="s">
        <v>202</v>
      </c>
      <c r="AE798" s="1" t="s">
        <v>8736</v>
      </c>
    </row>
    <row r="799" spans="1:73" ht="13.5" customHeight="1" x14ac:dyDescent="0.25">
      <c r="A799" s="4" t="str">
        <f t="shared" si="24"/>
        <v>1687_풍각남면_240</v>
      </c>
      <c r="B799" s="1">
        <v>1687</v>
      </c>
      <c r="C799" s="1" t="s">
        <v>11322</v>
      </c>
      <c r="D799" s="1" t="s">
        <v>11323</v>
      </c>
      <c r="E799" s="1">
        <v>798</v>
      </c>
      <c r="F799" s="1">
        <v>3</v>
      </c>
      <c r="G799" s="1" t="s">
        <v>1830</v>
      </c>
      <c r="H799" s="1" t="s">
        <v>6460</v>
      </c>
      <c r="I799" s="1">
        <v>7</v>
      </c>
      <c r="L799" s="1">
        <v>1</v>
      </c>
      <c r="M799" s="1" t="s">
        <v>12438</v>
      </c>
      <c r="N799" s="1" t="s">
        <v>12931</v>
      </c>
      <c r="S799" s="1" t="s">
        <v>93</v>
      </c>
      <c r="T799" s="1" t="s">
        <v>6597</v>
      </c>
      <c r="Y799" s="1" t="s">
        <v>2089</v>
      </c>
      <c r="Z799" s="1" t="s">
        <v>7607</v>
      </c>
      <c r="AF799" s="1" t="s">
        <v>151</v>
      </c>
      <c r="AG799" s="1" t="s">
        <v>8775</v>
      </c>
    </row>
    <row r="800" spans="1:73" ht="13.5" customHeight="1" x14ac:dyDescent="0.25">
      <c r="A800" s="4" t="str">
        <f t="shared" si="24"/>
        <v>1687_풍각남면_240</v>
      </c>
      <c r="B800" s="1">
        <v>1687</v>
      </c>
      <c r="C800" s="1" t="s">
        <v>11322</v>
      </c>
      <c r="D800" s="1" t="s">
        <v>11323</v>
      </c>
      <c r="E800" s="1">
        <v>799</v>
      </c>
      <c r="F800" s="1">
        <v>3</v>
      </c>
      <c r="G800" s="1" t="s">
        <v>1830</v>
      </c>
      <c r="H800" s="1" t="s">
        <v>6460</v>
      </c>
      <c r="I800" s="1">
        <v>7</v>
      </c>
      <c r="L800" s="1">
        <v>1</v>
      </c>
      <c r="M800" s="1" t="s">
        <v>12438</v>
      </c>
      <c r="N800" s="1" t="s">
        <v>12931</v>
      </c>
      <c r="S800" s="1" t="s">
        <v>93</v>
      </c>
      <c r="T800" s="1" t="s">
        <v>6597</v>
      </c>
      <c r="U800" s="1" t="s">
        <v>1089</v>
      </c>
      <c r="V800" s="1" t="s">
        <v>6744</v>
      </c>
      <c r="Y800" s="1" t="s">
        <v>2090</v>
      </c>
      <c r="Z800" s="1" t="s">
        <v>7608</v>
      </c>
      <c r="AC800" s="1">
        <v>22</v>
      </c>
      <c r="AD800" s="1" t="s">
        <v>253</v>
      </c>
      <c r="AE800" s="1" t="s">
        <v>8742</v>
      </c>
    </row>
    <row r="801" spans="1:73" ht="13.5" customHeight="1" x14ac:dyDescent="0.25">
      <c r="A801" s="4" t="str">
        <f t="shared" si="24"/>
        <v>1687_풍각남면_240</v>
      </c>
      <c r="B801" s="1">
        <v>1687</v>
      </c>
      <c r="C801" s="1" t="s">
        <v>11322</v>
      </c>
      <c r="D801" s="1" t="s">
        <v>11323</v>
      </c>
      <c r="E801" s="1">
        <v>800</v>
      </c>
      <c r="F801" s="1">
        <v>3</v>
      </c>
      <c r="G801" s="1" t="s">
        <v>1830</v>
      </c>
      <c r="H801" s="1" t="s">
        <v>6460</v>
      </c>
      <c r="I801" s="1">
        <v>7</v>
      </c>
      <c r="L801" s="1">
        <v>1</v>
      </c>
      <c r="M801" s="1" t="s">
        <v>12438</v>
      </c>
      <c r="N801" s="1" t="s">
        <v>12931</v>
      </c>
      <c r="S801" s="1" t="s">
        <v>341</v>
      </c>
      <c r="T801" s="1" t="s">
        <v>6594</v>
      </c>
      <c r="W801" s="1" t="s">
        <v>518</v>
      </c>
      <c r="X801" s="1" t="s">
        <v>7068</v>
      </c>
      <c r="Y801" s="1" t="s">
        <v>140</v>
      </c>
      <c r="Z801" s="1" t="s">
        <v>7129</v>
      </c>
      <c r="AC801" s="1">
        <v>26</v>
      </c>
      <c r="AD801" s="1" t="s">
        <v>141</v>
      </c>
      <c r="AE801" s="1" t="s">
        <v>8729</v>
      </c>
      <c r="AJ801" s="1" t="s">
        <v>17</v>
      </c>
      <c r="AK801" s="1" t="s">
        <v>8908</v>
      </c>
      <c r="AL801" s="1" t="s">
        <v>238</v>
      </c>
      <c r="AM801" s="1" t="s">
        <v>8872</v>
      </c>
    </row>
    <row r="802" spans="1:73" ht="13.5" customHeight="1" x14ac:dyDescent="0.25">
      <c r="A802" s="4" t="str">
        <f t="shared" si="24"/>
        <v>1687_풍각남면_240</v>
      </c>
      <c r="B802" s="1">
        <v>1687</v>
      </c>
      <c r="C802" s="1" t="s">
        <v>11322</v>
      </c>
      <c r="D802" s="1" t="s">
        <v>11323</v>
      </c>
      <c r="E802" s="1">
        <v>801</v>
      </c>
      <c r="F802" s="1">
        <v>3</v>
      </c>
      <c r="G802" s="1" t="s">
        <v>1830</v>
      </c>
      <c r="H802" s="1" t="s">
        <v>6460</v>
      </c>
      <c r="I802" s="1">
        <v>7</v>
      </c>
      <c r="L802" s="1">
        <v>2</v>
      </c>
      <c r="M802" s="1" t="s">
        <v>12439</v>
      </c>
      <c r="N802" s="1" t="s">
        <v>12932</v>
      </c>
      <c r="T802" s="1" t="s">
        <v>11368</v>
      </c>
      <c r="U802" s="1" t="s">
        <v>721</v>
      </c>
      <c r="V802" s="1" t="s">
        <v>6715</v>
      </c>
      <c r="W802" s="1" t="s">
        <v>1995</v>
      </c>
      <c r="X802" s="1" t="s">
        <v>7086</v>
      </c>
      <c r="Y802" s="1" t="s">
        <v>2091</v>
      </c>
      <c r="Z802" s="1" t="s">
        <v>7609</v>
      </c>
      <c r="AC802" s="1">
        <v>61</v>
      </c>
      <c r="AD802" s="1" t="s">
        <v>661</v>
      </c>
      <c r="AE802" s="1" t="s">
        <v>8765</v>
      </c>
      <c r="AJ802" s="1" t="s">
        <v>17</v>
      </c>
      <c r="AK802" s="1" t="s">
        <v>8908</v>
      </c>
      <c r="AL802" s="1" t="s">
        <v>351</v>
      </c>
      <c r="AM802" s="1" t="s">
        <v>8854</v>
      </c>
      <c r="AT802" s="1" t="s">
        <v>2014</v>
      </c>
      <c r="AU802" s="1" t="s">
        <v>9187</v>
      </c>
      <c r="AV802" s="1" t="s">
        <v>1162</v>
      </c>
      <c r="AW802" s="1" t="s">
        <v>8645</v>
      </c>
      <c r="BG802" s="1" t="s">
        <v>60</v>
      </c>
      <c r="BH802" s="1" t="s">
        <v>7012</v>
      </c>
      <c r="BI802" s="1" t="s">
        <v>2031</v>
      </c>
      <c r="BJ802" s="1" t="s">
        <v>10052</v>
      </c>
      <c r="BK802" s="1" t="s">
        <v>60</v>
      </c>
      <c r="BL802" s="1" t="s">
        <v>7012</v>
      </c>
      <c r="BM802" s="1" t="s">
        <v>2092</v>
      </c>
      <c r="BN802" s="1" t="s">
        <v>9957</v>
      </c>
      <c r="BO802" s="1" t="s">
        <v>60</v>
      </c>
      <c r="BP802" s="1" t="s">
        <v>7012</v>
      </c>
      <c r="BQ802" s="1" t="s">
        <v>2093</v>
      </c>
      <c r="BR802" s="1" t="s">
        <v>10903</v>
      </c>
      <c r="BS802" s="1" t="s">
        <v>77</v>
      </c>
      <c r="BT802" s="1" t="s">
        <v>8882</v>
      </c>
    </row>
    <row r="803" spans="1:73" ht="13.5" customHeight="1" x14ac:dyDescent="0.25">
      <c r="A803" s="4" t="str">
        <f t="shared" si="24"/>
        <v>1687_풍각남면_240</v>
      </c>
      <c r="B803" s="1">
        <v>1687</v>
      </c>
      <c r="C803" s="1" t="s">
        <v>11322</v>
      </c>
      <c r="D803" s="1" t="s">
        <v>11323</v>
      </c>
      <c r="E803" s="1">
        <v>802</v>
      </c>
      <c r="F803" s="1">
        <v>3</v>
      </c>
      <c r="G803" s="1" t="s">
        <v>1830</v>
      </c>
      <c r="H803" s="1" t="s">
        <v>6460</v>
      </c>
      <c r="I803" s="1">
        <v>7</v>
      </c>
      <c r="L803" s="1">
        <v>2</v>
      </c>
      <c r="M803" s="1" t="s">
        <v>12439</v>
      </c>
      <c r="N803" s="1" t="s">
        <v>12932</v>
      </c>
      <c r="S803" s="1" t="s">
        <v>52</v>
      </c>
      <c r="T803" s="1" t="s">
        <v>6593</v>
      </c>
      <c r="W803" s="1" t="s">
        <v>139</v>
      </c>
      <c r="X803" s="1" t="s">
        <v>11441</v>
      </c>
      <c r="Y803" s="1" t="s">
        <v>140</v>
      </c>
      <c r="Z803" s="1" t="s">
        <v>7129</v>
      </c>
      <c r="AC803" s="1">
        <v>44</v>
      </c>
      <c r="AD803" s="1" t="s">
        <v>229</v>
      </c>
      <c r="AE803" s="1" t="s">
        <v>8739</v>
      </c>
      <c r="AJ803" s="1" t="s">
        <v>17</v>
      </c>
      <c r="AK803" s="1" t="s">
        <v>8908</v>
      </c>
      <c r="AL803" s="1" t="s">
        <v>370</v>
      </c>
      <c r="AM803" s="1" t="s">
        <v>8933</v>
      </c>
      <c r="AT803" s="1" t="s">
        <v>148</v>
      </c>
      <c r="AU803" s="1" t="s">
        <v>11760</v>
      </c>
      <c r="AV803" s="1" t="s">
        <v>289</v>
      </c>
      <c r="AW803" s="1" t="s">
        <v>9280</v>
      </c>
      <c r="BG803" s="1" t="s">
        <v>60</v>
      </c>
      <c r="BH803" s="1" t="s">
        <v>7012</v>
      </c>
      <c r="BI803" s="1" t="s">
        <v>2094</v>
      </c>
      <c r="BJ803" s="1" t="s">
        <v>9978</v>
      </c>
      <c r="BK803" s="1" t="s">
        <v>60</v>
      </c>
      <c r="BL803" s="1" t="s">
        <v>7012</v>
      </c>
      <c r="BM803" s="1" t="s">
        <v>2095</v>
      </c>
      <c r="BN803" s="1" t="s">
        <v>7390</v>
      </c>
      <c r="BO803" s="1" t="s">
        <v>60</v>
      </c>
      <c r="BP803" s="1" t="s">
        <v>7012</v>
      </c>
      <c r="BQ803" s="1" t="s">
        <v>2096</v>
      </c>
      <c r="BR803" s="1" t="s">
        <v>11948</v>
      </c>
      <c r="BS803" s="1" t="s">
        <v>56</v>
      </c>
      <c r="BT803" s="1" t="s">
        <v>11552</v>
      </c>
    </row>
    <row r="804" spans="1:73" ht="13.5" customHeight="1" x14ac:dyDescent="0.25">
      <c r="A804" s="4" t="str">
        <f t="shared" si="24"/>
        <v>1687_풍각남면_240</v>
      </c>
      <c r="B804" s="1">
        <v>1687</v>
      </c>
      <c r="C804" s="1" t="s">
        <v>11322</v>
      </c>
      <c r="D804" s="1" t="s">
        <v>11323</v>
      </c>
      <c r="E804" s="1">
        <v>803</v>
      </c>
      <c r="F804" s="1">
        <v>3</v>
      </c>
      <c r="G804" s="1" t="s">
        <v>1830</v>
      </c>
      <c r="H804" s="1" t="s">
        <v>6460</v>
      </c>
      <c r="I804" s="1">
        <v>7</v>
      </c>
      <c r="L804" s="1">
        <v>2</v>
      </c>
      <c r="M804" s="1" t="s">
        <v>12439</v>
      </c>
      <c r="N804" s="1" t="s">
        <v>12932</v>
      </c>
      <c r="S804" s="1" t="s">
        <v>68</v>
      </c>
      <c r="T804" s="1" t="s">
        <v>6595</v>
      </c>
      <c r="W804" s="1" t="s">
        <v>74</v>
      </c>
      <c r="X804" s="1" t="s">
        <v>7057</v>
      </c>
      <c r="Y804" s="1" t="s">
        <v>140</v>
      </c>
      <c r="Z804" s="1" t="s">
        <v>7129</v>
      </c>
      <c r="AF804" s="1" t="s">
        <v>92</v>
      </c>
      <c r="AG804" s="1" t="s">
        <v>8773</v>
      </c>
    </row>
    <row r="805" spans="1:73" ht="13.5" customHeight="1" x14ac:dyDescent="0.25">
      <c r="A805" s="4" t="str">
        <f t="shared" si="24"/>
        <v>1687_풍각남면_240</v>
      </c>
      <c r="B805" s="1">
        <v>1687</v>
      </c>
      <c r="C805" s="1" t="s">
        <v>11322</v>
      </c>
      <c r="D805" s="1" t="s">
        <v>11323</v>
      </c>
      <c r="E805" s="1">
        <v>804</v>
      </c>
      <c r="F805" s="1">
        <v>3</v>
      </c>
      <c r="G805" s="1" t="s">
        <v>1830</v>
      </c>
      <c r="H805" s="1" t="s">
        <v>6460</v>
      </c>
      <c r="I805" s="1">
        <v>7</v>
      </c>
      <c r="L805" s="1">
        <v>2</v>
      </c>
      <c r="M805" s="1" t="s">
        <v>12439</v>
      </c>
      <c r="N805" s="1" t="s">
        <v>12932</v>
      </c>
      <c r="S805" s="1" t="s">
        <v>93</v>
      </c>
      <c r="T805" s="1" t="s">
        <v>6597</v>
      </c>
      <c r="U805" s="1" t="s">
        <v>922</v>
      </c>
      <c r="V805" s="1" t="s">
        <v>6730</v>
      </c>
      <c r="Y805" s="1" t="s">
        <v>2097</v>
      </c>
      <c r="Z805" s="1" t="s">
        <v>7610</v>
      </c>
      <c r="AC805" s="1">
        <v>23</v>
      </c>
      <c r="AD805" s="1" t="s">
        <v>202</v>
      </c>
      <c r="AE805" s="1" t="s">
        <v>8736</v>
      </c>
      <c r="BU805" s="1" t="s">
        <v>14079</v>
      </c>
    </row>
    <row r="806" spans="1:73" ht="13.5" customHeight="1" x14ac:dyDescent="0.25">
      <c r="A806" s="4" t="str">
        <f t="shared" si="24"/>
        <v>1687_풍각남면_240</v>
      </c>
      <c r="B806" s="1">
        <v>1687</v>
      </c>
      <c r="C806" s="1" t="s">
        <v>11322</v>
      </c>
      <c r="D806" s="1" t="s">
        <v>11323</v>
      </c>
      <c r="E806" s="1">
        <v>805</v>
      </c>
      <c r="F806" s="1">
        <v>3</v>
      </c>
      <c r="G806" s="1" t="s">
        <v>1830</v>
      </c>
      <c r="H806" s="1" t="s">
        <v>6460</v>
      </c>
      <c r="I806" s="1">
        <v>7</v>
      </c>
      <c r="L806" s="1">
        <v>2</v>
      </c>
      <c r="M806" s="1" t="s">
        <v>12439</v>
      </c>
      <c r="N806" s="1" t="s">
        <v>12932</v>
      </c>
      <c r="S806" s="1" t="s">
        <v>70</v>
      </c>
      <c r="T806" s="1" t="s">
        <v>6596</v>
      </c>
      <c r="Y806" s="1" t="s">
        <v>54</v>
      </c>
      <c r="Z806" s="1" t="s">
        <v>7112</v>
      </c>
      <c r="AC806" s="1">
        <v>7</v>
      </c>
      <c r="AD806" s="1" t="s">
        <v>121</v>
      </c>
      <c r="AE806" s="1" t="s">
        <v>8725</v>
      </c>
    </row>
    <row r="807" spans="1:73" ht="13.5" customHeight="1" x14ac:dyDescent="0.25">
      <c r="A807" s="4" t="str">
        <f t="shared" si="24"/>
        <v>1687_풍각남면_240</v>
      </c>
      <c r="B807" s="1">
        <v>1687</v>
      </c>
      <c r="C807" s="1" t="s">
        <v>11322</v>
      </c>
      <c r="D807" s="1" t="s">
        <v>11323</v>
      </c>
      <c r="E807" s="1">
        <v>806</v>
      </c>
      <c r="F807" s="1">
        <v>3</v>
      </c>
      <c r="G807" s="1" t="s">
        <v>1830</v>
      </c>
      <c r="H807" s="1" t="s">
        <v>6460</v>
      </c>
      <c r="I807" s="1">
        <v>7</v>
      </c>
      <c r="L807" s="1">
        <v>2</v>
      </c>
      <c r="M807" s="1" t="s">
        <v>12439</v>
      </c>
      <c r="N807" s="1" t="s">
        <v>12932</v>
      </c>
      <c r="S807" s="1" t="s">
        <v>93</v>
      </c>
      <c r="T807" s="1" t="s">
        <v>6597</v>
      </c>
      <c r="U807" s="1" t="s">
        <v>1551</v>
      </c>
      <c r="V807" s="1" t="s">
        <v>6725</v>
      </c>
      <c r="Y807" s="1" t="s">
        <v>270</v>
      </c>
      <c r="Z807" s="1" t="s">
        <v>7153</v>
      </c>
      <c r="AC807" s="1">
        <v>19</v>
      </c>
      <c r="AD807" s="1" t="s">
        <v>188</v>
      </c>
      <c r="AE807" s="1" t="s">
        <v>8734</v>
      </c>
      <c r="AF807" s="1" t="s">
        <v>97</v>
      </c>
      <c r="AG807" s="1" t="s">
        <v>8774</v>
      </c>
    </row>
    <row r="808" spans="1:73" ht="13.5" customHeight="1" x14ac:dyDescent="0.25">
      <c r="A808" s="4" t="str">
        <f t="shared" si="24"/>
        <v>1687_풍각남면_240</v>
      </c>
      <c r="B808" s="1">
        <v>1687</v>
      </c>
      <c r="C808" s="1" t="s">
        <v>11322</v>
      </c>
      <c r="D808" s="1" t="s">
        <v>11323</v>
      </c>
      <c r="E808" s="1">
        <v>807</v>
      </c>
      <c r="F808" s="1">
        <v>3</v>
      </c>
      <c r="G808" s="1" t="s">
        <v>1830</v>
      </c>
      <c r="H808" s="1" t="s">
        <v>6460</v>
      </c>
      <c r="I808" s="1">
        <v>7</v>
      </c>
      <c r="L808" s="1">
        <v>3</v>
      </c>
      <c r="M808" s="1" t="s">
        <v>12440</v>
      </c>
      <c r="N808" s="1" t="s">
        <v>12933</v>
      </c>
      <c r="T808" s="1" t="s">
        <v>11368</v>
      </c>
      <c r="U808" s="1" t="s">
        <v>2098</v>
      </c>
      <c r="V808" s="1" t="s">
        <v>6803</v>
      </c>
      <c r="W808" s="1" t="s">
        <v>2078</v>
      </c>
      <c r="X808" s="1" t="s">
        <v>7089</v>
      </c>
      <c r="Y808" s="1" t="s">
        <v>2099</v>
      </c>
      <c r="Z808" s="1" t="s">
        <v>7611</v>
      </c>
      <c r="AC808" s="1">
        <v>28</v>
      </c>
      <c r="AD808" s="1" t="s">
        <v>340</v>
      </c>
      <c r="AE808" s="1" t="s">
        <v>8750</v>
      </c>
      <c r="AJ808" s="1" t="s">
        <v>17</v>
      </c>
      <c r="AK808" s="1" t="s">
        <v>8908</v>
      </c>
      <c r="AL808" s="1" t="s">
        <v>522</v>
      </c>
      <c r="AM808" s="1" t="s">
        <v>8889</v>
      </c>
      <c r="AT808" s="1" t="s">
        <v>60</v>
      </c>
      <c r="AU808" s="1" t="s">
        <v>7012</v>
      </c>
      <c r="AV808" s="1" t="s">
        <v>2100</v>
      </c>
      <c r="AW808" s="1" t="s">
        <v>7606</v>
      </c>
      <c r="BG808" s="1" t="s">
        <v>60</v>
      </c>
      <c r="BH808" s="1" t="s">
        <v>7012</v>
      </c>
      <c r="BI808" s="1" t="s">
        <v>1002</v>
      </c>
      <c r="BJ808" s="1" t="s">
        <v>7803</v>
      </c>
      <c r="BK808" s="1" t="s">
        <v>60</v>
      </c>
      <c r="BL808" s="1" t="s">
        <v>7012</v>
      </c>
      <c r="BM808" s="1" t="s">
        <v>2101</v>
      </c>
      <c r="BN808" s="1" t="s">
        <v>9366</v>
      </c>
      <c r="BQ808" s="1" t="s">
        <v>2102</v>
      </c>
      <c r="BR808" s="1" t="s">
        <v>10904</v>
      </c>
      <c r="BS808" s="1" t="s">
        <v>51</v>
      </c>
      <c r="BT808" s="1" t="s">
        <v>8849</v>
      </c>
      <c r="BU808" s="1" t="s">
        <v>14080</v>
      </c>
    </row>
    <row r="809" spans="1:73" ht="13.5" customHeight="1" x14ac:dyDescent="0.25">
      <c r="A809" s="4" t="str">
        <f t="shared" si="24"/>
        <v>1687_풍각남면_240</v>
      </c>
      <c r="B809" s="1">
        <v>1687</v>
      </c>
      <c r="C809" s="1" t="s">
        <v>11322</v>
      </c>
      <c r="D809" s="1" t="s">
        <v>11323</v>
      </c>
      <c r="E809" s="1">
        <v>808</v>
      </c>
      <c r="F809" s="1">
        <v>3</v>
      </c>
      <c r="G809" s="1" t="s">
        <v>1830</v>
      </c>
      <c r="H809" s="1" t="s">
        <v>6460</v>
      </c>
      <c r="I809" s="1">
        <v>7</v>
      </c>
      <c r="L809" s="1">
        <v>3</v>
      </c>
      <c r="M809" s="1" t="s">
        <v>12440</v>
      </c>
      <c r="N809" s="1" t="s">
        <v>12933</v>
      </c>
      <c r="S809" s="1" t="s">
        <v>2103</v>
      </c>
      <c r="T809" s="1" t="s">
        <v>6625</v>
      </c>
      <c r="U809" s="1" t="s">
        <v>53</v>
      </c>
      <c r="V809" s="1" t="s">
        <v>6668</v>
      </c>
      <c r="Y809" s="1" t="s">
        <v>2104</v>
      </c>
      <c r="Z809" s="1" t="s">
        <v>7412</v>
      </c>
      <c r="AF809" s="1" t="s">
        <v>531</v>
      </c>
      <c r="AG809" s="1" t="s">
        <v>8781</v>
      </c>
    </row>
    <row r="810" spans="1:73" ht="13.5" customHeight="1" x14ac:dyDescent="0.25">
      <c r="A810" s="4" t="str">
        <f t="shared" si="24"/>
        <v>1687_풍각남면_240</v>
      </c>
      <c r="B810" s="1">
        <v>1687</v>
      </c>
      <c r="C810" s="1" t="s">
        <v>11322</v>
      </c>
      <c r="D810" s="1" t="s">
        <v>11323</v>
      </c>
      <c r="E810" s="1">
        <v>809</v>
      </c>
      <c r="F810" s="1">
        <v>3</v>
      </c>
      <c r="G810" s="1" t="s">
        <v>1830</v>
      </c>
      <c r="H810" s="1" t="s">
        <v>6460</v>
      </c>
      <c r="I810" s="1">
        <v>7</v>
      </c>
      <c r="L810" s="1">
        <v>3</v>
      </c>
      <c r="M810" s="1" t="s">
        <v>12440</v>
      </c>
      <c r="N810" s="1" t="s">
        <v>12933</v>
      </c>
      <c r="S810" s="1" t="s">
        <v>195</v>
      </c>
      <c r="T810" s="1" t="s">
        <v>6600</v>
      </c>
      <c r="W810" s="1" t="s">
        <v>139</v>
      </c>
      <c r="X810" s="1" t="s">
        <v>11441</v>
      </c>
      <c r="Y810" s="1" t="s">
        <v>140</v>
      </c>
      <c r="Z810" s="1" t="s">
        <v>7129</v>
      </c>
      <c r="AC810" s="1">
        <v>26</v>
      </c>
      <c r="AD810" s="1" t="s">
        <v>141</v>
      </c>
      <c r="AE810" s="1" t="s">
        <v>8729</v>
      </c>
      <c r="AF810" s="1" t="s">
        <v>97</v>
      </c>
      <c r="AG810" s="1" t="s">
        <v>8774</v>
      </c>
      <c r="AJ810" s="1" t="s">
        <v>17</v>
      </c>
      <c r="AK810" s="1" t="s">
        <v>8908</v>
      </c>
      <c r="AL810" s="1" t="s">
        <v>2105</v>
      </c>
      <c r="AM810" s="1" t="s">
        <v>8935</v>
      </c>
      <c r="AT810" s="1" t="s">
        <v>335</v>
      </c>
      <c r="AU810" s="1" t="s">
        <v>6942</v>
      </c>
      <c r="AV810" s="1" t="s">
        <v>2106</v>
      </c>
      <c r="AW810" s="1" t="s">
        <v>11799</v>
      </c>
      <c r="BG810" s="1" t="s">
        <v>60</v>
      </c>
      <c r="BH810" s="1" t="s">
        <v>7012</v>
      </c>
      <c r="BI810" s="1" t="s">
        <v>2107</v>
      </c>
      <c r="BJ810" s="1" t="s">
        <v>10053</v>
      </c>
      <c r="BK810" s="1" t="s">
        <v>334</v>
      </c>
      <c r="BL810" s="1" t="s">
        <v>6767</v>
      </c>
      <c r="BM810" s="1" t="s">
        <v>2108</v>
      </c>
      <c r="BN810" s="1" t="s">
        <v>8596</v>
      </c>
      <c r="BO810" s="1" t="s">
        <v>60</v>
      </c>
      <c r="BP810" s="1" t="s">
        <v>7012</v>
      </c>
      <c r="BQ810" s="1" t="s">
        <v>2109</v>
      </c>
      <c r="BR810" s="1" t="s">
        <v>12052</v>
      </c>
      <c r="BS810" s="1" t="s">
        <v>56</v>
      </c>
      <c r="BT810" s="1" t="s">
        <v>11552</v>
      </c>
    </row>
    <row r="811" spans="1:73" ht="13.5" customHeight="1" x14ac:dyDescent="0.25">
      <c r="A811" s="4" t="str">
        <f t="shared" si="24"/>
        <v>1687_풍각남면_240</v>
      </c>
      <c r="B811" s="1">
        <v>1687</v>
      </c>
      <c r="C811" s="1" t="s">
        <v>11322</v>
      </c>
      <c r="D811" s="1" t="s">
        <v>11323</v>
      </c>
      <c r="E811" s="1">
        <v>810</v>
      </c>
      <c r="F811" s="1">
        <v>3</v>
      </c>
      <c r="G811" s="1" t="s">
        <v>1830</v>
      </c>
      <c r="H811" s="1" t="s">
        <v>6460</v>
      </c>
      <c r="I811" s="1">
        <v>7</v>
      </c>
      <c r="L811" s="1">
        <v>4</v>
      </c>
      <c r="M811" s="1" t="s">
        <v>2111</v>
      </c>
      <c r="N811" s="1" t="s">
        <v>7612</v>
      </c>
      <c r="T811" s="1" t="s">
        <v>11369</v>
      </c>
      <c r="U811" s="1" t="s">
        <v>2110</v>
      </c>
      <c r="V811" s="1" t="s">
        <v>11431</v>
      </c>
      <c r="Y811" s="1" t="s">
        <v>2111</v>
      </c>
      <c r="Z811" s="1" t="s">
        <v>7612</v>
      </c>
      <c r="AC811" s="1">
        <v>44</v>
      </c>
      <c r="AD811" s="1" t="s">
        <v>229</v>
      </c>
      <c r="AE811" s="1" t="s">
        <v>8739</v>
      </c>
      <c r="AJ811" s="1" t="s">
        <v>17</v>
      </c>
      <c r="AK811" s="1" t="s">
        <v>8908</v>
      </c>
      <c r="AL811" s="1" t="s">
        <v>370</v>
      </c>
      <c r="AM811" s="1" t="s">
        <v>8933</v>
      </c>
      <c r="AN811" s="1" t="s">
        <v>56</v>
      </c>
      <c r="AO811" s="1" t="s">
        <v>11552</v>
      </c>
      <c r="AP811" s="1" t="s">
        <v>297</v>
      </c>
      <c r="AQ811" s="1" t="s">
        <v>11399</v>
      </c>
      <c r="AR811" s="1" t="s">
        <v>2112</v>
      </c>
      <c r="AS811" s="1" t="s">
        <v>9059</v>
      </c>
      <c r="AT811" s="1" t="s">
        <v>60</v>
      </c>
      <c r="AU811" s="1" t="s">
        <v>7012</v>
      </c>
      <c r="AV811" s="1" t="s">
        <v>2113</v>
      </c>
      <c r="AW811" s="1" t="s">
        <v>7614</v>
      </c>
      <c r="BB811" s="1" t="s">
        <v>46</v>
      </c>
      <c r="BC811" s="1" t="s">
        <v>6783</v>
      </c>
      <c r="BD811" s="1" t="s">
        <v>2114</v>
      </c>
      <c r="BE811" s="1" t="s">
        <v>9783</v>
      </c>
      <c r="BG811" s="1" t="s">
        <v>60</v>
      </c>
      <c r="BH811" s="1" t="s">
        <v>7012</v>
      </c>
      <c r="BI811" s="1" t="s">
        <v>2115</v>
      </c>
      <c r="BJ811" s="1" t="s">
        <v>10045</v>
      </c>
      <c r="BM811" s="1" t="s">
        <v>1307</v>
      </c>
      <c r="BN811" s="1" t="s">
        <v>10015</v>
      </c>
      <c r="BO811" s="1" t="s">
        <v>60</v>
      </c>
      <c r="BP811" s="1" t="s">
        <v>7012</v>
      </c>
      <c r="BQ811" s="1" t="s">
        <v>2116</v>
      </c>
      <c r="BR811" s="1" t="s">
        <v>10905</v>
      </c>
      <c r="BS811" s="1" t="s">
        <v>77</v>
      </c>
      <c r="BT811" s="1" t="s">
        <v>8882</v>
      </c>
      <c r="BU811" s="1" t="s">
        <v>14081</v>
      </c>
    </row>
    <row r="812" spans="1:73" ht="13.5" customHeight="1" x14ac:dyDescent="0.25">
      <c r="A812" s="4" t="str">
        <f t="shared" si="24"/>
        <v>1687_풍각남면_240</v>
      </c>
      <c r="B812" s="1">
        <v>1687</v>
      </c>
      <c r="C812" s="1" t="s">
        <v>11322</v>
      </c>
      <c r="D812" s="1" t="s">
        <v>11323</v>
      </c>
      <c r="E812" s="1">
        <v>811</v>
      </c>
      <c r="F812" s="1">
        <v>3</v>
      </c>
      <c r="G812" s="1" t="s">
        <v>1830</v>
      </c>
      <c r="H812" s="1" t="s">
        <v>6460</v>
      </c>
      <c r="I812" s="1">
        <v>7</v>
      </c>
      <c r="L812" s="1">
        <v>4</v>
      </c>
      <c r="M812" s="1" t="s">
        <v>2111</v>
      </c>
      <c r="N812" s="1" t="s">
        <v>7612</v>
      </c>
      <c r="S812" s="1" t="s">
        <v>52</v>
      </c>
      <c r="T812" s="1" t="s">
        <v>6593</v>
      </c>
      <c r="U812" s="1" t="s">
        <v>53</v>
      </c>
      <c r="V812" s="1" t="s">
        <v>6668</v>
      </c>
      <c r="Y812" s="1" t="s">
        <v>2117</v>
      </c>
      <c r="Z812" s="1" t="s">
        <v>7613</v>
      </c>
      <c r="AC812" s="1">
        <v>24</v>
      </c>
      <c r="AD812" s="1" t="s">
        <v>764</v>
      </c>
      <c r="AE812" s="1" t="s">
        <v>8767</v>
      </c>
      <c r="AJ812" s="1" t="s">
        <v>17</v>
      </c>
      <c r="AK812" s="1" t="s">
        <v>8908</v>
      </c>
      <c r="AL812" s="1" t="s">
        <v>57</v>
      </c>
      <c r="AM812" s="1" t="s">
        <v>8919</v>
      </c>
      <c r="AN812" s="1" t="s">
        <v>109</v>
      </c>
      <c r="AO812" s="1" t="s">
        <v>8966</v>
      </c>
      <c r="AP812" s="1" t="s">
        <v>402</v>
      </c>
      <c r="AQ812" s="1" t="s">
        <v>6694</v>
      </c>
      <c r="AR812" s="1" t="s">
        <v>2118</v>
      </c>
      <c r="AS812" s="1" t="s">
        <v>11717</v>
      </c>
      <c r="AT812" s="1" t="s">
        <v>60</v>
      </c>
      <c r="AU812" s="1" t="s">
        <v>7012</v>
      </c>
      <c r="AV812" s="1" t="s">
        <v>289</v>
      </c>
      <c r="AW812" s="1" t="s">
        <v>9280</v>
      </c>
      <c r="BB812" s="1" t="s">
        <v>46</v>
      </c>
      <c r="BC812" s="1" t="s">
        <v>6783</v>
      </c>
      <c r="BD812" s="1" t="s">
        <v>1210</v>
      </c>
      <c r="BE812" s="1" t="s">
        <v>7376</v>
      </c>
      <c r="BG812" s="1" t="s">
        <v>60</v>
      </c>
      <c r="BH812" s="1" t="s">
        <v>7012</v>
      </c>
      <c r="BI812" s="1" t="s">
        <v>2119</v>
      </c>
      <c r="BJ812" s="1" t="s">
        <v>7799</v>
      </c>
      <c r="BK812" s="1" t="s">
        <v>60</v>
      </c>
      <c r="BL812" s="1" t="s">
        <v>7012</v>
      </c>
      <c r="BM812" s="1" t="s">
        <v>2095</v>
      </c>
      <c r="BN812" s="1" t="s">
        <v>7390</v>
      </c>
      <c r="BQ812" s="1" t="s">
        <v>320</v>
      </c>
      <c r="BR812" s="1" t="s">
        <v>12306</v>
      </c>
    </row>
    <row r="813" spans="1:73" ht="13.5" customHeight="1" x14ac:dyDescent="0.25">
      <c r="A813" s="4" t="str">
        <f t="shared" si="24"/>
        <v>1687_풍각남면_240</v>
      </c>
      <c r="B813" s="1">
        <v>1687</v>
      </c>
      <c r="C813" s="1" t="s">
        <v>11322</v>
      </c>
      <c r="D813" s="1" t="s">
        <v>11323</v>
      </c>
      <c r="E813" s="1">
        <v>812</v>
      </c>
      <c r="F813" s="1">
        <v>3</v>
      </c>
      <c r="G813" s="1" t="s">
        <v>1830</v>
      </c>
      <c r="H813" s="1" t="s">
        <v>6460</v>
      </c>
      <c r="I813" s="1">
        <v>7</v>
      </c>
      <c r="L813" s="1">
        <v>4</v>
      </c>
      <c r="M813" s="1" t="s">
        <v>2111</v>
      </c>
      <c r="N813" s="1" t="s">
        <v>7612</v>
      </c>
      <c r="S813" s="1" t="s">
        <v>66</v>
      </c>
      <c r="T813" s="1" t="s">
        <v>11384</v>
      </c>
      <c r="U813" s="1" t="s">
        <v>813</v>
      </c>
      <c r="V813" s="1" t="s">
        <v>6722</v>
      </c>
      <c r="Y813" s="1" t="s">
        <v>11527</v>
      </c>
      <c r="Z813" s="1" t="s">
        <v>11526</v>
      </c>
      <c r="AC813" s="1">
        <v>65</v>
      </c>
      <c r="AD813" s="1" t="s">
        <v>133</v>
      </c>
      <c r="AE813" s="1" t="s">
        <v>8727</v>
      </c>
      <c r="AG813" s="1" t="s">
        <v>13539</v>
      </c>
    </row>
    <row r="814" spans="1:73" ht="13.5" customHeight="1" x14ac:dyDescent="0.25">
      <c r="A814" s="4" t="str">
        <f t="shared" si="24"/>
        <v>1687_풍각남면_240</v>
      </c>
      <c r="B814" s="1">
        <v>1687</v>
      </c>
      <c r="C814" s="1" t="s">
        <v>11322</v>
      </c>
      <c r="D814" s="1" t="s">
        <v>11323</v>
      </c>
      <c r="E814" s="1">
        <v>813</v>
      </c>
      <c r="F814" s="1">
        <v>3</v>
      </c>
      <c r="G814" s="1" t="s">
        <v>1830</v>
      </c>
      <c r="H814" s="1" t="s">
        <v>6460</v>
      </c>
      <c r="I814" s="1">
        <v>7</v>
      </c>
      <c r="L814" s="1">
        <v>4</v>
      </c>
      <c r="M814" s="1" t="s">
        <v>2111</v>
      </c>
      <c r="N814" s="1" t="s">
        <v>7612</v>
      </c>
      <c r="S814" s="1" t="s">
        <v>2120</v>
      </c>
      <c r="T814" s="1" t="s">
        <v>6626</v>
      </c>
      <c r="U814" s="1" t="s">
        <v>53</v>
      </c>
      <c r="V814" s="1" t="s">
        <v>6668</v>
      </c>
      <c r="Y814" s="1" t="s">
        <v>2121</v>
      </c>
      <c r="Z814" s="1" t="s">
        <v>7615</v>
      </c>
      <c r="AC814" s="1">
        <v>80</v>
      </c>
      <c r="AD814" s="1" t="s">
        <v>1066</v>
      </c>
      <c r="AE814" s="1" t="s">
        <v>7176</v>
      </c>
      <c r="AF814" s="1" t="s">
        <v>13538</v>
      </c>
      <c r="AG814" s="1" t="s">
        <v>8776</v>
      </c>
    </row>
    <row r="815" spans="1:73" ht="13.5" customHeight="1" x14ac:dyDescent="0.25">
      <c r="A815" s="4" t="str">
        <f t="shared" si="24"/>
        <v>1687_풍각남면_240</v>
      </c>
      <c r="B815" s="1">
        <v>1687</v>
      </c>
      <c r="C815" s="1" t="s">
        <v>11322</v>
      </c>
      <c r="D815" s="1" t="s">
        <v>11323</v>
      </c>
      <c r="E815" s="1">
        <v>814</v>
      </c>
      <c r="F815" s="1">
        <v>3</v>
      </c>
      <c r="G815" s="1" t="s">
        <v>1830</v>
      </c>
      <c r="H815" s="1" t="s">
        <v>6460</v>
      </c>
      <c r="I815" s="1">
        <v>7</v>
      </c>
      <c r="L815" s="1">
        <v>4</v>
      </c>
      <c r="M815" s="1" t="s">
        <v>2111</v>
      </c>
      <c r="N815" s="1" t="s">
        <v>7612</v>
      </c>
      <c r="S815" s="1" t="s">
        <v>265</v>
      </c>
      <c r="T815" s="1" t="s">
        <v>6603</v>
      </c>
      <c r="Y815" s="1" t="s">
        <v>1442</v>
      </c>
      <c r="Z815" s="1" t="s">
        <v>7442</v>
      </c>
      <c r="AF815" s="1" t="s">
        <v>943</v>
      </c>
      <c r="AG815" s="1" t="s">
        <v>8783</v>
      </c>
    </row>
    <row r="816" spans="1:73" ht="13.5" customHeight="1" x14ac:dyDescent="0.25">
      <c r="A816" s="4" t="str">
        <f t="shared" si="24"/>
        <v>1687_풍각남면_240</v>
      </c>
      <c r="B816" s="1">
        <v>1687</v>
      </c>
      <c r="C816" s="1" t="s">
        <v>11322</v>
      </c>
      <c r="D816" s="1" t="s">
        <v>11323</v>
      </c>
      <c r="E816" s="1">
        <v>815</v>
      </c>
      <c r="F816" s="1">
        <v>3</v>
      </c>
      <c r="G816" s="1" t="s">
        <v>1830</v>
      </c>
      <c r="H816" s="1" t="s">
        <v>6460</v>
      </c>
      <c r="I816" s="1">
        <v>7</v>
      </c>
      <c r="L816" s="1">
        <v>4</v>
      </c>
      <c r="M816" s="1" t="s">
        <v>2111</v>
      </c>
      <c r="N816" s="1" t="s">
        <v>7612</v>
      </c>
      <c r="S816" s="1" t="s">
        <v>265</v>
      </c>
      <c r="T816" s="1" t="s">
        <v>6603</v>
      </c>
      <c r="Y816" s="1" t="s">
        <v>1470</v>
      </c>
      <c r="Z816" s="1" t="s">
        <v>7455</v>
      </c>
      <c r="AC816" s="1">
        <v>17</v>
      </c>
      <c r="AD816" s="1" t="s">
        <v>611</v>
      </c>
      <c r="AE816" s="1" t="s">
        <v>8764</v>
      </c>
    </row>
    <row r="817" spans="1:73" ht="13.5" customHeight="1" x14ac:dyDescent="0.25">
      <c r="A817" s="4" t="str">
        <f t="shared" si="24"/>
        <v>1687_풍각남면_240</v>
      </c>
      <c r="B817" s="1">
        <v>1687</v>
      </c>
      <c r="C817" s="1" t="s">
        <v>11322</v>
      </c>
      <c r="D817" s="1" t="s">
        <v>11323</v>
      </c>
      <c r="E817" s="1">
        <v>816</v>
      </c>
      <c r="F817" s="1">
        <v>3</v>
      </c>
      <c r="G817" s="1" t="s">
        <v>1830</v>
      </c>
      <c r="H817" s="1" t="s">
        <v>6460</v>
      </c>
      <c r="I817" s="1">
        <v>7</v>
      </c>
      <c r="L817" s="1">
        <v>5</v>
      </c>
      <c r="M817" s="1" t="s">
        <v>12441</v>
      </c>
      <c r="N817" s="1" t="s">
        <v>12934</v>
      </c>
      <c r="T817" s="1" t="s">
        <v>11368</v>
      </c>
      <c r="U817" s="1" t="s">
        <v>2122</v>
      </c>
      <c r="V817" s="1" t="s">
        <v>6804</v>
      </c>
      <c r="W817" s="1" t="s">
        <v>617</v>
      </c>
      <c r="X817" s="1" t="s">
        <v>7072</v>
      </c>
      <c r="Y817" s="1" t="s">
        <v>1962</v>
      </c>
      <c r="Z817" s="1" t="s">
        <v>11461</v>
      </c>
      <c r="AC817" s="1">
        <v>43</v>
      </c>
      <c r="AD817" s="1" t="s">
        <v>382</v>
      </c>
      <c r="AE817" s="1" t="s">
        <v>8753</v>
      </c>
      <c r="AJ817" s="1" t="s">
        <v>17</v>
      </c>
      <c r="AK817" s="1" t="s">
        <v>8908</v>
      </c>
      <c r="AL817" s="1" t="s">
        <v>51</v>
      </c>
      <c r="AM817" s="1" t="s">
        <v>8849</v>
      </c>
      <c r="AT817" s="1" t="s">
        <v>60</v>
      </c>
      <c r="AU817" s="1" t="s">
        <v>7012</v>
      </c>
      <c r="AV817" s="1" t="s">
        <v>1791</v>
      </c>
      <c r="AW817" s="1" t="s">
        <v>8099</v>
      </c>
      <c r="BG817" s="1" t="s">
        <v>60</v>
      </c>
      <c r="BH817" s="1" t="s">
        <v>7012</v>
      </c>
      <c r="BI817" s="1" t="s">
        <v>310</v>
      </c>
      <c r="BJ817" s="1" t="s">
        <v>7854</v>
      </c>
      <c r="BK817" s="1" t="s">
        <v>60</v>
      </c>
      <c r="BL817" s="1" t="s">
        <v>7012</v>
      </c>
      <c r="BM817" s="1" t="s">
        <v>2123</v>
      </c>
      <c r="BN817" s="1" t="s">
        <v>10482</v>
      </c>
      <c r="BO817" s="1" t="s">
        <v>60</v>
      </c>
      <c r="BP817" s="1" t="s">
        <v>7012</v>
      </c>
      <c r="BQ817" s="1" t="s">
        <v>2124</v>
      </c>
      <c r="BR817" s="1" t="s">
        <v>13680</v>
      </c>
      <c r="BS817" s="1" t="s">
        <v>106</v>
      </c>
      <c r="BT817" s="1" t="s">
        <v>8894</v>
      </c>
    </row>
    <row r="818" spans="1:73" ht="13.5" customHeight="1" x14ac:dyDescent="0.25">
      <c r="A818" s="4" t="str">
        <f t="shared" si="24"/>
        <v>1687_풍각남면_240</v>
      </c>
      <c r="B818" s="1">
        <v>1687</v>
      </c>
      <c r="C818" s="1" t="s">
        <v>11322</v>
      </c>
      <c r="D818" s="1" t="s">
        <v>11323</v>
      </c>
      <c r="E818" s="1">
        <v>817</v>
      </c>
      <c r="F818" s="1">
        <v>3</v>
      </c>
      <c r="G818" s="1" t="s">
        <v>1830</v>
      </c>
      <c r="H818" s="1" t="s">
        <v>6460</v>
      </c>
      <c r="I818" s="1">
        <v>7</v>
      </c>
      <c r="L818" s="1">
        <v>5</v>
      </c>
      <c r="M818" s="1" t="s">
        <v>12441</v>
      </c>
      <c r="N818" s="1" t="s">
        <v>12934</v>
      </c>
      <c r="S818" s="1" t="s">
        <v>52</v>
      </c>
      <c r="T818" s="1" t="s">
        <v>6593</v>
      </c>
      <c r="Y818" s="1" t="s">
        <v>140</v>
      </c>
      <c r="Z818" s="1" t="s">
        <v>7129</v>
      </c>
      <c r="AC818" s="1">
        <v>42</v>
      </c>
      <c r="AD818" s="1" t="s">
        <v>307</v>
      </c>
      <c r="AE818" s="1" t="s">
        <v>8745</v>
      </c>
      <c r="AJ818" s="1" t="s">
        <v>17</v>
      </c>
      <c r="AK818" s="1" t="s">
        <v>8908</v>
      </c>
      <c r="AL818" s="1" t="s">
        <v>510</v>
      </c>
      <c r="AM818" s="1" t="s">
        <v>8915</v>
      </c>
      <c r="AT818" s="1" t="s">
        <v>1179</v>
      </c>
      <c r="AU818" s="1" t="s">
        <v>11413</v>
      </c>
      <c r="AV818" s="1" t="s">
        <v>2125</v>
      </c>
      <c r="AW818" s="1" t="s">
        <v>7473</v>
      </c>
      <c r="BG818" s="1" t="s">
        <v>419</v>
      </c>
      <c r="BH818" s="1" t="s">
        <v>9168</v>
      </c>
      <c r="BI818" s="1" t="s">
        <v>1954</v>
      </c>
      <c r="BJ818" s="1" t="s">
        <v>9378</v>
      </c>
      <c r="BK818" s="1" t="s">
        <v>78</v>
      </c>
      <c r="BL818" s="1" t="s">
        <v>6689</v>
      </c>
      <c r="BM818" s="1" t="s">
        <v>261</v>
      </c>
      <c r="BN818" s="1" t="s">
        <v>9331</v>
      </c>
      <c r="BO818" s="1" t="s">
        <v>78</v>
      </c>
      <c r="BP818" s="1" t="s">
        <v>6689</v>
      </c>
      <c r="BQ818" s="1" t="s">
        <v>2126</v>
      </c>
      <c r="BR818" s="1" t="s">
        <v>10893</v>
      </c>
      <c r="BS818" s="1" t="s">
        <v>510</v>
      </c>
      <c r="BT818" s="1" t="s">
        <v>8915</v>
      </c>
    </row>
    <row r="819" spans="1:73" ht="13.5" customHeight="1" x14ac:dyDescent="0.25">
      <c r="A819" s="4" t="str">
        <f t="shared" si="24"/>
        <v>1687_풍각남면_240</v>
      </c>
      <c r="B819" s="1">
        <v>1687</v>
      </c>
      <c r="C819" s="1" t="s">
        <v>11322</v>
      </c>
      <c r="D819" s="1" t="s">
        <v>11323</v>
      </c>
      <c r="E819" s="1">
        <v>818</v>
      </c>
      <c r="F819" s="1">
        <v>3</v>
      </c>
      <c r="G819" s="1" t="s">
        <v>1830</v>
      </c>
      <c r="H819" s="1" t="s">
        <v>6460</v>
      </c>
      <c r="I819" s="1">
        <v>7</v>
      </c>
      <c r="L819" s="1">
        <v>5</v>
      </c>
      <c r="M819" s="1" t="s">
        <v>12441</v>
      </c>
      <c r="N819" s="1" t="s">
        <v>12934</v>
      </c>
      <c r="S819" s="1" t="s">
        <v>70</v>
      </c>
      <c r="T819" s="1" t="s">
        <v>6596</v>
      </c>
      <c r="Y819" s="1" t="s">
        <v>2127</v>
      </c>
      <c r="Z819" s="1" t="s">
        <v>7616</v>
      </c>
      <c r="AC819" s="1">
        <v>6</v>
      </c>
      <c r="AD819" s="1" t="s">
        <v>333</v>
      </c>
      <c r="AE819" s="1" t="s">
        <v>8749</v>
      </c>
      <c r="AF819" s="1" t="s">
        <v>97</v>
      </c>
      <c r="AG819" s="1" t="s">
        <v>8774</v>
      </c>
    </row>
    <row r="820" spans="1:73" ht="13.5" customHeight="1" x14ac:dyDescent="0.25">
      <c r="A820" s="4" t="str">
        <f t="shared" si="24"/>
        <v>1687_풍각남면_240</v>
      </c>
      <c r="B820" s="1">
        <v>1687</v>
      </c>
      <c r="C820" s="1" t="s">
        <v>11322</v>
      </c>
      <c r="D820" s="1" t="s">
        <v>11323</v>
      </c>
      <c r="E820" s="1">
        <v>819</v>
      </c>
      <c r="F820" s="1">
        <v>3</v>
      </c>
      <c r="G820" s="1" t="s">
        <v>1830</v>
      </c>
      <c r="H820" s="1" t="s">
        <v>6460</v>
      </c>
      <c r="I820" s="1">
        <v>8</v>
      </c>
      <c r="J820" s="1" t="s">
        <v>2128</v>
      </c>
      <c r="K820" s="1" t="s">
        <v>6501</v>
      </c>
      <c r="L820" s="1">
        <v>1</v>
      </c>
      <c r="M820" s="1" t="s">
        <v>12442</v>
      </c>
      <c r="N820" s="1" t="s">
        <v>12935</v>
      </c>
      <c r="T820" s="1" t="s">
        <v>11369</v>
      </c>
      <c r="U820" s="1" t="s">
        <v>1986</v>
      </c>
      <c r="V820" s="1" t="s">
        <v>6796</v>
      </c>
      <c r="W820" s="1" t="s">
        <v>2078</v>
      </c>
      <c r="X820" s="1" t="s">
        <v>7089</v>
      </c>
      <c r="Y820" s="1" t="s">
        <v>2129</v>
      </c>
      <c r="Z820" s="1" t="s">
        <v>7617</v>
      </c>
      <c r="AC820" s="1">
        <v>43</v>
      </c>
      <c r="AD820" s="1" t="s">
        <v>382</v>
      </c>
      <c r="AE820" s="1" t="s">
        <v>8753</v>
      </c>
      <c r="AJ820" s="1" t="s">
        <v>17</v>
      </c>
      <c r="AK820" s="1" t="s">
        <v>8908</v>
      </c>
      <c r="AL820" s="1" t="s">
        <v>522</v>
      </c>
      <c r="AM820" s="1" t="s">
        <v>8889</v>
      </c>
      <c r="AT820" s="1" t="s">
        <v>60</v>
      </c>
      <c r="AU820" s="1" t="s">
        <v>7012</v>
      </c>
      <c r="AV820" s="1" t="s">
        <v>1002</v>
      </c>
      <c r="AW820" s="1" t="s">
        <v>7803</v>
      </c>
      <c r="BG820" s="1" t="s">
        <v>60</v>
      </c>
      <c r="BH820" s="1" t="s">
        <v>7012</v>
      </c>
      <c r="BI820" s="1" t="s">
        <v>2101</v>
      </c>
      <c r="BJ820" s="1" t="s">
        <v>9366</v>
      </c>
      <c r="BK820" s="1" t="s">
        <v>60</v>
      </c>
      <c r="BL820" s="1" t="s">
        <v>7012</v>
      </c>
      <c r="BM820" s="1" t="s">
        <v>2081</v>
      </c>
      <c r="BN820" s="1" t="s">
        <v>10481</v>
      </c>
      <c r="BO820" s="1" t="s">
        <v>60</v>
      </c>
      <c r="BP820" s="1" t="s">
        <v>7012</v>
      </c>
      <c r="BQ820" s="1" t="s">
        <v>2130</v>
      </c>
      <c r="BR820" s="1" t="s">
        <v>10902</v>
      </c>
      <c r="BS820" s="1" t="s">
        <v>106</v>
      </c>
      <c r="BT820" s="1" t="s">
        <v>8894</v>
      </c>
    </row>
    <row r="821" spans="1:73" ht="13.5" customHeight="1" x14ac:dyDescent="0.25">
      <c r="A821" s="4" t="str">
        <f t="shared" si="24"/>
        <v>1687_풍각남면_240</v>
      </c>
      <c r="B821" s="1">
        <v>1687</v>
      </c>
      <c r="C821" s="1" t="s">
        <v>11322</v>
      </c>
      <c r="D821" s="1" t="s">
        <v>11323</v>
      </c>
      <c r="E821" s="1">
        <v>820</v>
      </c>
      <c r="F821" s="1">
        <v>3</v>
      </c>
      <c r="G821" s="1" t="s">
        <v>1830</v>
      </c>
      <c r="H821" s="1" t="s">
        <v>6460</v>
      </c>
      <c r="I821" s="1">
        <v>8</v>
      </c>
      <c r="L821" s="1">
        <v>1</v>
      </c>
      <c r="M821" s="1" t="s">
        <v>12442</v>
      </c>
      <c r="N821" s="1" t="s">
        <v>12935</v>
      </c>
      <c r="S821" s="1" t="s">
        <v>52</v>
      </c>
      <c r="T821" s="1" t="s">
        <v>6593</v>
      </c>
      <c r="U821" s="1" t="s">
        <v>53</v>
      </c>
      <c r="V821" s="1" t="s">
        <v>6668</v>
      </c>
      <c r="Y821" s="1" t="s">
        <v>2131</v>
      </c>
      <c r="Z821" s="1" t="s">
        <v>7618</v>
      </c>
      <c r="AC821" s="1">
        <v>40</v>
      </c>
      <c r="AD821" s="1" t="s">
        <v>327</v>
      </c>
      <c r="AE821" s="1" t="s">
        <v>8748</v>
      </c>
      <c r="AJ821" s="1" t="s">
        <v>17</v>
      </c>
      <c r="AK821" s="1" t="s">
        <v>8908</v>
      </c>
      <c r="AL821" s="1" t="s">
        <v>163</v>
      </c>
      <c r="AM821" s="1" t="s">
        <v>8851</v>
      </c>
      <c r="AN821" s="1" t="s">
        <v>693</v>
      </c>
      <c r="AO821" s="1" t="s">
        <v>8970</v>
      </c>
      <c r="AP821" s="1" t="s">
        <v>58</v>
      </c>
      <c r="AQ821" s="1" t="s">
        <v>6774</v>
      </c>
      <c r="AR821" s="1" t="s">
        <v>2132</v>
      </c>
      <c r="AS821" s="1" t="s">
        <v>11699</v>
      </c>
      <c r="AT821" s="1" t="s">
        <v>970</v>
      </c>
      <c r="AU821" s="1" t="s">
        <v>6704</v>
      </c>
      <c r="AV821" s="1" t="s">
        <v>2133</v>
      </c>
      <c r="AW821" s="1" t="s">
        <v>9365</v>
      </c>
      <c r="BB821" s="1" t="s">
        <v>46</v>
      </c>
      <c r="BC821" s="1" t="s">
        <v>6783</v>
      </c>
      <c r="BD821" s="1" t="s">
        <v>2134</v>
      </c>
      <c r="BE821" s="1" t="s">
        <v>9784</v>
      </c>
      <c r="BG821" s="1" t="s">
        <v>60</v>
      </c>
      <c r="BH821" s="1" t="s">
        <v>7012</v>
      </c>
      <c r="BI821" s="1" t="s">
        <v>310</v>
      </c>
      <c r="BJ821" s="1" t="s">
        <v>7854</v>
      </c>
      <c r="BK821" s="1" t="s">
        <v>60</v>
      </c>
      <c r="BL821" s="1" t="s">
        <v>7012</v>
      </c>
      <c r="BM821" s="1" t="s">
        <v>1309</v>
      </c>
      <c r="BN821" s="1" t="s">
        <v>8281</v>
      </c>
      <c r="BO821" s="1" t="s">
        <v>60</v>
      </c>
      <c r="BP821" s="1" t="s">
        <v>7012</v>
      </c>
      <c r="BQ821" s="1" t="s">
        <v>2135</v>
      </c>
      <c r="BR821" s="1" t="s">
        <v>12212</v>
      </c>
      <c r="BS821" s="1" t="s">
        <v>86</v>
      </c>
      <c r="BT821" s="1" t="s">
        <v>8853</v>
      </c>
    </row>
    <row r="822" spans="1:73" ht="13.5" customHeight="1" x14ac:dyDescent="0.25">
      <c r="A822" s="4" t="str">
        <f t="shared" si="24"/>
        <v>1687_풍각남면_240</v>
      </c>
      <c r="B822" s="1">
        <v>1687</v>
      </c>
      <c r="C822" s="1" t="s">
        <v>11322</v>
      </c>
      <c r="D822" s="1" t="s">
        <v>11323</v>
      </c>
      <c r="E822" s="1">
        <v>821</v>
      </c>
      <c r="F822" s="1">
        <v>3</v>
      </c>
      <c r="G822" s="1" t="s">
        <v>1830</v>
      </c>
      <c r="H822" s="1" t="s">
        <v>6460</v>
      </c>
      <c r="I822" s="1">
        <v>8</v>
      </c>
      <c r="L822" s="1">
        <v>1</v>
      </c>
      <c r="M822" s="1" t="s">
        <v>12442</v>
      </c>
      <c r="N822" s="1" t="s">
        <v>12935</v>
      </c>
      <c r="S822" s="1" t="s">
        <v>70</v>
      </c>
      <c r="T822" s="1" t="s">
        <v>6596</v>
      </c>
      <c r="Y822" s="1" t="s">
        <v>2136</v>
      </c>
      <c r="Z822" s="1" t="s">
        <v>7619</v>
      </c>
      <c r="AC822" s="1">
        <v>14</v>
      </c>
      <c r="AD822" s="1" t="s">
        <v>240</v>
      </c>
      <c r="AE822" s="1" t="s">
        <v>8740</v>
      </c>
    </row>
    <row r="823" spans="1:73" ht="13.5" customHeight="1" x14ac:dyDescent="0.25">
      <c r="A823" s="4" t="str">
        <f t="shared" si="24"/>
        <v>1687_풍각남면_240</v>
      </c>
      <c r="B823" s="1">
        <v>1687</v>
      </c>
      <c r="C823" s="1" t="s">
        <v>11322</v>
      </c>
      <c r="D823" s="1" t="s">
        <v>11323</v>
      </c>
      <c r="E823" s="1">
        <v>822</v>
      </c>
      <c r="F823" s="1">
        <v>3</v>
      </c>
      <c r="G823" s="1" t="s">
        <v>1830</v>
      </c>
      <c r="H823" s="1" t="s">
        <v>6460</v>
      </c>
      <c r="I823" s="1">
        <v>8</v>
      </c>
      <c r="L823" s="1">
        <v>1</v>
      </c>
      <c r="M823" s="1" t="s">
        <v>12442</v>
      </c>
      <c r="N823" s="1" t="s">
        <v>12935</v>
      </c>
      <c r="S823" s="1" t="s">
        <v>93</v>
      </c>
      <c r="T823" s="1" t="s">
        <v>6597</v>
      </c>
      <c r="Y823" s="1" t="s">
        <v>2137</v>
      </c>
      <c r="Z823" s="1" t="s">
        <v>7158</v>
      </c>
      <c r="AC823" s="1">
        <v>11</v>
      </c>
      <c r="AD823" s="1" t="s">
        <v>192</v>
      </c>
      <c r="AE823" s="1" t="s">
        <v>8735</v>
      </c>
      <c r="BU823" s="1" t="s">
        <v>14082</v>
      </c>
    </row>
    <row r="824" spans="1:73" ht="13.5" customHeight="1" x14ac:dyDescent="0.25">
      <c r="A824" s="4" t="str">
        <f t="shared" si="24"/>
        <v>1687_풍각남면_240</v>
      </c>
      <c r="B824" s="1">
        <v>1687</v>
      </c>
      <c r="C824" s="1" t="s">
        <v>11322</v>
      </c>
      <c r="D824" s="1" t="s">
        <v>11323</v>
      </c>
      <c r="E824" s="1">
        <v>823</v>
      </c>
      <c r="F824" s="1">
        <v>3</v>
      </c>
      <c r="G824" s="1" t="s">
        <v>1830</v>
      </c>
      <c r="H824" s="1" t="s">
        <v>6460</v>
      </c>
      <c r="I824" s="1">
        <v>8</v>
      </c>
      <c r="L824" s="1">
        <v>2</v>
      </c>
      <c r="M824" s="1" t="s">
        <v>12443</v>
      </c>
      <c r="N824" s="1" t="s">
        <v>12936</v>
      </c>
      <c r="T824" s="1" t="s">
        <v>11369</v>
      </c>
      <c r="U824" s="1" t="s">
        <v>1551</v>
      </c>
      <c r="V824" s="1" t="s">
        <v>6725</v>
      </c>
      <c r="W824" s="1" t="s">
        <v>2078</v>
      </c>
      <c r="X824" s="1" t="s">
        <v>7089</v>
      </c>
      <c r="Y824" s="1" t="s">
        <v>2138</v>
      </c>
      <c r="Z824" s="1" t="s">
        <v>7620</v>
      </c>
      <c r="AC824" s="1">
        <v>34</v>
      </c>
      <c r="AD824" s="1" t="s">
        <v>55</v>
      </c>
      <c r="AE824" s="1" t="s">
        <v>8716</v>
      </c>
      <c r="AJ824" s="1" t="s">
        <v>17</v>
      </c>
      <c r="AK824" s="1" t="s">
        <v>8908</v>
      </c>
      <c r="AL824" s="1" t="s">
        <v>522</v>
      </c>
      <c r="AM824" s="1" t="s">
        <v>8889</v>
      </c>
      <c r="AT824" s="1" t="s">
        <v>60</v>
      </c>
      <c r="AU824" s="1" t="s">
        <v>7012</v>
      </c>
      <c r="AV824" s="1" t="s">
        <v>2101</v>
      </c>
      <c r="AW824" s="1" t="s">
        <v>9366</v>
      </c>
      <c r="BK824" s="1" t="s">
        <v>60</v>
      </c>
      <c r="BL824" s="1" t="s">
        <v>7012</v>
      </c>
      <c r="BM824" s="1" t="s">
        <v>2081</v>
      </c>
      <c r="BN824" s="1" t="s">
        <v>10481</v>
      </c>
      <c r="BO824" s="1" t="s">
        <v>60</v>
      </c>
      <c r="BP824" s="1" t="s">
        <v>7012</v>
      </c>
      <c r="BQ824" s="1" t="s">
        <v>2130</v>
      </c>
      <c r="BR824" s="1" t="s">
        <v>10902</v>
      </c>
      <c r="BS824" s="1" t="s">
        <v>106</v>
      </c>
      <c r="BT824" s="1" t="s">
        <v>8894</v>
      </c>
      <c r="BU824" s="1" t="s">
        <v>14083</v>
      </c>
    </row>
    <row r="825" spans="1:73" ht="13.5" customHeight="1" x14ac:dyDescent="0.25">
      <c r="A825" s="4" t="str">
        <f t="shared" si="24"/>
        <v>1687_풍각남면_240</v>
      </c>
      <c r="B825" s="1">
        <v>1687</v>
      </c>
      <c r="C825" s="1" t="s">
        <v>11322</v>
      </c>
      <c r="D825" s="1" t="s">
        <v>11323</v>
      </c>
      <c r="E825" s="1">
        <v>824</v>
      </c>
      <c r="F825" s="1">
        <v>3</v>
      </c>
      <c r="G825" s="1" t="s">
        <v>1830</v>
      </c>
      <c r="H825" s="1" t="s">
        <v>6460</v>
      </c>
      <c r="I825" s="1">
        <v>8</v>
      </c>
      <c r="L825" s="1">
        <v>2</v>
      </c>
      <c r="M825" s="1" t="s">
        <v>12443</v>
      </c>
      <c r="N825" s="1" t="s">
        <v>12936</v>
      </c>
      <c r="S825" s="1" t="s">
        <v>52</v>
      </c>
      <c r="T825" s="1" t="s">
        <v>6593</v>
      </c>
      <c r="U825" s="1" t="s">
        <v>2083</v>
      </c>
      <c r="V825" s="1" t="s">
        <v>6698</v>
      </c>
      <c r="W825" s="1" t="s">
        <v>98</v>
      </c>
      <c r="X825" s="1" t="s">
        <v>11439</v>
      </c>
      <c r="Y825" s="1" t="s">
        <v>2139</v>
      </c>
      <c r="Z825" s="1" t="s">
        <v>7621</v>
      </c>
      <c r="AC825" s="1">
        <v>40</v>
      </c>
      <c r="AD825" s="1" t="s">
        <v>327</v>
      </c>
      <c r="AE825" s="1" t="s">
        <v>8748</v>
      </c>
      <c r="AJ825" s="1" t="s">
        <v>17</v>
      </c>
      <c r="AK825" s="1" t="s">
        <v>8908</v>
      </c>
      <c r="AL825" s="1" t="s">
        <v>56</v>
      </c>
      <c r="AM825" s="1" t="s">
        <v>11552</v>
      </c>
      <c r="AT825" s="1" t="s">
        <v>44</v>
      </c>
      <c r="AU825" s="1" t="s">
        <v>6669</v>
      </c>
      <c r="AV825" s="1" t="s">
        <v>210</v>
      </c>
      <c r="AW825" s="1" t="s">
        <v>8591</v>
      </c>
      <c r="BG825" s="1" t="s">
        <v>148</v>
      </c>
      <c r="BH825" s="1" t="s">
        <v>11401</v>
      </c>
      <c r="BI825" s="1" t="s">
        <v>2069</v>
      </c>
      <c r="BJ825" s="1" t="s">
        <v>9644</v>
      </c>
      <c r="BM825" s="1" t="s">
        <v>1772</v>
      </c>
      <c r="BN825" s="1" t="s">
        <v>7789</v>
      </c>
      <c r="BO825" s="1" t="s">
        <v>44</v>
      </c>
      <c r="BP825" s="1" t="s">
        <v>6669</v>
      </c>
      <c r="BQ825" s="1" t="s">
        <v>2140</v>
      </c>
      <c r="BR825" s="1" t="s">
        <v>10726</v>
      </c>
      <c r="BS825" s="1" t="s">
        <v>51</v>
      </c>
      <c r="BT825" s="1" t="s">
        <v>8849</v>
      </c>
    </row>
    <row r="826" spans="1:73" ht="13.5" customHeight="1" x14ac:dyDescent="0.25">
      <c r="A826" s="4" t="str">
        <f t="shared" si="24"/>
        <v>1687_풍각남면_240</v>
      </c>
      <c r="B826" s="1">
        <v>1687</v>
      </c>
      <c r="C826" s="1" t="s">
        <v>11322</v>
      </c>
      <c r="D826" s="1" t="s">
        <v>11323</v>
      </c>
      <c r="E826" s="1">
        <v>825</v>
      </c>
      <c r="F826" s="1">
        <v>3</v>
      </c>
      <c r="G826" s="1" t="s">
        <v>1830</v>
      </c>
      <c r="H826" s="1" t="s">
        <v>6460</v>
      </c>
      <c r="I826" s="1">
        <v>8</v>
      </c>
      <c r="L826" s="1">
        <v>2</v>
      </c>
      <c r="M826" s="1" t="s">
        <v>12443</v>
      </c>
      <c r="N826" s="1" t="s">
        <v>12936</v>
      </c>
      <c r="S826" s="1" t="s">
        <v>68</v>
      </c>
      <c r="T826" s="1" t="s">
        <v>6595</v>
      </c>
      <c r="U826" s="1" t="s">
        <v>53</v>
      </c>
      <c r="V826" s="1" t="s">
        <v>6668</v>
      </c>
      <c r="Y826" s="1" t="s">
        <v>2141</v>
      </c>
      <c r="Z826" s="1" t="s">
        <v>7622</v>
      </c>
      <c r="AC826" s="1">
        <v>77</v>
      </c>
      <c r="AD826" s="1" t="s">
        <v>611</v>
      </c>
      <c r="AE826" s="1" t="s">
        <v>8764</v>
      </c>
    </row>
    <row r="827" spans="1:73" ht="13.5" customHeight="1" x14ac:dyDescent="0.25">
      <c r="A827" s="4" t="str">
        <f t="shared" si="24"/>
        <v>1687_풍각남면_240</v>
      </c>
      <c r="B827" s="1">
        <v>1687</v>
      </c>
      <c r="C827" s="1" t="s">
        <v>11322</v>
      </c>
      <c r="D827" s="1" t="s">
        <v>11323</v>
      </c>
      <c r="E827" s="1">
        <v>826</v>
      </c>
      <c r="F827" s="1">
        <v>3</v>
      </c>
      <c r="G827" s="1" t="s">
        <v>1830</v>
      </c>
      <c r="H827" s="1" t="s">
        <v>6460</v>
      </c>
      <c r="I827" s="1">
        <v>8</v>
      </c>
      <c r="L827" s="1">
        <v>2</v>
      </c>
      <c r="M827" s="1" t="s">
        <v>12443</v>
      </c>
      <c r="N827" s="1" t="s">
        <v>12936</v>
      </c>
      <c r="S827" s="1" t="s">
        <v>70</v>
      </c>
      <c r="T827" s="1" t="s">
        <v>6596</v>
      </c>
      <c r="Y827" s="1" t="s">
        <v>883</v>
      </c>
      <c r="Z827" s="1" t="s">
        <v>7284</v>
      </c>
      <c r="AC827" s="1">
        <v>7</v>
      </c>
      <c r="AD827" s="1" t="s">
        <v>11530</v>
      </c>
      <c r="AE827" s="1" t="s">
        <v>11529</v>
      </c>
    </row>
    <row r="828" spans="1:73" ht="13.5" customHeight="1" x14ac:dyDescent="0.25">
      <c r="A828" s="4" t="str">
        <f t="shared" si="24"/>
        <v>1687_풍각남면_240</v>
      </c>
      <c r="B828" s="1">
        <v>1687</v>
      </c>
      <c r="C828" s="1" t="s">
        <v>11322</v>
      </c>
      <c r="D828" s="1" t="s">
        <v>11323</v>
      </c>
      <c r="E828" s="1">
        <v>827</v>
      </c>
      <c r="F828" s="1">
        <v>3</v>
      </c>
      <c r="G828" s="1" t="s">
        <v>1830</v>
      </c>
      <c r="H828" s="1" t="s">
        <v>6460</v>
      </c>
      <c r="I828" s="1">
        <v>8</v>
      </c>
      <c r="L828" s="1">
        <v>2</v>
      </c>
      <c r="M828" s="1" t="s">
        <v>12443</v>
      </c>
      <c r="N828" s="1" t="s">
        <v>12936</v>
      </c>
      <c r="S828" s="1" t="s">
        <v>11531</v>
      </c>
      <c r="T828" s="1" t="s">
        <v>11532</v>
      </c>
      <c r="Y828" s="1" t="s">
        <v>2143</v>
      </c>
      <c r="Z828" s="1" t="s">
        <v>7623</v>
      </c>
      <c r="AC828" s="1">
        <v>2</v>
      </c>
      <c r="AD828" s="1" t="s">
        <v>69</v>
      </c>
      <c r="AE828" s="1" t="s">
        <v>6722</v>
      </c>
      <c r="AF828" s="1" t="s">
        <v>97</v>
      </c>
      <c r="AG828" s="1" t="s">
        <v>8774</v>
      </c>
    </row>
    <row r="829" spans="1:73" ht="13.5" customHeight="1" x14ac:dyDescent="0.25">
      <c r="A829" s="4" t="str">
        <f t="shared" ref="A829:A858" si="25">HYPERLINK("http://kyu.snu.ac.kr/sdhj/index.jsp?type=hj/GK14817_00IH_0001_0241.jpg","1687_풍각남면_241")</f>
        <v>1687_풍각남면_241</v>
      </c>
      <c r="B829" s="1">
        <v>1687</v>
      </c>
      <c r="C829" s="1" t="s">
        <v>11322</v>
      </c>
      <c r="D829" s="1" t="s">
        <v>11323</v>
      </c>
      <c r="E829" s="1">
        <v>828</v>
      </c>
      <c r="F829" s="1">
        <v>3</v>
      </c>
      <c r="G829" s="1" t="s">
        <v>1830</v>
      </c>
      <c r="H829" s="1" t="s">
        <v>6460</v>
      </c>
      <c r="I829" s="1">
        <v>8</v>
      </c>
      <c r="L829" s="1">
        <v>3</v>
      </c>
      <c r="M829" s="1" t="s">
        <v>12444</v>
      </c>
      <c r="N829" s="1" t="s">
        <v>12937</v>
      </c>
      <c r="T829" s="1" t="s">
        <v>11369</v>
      </c>
      <c r="U829" s="1" t="s">
        <v>374</v>
      </c>
      <c r="V829" s="1" t="s">
        <v>6692</v>
      </c>
      <c r="W829" s="1" t="s">
        <v>1729</v>
      </c>
      <c r="X829" s="1" t="s">
        <v>7084</v>
      </c>
      <c r="Y829" s="1" t="s">
        <v>2144</v>
      </c>
      <c r="Z829" s="1" t="s">
        <v>7624</v>
      </c>
      <c r="AC829" s="1">
        <v>66</v>
      </c>
      <c r="AD829" s="1" t="s">
        <v>333</v>
      </c>
      <c r="AE829" s="1" t="s">
        <v>8749</v>
      </c>
      <c r="AJ829" s="1" t="s">
        <v>17</v>
      </c>
      <c r="AK829" s="1" t="s">
        <v>8908</v>
      </c>
      <c r="AL829" s="1" t="s">
        <v>238</v>
      </c>
      <c r="AM829" s="1" t="s">
        <v>8872</v>
      </c>
      <c r="AT829" s="1" t="s">
        <v>60</v>
      </c>
      <c r="AU829" s="1" t="s">
        <v>7012</v>
      </c>
      <c r="AV829" s="1" t="s">
        <v>746</v>
      </c>
      <c r="AW829" s="1" t="s">
        <v>7255</v>
      </c>
      <c r="BG829" s="1" t="s">
        <v>60</v>
      </c>
      <c r="BH829" s="1" t="s">
        <v>7012</v>
      </c>
      <c r="BI829" s="1" t="s">
        <v>948</v>
      </c>
      <c r="BJ829" s="1" t="s">
        <v>7626</v>
      </c>
      <c r="BK829" s="1" t="s">
        <v>60</v>
      </c>
      <c r="BL829" s="1" t="s">
        <v>7012</v>
      </c>
      <c r="BM829" s="1" t="s">
        <v>1970</v>
      </c>
      <c r="BN829" s="1" t="s">
        <v>10473</v>
      </c>
      <c r="BO829" s="1" t="s">
        <v>60</v>
      </c>
      <c r="BP829" s="1" t="s">
        <v>7012</v>
      </c>
      <c r="BQ829" s="1" t="s">
        <v>2145</v>
      </c>
      <c r="BR829" s="1" t="s">
        <v>10906</v>
      </c>
      <c r="BS829" s="1" t="s">
        <v>77</v>
      </c>
      <c r="BT829" s="1" t="s">
        <v>8882</v>
      </c>
    </row>
    <row r="830" spans="1:73" ht="13.5" customHeight="1" x14ac:dyDescent="0.25">
      <c r="A830" s="4" t="str">
        <f t="shared" si="25"/>
        <v>1687_풍각남면_241</v>
      </c>
      <c r="B830" s="1">
        <v>1687</v>
      </c>
      <c r="C830" s="1" t="s">
        <v>11322</v>
      </c>
      <c r="D830" s="1" t="s">
        <v>11323</v>
      </c>
      <c r="E830" s="1">
        <v>829</v>
      </c>
      <c r="F830" s="1">
        <v>3</v>
      </c>
      <c r="G830" s="1" t="s">
        <v>1830</v>
      </c>
      <c r="H830" s="1" t="s">
        <v>6460</v>
      </c>
      <c r="I830" s="1">
        <v>8</v>
      </c>
      <c r="L830" s="1">
        <v>3</v>
      </c>
      <c r="M830" s="1" t="s">
        <v>12444</v>
      </c>
      <c r="N830" s="1" t="s">
        <v>12937</v>
      </c>
      <c r="S830" s="1" t="s">
        <v>52</v>
      </c>
      <c r="T830" s="1" t="s">
        <v>6593</v>
      </c>
      <c r="W830" s="1" t="s">
        <v>245</v>
      </c>
      <c r="X830" s="1" t="s">
        <v>7060</v>
      </c>
      <c r="Y830" s="1" t="s">
        <v>140</v>
      </c>
      <c r="Z830" s="1" t="s">
        <v>7129</v>
      </c>
      <c r="AC830" s="1">
        <v>60</v>
      </c>
      <c r="AD830" s="1" t="s">
        <v>312</v>
      </c>
      <c r="AE830" s="1" t="s">
        <v>8746</v>
      </c>
      <c r="AJ830" s="1" t="s">
        <v>17</v>
      </c>
      <c r="AK830" s="1" t="s">
        <v>8908</v>
      </c>
      <c r="AL830" s="1" t="s">
        <v>77</v>
      </c>
      <c r="AM830" s="1" t="s">
        <v>8882</v>
      </c>
      <c r="AT830" s="1" t="s">
        <v>159</v>
      </c>
      <c r="AU830" s="1" t="s">
        <v>9166</v>
      </c>
      <c r="AV830" s="1" t="s">
        <v>2146</v>
      </c>
      <c r="AW830" s="1" t="s">
        <v>9367</v>
      </c>
      <c r="BG830" s="1" t="s">
        <v>159</v>
      </c>
      <c r="BH830" s="1" t="s">
        <v>9166</v>
      </c>
      <c r="BI830" s="1" t="s">
        <v>2147</v>
      </c>
      <c r="BJ830" s="1" t="s">
        <v>10054</v>
      </c>
      <c r="BK830" s="1" t="s">
        <v>60</v>
      </c>
      <c r="BL830" s="1" t="s">
        <v>7012</v>
      </c>
      <c r="BM830" s="1" t="s">
        <v>2148</v>
      </c>
      <c r="BN830" s="1" t="s">
        <v>10483</v>
      </c>
      <c r="BO830" s="1" t="s">
        <v>60</v>
      </c>
      <c r="BP830" s="1" t="s">
        <v>7012</v>
      </c>
      <c r="BQ830" s="1" t="s">
        <v>2149</v>
      </c>
      <c r="BR830" s="1" t="s">
        <v>10907</v>
      </c>
      <c r="BS830" s="1" t="s">
        <v>108</v>
      </c>
      <c r="BT830" s="1" t="s">
        <v>8869</v>
      </c>
    </row>
    <row r="831" spans="1:73" ht="13.5" customHeight="1" x14ac:dyDescent="0.25">
      <c r="A831" s="4" t="str">
        <f t="shared" si="25"/>
        <v>1687_풍각남면_241</v>
      </c>
      <c r="B831" s="1">
        <v>1687</v>
      </c>
      <c r="C831" s="1" t="s">
        <v>11322</v>
      </c>
      <c r="D831" s="1" t="s">
        <v>11323</v>
      </c>
      <c r="E831" s="1">
        <v>830</v>
      </c>
      <c r="F831" s="1">
        <v>3</v>
      </c>
      <c r="G831" s="1" t="s">
        <v>1830</v>
      </c>
      <c r="H831" s="1" t="s">
        <v>6460</v>
      </c>
      <c r="I831" s="1">
        <v>8</v>
      </c>
      <c r="L831" s="1">
        <v>3</v>
      </c>
      <c r="M831" s="1" t="s">
        <v>12444</v>
      </c>
      <c r="N831" s="1" t="s">
        <v>12937</v>
      </c>
      <c r="S831" s="1" t="s">
        <v>93</v>
      </c>
      <c r="T831" s="1" t="s">
        <v>6597</v>
      </c>
      <c r="U831" s="1" t="s">
        <v>154</v>
      </c>
      <c r="V831" s="1" t="s">
        <v>6675</v>
      </c>
      <c r="Y831" s="1" t="s">
        <v>1531</v>
      </c>
      <c r="Z831" s="1" t="s">
        <v>7625</v>
      </c>
      <c r="AC831" s="1">
        <v>24</v>
      </c>
      <c r="AD831" s="1" t="s">
        <v>764</v>
      </c>
      <c r="AE831" s="1" t="s">
        <v>8767</v>
      </c>
      <c r="BU831" s="1" t="s">
        <v>14084</v>
      </c>
    </row>
    <row r="832" spans="1:73" ht="13.5" customHeight="1" x14ac:dyDescent="0.25">
      <c r="A832" s="4" t="str">
        <f t="shared" si="25"/>
        <v>1687_풍각남면_241</v>
      </c>
      <c r="B832" s="1">
        <v>1687</v>
      </c>
      <c r="C832" s="1" t="s">
        <v>11322</v>
      </c>
      <c r="D832" s="1" t="s">
        <v>11323</v>
      </c>
      <c r="E832" s="1">
        <v>831</v>
      </c>
      <c r="F832" s="1">
        <v>3</v>
      </c>
      <c r="G832" s="1" t="s">
        <v>1830</v>
      </c>
      <c r="H832" s="1" t="s">
        <v>6460</v>
      </c>
      <c r="I832" s="1">
        <v>8</v>
      </c>
      <c r="L832" s="1">
        <v>3</v>
      </c>
      <c r="M832" s="1" t="s">
        <v>12444</v>
      </c>
      <c r="N832" s="1" t="s">
        <v>12937</v>
      </c>
      <c r="S832" s="1" t="s">
        <v>93</v>
      </c>
      <c r="T832" s="1" t="s">
        <v>6597</v>
      </c>
      <c r="U832" s="1" t="s">
        <v>154</v>
      </c>
      <c r="V832" s="1" t="s">
        <v>6675</v>
      </c>
      <c r="Y832" s="1" t="s">
        <v>2150</v>
      </c>
      <c r="Z832" s="1" t="s">
        <v>7234</v>
      </c>
      <c r="AC832" s="1">
        <v>20</v>
      </c>
      <c r="AD832" s="1" t="s">
        <v>1066</v>
      </c>
      <c r="AE832" s="1" t="s">
        <v>7176</v>
      </c>
    </row>
    <row r="833" spans="1:73" ht="13.5" customHeight="1" x14ac:dyDescent="0.25">
      <c r="A833" s="4" t="str">
        <f t="shared" si="25"/>
        <v>1687_풍각남면_241</v>
      </c>
      <c r="B833" s="1">
        <v>1687</v>
      </c>
      <c r="C833" s="1" t="s">
        <v>11322</v>
      </c>
      <c r="D833" s="1" t="s">
        <v>11323</v>
      </c>
      <c r="E833" s="1">
        <v>832</v>
      </c>
      <c r="F833" s="1">
        <v>3</v>
      </c>
      <c r="G833" s="1" t="s">
        <v>1830</v>
      </c>
      <c r="H833" s="1" t="s">
        <v>6460</v>
      </c>
      <c r="I833" s="1">
        <v>8</v>
      </c>
      <c r="L833" s="1">
        <v>3</v>
      </c>
      <c r="M833" s="1" t="s">
        <v>12444</v>
      </c>
      <c r="N833" s="1" t="s">
        <v>12937</v>
      </c>
      <c r="S833" s="1" t="s">
        <v>341</v>
      </c>
      <c r="T833" s="1" t="s">
        <v>6594</v>
      </c>
      <c r="W833" s="1" t="s">
        <v>84</v>
      </c>
      <c r="X833" s="1" t="s">
        <v>11440</v>
      </c>
      <c r="Y833" s="1" t="s">
        <v>140</v>
      </c>
      <c r="Z833" s="1" t="s">
        <v>7129</v>
      </c>
      <c r="AC833" s="1">
        <v>21</v>
      </c>
      <c r="AD833" s="1" t="s">
        <v>415</v>
      </c>
      <c r="AE833" s="1" t="s">
        <v>8756</v>
      </c>
      <c r="AF833" s="1" t="s">
        <v>97</v>
      </c>
      <c r="AG833" s="1" t="s">
        <v>8774</v>
      </c>
    </row>
    <row r="834" spans="1:73" ht="13.5" customHeight="1" x14ac:dyDescent="0.25">
      <c r="A834" s="4" t="str">
        <f t="shared" si="25"/>
        <v>1687_풍각남면_241</v>
      </c>
      <c r="B834" s="1">
        <v>1687</v>
      </c>
      <c r="C834" s="1" t="s">
        <v>11322</v>
      </c>
      <c r="D834" s="1" t="s">
        <v>11323</v>
      </c>
      <c r="E834" s="1">
        <v>833</v>
      </c>
      <c r="F834" s="1">
        <v>3</v>
      </c>
      <c r="G834" s="1" t="s">
        <v>1830</v>
      </c>
      <c r="H834" s="1" t="s">
        <v>6460</v>
      </c>
      <c r="I834" s="1">
        <v>8</v>
      </c>
      <c r="L834" s="1">
        <v>4</v>
      </c>
      <c r="M834" s="1" t="s">
        <v>12445</v>
      </c>
      <c r="N834" s="1" t="s">
        <v>12938</v>
      </c>
      <c r="T834" s="1" t="s">
        <v>11368</v>
      </c>
      <c r="U834" s="1" t="s">
        <v>154</v>
      </c>
      <c r="V834" s="1" t="s">
        <v>6675</v>
      </c>
      <c r="W834" s="1" t="s">
        <v>945</v>
      </c>
      <c r="X834" s="1" t="s">
        <v>7075</v>
      </c>
      <c r="Y834" s="1" t="s">
        <v>948</v>
      </c>
      <c r="Z834" s="1" t="s">
        <v>7626</v>
      </c>
      <c r="AC834" s="1">
        <v>64</v>
      </c>
      <c r="AD834" s="1" t="s">
        <v>72</v>
      </c>
      <c r="AE834" s="1" t="s">
        <v>8718</v>
      </c>
      <c r="AJ834" s="1" t="s">
        <v>17</v>
      </c>
      <c r="AK834" s="1" t="s">
        <v>8908</v>
      </c>
      <c r="AL834" s="1" t="s">
        <v>108</v>
      </c>
      <c r="AM834" s="1" t="s">
        <v>8869</v>
      </c>
      <c r="AT834" s="1" t="s">
        <v>60</v>
      </c>
      <c r="AU834" s="1" t="s">
        <v>7012</v>
      </c>
      <c r="AV834" s="1" t="s">
        <v>1906</v>
      </c>
      <c r="AW834" s="1" t="s">
        <v>7689</v>
      </c>
      <c r="BG834" s="1" t="s">
        <v>60</v>
      </c>
      <c r="BH834" s="1" t="s">
        <v>7012</v>
      </c>
      <c r="BI834" s="1" t="s">
        <v>2151</v>
      </c>
      <c r="BJ834" s="1" t="s">
        <v>10055</v>
      </c>
      <c r="BK834" s="1" t="s">
        <v>60</v>
      </c>
      <c r="BL834" s="1" t="s">
        <v>7012</v>
      </c>
      <c r="BM834" s="1" t="s">
        <v>2152</v>
      </c>
      <c r="BN834" s="1" t="s">
        <v>10484</v>
      </c>
      <c r="BO834" s="1" t="s">
        <v>60</v>
      </c>
      <c r="BP834" s="1" t="s">
        <v>7012</v>
      </c>
      <c r="BQ834" s="1" t="s">
        <v>2153</v>
      </c>
      <c r="BR834" s="1" t="s">
        <v>10908</v>
      </c>
      <c r="BS834" s="1" t="s">
        <v>795</v>
      </c>
      <c r="BT834" s="1" t="s">
        <v>8865</v>
      </c>
      <c r="BU834" s="1" t="s">
        <v>14085</v>
      </c>
    </row>
    <row r="835" spans="1:73" ht="13.5" customHeight="1" x14ac:dyDescent="0.25">
      <c r="A835" s="4" t="str">
        <f t="shared" si="25"/>
        <v>1687_풍각남면_241</v>
      </c>
      <c r="B835" s="1">
        <v>1687</v>
      </c>
      <c r="C835" s="1" t="s">
        <v>11322</v>
      </c>
      <c r="D835" s="1" t="s">
        <v>11323</v>
      </c>
      <c r="E835" s="1">
        <v>834</v>
      </c>
      <c r="F835" s="1">
        <v>3</v>
      </c>
      <c r="G835" s="1" t="s">
        <v>1830</v>
      </c>
      <c r="H835" s="1" t="s">
        <v>6460</v>
      </c>
      <c r="I835" s="1">
        <v>8</v>
      </c>
      <c r="L835" s="1">
        <v>4</v>
      </c>
      <c r="M835" s="1" t="s">
        <v>12445</v>
      </c>
      <c r="N835" s="1" t="s">
        <v>12938</v>
      </c>
      <c r="S835" s="1" t="s">
        <v>52</v>
      </c>
      <c r="T835" s="1" t="s">
        <v>6593</v>
      </c>
      <c r="W835" s="1" t="s">
        <v>2154</v>
      </c>
      <c r="X835" s="1" t="s">
        <v>10567</v>
      </c>
      <c r="Y835" s="1" t="s">
        <v>140</v>
      </c>
      <c r="Z835" s="1" t="s">
        <v>7129</v>
      </c>
      <c r="AC835" s="1">
        <v>57</v>
      </c>
      <c r="AD835" s="1" t="s">
        <v>2010</v>
      </c>
      <c r="AE835" s="1" t="s">
        <v>8771</v>
      </c>
      <c r="AJ835" s="1" t="s">
        <v>17</v>
      </c>
      <c r="AK835" s="1" t="s">
        <v>8908</v>
      </c>
      <c r="AL835" s="1" t="s">
        <v>1060</v>
      </c>
      <c r="AM835" s="1" t="s">
        <v>8923</v>
      </c>
      <c r="AT835" s="1" t="s">
        <v>159</v>
      </c>
      <c r="AU835" s="1" t="s">
        <v>9166</v>
      </c>
      <c r="AV835" s="1" t="s">
        <v>2155</v>
      </c>
      <c r="AW835" s="1" t="s">
        <v>9368</v>
      </c>
      <c r="BG835" s="1" t="s">
        <v>159</v>
      </c>
      <c r="BH835" s="1" t="s">
        <v>9166</v>
      </c>
      <c r="BI835" s="1" t="s">
        <v>2156</v>
      </c>
      <c r="BJ835" s="1" t="s">
        <v>8482</v>
      </c>
      <c r="BK835" s="1" t="s">
        <v>293</v>
      </c>
      <c r="BL835" s="1" t="s">
        <v>6947</v>
      </c>
      <c r="BM835" s="1" t="s">
        <v>143</v>
      </c>
      <c r="BN835" s="1" t="s">
        <v>7165</v>
      </c>
      <c r="BO835" s="1" t="s">
        <v>60</v>
      </c>
      <c r="BP835" s="1" t="s">
        <v>7012</v>
      </c>
      <c r="BQ835" s="1" t="s">
        <v>2157</v>
      </c>
      <c r="BR835" s="1" t="s">
        <v>10909</v>
      </c>
      <c r="BS835" s="1" t="s">
        <v>1095</v>
      </c>
      <c r="BT835" s="1" t="s">
        <v>11631</v>
      </c>
    </row>
    <row r="836" spans="1:73" ht="13.5" customHeight="1" x14ac:dyDescent="0.25">
      <c r="A836" s="4" t="str">
        <f t="shared" si="25"/>
        <v>1687_풍각남면_241</v>
      </c>
      <c r="B836" s="1">
        <v>1687</v>
      </c>
      <c r="C836" s="1" t="s">
        <v>11322</v>
      </c>
      <c r="D836" s="1" t="s">
        <v>11323</v>
      </c>
      <c r="E836" s="1">
        <v>835</v>
      </c>
      <c r="F836" s="1">
        <v>3</v>
      </c>
      <c r="G836" s="1" t="s">
        <v>1830</v>
      </c>
      <c r="H836" s="1" t="s">
        <v>6460</v>
      </c>
      <c r="I836" s="1">
        <v>8</v>
      </c>
      <c r="L836" s="1">
        <v>4</v>
      </c>
      <c r="M836" s="1" t="s">
        <v>12445</v>
      </c>
      <c r="N836" s="1" t="s">
        <v>12938</v>
      </c>
      <c r="S836" s="1" t="s">
        <v>93</v>
      </c>
      <c r="T836" s="1" t="s">
        <v>6597</v>
      </c>
      <c r="U836" s="1" t="s">
        <v>922</v>
      </c>
      <c r="V836" s="1" t="s">
        <v>6730</v>
      </c>
      <c r="Y836" s="1" t="s">
        <v>2158</v>
      </c>
      <c r="Z836" s="1" t="s">
        <v>7627</v>
      </c>
      <c r="AC836" s="1">
        <v>25</v>
      </c>
      <c r="AD836" s="1" t="s">
        <v>401</v>
      </c>
      <c r="AE836" s="1" t="s">
        <v>8754</v>
      </c>
      <c r="BU836" s="1" t="s">
        <v>14086</v>
      </c>
    </row>
    <row r="837" spans="1:73" ht="13.5" customHeight="1" x14ac:dyDescent="0.25">
      <c r="A837" s="4" t="str">
        <f t="shared" si="25"/>
        <v>1687_풍각남면_241</v>
      </c>
      <c r="B837" s="1">
        <v>1687</v>
      </c>
      <c r="C837" s="1" t="s">
        <v>11322</v>
      </c>
      <c r="D837" s="1" t="s">
        <v>11323</v>
      </c>
      <c r="E837" s="1">
        <v>836</v>
      </c>
      <c r="F837" s="1">
        <v>3</v>
      </c>
      <c r="G837" s="1" t="s">
        <v>1830</v>
      </c>
      <c r="H837" s="1" t="s">
        <v>6460</v>
      </c>
      <c r="I837" s="1">
        <v>8</v>
      </c>
      <c r="L837" s="1">
        <v>4</v>
      </c>
      <c r="M837" s="1" t="s">
        <v>12445</v>
      </c>
      <c r="N837" s="1" t="s">
        <v>12938</v>
      </c>
      <c r="S837" s="1" t="s">
        <v>70</v>
      </c>
      <c r="T837" s="1" t="s">
        <v>6596</v>
      </c>
      <c r="Y837" s="1" t="s">
        <v>2159</v>
      </c>
      <c r="Z837" s="1" t="s">
        <v>7929</v>
      </c>
      <c r="AC837" s="1">
        <v>5</v>
      </c>
      <c r="AD837" s="1" t="s">
        <v>133</v>
      </c>
      <c r="AE837" s="1" t="s">
        <v>8727</v>
      </c>
    </row>
    <row r="838" spans="1:73" ht="13.5" customHeight="1" x14ac:dyDescent="0.25">
      <c r="A838" s="4" t="str">
        <f t="shared" si="25"/>
        <v>1687_풍각남면_241</v>
      </c>
      <c r="B838" s="1">
        <v>1687</v>
      </c>
      <c r="C838" s="1" t="s">
        <v>11322</v>
      </c>
      <c r="D838" s="1" t="s">
        <v>11323</v>
      </c>
      <c r="E838" s="1">
        <v>837</v>
      </c>
      <c r="F838" s="1">
        <v>3</v>
      </c>
      <c r="G838" s="1" t="s">
        <v>1830</v>
      </c>
      <c r="H838" s="1" t="s">
        <v>6460</v>
      </c>
      <c r="I838" s="1">
        <v>8</v>
      </c>
      <c r="L838" s="1">
        <v>4</v>
      </c>
      <c r="M838" s="1" t="s">
        <v>12445</v>
      </c>
      <c r="N838" s="1" t="s">
        <v>12938</v>
      </c>
      <c r="S838" s="1" t="s">
        <v>70</v>
      </c>
      <c r="T838" s="1" t="s">
        <v>6596</v>
      </c>
      <c r="Y838" s="1" t="s">
        <v>1985</v>
      </c>
      <c r="Z838" s="1" t="s">
        <v>11465</v>
      </c>
      <c r="AF838" s="1" t="s">
        <v>943</v>
      </c>
      <c r="AG838" s="1" t="s">
        <v>8783</v>
      </c>
    </row>
    <row r="839" spans="1:73" ht="13.5" customHeight="1" x14ac:dyDescent="0.25">
      <c r="A839" s="4" t="str">
        <f t="shared" si="25"/>
        <v>1687_풍각남면_241</v>
      </c>
      <c r="B839" s="1">
        <v>1687</v>
      </c>
      <c r="C839" s="1" t="s">
        <v>11322</v>
      </c>
      <c r="D839" s="1" t="s">
        <v>11323</v>
      </c>
      <c r="E839" s="1">
        <v>838</v>
      </c>
      <c r="F839" s="1">
        <v>3</v>
      </c>
      <c r="G839" s="1" t="s">
        <v>1830</v>
      </c>
      <c r="H839" s="1" t="s">
        <v>6460</v>
      </c>
      <c r="I839" s="1">
        <v>8</v>
      </c>
      <c r="L839" s="1">
        <v>4</v>
      </c>
      <c r="M839" s="1" t="s">
        <v>12445</v>
      </c>
      <c r="N839" s="1" t="s">
        <v>12938</v>
      </c>
      <c r="S839" s="1" t="s">
        <v>341</v>
      </c>
      <c r="T839" s="1" t="s">
        <v>6594</v>
      </c>
      <c r="W839" s="1" t="s">
        <v>98</v>
      </c>
      <c r="X839" s="1" t="s">
        <v>11439</v>
      </c>
      <c r="Y839" s="1" t="s">
        <v>140</v>
      </c>
      <c r="Z839" s="1" t="s">
        <v>7129</v>
      </c>
      <c r="AC839" s="1">
        <v>25</v>
      </c>
      <c r="AD839" s="1" t="s">
        <v>401</v>
      </c>
      <c r="AE839" s="1" t="s">
        <v>8754</v>
      </c>
      <c r="AF839" s="1" t="s">
        <v>97</v>
      </c>
      <c r="AG839" s="1" t="s">
        <v>8774</v>
      </c>
    </row>
    <row r="840" spans="1:73" ht="13.5" customHeight="1" x14ac:dyDescent="0.25">
      <c r="A840" s="4" t="str">
        <f t="shared" si="25"/>
        <v>1687_풍각남면_241</v>
      </c>
      <c r="B840" s="1">
        <v>1687</v>
      </c>
      <c r="C840" s="1" t="s">
        <v>11322</v>
      </c>
      <c r="D840" s="1" t="s">
        <v>11323</v>
      </c>
      <c r="E840" s="1">
        <v>839</v>
      </c>
      <c r="F840" s="1">
        <v>3</v>
      </c>
      <c r="G840" s="1" t="s">
        <v>1830</v>
      </c>
      <c r="H840" s="1" t="s">
        <v>6460</v>
      </c>
      <c r="I840" s="1">
        <v>8</v>
      </c>
      <c r="L840" s="1">
        <v>5</v>
      </c>
      <c r="M840" s="1" t="s">
        <v>12446</v>
      </c>
      <c r="N840" s="1" t="s">
        <v>12939</v>
      </c>
      <c r="T840" s="1" t="s">
        <v>11369</v>
      </c>
      <c r="U840" s="1" t="s">
        <v>922</v>
      </c>
      <c r="V840" s="1" t="s">
        <v>6730</v>
      </c>
      <c r="W840" s="1" t="s">
        <v>945</v>
      </c>
      <c r="X840" s="1" t="s">
        <v>7075</v>
      </c>
      <c r="Y840" s="1" t="s">
        <v>1036</v>
      </c>
      <c r="Z840" s="1" t="s">
        <v>7628</v>
      </c>
      <c r="AC840" s="1">
        <v>40</v>
      </c>
      <c r="AD840" s="1" t="s">
        <v>327</v>
      </c>
      <c r="AE840" s="1" t="s">
        <v>8748</v>
      </c>
      <c r="AJ840" s="1" t="s">
        <v>17</v>
      </c>
      <c r="AK840" s="1" t="s">
        <v>8908</v>
      </c>
      <c r="AL840" s="1" t="s">
        <v>108</v>
      </c>
      <c r="AM840" s="1" t="s">
        <v>8869</v>
      </c>
      <c r="AT840" s="1" t="s">
        <v>970</v>
      </c>
      <c r="AU840" s="1" t="s">
        <v>6704</v>
      </c>
      <c r="AV840" s="1" t="s">
        <v>948</v>
      </c>
      <c r="AW840" s="1" t="s">
        <v>7626</v>
      </c>
      <c r="BG840" s="1" t="s">
        <v>60</v>
      </c>
      <c r="BH840" s="1" t="s">
        <v>7012</v>
      </c>
      <c r="BI840" s="1" t="s">
        <v>1906</v>
      </c>
      <c r="BJ840" s="1" t="s">
        <v>7689</v>
      </c>
      <c r="BK840" s="1" t="s">
        <v>60</v>
      </c>
      <c r="BL840" s="1" t="s">
        <v>7012</v>
      </c>
      <c r="BM840" s="1" t="s">
        <v>2151</v>
      </c>
      <c r="BN840" s="1" t="s">
        <v>10055</v>
      </c>
      <c r="BO840" s="1" t="s">
        <v>60</v>
      </c>
      <c r="BP840" s="1" t="s">
        <v>7012</v>
      </c>
      <c r="BQ840" s="1" t="s">
        <v>2160</v>
      </c>
      <c r="BR840" s="1" t="s">
        <v>13328</v>
      </c>
      <c r="BS840" s="1" t="s">
        <v>1060</v>
      </c>
      <c r="BT840" s="1" t="s">
        <v>8923</v>
      </c>
      <c r="BU840" s="1" t="s">
        <v>14087</v>
      </c>
    </row>
    <row r="841" spans="1:73" ht="13.5" customHeight="1" x14ac:dyDescent="0.25">
      <c r="A841" s="4" t="str">
        <f t="shared" si="25"/>
        <v>1687_풍각남면_241</v>
      </c>
      <c r="B841" s="1">
        <v>1687</v>
      </c>
      <c r="C841" s="1" t="s">
        <v>11322</v>
      </c>
      <c r="D841" s="1" t="s">
        <v>11323</v>
      </c>
      <c r="E841" s="1">
        <v>840</v>
      </c>
      <c r="F841" s="1">
        <v>3</v>
      </c>
      <c r="G841" s="1" t="s">
        <v>1830</v>
      </c>
      <c r="H841" s="1" t="s">
        <v>6460</v>
      </c>
      <c r="I841" s="1">
        <v>8</v>
      </c>
      <c r="L841" s="1">
        <v>5</v>
      </c>
      <c r="M841" s="1" t="s">
        <v>12446</v>
      </c>
      <c r="N841" s="1" t="s">
        <v>12939</v>
      </c>
      <c r="S841" s="1" t="s">
        <v>52</v>
      </c>
      <c r="T841" s="1" t="s">
        <v>6593</v>
      </c>
      <c r="W841" s="1" t="s">
        <v>145</v>
      </c>
      <c r="X841" s="1" t="s">
        <v>7059</v>
      </c>
      <c r="Y841" s="1" t="s">
        <v>140</v>
      </c>
      <c r="Z841" s="1" t="s">
        <v>7129</v>
      </c>
      <c r="AC841" s="1">
        <v>40</v>
      </c>
      <c r="AD841" s="1" t="s">
        <v>327</v>
      </c>
      <c r="AE841" s="1" t="s">
        <v>8748</v>
      </c>
      <c r="AJ841" s="1" t="s">
        <v>17</v>
      </c>
      <c r="AK841" s="1" t="s">
        <v>8908</v>
      </c>
      <c r="AL841" s="1" t="s">
        <v>51</v>
      </c>
      <c r="AM841" s="1" t="s">
        <v>8849</v>
      </c>
      <c r="AT841" s="1" t="s">
        <v>60</v>
      </c>
      <c r="AU841" s="1" t="s">
        <v>7012</v>
      </c>
      <c r="AV841" s="1" t="s">
        <v>2161</v>
      </c>
      <c r="AW841" s="1" t="s">
        <v>9369</v>
      </c>
      <c r="BG841" s="1" t="s">
        <v>60</v>
      </c>
      <c r="BH841" s="1" t="s">
        <v>7012</v>
      </c>
      <c r="BI841" s="1" t="s">
        <v>2162</v>
      </c>
      <c r="BJ841" s="1" t="s">
        <v>9494</v>
      </c>
      <c r="BK841" s="1" t="s">
        <v>14024</v>
      </c>
      <c r="BL841" s="1" t="s">
        <v>7012</v>
      </c>
      <c r="BM841" s="1" t="s">
        <v>14023</v>
      </c>
      <c r="BN841" s="1" t="s">
        <v>10485</v>
      </c>
      <c r="BQ841" s="1" t="s">
        <v>2163</v>
      </c>
      <c r="BR841" s="1" t="s">
        <v>10910</v>
      </c>
      <c r="BS841" s="1" t="s">
        <v>51</v>
      </c>
      <c r="BT841" s="1" t="s">
        <v>8849</v>
      </c>
    </row>
    <row r="842" spans="1:73" ht="13.5" customHeight="1" x14ac:dyDescent="0.25">
      <c r="A842" s="4" t="str">
        <f t="shared" si="25"/>
        <v>1687_풍각남면_241</v>
      </c>
      <c r="B842" s="1">
        <v>1687</v>
      </c>
      <c r="C842" s="1" t="s">
        <v>11322</v>
      </c>
      <c r="D842" s="1" t="s">
        <v>11323</v>
      </c>
      <c r="E842" s="1">
        <v>841</v>
      </c>
      <c r="F842" s="1">
        <v>3</v>
      </c>
      <c r="G842" s="1" t="s">
        <v>1830</v>
      </c>
      <c r="H842" s="1" t="s">
        <v>6460</v>
      </c>
      <c r="I842" s="1">
        <v>8</v>
      </c>
      <c r="L842" s="1">
        <v>5</v>
      </c>
      <c r="M842" s="1" t="s">
        <v>12446</v>
      </c>
      <c r="N842" s="1" t="s">
        <v>12939</v>
      </c>
      <c r="S842" s="1" t="s">
        <v>70</v>
      </c>
      <c r="T842" s="1" t="s">
        <v>6596</v>
      </c>
      <c r="Y842" s="1" t="s">
        <v>857</v>
      </c>
      <c r="Z842" s="1" t="s">
        <v>7279</v>
      </c>
      <c r="AC842" s="1">
        <v>4</v>
      </c>
      <c r="AD842" s="1" t="s">
        <v>72</v>
      </c>
      <c r="AE842" s="1" t="s">
        <v>8718</v>
      </c>
    </row>
    <row r="843" spans="1:73" ht="13.5" customHeight="1" x14ac:dyDescent="0.25">
      <c r="A843" s="4" t="str">
        <f t="shared" si="25"/>
        <v>1687_풍각남면_241</v>
      </c>
      <c r="B843" s="1">
        <v>1687</v>
      </c>
      <c r="C843" s="1" t="s">
        <v>11322</v>
      </c>
      <c r="D843" s="1" t="s">
        <v>11323</v>
      </c>
      <c r="E843" s="1">
        <v>842</v>
      </c>
      <c r="F843" s="1">
        <v>3</v>
      </c>
      <c r="G843" s="1" t="s">
        <v>1830</v>
      </c>
      <c r="H843" s="1" t="s">
        <v>6460</v>
      </c>
      <c r="I843" s="1">
        <v>9</v>
      </c>
      <c r="J843" s="1" t="s">
        <v>2164</v>
      </c>
      <c r="K843" s="1" t="s">
        <v>6502</v>
      </c>
      <c r="L843" s="1">
        <v>1</v>
      </c>
      <c r="M843" s="1" t="s">
        <v>12447</v>
      </c>
      <c r="N843" s="1" t="s">
        <v>12940</v>
      </c>
      <c r="T843" s="1" t="s">
        <v>11368</v>
      </c>
      <c r="U843" s="1" t="s">
        <v>2165</v>
      </c>
      <c r="V843" s="1" t="s">
        <v>6805</v>
      </c>
      <c r="W843" s="1" t="s">
        <v>945</v>
      </c>
      <c r="X843" s="1" t="s">
        <v>7075</v>
      </c>
      <c r="Y843" s="1" t="s">
        <v>1319</v>
      </c>
      <c r="Z843" s="1" t="s">
        <v>7405</v>
      </c>
      <c r="AC843" s="1">
        <v>44</v>
      </c>
      <c r="AD843" s="1" t="s">
        <v>229</v>
      </c>
      <c r="AE843" s="1" t="s">
        <v>8739</v>
      </c>
      <c r="AJ843" s="1" t="s">
        <v>17</v>
      </c>
      <c r="AK843" s="1" t="s">
        <v>8908</v>
      </c>
      <c r="AL843" s="1" t="s">
        <v>108</v>
      </c>
      <c r="AM843" s="1" t="s">
        <v>8869</v>
      </c>
      <c r="AT843" s="1" t="s">
        <v>60</v>
      </c>
      <c r="AU843" s="1" t="s">
        <v>7012</v>
      </c>
      <c r="AV843" s="1" t="s">
        <v>2166</v>
      </c>
      <c r="AW843" s="1" t="s">
        <v>8592</v>
      </c>
      <c r="BG843" s="1" t="s">
        <v>60</v>
      </c>
      <c r="BH843" s="1" t="s">
        <v>7012</v>
      </c>
      <c r="BI843" s="1" t="s">
        <v>2151</v>
      </c>
      <c r="BJ843" s="1" t="s">
        <v>10055</v>
      </c>
      <c r="BK843" s="1" t="s">
        <v>60</v>
      </c>
      <c r="BL843" s="1" t="s">
        <v>7012</v>
      </c>
      <c r="BM843" s="1" t="s">
        <v>2152</v>
      </c>
      <c r="BN843" s="1" t="s">
        <v>10484</v>
      </c>
      <c r="BO843" s="1" t="s">
        <v>148</v>
      </c>
      <c r="BP843" s="1" t="s">
        <v>11401</v>
      </c>
      <c r="BQ843" s="1" t="s">
        <v>2167</v>
      </c>
      <c r="BR843" s="1" t="s">
        <v>12018</v>
      </c>
      <c r="BS843" s="1" t="s">
        <v>56</v>
      </c>
      <c r="BT843" s="1" t="s">
        <v>11552</v>
      </c>
    </row>
    <row r="844" spans="1:73" ht="13.5" customHeight="1" x14ac:dyDescent="0.25">
      <c r="A844" s="4" t="str">
        <f t="shared" si="25"/>
        <v>1687_풍각남면_241</v>
      </c>
      <c r="B844" s="1">
        <v>1687</v>
      </c>
      <c r="C844" s="1" t="s">
        <v>11322</v>
      </c>
      <c r="D844" s="1" t="s">
        <v>11323</v>
      </c>
      <c r="E844" s="1">
        <v>843</v>
      </c>
      <c r="F844" s="1">
        <v>3</v>
      </c>
      <c r="G844" s="1" t="s">
        <v>1830</v>
      </c>
      <c r="H844" s="1" t="s">
        <v>6460</v>
      </c>
      <c r="I844" s="1">
        <v>9</v>
      </c>
      <c r="L844" s="1">
        <v>1</v>
      </c>
      <c r="M844" s="1" t="s">
        <v>12447</v>
      </c>
      <c r="N844" s="1" t="s">
        <v>12940</v>
      </c>
      <c r="S844" s="1" t="s">
        <v>52</v>
      </c>
      <c r="T844" s="1" t="s">
        <v>6593</v>
      </c>
      <c r="W844" s="1" t="s">
        <v>98</v>
      </c>
      <c r="X844" s="1" t="s">
        <v>11439</v>
      </c>
      <c r="Y844" s="1" t="s">
        <v>2168</v>
      </c>
      <c r="Z844" s="1" t="s">
        <v>7629</v>
      </c>
      <c r="AC844" s="1">
        <v>52</v>
      </c>
      <c r="AD844" s="1" t="s">
        <v>747</v>
      </c>
      <c r="AE844" s="1" t="s">
        <v>8766</v>
      </c>
      <c r="AJ844" s="1" t="s">
        <v>17</v>
      </c>
      <c r="AK844" s="1" t="s">
        <v>8908</v>
      </c>
      <c r="AL844" s="1" t="s">
        <v>56</v>
      </c>
      <c r="AM844" s="1" t="s">
        <v>11552</v>
      </c>
      <c r="AT844" s="1" t="s">
        <v>148</v>
      </c>
      <c r="AU844" s="1" t="s">
        <v>11760</v>
      </c>
      <c r="AV844" s="1" t="s">
        <v>235</v>
      </c>
      <c r="AW844" s="1" t="s">
        <v>8010</v>
      </c>
      <c r="BG844" s="1" t="s">
        <v>60</v>
      </c>
      <c r="BH844" s="1" t="s">
        <v>7012</v>
      </c>
      <c r="BI844" s="1" t="s">
        <v>2169</v>
      </c>
      <c r="BJ844" s="1" t="s">
        <v>10056</v>
      </c>
      <c r="BM844" s="1" t="s">
        <v>80</v>
      </c>
      <c r="BN844" s="1" t="s">
        <v>9950</v>
      </c>
      <c r="BO844" s="1" t="s">
        <v>60</v>
      </c>
      <c r="BP844" s="1" t="s">
        <v>7012</v>
      </c>
      <c r="BQ844" s="1" t="s">
        <v>2170</v>
      </c>
      <c r="BR844" s="1" t="s">
        <v>7485</v>
      </c>
      <c r="BS844" s="1" t="s">
        <v>57</v>
      </c>
      <c r="BT844" s="1" t="s">
        <v>8919</v>
      </c>
      <c r="BU844" s="1" t="s">
        <v>14088</v>
      </c>
    </row>
    <row r="845" spans="1:73" ht="13.5" customHeight="1" x14ac:dyDescent="0.25">
      <c r="A845" s="4" t="str">
        <f t="shared" si="25"/>
        <v>1687_풍각남면_241</v>
      </c>
      <c r="B845" s="1">
        <v>1687</v>
      </c>
      <c r="C845" s="1" t="s">
        <v>11322</v>
      </c>
      <c r="D845" s="1" t="s">
        <v>11323</v>
      </c>
      <c r="E845" s="1">
        <v>844</v>
      </c>
      <c r="F845" s="1">
        <v>3</v>
      </c>
      <c r="G845" s="1" t="s">
        <v>1830</v>
      </c>
      <c r="H845" s="1" t="s">
        <v>6460</v>
      </c>
      <c r="I845" s="1">
        <v>9</v>
      </c>
      <c r="L845" s="1">
        <v>1</v>
      </c>
      <c r="M845" s="1" t="s">
        <v>12447</v>
      </c>
      <c r="N845" s="1" t="s">
        <v>12940</v>
      </c>
      <c r="S845" s="1" t="s">
        <v>93</v>
      </c>
      <c r="T845" s="1" t="s">
        <v>6597</v>
      </c>
      <c r="U845" s="1" t="s">
        <v>922</v>
      </c>
      <c r="V845" s="1" t="s">
        <v>6730</v>
      </c>
      <c r="Y845" s="1" t="s">
        <v>1198</v>
      </c>
      <c r="Z845" s="1" t="s">
        <v>11466</v>
      </c>
      <c r="AC845" s="1">
        <v>18</v>
      </c>
      <c r="AD845" s="1" t="s">
        <v>801</v>
      </c>
      <c r="AE845" s="1" t="s">
        <v>7937</v>
      </c>
      <c r="BU845" s="1" t="s">
        <v>14076</v>
      </c>
    </row>
    <row r="846" spans="1:73" ht="13.5" customHeight="1" x14ac:dyDescent="0.25">
      <c r="A846" s="4" t="str">
        <f t="shared" si="25"/>
        <v>1687_풍각남면_241</v>
      </c>
      <c r="B846" s="1">
        <v>1687</v>
      </c>
      <c r="C846" s="1" t="s">
        <v>11322</v>
      </c>
      <c r="D846" s="1" t="s">
        <v>11323</v>
      </c>
      <c r="E846" s="1">
        <v>845</v>
      </c>
      <c r="F846" s="1">
        <v>3</v>
      </c>
      <c r="G846" s="1" t="s">
        <v>1830</v>
      </c>
      <c r="H846" s="1" t="s">
        <v>6460</v>
      </c>
      <c r="I846" s="1">
        <v>9</v>
      </c>
      <c r="L846" s="1">
        <v>1</v>
      </c>
      <c r="M846" s="1" t="s">
        <v>12447</v>
      </c>
      <c r="N846" s="1" t="s">
        <v>12940</v>
      </c>
      <c r="S846" s="1" t="s">
        <v>93</v>
      </c>
      <c r="T846" s="1" t="s">
        <v>6597</v>
      </c>
      <c r="U846" s="1" t="s">
        <v>154</v>
      </c>
      <c r="V846" s="1" t="s">
        <v>6675</v>
      </c>
      <c r="Y846" s="1" t="s">
        <v>2171</v>
      </c>
      <c r="Z846" s="1" t="s">
        <v>11458</v>
      </c>
      <c r="AC846" s="1">
        <v>7</v>
      </c>
      <c r="AD846" s="1" t="s">
        <v>121</v>
      </c>
      <c r="AE846" s="1" t="s">
        <v>8725</v>
      </c>
    </row>
    <row r="847" spans="1:73" ht="13.5" customHeight="1" x14ac:dyDescent="0.25">
      <c r="A847" s="4" t="str">
        <f t="shared" si="25"/>
        <v>1687_풍각남면_241</v>
      </c>
      <c r="B847" s="1">
        <v>1687</v>
      </c>
      <c r="C847" s="1" t="s">
        <v>11322</v>
      </c>
      <c r="D847" s="1" t="s">
        <v>11323</v>
      </c>
      <c r="E847" s="1">
        <v>846</v>
      </c>
      <c r="F847" s="1">
        <v>3</v>
      </c>
      <c r="G847" s="1" t="s">
        <v>1830</v>
      </c>
      <c r="H847" s="1" t="s">
        <v>6460</v>
      </c>
      <c r="I847" s="1">
        <v>9</v>
      </c>
      <c r="L847" s="1">
        <v>1</v>
      </c>
      <c r="M847" s="1" t="s">
        <v>12447</v>
      </c>
      <c r="N847" s="1" t="s">
        <v>12940</v>
      </c>
      <c r="S847" s="1" t="s">
        <v>70</v>
      </c>
      <c r="T847" s="1" t="s">
        <v>6596</v>
      </c>
      <c r="Y847" s="1" t="s">
        <v>2172</v>
      </c>
      <c r="Z847" s="1" t="s">
        <v>7630</v>
      </c>
      <c r="AC847" s="1">
        <v>6</v>
      </c>
      <c r="AD847" s="1" t="s">
        <v>333</v>
      </c>
      <c r="AE847" s="1" t="s">
        <v>8749</v>
      </c>
    </row>
    <row r="848" spans="1:73" ht="13.5" customHeight="1" x14ac:dyDescent="0.25">
      <c r="A848" s="4" t="str">
        <f t="shared" si="25"/>
        <v>1687_풍각남면_241</v>
      </c>
      <c r="B848" s="1">
        <v>1687</v>
      </c>
      <c r="C848" s="1" t="s">
        <v>11322</v>
      </c>
      <c r="D848" s="1" t="s">
        <v>11323</v>
      </c>
      <c r="E848" s="1">
        <v>847</v>
      </c>
      <c r="F848" s="1">
        <v>3</v>
      </c>
      <c r="G848" s="1" t="s">
        <v>1830</v>
      </c>
      <c r="H848" s="1" t="s">
        <v>6460</v>
      </c>
      <c r="I848" s="1">
        <v>9</v>
      </c>
      <c r="L848" s="1">
        <v>2</v>
      </c>
      <c r="M848" s="1" t="s">
        <v>3759</v>
      </c>
      <c r="N848" s="1" t="s">
        <v>8564</v>
      </c>
      <c r="T848" s="1" t="s">
        <v>11368</v>
      </c>
      <c r="U848" s="1" t="s">
        <v>916</v>
      </c>
      <c r="V848" s="1" t="s">
        <v>6729</v>
      </c>
      <c r="W848" s="1" t="s">
        <v>2173</v>
      </c>
      <c r="X848" s="1" t="s">
        <v>7090</v>
      </c>
      <c r="Y848" s="1" t="s">
        <v>568</v>
      </c>
      <c r="Z848" s="1" t="s">
        <v>7631</v>
      </c>
      <c r="AC848" s="1">
        <v>47</v>
      </c>
      <c r="AD848" s="1" t="s">
        <v>172</v>
      </c>
      <c r="AE848" s="1" t="s">
        <v>8733</v>
      </c>
      <c r="AJ848" s="1" t="s">
        <v>17</v>
      </c>
      <c r="AK848" s="1" t="s">
        <v>8908</v>
      </c>
      <c r="AL848" s="1" t="s">
        <v>2174</v>
      </c>
      <c r="AM848" s="1" t="s">
        <v>8936</v>
      </c>
      <c r="AT848" s="1" t="s">
        <v>148</v>
      </c>
      <c r="AU848" s="1" t="s">
        <v>11760</v>
      </c>
      <c r="AV848" s="1" t="s">
        <v>682</v>
      </c>
      <c r="AW848" s="1" t="s">
        <v>7333</v>
      </c>
      <c r="BG848" s="1" t="s">
        <v>148</v>
      </c>
      <c r="BH848" s="1" t="s">
        <v>11401</v>
      </c>
      <c r="BI848" s="1" t="s">
        <v>2175</v>
      </c>
      <c r="BJ848" s="1" t="s">
        <v>8091</v>
      </c>
      <c r="BK848" s="1" t="s">
        <v>148</v>
      </c>
      <c r="BL848" s="1" t="s">
        <v>11910</v>
      </c>
      <c r="BM848" s="1" t="s">
        <v>1359</v>
      </c>
      <c r="BN848" s="1" t="s">
        <v>9324</v>
      </c>
      <c r="BO848" s="1" t="s">
        <v>148</v>
      </c>
      <c r="BP848" s="1" t="s">
        <v>11401</v>
      </c>
      <c r="BQ848" s="1" t="s">
        <v>2176</v>
      </c>
      <c r="BR848" s="1" t="s">
        <v>10911</v>
      </c>
      <c r="BS848" s="1" t="s">
        <v>106</v>
      </c>
      <c r="BT848" s="1" t="s">
        <v>8894</v>
      </c>
    </row>
    <row r="849" spans="1:73" ht="13.5" customHeight="1" x14ac:dyDescent="0.25">
      <c r="A849" s="4" t="str">
        <f t="shared" si="25"/>
        <v>1687_풍각남면_241</v>
      </c>
      <c r="B849" s="1">
        <v>1687</v>
      </c>
      <c r="C849" s="1" t="s">
        <v>11322</v>
      </c>
      <c r="D849" s="1" t="s">
        <v>11323</v>
      </c>
      <c r="E849" s="1">
        <v>848</v>
      </c>
      <c r="F849" s="1">
        <v>3</v>
      </c>
      <c r="G849" s="1" t="s">
        <v>1830</v>
      </c>
      <c r="H849" s="1" t="s">
        <v>6460</v>
      </c>
      <c r="I849" s="1">
        <v>9</v>
      </c>
      <c r="L849" s="1">
        <v>2</v>
      </c>
      <c r="M849" s="1" t="s">
        <v>3759</v>
      </c>
      <c r="N849" s="1" t="s">
        <v>8564</v>
      </c>
      <c r="S849" s="1" t="s">
        <v>52</v>
      </c>
      <c r="T849" s="1" t="s">
        <v>6593</v>
      </c>
      <c r="W849" s="1" t="s">
        <v>98</v>
      </c>
      <c r="X849" s="1" t="s">
        <v>11439</v>
      </c>
      <c r="Y849" s="1" t="s">
        <v>2177</v>
      </c>
      <c r="Z849" s="1" t="s">
        <v>7632</v>
      </c>
      <c r="AC849" s="1">
        <v>44</v>
      </c>
      <c r="AD849" s="1" t="s">
        <v>229</v>
      </c>
      <c r="AE849" s="1" t="s">
        <v>8739</v>
      </c>
      <c r="AJ849" s="1" t="s">
        <v>17</v>
      </c>
      <c r="AK849" s="1" t="s">
        <v>8908</v>
      </c>
      <c r="AL849" s="1" t="s">
        <v>56</v>
      </c>
      <c r="AM849" s="1" t="s">
        <v>11552</v>
      </c>
      <c r="AT849" s="1" t="s">
        <v>60</v>
      </c>
      <c r="AU849" s="1" t="s">
        <v>7012</v>
      </c>
      <c r="AV849" s="1" t="s">
        <v>2119</v>
      </c>
      <c r="AW849" s="1" t="s">
        <v>7799</v>
      </c>
      <c r="BG849" s="1" t="s">
        <v>60</v>
      </c>
      <c r="BH849" s="1" t="s">
        <v>7012</v>
      </c>
      <c r="BI849" s="1" t="s">
        <v>1988</v>
      </c>
      <c r="BJ849" s="1" t="s">
        <v>10048</v>
      </c>
      <c r="BK849" s="1" t="s">
        <v>60</v>
      </c>
      <c r="BL849" s="1" t="s">
        <v>7012</v>
      </c>
      <c r="BM849" s="1" t="s">
        <v>1989</v>
      </c>
      <c r="BN849" s="1" t="s">
        <v>11916</v>
      </c>
      <c r="BO849" s="1" t="s">
        <v>60</v>
      </c>
      <c r="BP849" s="1" t="s">
        <v>7012</v>
      </c>
      <c r="BQ849" s="1" t="s">
        <v>2178</v>
      </c>
      <c r="BR849" s="1" t="s">
        <v>7728</v>
      </c>
      <c r="BS849" s="1" t="s">
        <v>981</v>
      </c>
      <c r="BT849" s="1" t="s">
        <v>8921</v>
      </c>
    </row>
    <row r="850" spans="1:73" ht="13.5" customHeight="1" x14ac:dyDescent="0.25">
      <c r="A850" s="4" t="str">
        <f t="shared" si="25"/>
        <v>1687_풍각남면_241</v>
      </c>
      <c r="B850" s="1">
        <v>1687</v>
      </c>
      <c r="C850" s="1" t="s">
        <v>11322</v>
      </c>
      <c r="D850" s="1" t="s">
        <v>11323</v>
      </c>
      <c r="E850" s="1">
        <v>849</v>
      </c>
      <c r="F850" s="1">
        <v>3</v>
      </c>
      <c r="G850" s="1" t="s">
        <v>1830</v>
      </c>
      <c r="H850" s="1" t="s">
        <v>6460</v>
      </c>
      <c r="I850" s="1">
        <v>9</v>
      </c>
      <c r="L850" s="1">
        <v>2</v>
      </c>
      <c r="M850" s="1" t="s">
        <v>3759</v>
      </c>
      <c r="N850" s="1" t="s">
        <v>8564</v>
      </c>
      <c r="S850" s="1" t="s">
        <v>93</v>
      </c>
      <c r="T850" s="1" t="s">
        <v>6597</v>
      </c>
      <c r="U850" s="1" t="s">
        <v>2179</v>
      </c>
      <c r="V850" s="1" t="s">
        <v>6806</v>
      </c>
      <c r="Y850" s="1" t="s">
        <v>2180</v>
      </c>
      <c r="Z850" s="1" t="s">
        <v>7633</v>
      </c>
      <c r="AC850" s="1">
        <v>21</v>
      </c>
      <c r="AD850" s="1" t="s">
        <v>415</v>
      </c>
      <c r="AE850" s="1" t="s">
        <v>8756</v>
      </c>
      <c r="AF850" s="1" t="s">
        <v>97</v>
      </c>
      <c r="AG850" s="1" t="s">
        <v>8774</v>
      </c>
    </row>
    <row r="851" spans="1:73" ht="13.5" customHeight="1" x14ac:dyDescent="0.25">
      <c r="A851" s="4" t="str">
        <f t="shared" si="25"/>
        <v>1687_풍각남면_241</v>
      </c>
      <c r="B851" s="1">
        <v>1687</v>
      </c>
      <c r="C851" s="1" t="s">
        <v>11322</v>
      </c>
      <c r="D851" s="1" t="s">
        <v>11323</v>
      </c>
      <c r="E851" s="1">
        <v>850</v>
      </c>
      <c r="F851" s="1">
        <v>3</v>
      </c>
      <c r="G851" s="1" t="s">
        <v>1830</v>
      </c>
      <c r="H851" s="1" t="s">
        <v>6460</v>
      </c>
      <c r="I851" s="1">
        <v>9</v>
      </c>
      <c r="L851" s="1">
        <v>2</v>
      </c>
      <c r="M851" s="1" t="s">
        <v>3759</v>
      </c>
      <c r="N851" s="1" t="s">
        <v>8564</v>
      </c>
      <c r="S851" s="1" t="s">
        <v>70</v>
      </c>
      <c r="T851" s="1" t="s">
        <v>6596</v>
      </c>
      <c r="Y851" s="1" t="s">
        <v>2181</v>
      </c>
      <c r="Z851" s="1" t="s">
        <v>7634</v>
      </c>
      <c r="AC851" s="1">
        <v>11</v>
      </c>
      <c r="AD851" s="1" t="s">
        <v>192</v>
      </c>
      <c r="AE851" s="1" t="s">
        <v>8735</v>
      </c>
    </row>
    <row r="852" spans="1:73" ht="13.5" customHeight="1" x14ac:dyDescent="0.25">
      <c r="A852" s="4" t="str">
        <f t="shared" si="25"/>
        <v>1687_풍각남면_241</v>
      </c>
      <c r="B852" s="1">
        <v>1687</v>
      </c>
      <c r="C852" s="1" t="s">
        <v>11322</v>
      </c>
      <c r="D852" s="1" t="s">
        <v>11323</v>
      </c>
      <c r="E852" s="1">
        <v>851</v>
      </c>
      <c r="F852" s="1">
        <v>3</v>
      </c>
      <c r="G852" s="1" t="s">
        <v>1830</v>
      </c>
      <c r="H852" s="1" t="s">
        <v>6460</v>
      </c>
      <c r="I852" s="1">
        <v>9</v>
      </c>
      <c r="L852" s="1">
        <v>3</v>
      </c>
      <c r="M852" s="1" t="s">
        <v>12448</v>
      </c>
      <c r="N852" s="1" t="s">
        <v>12941</v>
      </c>
      <c r="T852" s="1" t="s">
        <v>11368</v>
      </c>
      <c r="U852" s="1" t="s">
        <v>2182</v>
      </c>
      <c r="V852" s="1" t="s">
        <v>6807</v>
      </c>
      <c r="W852" s="1" t="s">
        <v>381</v>
      </c>
      <c r="X852" s="1" t="s">
        <v>7065</v>
      </c>
      <c r="Y852" s="1" t="s">
        <v>1833</v>
      </c>
      <c r="Z852" s="1" t="s">
        <v>7635</v>
      </c>
      <c r="AC852" s="1">
        <v>60</v>
      </c>
      <c r="AD852" s="1" t="s">
        <v>312</v>
      </c>
      <c r="AE852" s="1" t="s">
        <v>8746</v>
      </c>
      <c r="AJ852" s="1" t="s">
        <v>17</v>
      </c>
      <c r="AK852" s="1" t="s">
        <v>8908</v>
      </c>
      <c r="AL852" s="1" t="s">
        <v>196</v>
      </c>
      <c r="AM852" s="1" t="s">
        <v>8873</v>
      </c>
      <c r="AT852" s="1" t="s">
        <v>2183</v>
      </c>
      <c r="AU852" s="1" t="s">
        <v>9188</v>
      </c>
      <c r="AV852" s="1" t="s">
        <v>495</v>
      </c>
      <c r="AW852" s="1" t="s">
        <v>7763</v>
      </c>
      <c r="BG852" s="1" t="s">
        <v>931</v>
      </c>
      <c r="BH852" s="1" t="s">
        <v>6813</v>
      </c>
      <c r="BI852" s="1" t="s">
        <v>1180</v>
      </c>
      <c r="BJ852" s="1" t="s">
        <v>9384</v>
      </c>
      <c r="BK852" s="1" t="s">
        <v>1844</v>
      </c>
      <c r="BL852" s="1" t="s">
        <v>9911</v>
      </c>
      <c r="BM852" s="1" t="s">
        <v>1182</v>
      </c>
      <c r="BN852" s="1" t="s">
        <v>10069</v>
      </c>
      <c r="BO852" s="1" t="s">
        <v>1179</v>
      </c>
      <c r="BP852" s="1" t="s">
        <v>11413</v>
      </c>
      <c r="BQ852" s="1" t="s">
        <v>948</v>
      </c>
      <c r="BR852" s="1" t="s">
        <v>7626</v>
      </c>
      <c r="BS852" s="1" t="s">
        <v>238</v>
      </c>
      <c r="BT852" s="1" t="s">
        <v>8872</v>
      </c>
      <c r="BU852" s="1" t="s">
        <v>14070</v>
      </c>
    </row>
    <row r="853" spans="1:73" ht="13.5" customHeight="1" x14ac:dyDescent="0.25">
      <c r="A853" s="4" t="str">
        <f t="shared" si="25"/>
        <v>1687_풍각남면_241</v>
      </c>
      <c r="B853" s="1">
        <v>1687</v>
      </c>
      <c r="C853" s="1" t="s">
        <v>11322</v>
      </c>
      <c r="D853" s="1" t="s">
        <v>11323</v>
      </c>
      <c r="E853" s="1">
        <v>852</v>
      </c>
      <c r="F853" s="1">
        <v>3</v>
      </c>
      <c r="G853" s="1" t="s">
        <v>1830</v>
      </c>
      <c r="H853" s="1" t="s">
        <v>6460</v>
      </c>
      <c r="I853" s="1">
        <v>9</v>
      </c>
      <c r="L853" s="1">
        <v>3</v>
      </c>
      <c r="M853" s="1" t="s">
        <v>12448</v>
      </c>
      <c r="N853" s="1" t="s">
        <v>12941</v>
      </c>
      <c r="S853" s="1" t="s">
        <v>52</v>
      </c>
      <c r="T853" s="1" t="s">
        <v>6593</v>
      </c>
      <c r="W853" s="1" t="s">
        <v>74</v>
      </c>
      <c r="X853" s="1" t="s">
        <v>7057</v>
      </c>
      <c r="Y853" s="1" t="s">
        <v>140</v>
      </c>
      <c r="Z853" s="1" t="s">
        <v>7129</v>
      </c>
      <c r="AC853" s="1">
        <v>60</v>
      </c>
      <c r="AD853" s="1" t="s">
        <v>312</v>
      </c>
      <c r="AE853" s="1" t="s">
        <v>8746</v>
      </c>
      <c r="AJ853" s="1" t="s">
        <v>17</v>
      </c>
      <c r="AK853" s="1" t="s">
        <v>8908</v>
      </c>
      <c r="AL853" s="1" t="s">
        <v>196</v>
      </c>
      <c r="AM853" s="1" t="s">
        <v>8873</v>
      </c>
      <c r="AT853" s="1" t="s">
        <v>180</v>
      </c>
      <c r="AU853" s="1" t="s">
        <v>6712</v>
      </c>
      <c r="AV853" s="1" t="s">
        <v>485</v>
      </c>
      <c r="AW853" s="1" t="s">
        <v>8564</v>
      </c>
      <c r="BG853" s="1" t="s">
        <v>78</v>
      </c>
      <c r="BH853" s="1" t="s">
        <v>6689</v>
      </c>
      <c r="BI853" s="1" t="s">
        <v>2184</v>
      </c>
      <c r="BJ853" s="1" t="s">
        <v>10057</v>
      </c>
      <c r="BK853" s="1" t="s">
        <v>1149</v>
      </c>
      <c r="BL853" s="1" t="s">
        <v>9178</v>
      </c>
      <c r="BM853" s="1" t="s">
        <v>1727</v>
      </c>
      <c r="BN853" s="1" t="s">
        <v>7873</v>
      </c>
      <c r="BQ853" s="1" t="s">
        <v>2185</v>
      </c>
      <c r="BR853" s="1" t="s">
        <v>10912</v>
      </c>
      <c r="BS853" s="1" t="s">
        <v>77</v>
      </c>
      <c r="BT853" s="1" t="s">
        <v>8882</v>
      </c>
    </row>
    <row r="854" spans="1:73" ht="13.5" customHeight="1" x14ac:dyDescent="0.25">
      <c r="A854" s="4" t="str">
        <f t="shared" si="25"/>
        <v>1687_풍각남면_241</v>
      </c>
      <c r="B854" s="1">
        <v>1687</v>
      </c>
      <c r="C854" s="1" t="s">
        <v>11322</v>
      </c>
      <c r="D854" s="1" t="s">
        <v>11323</v>
      </c>
      <c r="E854" s="1">
        <v>853</v>
      </c>
      <c r="F854" s="1">
        <v>3</v>
      </c>
      <c r="G854" s="1" t="s">
        <v>1830</v>
      </c>
      <c r="H854" s="1" t="s">
        <v>6460</v>
      </c>
      <c r="I854" s="1">
        <v>9</v>
      </c>
      <c r="L854" s="1">
        <v>3</v>
      </c>
      <c r="M854" s="1" t="s">
        <v>12448</v>
      </c>
      <c r="N854" s="1" t="s">
        <v>12941</v>
      </c>
      <c r="S854" s="1" t="s">
        <v>93</v>
      </c>
      <c r="T854" s="1" t="s">
        <v>6597</v>
      </c>
      <c r="U854" s="1" t="s">
        <v>841</v>
      </c>
      <c r="V854" s="1" t="s">
        <v>6724</v>
      </c>
      <c r="Y854" s="1" t="s">
        <v>2063</v>
      </c>
      <c r="Z854" s="1" t="s">
        <v>7602</v>
      </c>
      <c r="AC854" s="1">
        <v>24</v>
      </c>
      <c r="AD854" s="1" t="s">
        <v>764</v>
      </c>
      <c r="AE854" s="1" t="s">
        <v>8767</v>
      </c>
    </row>
    <row r="855" spans="1:73" ht="13.5" customHeight="1" x14ac:dyDescent="0.25">
      <c r="A855" s="4" t="str">
        <f t="shared" si="25"/>
        <v>1687_풍각남면_241</v>
      </c>
      <c r="B855" s="1">
        <v>1687</v>
      </c>
      <c r="C855" s="1" t="s">
        <v>11322</v>
      </c>
      <c r="D855" s="1" t="s">
        <v>11323</v>
      </c>
      <c r="E855" s="1">
        <v>854</v>
      </c>
      <c r="F855" s="1">
        <v>3</v>
      </c>
      <c r="G855" s="1" t="s">
        <v>1830</v>
      </c>
      <c r="H855" s="1" t="s">
        <v>6460</v>
      </c>
      <c r="I855" s="1">
        <v>9</v>
      </c>
      <c r="L855" s="1">
        <v>3</v>
      </c>
      <c r="M855" s="1" t="s">
        <v>12448</v>
      </c>
      <c r="N855" s="1" t="s">
        <v>12941</v>
      </c>
      <c r="S855" s="1" t="s">
        <v>341</v>
      </c>
      <c r="T855" s="1" t="s">
        <v>6594</v>
      </c>
      <c r="W855" s="1" t="s">
        <v>342</v>
      </c>
      <c r="X855" s="1" t="s">
        <v>7064</v>
      </c>
      <c r="Y855" s="1" t="s">
        <v>140</v>
      </c>
      <c r="Z855" s="1" t="s">
        <v>7129</v>
      </c>
      <c r="AC855" s="1">
        <v>24</v>
      </c>
      <c r="AD855" s="1" t="s">
        <v>764</v>
      </c>
      <c r="AE855" s="1" t="s">
        <v>8767</v>
      </c>
    </row>
    <row r="856" spans="1:73" ht="13.5" customHeight="1" x14ac:dyDescent="0.25">
      <c r="A856" s="4" t="str">
        <f t="shared" si="25"/>
        <v>1687_풍각남면_241</v>
      </c>
      <c r="B856" s="1">
        <v>1687</v>
      </c>
      <c r="C856" s="1" t="s">
        <v>11322</v>
      </c>
      <c r="D856" s="1" t="s">
        <v>11323</v>
      </c>
      <c r="E856" s="1">
        <v>855</v>
      </c>
      <c r="F856" s="1">
        <v>3</v>
      </c>
      <c r="G856" s="1" t="s">
        <v>1830</v>
      </c>
      <c r="H856" s="1" t="s">
        <v>6460</v>
      </c>
      <c r="I856" s="1">
        <v>9</v>
      </c>
      <c r="L856" s="1">
        <v>4</v>
      </c>
      <c r="M856" s="1" t="s">
        <v>1555</v>
      </c>
      <c r="N856" s="1" t="s">
        <v>11977</v>
      </c>
      <c r="T856" s="1" t="s">
        <v>11369</v>
      </c>
      <c r="U856" s="1" t="s">
        <v>2186</v>
      </c>
      <c r="V856" s="1" t="s">
        <v>6808</v>
      </c>
      <c r="W856" s="1" t="s">
        <v>98</v>
      </c>
      <c r="X856" s="1" t="s">
        <v>11439</v>
      </c>
      <c r="Y856" s="1" t="s">
        <v>992</v>
      </c>
      <c r="Z856" s="1" t="s">
        <v>7308</v>
      </c>
      <c r="AC856" s="1">
        <v>39</v>
      </c>
      <c r="AD856" s="1" t="s">
        <v>347</v>
      </c>
      <c r="AE856" s="1" t="s">
        <v>8751</v>
      </c>
      <c r="AJ856" s="1" t="s">
        <v>17</v>
      </c>
      <c r="AK856" s="1" t="s">
        <v>8908</v>
      </c>
      <c r="AL856" s="1" t="s">
        <v>56</v>
      </c>
      <c r="AM856" s="1" t="s">
        <v>11552</v>
      </c>
      <c r="AT856" s="1" t="s">
        <v>60</v>
      </c>
      <c r="AU856" s="1" t="s">
        <v>7012</v>
      </c>
      <c r="AV856" s="1" t="s">
        <v>2187</v>
      </c>
      <c r="AW856" s="1" t="s">
        <v>7792</v>
      </c>
      <c r="BG856" s="1" t="s">
        <v>60</v>
      </c>
      <c r="BH856" s="1" t="s">
        <v>7012</v>
      </c>
      <c r="BI856" s="1" t="s">
        <v>1988</v>
      </c>
      <c r="BJ856" s="1" t="s">
        <v>10048</v>
      </c>
      <c r="BK856" s="1" t="s">
        <v>60</v>
      </c>
      <c r="BL856" s="1" t="s">
        <v>7012</v>
      </c>
      <c r="BM856" s="1" t="s">
        <v>2188</v>
      </c>
      <c r="BN856" s="1" t="s">
        <v>11916</v>
      </c>
      <c r="BQ856" s="1" t="s">
        <v>1990</v>
      </c>
      <c r="BR856" s="1" t="s">
        <v>12193</v>
      </c>
      <c r="BS856" s="1" t="s">
        <v>57</v>
      </c>
      <c r="BT856" s="1" t="s">
        <v>8919</v>
      </c>
      <c r="BU856" s="1" t="s">
        <v>14089</v>
      </c>
    </row>
    <row r="857" spans="1:73" ht="13.5" customHeight="1" x14ac:dyDescent="0.25">
      <c r="A857" s="4" t="str">
        <f t="shared" si="25"/>
        <v>1687_풍각남면_241</v>
      </c>
      <c r="B857" s="1">
        <v>1687</v>
      </c>
      <c r="C857" s="1" t="s">
        <v>11322</v>
      </c>
      <c r="D857" s="1" t="s">
        <v>11323</v>
      </c>
      <c r="E857" s="1">
        <v>856</v>
      </c>
      <c r="F857" s="1">
        <v>3</v>
      </c>
      <c r="G857" s="1" t="s">
        <v>1830</v>
      </c>
      <c r="H857" s="1" t="s">
        <v>6460</v>
      </c>
      <c r="I857" s="1">
        <v>9</v>
      </c>
      <c r="L857" s="1">
        <v>4</v>
      </c>
      <c r="M857" s="1" t="s">
        <v>1555</v>
      </c>
      <c r="N857" s="1" t="s">
        <v>11977</v>
      </c>
      <c r="S857" s="1" t="s">
        <v>52</v>
      </c>
      <c r="T857" s="1" t="s">
        <v>6593</v>
      </c>
      <c r="W857" s="1" t="s">
        <v>84</v>
      </c>
      <c r="X857" s="1" t="s">
        <v>11440</v>
      </c>
      <c r="Y857" s="1" t="s">
        <v>140</v>
      </c>
      <c r="Z857" s="1" t="s">
        <v>7129</v>
      </c>
      <c r="AC857" s="1">
        <v>40</v>
      </c>
      <c r="AD857" s="1" t="s">
        <v>327</v>
      </c>
      <c r="AE857" s="1" t="s">
        <v>8748</v>
      </c>
      <c r="AJ857" s="1" t="s">
        <v>17</v>
      </c>
      <c r="AK857" s="1" t="s">
        <v>8908</v>
      </c>
      <c r="AL857" s="1" t="s">
        <v>86</v>
      </c>
      <c r="AM857" s="1" t="s">
        <v>8853</v>
      </c>
      <c r="AT857" s="1" t="s">
        <v>60</v>
      </c>
      <c r="AU857" s="1" t="s">
        <v>7012</v>
      </c>
      <c r="AV857" s="1" t="s">
        <v>1438</v>
      </c>
      <c r="AW857" s="1" t="s">
        <v>8571</v>
      </c>
      <c r="BG857" s="1" t="s">
        <v>60</v>
      </c>
      <c r="BH857" s="1" t="s">
        <v>7012</v>
      </c>
      <c r="BI857" s="1" t="s">
        <v>960</v>
      </c>
      <c r="BJ857" s="1" t="s">
        <v>9990</v>
      </c>
      <c r="BK857" s="1" t="s">
        <v>60</v>
      </c>
      <c r="BL857" s="1" t="s">
        <v>7012</v>
      </c>
      <c r="BM857" s="1" t="s">
        <v>2189</v>
      </c>
      <c r="BN857" s="1" t="s">
        <v>7491</v>
      </c>
      <c r="BO857" s="1" t="s">
        <v>44</v>
      </c>
      <c r="BP857" s="1" t="s">
        <v>6669</v>
      </c>
      <c r="BQ857" s="1" t="s">
        <v>1117</v>
      </c>
      <c r="BR857" s="1" t="s">
        <v>10019</v>
      </c>
      <c r="BS857" s="1" t="s">
        <v>56</v>
      </c>
      <c r="BT857" s="1" t="s">
        <v>11552</v>
      </c>
      <c r="BU857" s="1" t="s">
        <v>14090</v>
      </c>
    </row>
    <row r="858" spans="1:73" ht="13.5" customHeight="1" x14ac:dyDescent="0.25">
      <c r="A858" s="4" t="str">
        <f t="shared" si="25"/>
        <v>1687_풍각남면_241</v>
      </c>
      <c r="B858" s="1">
        <v>1687</v>
      </c>
      <c r="C858" s="1" t="s">
        <v>11322</v>
      </c>
      <c r="D858" s="1" t="s">
        <v>11323</v>
      </c>
      <c r="E858" s="1">
        <v>857</v>
      </c>
      <c r="F858" s="1">
        <v>3</v>
      </c>
      <c r="G858" s="1" t="s">
        <v>1830</v>
      </c>
      <c r="H858" s="1" t="s">
        <v>6460</v>
      </c>
      <c r="I858" s="1">
        <v>9</v>
      </c>
      <c r="L858" s="1">
        <v>4</v>
      </c>
      <c r="M858" s="1" t="s">
        <v>1555</v>
      </c>
      <c r="N858" s="1" t="s">
        <v>11977</v>
      </c>
      <c r="S858" s="1" t="s">
        <v>68</v>
      </c>
      <c r="T858" s="1" t="s">
        <v>6595</v>
      </c>
      <c r="W858" s="1" t="s">
        <v>84</v>
      </c>
      <c r="X858" s="1" t="s">
        <v>11440</v>
      </c>
      <c r="Y858" s="1" t="s">
        <v>140</v>
      </c>
      <c r="Z858" s="1" t="s">
        <v>7129</v>
      </c>
      <c r="AC858" s="1">
        <v>70</v>
      </c>
      <c r="AD858" s="1" t="s">
        <v>67</v>
      </c>
      <c r="AE858" s="1" t="s">
        <v>8717</v>
      </c>
    </row>
    <row r="859" spans="1:73" ht="13.5" customHeight="1" x14ac:dyDescent="0.25">
      <c r="A859" s="4" t="str">
        <f t="shared" ref="A859:A886" si="26">HYPERLINK("http://kyu.snu.ac.kr/sdhj/index.jsp?type=hj/GK14817_00IH_0001_0242.jpg","1687_풍각남면_242")</f>
        <v>1687_풍각남면_242</v>
      </c>
      <c r="B859" s="1">
        <v>1687</v>
      </c>
      <c r="C859" s="1" t="s">
        <v>11322</v>
      </c>
      <c r="D859" s="1" t="s">
        <v>11323</v>
      </c>
      <c r="E859" s="1">
        <v>858</v>
      </c>
      <c r="F859" s="1">
        <v>3</v>
      </c>
      <c r="G859" s="1" t="s">
        <v>1830</v>
      </c>
      <c r="H859" s="1" t="s">
        <v>6460</v>
      </c>
      <c r="I859" s="1">
        <v>9</v>
      </c>
      <c r="L859" s="1">
        <v>5</v>
      </c>
      <c r="M859" s="1" t="s">
        <v>12449</v>
      </c>
      <c r="N859" s="1" t="s">
        <v>12942</v>
      </c>
      <c r="T859" s="1" t="s">
        <v>11368</v>
      </c>
      <c r="U859" s="1" t="s">
        <v>2190</v>
      </c>
      <c r="V859" s="1" t="s">
        <v>6809</v>
      </c>
      <c r="W859" s="1" t="s">
        <v>945</v>
      </c>
      <c r="X859" s="1" t="s">
        <v>7075</v>
      </c>
      <c r="Y859" s="1" t="s">
        <v>2189</v>
      </c>
      <c r="Z859" s="1" t="s">
        <v>7491</v>
      </c>
      <c r="AC859" s="1">
        <v>50</v>
      </c>
      <c r="AD859" s="1" t="s">
        <v>533</v>
      </c>
      <c r="AE859" s="1" t="s">
        <v>7162</v>
      </c>
      <c r="AJ859" s="1" t="s">
        <v>17</v>
      </c>
      <c r="AK859" s="1" t="s">
        <v>8908</v>
      </c>
      <c r="AL859" s="1" t="s">
        <v>108</v>
      </c>
      <c r="AM859" s="1" t="s">
        <v>8869</v>
      </c>
      <c r="AT859" s="1" t="s">
        <v>2191</v>
      </c>
      <c r="AU859" s="1" t="s">
        <v>9189</v>
      </c>
      <c r="AV859" s="1" t="s">
        <v>2192</v>
      </c>
      <c r="AW859" s="1" t="s">
        <v>7636</v>
      </c>
      <c r="BG859" s="1" t="s">
        <v>335</v>
      </c>
      <c r="BH859" s="1" t="s">
        <v>6942</v>
      </c>
      <c r="BI859" s="1" t="s">
        <v>1002</v>
      </c>
      <c r="BJ859" s="1" t="s">
        <v>7803</v>
      </c>
      <c r="BK859" s="1" t="s">
        <v>1277</v>
      </c>
      <c r="BL859" s="1" t="s">
        <v>9920</v>
      </c>
      <c r="BM859" s="1" t="s">
        <v>2193</v>
      </c>
      <c r="BN859" s="1" t="s">
        <v>10486</v>
      </c>
      <c r="BO859" s="1" t="s">
        <v>60</v>
      </c>
      <c r="BP859" s="1" t="s">
        <v>7012</v>
      </c>
      <c r="BQ859" s="1" t="s">
        <v>2194</v>
      </c>
      <c r="BR859" s="1" t="s">
        <v>10913</v>
      </c>
      <c r="BS859" s="1" t="s">
        <v>51</v>
      </c>
      <c r="BT859" s="1" t="s">
        <v>8849</v>
      </c>
    </row>
    <row r="860" spans="1:73" ht="13.5" customHeight="1" x14ac:dyDescent="0.25">
      <c r="A860" s="4" t="str">
        <f t="shared" si="26"/>
        <v>1687_풍각남면_242</v>
      </c>
      <c r="B860" s="1">
        <v>1687</v>
      </c>
      <c r="C860" s="1" t="s">
        <v>11322</v>
      </c>
      <c r="D860" s="1" t="s">
        <v>11323</v>
      </c>
      <c r="E860" s="1">
        <v>859</v>
      </c>
      <c r="F860" s="1">
        <v>3</v>
      </c>
      <c r="G860" s="1" t="s">
        <v>1830</v>
      </c>
      <c r="H860" s="1" t="s">
        <v>6460</v>
      </c>
      <c r="I860" s="1">
        <v>9</v>
      </c>
      <c r="L860" s="1">
        <v>5</v>
      </c>
      <c r="M860" s="1" t="s">
        <v>12449</v>
      </c>
      <c r="N860" s="1" t="s">
        <v>12942</v>
      </c>
      <c r="S860" s="1" t="s">
        <v>52</v>
      </c>
      <c r="T860" s="1" t="s">
        <v>6593</v>
      </c>
      <c r="W860" s="1" t="s">
        <v>560</v>
      </c>
      <c r="X860" s="1" t="s">
        <v>7070</v>
      </c>
      <c r="Y860" s="1" t="s">
        <v>140</v>
      </c>
      <c r="Z860" s="1" t="s">
        <v>7129</v>
      </c>
      <c r="AC860" s="1">
        <v>38</v>
      </c>
      <c r="AD860" s="1" t="s">
        <v>85</v>
      </c>
      <c r="AE860" s="1" t="s">
        <v>8720</v>
      </c>
      <c r="AJ860" s="1" t="s">
        <v>17</v>
      </c>
      <c r="AK860" s="1" t="s">
        <v>8908</v>
      </c>
      <c r="AL860" s="1" t="s">
        <v>106</v>
      </c>
      <c r="AM860" s="1" t="s">
        <v>8894</v>
      </c>
      <c r="AT860" s="1" t="s">
        <v>60</v>
      </c>
      <c r="AU860" s="1" t="s">
        <v>7012</v>
      </c>
      <c r="AV860" s="1" t="s">
        <v>1337</v>
      </c>
      <c r="AW860" s="1" t="s">
        <v>7411</v>
      </c>
      <c r="BG860" s="1" t="s">
        <v>60</v>
      </c>
      <c r="BH860" s="1" t="s">
        <v>7012</v>
      </c>
      <c r="BI860" s="1" t="s">
        <v>193</v>
      </c>
      <c r="BJ860" s="1" t="s">
        <v>9955</v>
      </c>
      <c r="BK860" s="1" t="s">
        <v>60</v>
      </c>
      <c r="BL860" s="1" t="s">
        <v>7012</v>
      </c>
      <c r="BM860" s="1" t="s">
        <v>2195</v>
      </c>
      <c r="BN860" s="1" t="s">
        <v>7201</v>
      </c>
      <c r="BO860" s="1" t="s">
        <v>60</v>
      </c>
      <c r="BP860" s="1" t="s">
        <v>7012</v>
      </c>
      <c r="BQ860" s="1" t="s">
        <v>2196</v>
      </c>
      <c r="BR860" s="1" t="s">
        <v>11962</v>
      </c>
      <c r="BS860" s="1" t="s">
        <v>56</v>
      </c>
      <c r="BT860" s="1" t="s">
        <v>11552</v>
      </c>
    </row>
    <row r="861" spans="1:73" ht="13.5" customHeight="1" x14ac:dyDescent="0.25">
      <c r="A861" s="4" t="str">
        <f t="shared" si="26"/>
        <v>1687_풍각남면_242</v>
      </c>
      <c r="B861" s="1">
        <v>1687</v>
      </c>
      <c r="C861" s="1" t="s">
        <v>11322</v>
      </c>
      <c r="D861" s="1" t="s">
        <v>11323</v>
      </c>
      <c r="E861" s="1">
        <v>860</v>
      </c>
      <c r="F861" s="1">
        <v>3</v>
      </c>
      <c r="G861" s="1" t="s">
        <v>1830</v>
      </c>
      <c r="H861" s="1" t="s">
        <v>6460</v>
      </c>
      <c r="I861" s="1">
        <v>9</v>
      </c>
      <c r="L861" s="1">
        <v>5</v>
      </c>
      <c r="M861" s="1" t="s">
        <v>12449</v>
      </c>
      <c r="N861" s="1" t="s">
        <v>12942</v>
      </c>
      <c r="S861" s="1" t="s">
        <v>66</v>
      </c>
      <c r="T861" s="1" t="s">
        <v>11384</v>
      </c>
      <c r="U861" s="1" t="s">
        <v>2197</v>
      </c>
      <c r="V861" s="1" t="s">
        <v>11419</v>
      </c>
      <c r="Y861" s="1" t="s">
        <v>2192</v>
      </c>
      <c r="Z861" s="1" t="s">
        <v>7636</v>
      </c>
      <c r="AC861" s="1">
        <v>68</v>
      </c>
      <c r="AD861" s="1" t="s">
        <v>429</v>
      </c>
      <c r="AE861" s="1" t="s">
        <v>8759</v>
      </c>
    </row>
    <row r="862" spans="1:73" ht="13.5" customHeight="1" x14ac:dyDescent="0.25">
      <c r="A862" s="4" t="str">
        <f t="shared" si="26"/>
        <v>1687_풍각남면_242</v>
      </c>
      <c r="B862" s="1">
        <v>1687</v>
      </c>
      <c r="C862" s="1" t="s">
        <v>11322</v>
      </c>
      <c r="D862" s="1" t="s">
        <v>11323</v>
      </c>
      <c r="E862" s="1">
        <v>861</v>
      </c>
      <c r="F862" s="1">
        <v>3</v>
      </c>
      <c r="G862" s="1" t="s">
        <v>1830</v>
      </c>
      <c r="H862" s="1" t="s">
        <v>6460</v>
      </c>
      <c r="I862" s="1">
        <v>9</v>
      </c>
      <c r="L862" s="1">
        <v>5</v>
      </c>
      <c r="M862" s="1" t="s">
        <v>12449</v>
      </c>
      <c r="N862" s="1" t="s">
        <v>12942</v>
      </c>
      <c r="S862" s="1" t="s">
        <v>68</v>
      </c>
      <c r="T862" s="1" t="s">
        <v>6595</v>
      </c>
      <c r="W862" s="1" t="s">
        <v>145</v>
      </c>
      <c r="X862" s="1" t="s">
        <v>7059</v>
      </c>
      <c r="Y862" s="1" t="s">
        <v>140</v>
      </c>
      <c r="Z862" s="1" t="s">
        <v>7129</v>
      </c>
      <c r="AC862" s="1">
        <v>60</v>
      </c>
      <c r="AD862" s="1" t="s">
        <v>312</v>
      </c>
      <c r="AE862" s="1" t="s">
        <v>8746</v>
      </c>
    </row>
    <row r="863" spans="1:73" ht="13.5" customHeight="1" x14ac:dyDescent="0.25">
      <c r="A863" s="4" t="str">
        <f t="shared" si="26"/>
        <v>1687_풍각남면_242</v>
      </c>
      <c r="B863" s="1">
        <v>1687</v>
      </c>
      <c r="C863" s="1" t="s">
        <v>11322</v>
      </c>
      <c r="D863" s="1" t="s">
        <v>11323</v>
      </c>
      <c r="E863" s="1">
        <v>862</v>
      </c>
      <c r="F863" s="1">
        <v>3</v>
      </c>
      <c r="G863" s="1" t="s">
        <v>1830</v>
      </c>
      <c r="H863" s="1" t="s">
        <v>6460</v>
      </c>
      <c r="I863" s="1">
        <v>9</v>
      </c>
      <c r="L863" s="1">
        <v>5</v>
      </c>
      <c r="M863" s="1" t="s">
        <v>12449</v>
      </c>
      <c r="N863" s="1" t="s">
        <v>12942</v>
      </c>
      <c r="S863" s="1" t="s">
        <v>70</v>
      </c>
      <c r="T863" s="1" t="s">
        <v>6596</v>
      </c>
      <c r="Y863" s="1" t="s">
        <v>13439</v>
      </c>
      <c r="Z863" s="1" t="s">
        <v>13458</v>
      </c>
      <c r="AC863" s="1">
        <v>11</v>
      </c>
      <c r="AD863" s="1" t="s">
        <v>192</v>
      </c>
      <c r="AE863" s="1" t="s">
        <v>8735</v>
      </c>
    </row>
    <row r="864" spans="1:73" ht="13.5" customHeight="1" x14ac:dyDescent="0.25">
      <c r="A864" s="4" t="str">
        <f t="shared" si="26"/>
        <v>1687_풍각남면_242</v>
      </c>
      <c r="B864" s="1">
        <v>1687</v>
      </c>
      <c r="C864" s="1" t="s">
        <v>11322</v>
      </c>
      <c r="D864" s="1" t="s">
        <v>11323</v>
      </c>
      <c r="E864" s="1">
        <v>863</v>
      </c>
      <c r="F864" s="1">
        <v>3</v>
      </c>
      <c r="G864" s="1" t="s">
        <v>1830</v>
      </c>
      <c r="H864" s="1" t="s">
        <v>6460</v>
      </c>
      <c r="I864" s="1">
        <v>9</v>
      </c>
      <c r="L864" s="1">
        <v>5</v>
      </c>
      <c r="M864" s="1" t="s">
        <v>12449</v>
      </c>
      <c r="N864" s="1" t="s">
        <v>12942</v>
      </c>
      <c r="S864" s="1" t="s">
        <v>70</v>
      </c>
      <c r="T864" s="1" t="s">
        <v>6596</v>
      </c>
      <c r="Y864" s="1" t="s">
        <v>2198</v>
      </c>
      <c r="Z864" s="1" t="s">
        <v>7560</v>
      </c>
      <c r="AC864" s="1">
        <v>6</v>
      </c>
      <c r="AD864" s="1" t="s">
        <v>333</v>
      </c>
      <c r="AE864" s="1" t="s">
        <v>8749</v>
      </c>
    </row>
    <row r="865" spans="1:73" ht="13.5" customHeight="1" x14ac:dyDescent="0.25">
      <c r="A865" s="4" t="str">
        <f t="shared" si="26"/>
        <v>1687_풍각남면_242</v>
      </c>
      <c r="B865" s="1">
        <v>1687</v>
      </c>
      <c r="C865" s="1" t="s">
        <v>11322</v>
      </c>
      <c r="D865" s="1" t="s">
        <v>11323</v>
      </c>
      <c r="E865" s="1">
        <v>864</v>
      </c>
      <c r="F865" s="1">
        <v>3</v>
      </c>
      <c r="G865" s="1" t="s">
        <v>1830</v>
      </c>
      <c r="H865" s="1" t="s">
        <v>6460</v>
      </c>
      <c r="I865" s="1">
        <v>9</v>
      </c>
      <c r="L865" s="1">
        <v>5</v>
      </c>
      <c r="M865" s="1" t="s">
        <v>12449</v>
      </c>
      <c r="N865" s="1" t="s">
        <v>12942</v>
      </c>
      <c r="T865" s="1" t="s">
        <v>11389</v>
      </c>
      <c r="U865" s="1" t="s">
        <v>413</v>
      </c>
      <c r="V865" s="1" t="s">
        <v>6695</v>
      </c>
      <c r="Y865" s="1" t="s">
        <v>2199</v>
      </c>
      <c r="Z865" s="1" t="s">
        <v>7637</v>
      </c>
      <c r="AC865" s="1">
        <v>63</v>
      </c>
      <c r="AD865" s="1" t="s">
        <v>96</v>
      </c>
      <c r="AE865" s="1" t="s">
        <v>8721</v>
      </c>
    </row>
    <row r="866" spans="1:73" ht="13.5" customHeight="1" x14ac:dyDescent="0.25">
      <c r="A866" s="4" t="str">
        <f t="shared" si="26"/>
        <v>1687_풍각남면_242</v>
      </c>
      <c r="B866" s="1">
        <v>1687</v>
      </c>
      <c r="C866" s="1" t="s">
        <v>11322</v>
      </c>
      <c r="D866" s="1" t="s">
        <v>11323</v>
      </c>
      <c r="E866" s="1">
        <v>865</v>
      </c>
      <c r="F866" s="1">
        <v>3</v>
      </c>
      <c r="G866" s="1" t="s">
        <v>1830</v>
      </c>
      <c r="H866" s="1" t="s">
        <v>6460</v>
      </c>
      <c r="I866" s="1">
        <v>10</v>
      </c>
      <c r="J866" s="1" t="s">
        <v>2200</v>
      </c>
      <c r="K866" s="1" t="s">
        <v>6503</v>
      </c>
      <c r="L866" s="1">
        <v>1</v>
      </c>
      <c r="M866" s="1" t="s">
        <v>12450</v>
      </c>
      <c r="N866" s="1" t="s">
        <v>12943</v>
      </c>
      <c r="T866" s="1" t="s">
        <v>11369</v>
      </c>
      <c r="U866" s="1" t="s">
        <v>73</v>
      </c>
      <c r="V866" s="1" t="s">
        <v>6670</v>
      </c>
      <c r="W866" s="1" t="s">
        <v>945</v>
      </c>
      <c r="X866" s="1" t="s">
        <v>7075</v>
      </c>
      <c r="Y866" s="1" t="s">
        <v>2201</v>
      </c>
      <c r="Z866" s="1" t="s">
        <v>7638</v>
      </c>
      <c r="AC866" s="1">
        <v>42</v>
      </c>
      <c r="AD866" s="1" t="s">
        <v>307</v>
      </c>
      <c r="AE866" s="1" t="s">
        <v>8745</v>
      </c>
      <c r="AJ866" s="1" t="s">
        <v>17</v>
      </c>
      <c r="AK866" s="1" t="s">
        <v>8908</v>
      </c>
      <c r="AL866" s="1" t="s">
        <v>108</v>
      </c>
      <c r="AM866" s="1" t="s">
        <v>8869</v>
      </c>
      <c r="AT866" s="1" t="s">
        <v>2191</v>
      </c>
      <c r="AU866" s="1" t="s">
        <v>9189</v>
      </c>
      <c r="AV866" s="1" t="s">
        <v>2192</v>
      </c>
      <c r="AW866" s="1" t="s">
        <v>7636</v>
      </c>
      <c r="BG866" s="1" t="s">
        <v>335</v>
      </c>
      <c r="BH866" s="1" t="s">
        <v>6942</v>
      </c>
      <c r="BI866" s="1" t="s">
        <v>1002</v>
      </c>
      <c r="BJ866" s="1" t="s">
        <v>7803</v>
      </c>
      <c r="BK866" s="1" t="s">
        <v>1277</v>
      </c>
      <c r="BL866" s="1" t="s">
        <v>9920</v>
      </c>
      <c r="BM866" s="1" t="s">
        <v>2202</v>
      </c>
      <c r="BN866" s="1" t="s">
        <v>10486</v>
      </c>
      <c r="BO866" s="1" t="s">
        <v>60</v>
      </c>
      <c r="BP866" s="1" t="s">
        <v>7012</v>
      </c>
      <c r="BQ866" s="1" t="s">
        <v>2194</v>
      </c>
      <c r="BR866" s="1" t="s">
        <v>10913</v>
      </c>
      <c r="BS866" s="1" t="s">
        <v>51</v>
      </c>
      <c r="BT866" s="1" t="s">
        <v>8849</v>
      </c>
      <c r="BU866" s="1" t="s">
        <v>14091</v>
      </c>
    </row>
    <row r="867" spans="1:73" ht="13.5" customHeight="1" x14ac:dyDescent="0.25">
      <c r="A867" s="4" t="str">
        <f t="shared" si="26"/>
        <v>1687_풍각남면_242</v>
      </c>
      <c r="B867" s="1">
        <v>1687</v>
      </c>
      <c r="C867" s="1" t="s">
        <v>11322</v>
      </c>
      <c r="D867" s="1" t="s">
        <v>11323</v>
      </c>
      <c r="E867" s="1">
        <v>866</v>
      </c>
      <c r="F867" s="1">
        <v>3</v>
      </c>
      <c r="G867" s="1" t="s">
        <v>1830</v>
      </c>
      <c r="H867" s="1" t="s">
        <v>6460</v>
      </c>
      <c r="I867" s="1">
        <v>10</v>
      </c>
      <c r="L867" s="1">
        <v>1</v>
      </c>
      <c r="M867" s="1" t="s">
        <v>12450</v>
      </c>
      <c r="N867" s="1" t="s">
        <v>12943</v>
      </c>
      <c r="S867" s="1" t="s">
        <v>52</v>
      </c>
      <c r="T867" s="1" t="s">
        <v>6593</v>
      </c>
      <c r="W867" s="1" t="s">
        <v>2203</v>
      </c>
      <c r="X867" s="1" t="s">
        <v>7091</v>
      </c>
      <c r="Y867" s="1" t="s">
        <v>140</v>
      </c>
      <c r="Z867" s="1" t="s">
        <v>7129</v>
      </c>
      <c r="AC867" s="1">
        <v>38</v>
      </c>
      <c r="AD867" s="1" t="s">
        <v>85</v>
      </c>
      <c r="AE867" s="1" t="s">
        <v>8720</v>
      </c>
      <c r="AJ867" s="1" t="s">
        <v>17</v>
      </c>
      <c r="AK867" s="1" t="s">
        <v>8908</v>
      </c>
      <c r="AL867" s="1" t="s">
        <v>1620</v>
      </c>
      <c r="AM867" s="1" t="s">
        <v>11554</v>
      </c>
      <c r="AT867" s="1" t="s">
        <v>60</v>
      </c>
      <c r="AU867" s="1" t="s">
        <v>7012</v>
      </c>
      <c r="AV867" s="1" t="s">
        <v>1061</v>
      </c>
      <c r="AW867" s="1" t="s">
        <v>7080</v>
      </c>
      <c r="BG867" s="1" t="s">
        <v>60</v>
      </c>
      <c r="BH867" s="1" t="s">
        <v>7012</v>
      </c>
      <c r="BI867" s="1" t="s">
        <v>2204</v>
      </c>
      <c r="BJ867" s="1" t="s">
        <v>10058</v>
      </c>
      <c r="BM867" s="1" t="s">
        <v>2205</v>
      </c>
      <c r="BN867" s="1" t="s">
        <v>10487</v>
      </c>
      <c r="BO867" s="1" t="s">
        <v>60</v>
      </c>
      <c r="BP867" s="1" t="s">
        <v>7012</v>
      </c>
      <c r="BQ867" s="1" t="s">
        <v>2206</v>
      </c>
      <c r="BR867" s="1" t="s">
        <v>10914</v>
      </c>
      <c r="BS867" s="1" t="s">
        <v>51</v>
      </c>
      <c r="BT867" s="1" t="s">
        <v>8849</v>
      </c>
    </row>
    <row r="868" spans="1:73" ht="13.5" customHeight="1" x14ac:dyDescent="0.25">
      <c r="A868" s="4" t="str">
        <f t="shared" si="26"/>
        <v>1687_풍각남면_242</v>
      </c>
      <c r="B868" s="1">
        <v>1687</v>
      </c>
      <c r="C868" s="1" t="s">
        <v>11322</v>
      </c>
      <c r="D868" s="1" t="s">
        <v>11323</v>
      </c>
      <c r="E868" s="1">
        <v>867</v>
      </c>
      <c r="F868" s="1">
        <v>3</v>
      </c>
      <c r="G868" s="1" t="s">
        <v>1830</v>
      </c>
      <c r="H868" s="1" t="s">
        <v>6460</v>
      </c>
      <c r="I868" s="1">
        <v>10</v>
      </c>
      <c r="L868" s="1">
        <v>1</v>
      </c>
      <c r="M868" s="1" t="s">
        <v>12450</v>
      </c>
      <c r="N868" s="1" t="s">
        <v>12943</v>
      </c>
      <c r="S868" s="1" t="s">
        <v>70</v>
      </c>
      <c r="T868" s="1" t="s">
        <v>6596</v>
      </c>
      <c r="Y868" s="1" t="s">
        <v>2207</v>
      </c>
      <c r="Z868" s="1" t="s">
        <v>7639</v>
      </c>
      <c r="AC868" s="1">
        <v>5</v>
      </c>
      <c r="AD868" s="1" t="s">
        <v>133</v>
      </c>
      <c r="AE868" s="1" t="s">
        <v>8727</v>
      </c>
      <c r="AF868" s="1" t="s">
        <v>97</v>
      </c>
      <c r="AG868" s="1" t="s">
        <v>8774</v>
      </c>
    </row>
    <row r="869" spans="1:73" ht="13.5" customHeight="1" x14ac:dyDescent="0.25">
      <c r="A869" s="4" t="str">
        <f t="shared" si="26"/>
        <v>1687_풍각남면_242</v>
      </c>
      <c r="B869" s="1">
        <v>1687</v>
      </c>
      <c r="C869" s="1" t="s">
        <v>11322</v>
      </c>
      <c r="D869" s="1" t="s">
        <v>11323</v>
      </c>
      <c r="E869" s="1">
        <v>868</v>
      </c>
      <c r="F869" s="1">
        <v>3</v>
      </c>
      <c r="G869" s="1" t="s">
        <v>1830</v>
      </c>
      <c r="H869" s="1" t="s">
        <v>6460</v>
      </c>
      <c r="I869" s="1">
        <v>10</v>
      </c>
      <c r="L869" s="1">
        <v>2</v>
      </c>
      <c r="M869" s="1" t="s">
        <v>12451</v>
      </c>
      <c r="N869" s="1" t="s">
        <v>12944</v>
      </c>
      <c r="T869" s="1" t="s">
        <v>11369</v>
      </c>
      <c r="U869" s="1" t="s">
        <v>2208</v>
      </c>
      <c r="V869" s="1" t="s">
        <v>6810</v>
      </c>
      <c r="W869" s="1" t="s">
        <v>945</v>
      </c>
      <c r="X869" s="1" t="s">
        <v>7075</v>
      </c>
      <c r="Y869" s="1" t="s">
        <v>2209</v>
      </c>
      <c r="Z869" s="1" t="s">
        <v>11473</v>
      </c>
      <c r="AC869" s="1">
        <v>51</v>
      </c>
      <c r="AD869" s="1" t="s">
        <v>107</v>
      </c>
      <c r="AE869" s="1" t="s">
        <v>8723</v>
      </c>
      <c r="AJ869" s="1" t="s">
        <v>17</v>
      </c>
      <c r="AK869" s="1" t="s">
        <v>8908</v>
      </c>
      <c r="AL869" s="1" t="s">
        <v>108</v>
      </c>
      <c r="AM869" s="1" t="s">
        <v>8869</v>
      </c>
      <c r="AT869" s="1" t="s">
        <v>60</v>
      </c>
      <c r="AU869" s="1" t="s">
        <v>7012</v>
      </c>
      <c r="AV869" s="1" t="s">
        <v>13767</v>
      </c>
      <c r="AW869" s="1" t="s">
        <v>7689</v>
      </c>
      <c r="BG869" s="1" t="s">
        <v>60</v>
      </c>
      <c r="BH869" s="1" t="s">
        <v>7012</v>
      </c>
      <c r="BI869" s="1" t="s">
        <v>2151</v>
      </c>
      <c r="BJ869" s="1" t="s">
        <v>10055</v>
      </c>
      <c r="BK869" s="1" t="s">
        <v>60</v>
      </c>
      <c r="BL869" s="1" t="s">
        <v>7012</v>
      </c>
      <c r="BM869" s="1" t="s">
        <v>2210</v>
      </c>
      <c r="BN869" s="1" t="s">
        <v>10488</v>
      </c>
      <c r="BO869" s="1" t="s">
        <v>60</v>
      </c>
      <c r="BP869" s="1" t="s">
        <v>7012</v>
      </c>
      <c r="BQ869" s="1" t="s">
        <v>2211</v>
      </c>
      <c r="BR869" s="1" t="s">
        <v>10915</v>
      </c>
      <c r="BS869" s="1" t="s">
        <v>86</v>
      </c>
      <c r="BT869" s="1" t="s">
        <v>8853</v>
      </c>
    </row>
    <row r="870" spans="1:73" ht="13.5" customHeight="1" x14ac:dyDescent="0.25">
      <c r="A870" s="4" t="str">
        <f t="shared" si="26"/>
        <v>1687_풍각남면_242</v>
      </c>
      <c r="B870" s="1">
        <v>1687</v>
      </c>
      <c r="C870" s="1" t="s">
        <v>11322</v>
      </c>
      <c r="D870" s="1" t="s">
        <v>11323</v>
      </c>
      <c r="E870" s="1">
        <v>869</v>
      </c>
      <c r="F870" s="1">
        <v>3</v>
      </c>
      <c r="G870" s="1" t="s">
        <v>1830</v>
      </c>
      <c r="H870" s="1" t="s">
        <v>6460</v>
      </c>
      <c r="I870" s="1">
        <v>10</v>
      </c>
      <c r="L870" s="1">
        <v>2</v>
      </c>
      <c r="M870" s="1" t="s">
        <v>12451</v>
      </c>
      <c r="N870" s="1" t="s">
        <v>12944</v>
      </c>
      <c r="S870" s="1" t="s">
        <v>52</v>
      </c>
      <c r="T870" s="1" t="s">
        <v>6593</v>
      </c>
      <c r="W870" s="1" t="s">
        <v>306</v>
      </c>
      <c r="X870" s="1" t="s">
        <v>7062</v>
      </c>
      <c r="Y870" s="1" t="s">
        <v>140</v>
      </c>
      <c r="Z870" s="1" t="s">
        <v>7129</v>
      </c>
      <c r="AC870" s="1">
        <v>46</v>
      </c>
      <c r="AD870" s="1" t="s">
        <v>376</v>
      </c>
      <c r="AE870" s="1" t="s">
        <v>8752</v>
      </c>
      <c r="AJ870" s="1" t="s">
        <v>17</v>
      </c>
      <c r="AK870" s="1" t="s">
        <v>8908</v>
      </c>
      <c r="AL870" s="1" t="s">
        <v>86</v>
      </c>
      <c r="AM870" s="1" t="s">
        <v>8853</v>
      </c>
      <c r="AT870" s="1" t="s">
        <v>159</v>
      </c>
      <c r="AU870" s="1" t="s">
        <v>9166</v>
      </c>
      <c r="AV870" s="1" t="s">
        <v>1326</v>
      </c>
      <c r="AW870" s="1" t="s">
        <v>7406</v>
      </c>
      <c r="BG870" s="1" t="s">
        <v>159</v>
      </c>
      <c r="BH870" s="1" t="s">
        <v>9166</v>
      </c>
      <c r="BI870" s="1" t="s">
        <v>1696</v>
      </c>
      <c r="BJ870" s="1" t="s">
        <v>10059</v>
      </c>
      <c r="BK870" s="1" t="s">
        <v>60</v>
      </c>
      <c r="BL870" s="1" t="s">
        <v>7012</v>
      </c>
      <c r="BM870" s="1" t="s">
        <v>2212</v>
      </c>
      <c r="BN870" s="1" t="s">
        <v>10489</v>
      </c>
      <c r="BO870" s="1" t="s">
        <v>970</v>
      </c>
      <c r="BP870" s="1" t="s">
        <v>6704</v>
      </c>
      <c r="BQ870" s="1" t="s">
        <v>2213</v>
      </c>
      <c r="BR870" s="1" t="s">
        <v>12231</v>
      </c>
      <c r="BS870" s="1" t="s">
        <v>1060</v>
      </c>
      <c r="BT870" s="1" t="s">
        <v>8923</v>
      </c>
    </row>
    <row r="871" spans="1:73" ht="13.5" customHeight="1" x14ac:dyDescent="0.25">
      <c r="A871" s="4" t="str">
        <f t="shared" si="26"/>
        <v>1687_풍각남면_242</v>
      </c>
      <c r="B871" s="1">
        <v>1687</v>
      </c>
      <c r="C871" s="1" t="s">
        <v>11322</v>
      </c>
      <c r="D871" s="1" t="s">
        <v>11323</v>
      </c>
      <c r="E871" s="1">
        <v>870</v>
      </c>
      <c r="F871" s="1">
        <v>3</v>
      </c>
      <c r="G871" s="1" t="s">
        <v>1830</v>
      </c>
      <c r="H871" s="1" t="s">
        <v>6460</v>
      </c>
      <c r="I871" s="1">
        <v>10</v>
      </c>
      <c r="L871" s="1">
        <v>3</v>
      </c>
      <c r="M871" s="1" t="s">
        <v>2214</v>
      </c>
      <c r="N871" s="1" t="s">
        <v>7640</v>
      </c>
      <c r="T871" s="1" t="s">
        <v>11369</v>
      </c>
      <c r="U871" s="1" t="s">
        <v>1917</v>
      </c>
      <c r="V871" s="1" t="s">
        <v>6793</v>
      </c>
      <c r="Y871" s="1" t="s">
        <v>2214</v>
      </c>
      <c r="Z871" s="1" t="s">
        <v>7640</v>
      </c>
      <c r="AC871" s="1">
        <v>58</v>
      </c>
      <c r="AD871" s="1" t="s">
        <v>1424</v>
      </c>
      <c r="AE871" s="1" t="s">
        <v>8770</v>
      </c>
      <c r="AJ871" s="1" t="s">
        <v>17</v>
      </c>
      <c r="AK871" s="1" t="s">
        <v>8908</v>
      </c>
      <c r="AL871" s="1" t="s">
        <v>510</v>
      </c>
      <c r="AM871" s="1" t="s">
        <v>8915</v>
      </c>
      <c r="AN871" s="1" t="s">
        <v>86</v>
      </c>
      <c r="AO871" s="1" t="s">
        <v>8853</v>
      </c>
      <c r="AP871" s="1" t="s">
        <v>60</v>
      </c>
      <c r="AQ871" s="1" t="s">
        <v>7012</v>
      </c>
      <c r="AR871" s="1" t="s">
        <v>2215</v>
      </c>
      <c r="AS871" s="1" t="s">
        <v>9060</v>
      </c>
      <c r="AT871" s="1" t="s">
        <v>148</v>
      </c>
      <c r="AU871" s="1" t="s">
        <v>11760</v>
      </c>
      <c r="AV871" s="1" t="s">
        <v>2216</v>
      </c>
      <c r="AW871" s="1" t="s">
        <v>9370</v>
      </c>
      <c r="BB871" s="1" t="s">
        <v>46</v>
      </c>
      <c r="BC871" s="1" t="s">
        <v>6783</v>
      </c>
      <c r="BD871" s="1" t="s">
        <v>2217</v>
      </c>
      <c r="BE871" s="1" t="s">
        <v>9785</v>
      </c>
      <c r="BI871" s="1" t="s">
        <v>2175</v>
      </c>
      <c r="BJ871" s="1" t="s">
        <v>8091</v>
      </c>
      <c r="BM871" s="1" t="s">
        <v>2218</v>
      </c>
      <c r="BN871" s="1" t="s">
        <v>8097</v>
      </c>
      <c r="BQ871" s="1" t="s">
        <v>2176</v>
      </c>
      <c r="BR871" s="1" t="s">
        <v>10911</v>
      </c>
      <c r="BS871" s="1" t="s">
        <v>106</v>
      </c>
      <c r="BT871" s="1" t="s">
        <v>8894</v>
      </c>
      <c r="BU871" s="1" t="s">
        <v>14092</v>
      </c>
    </row>
    <row r="872" spans="1:73" ht="13.5" customHeight="1" x14ac:dyDescent="0.25">
      <c r="A872" s="4" t="str">
        <f t="shared" si="26"/>
        <v>1687_풍각남면_242</v>
      </c>
      <c r="B872" s="1">
        <v>1687</v>
      </c>
      <c r="C872" s="1" t="s">
        <v>11322</v>
      </c>
      <c r="D872" s="1" t="s">
        <v>11323</v>
      </c>
      <c r="E872" s="1">
        <v>871</v>
      </c>
      <c r="F872" s="1">
        <v>3</v>
      </c>
      <c r="G872" s="1" t="s">
        <v>1830</v>
      </c>
      <c r="H872" s="1" t="s">
        <v>6460</v>
      </c>
      <c r="I872" s="1">
        <v>10</v>
      </c>
      <c r="L872" s="1">
        <v>4</v>
      </c>
      <c r="M872" s="1" t="s">
        <v>2219</v>
      </c>
      <c r="N872" s="1" t="s">
        <v>7641</v>
      </c>
      <c r="T872" s="1" t="s">
        <v>11368</v>
      </c>
      <c r="U872" s="1" t="s">
        <v>1350</v>
      </c>
      <c r="V872" s="1" t="s">
        <v>6754</v>
      </c>
      <c r="Y872" s="1" t="s">
        <v>2219</v>
      </c>
      <c r="Z872" s="1" t="s">
        <v>7641</v>
      </c>
      <c r="AC872" s="1">
        <v>47</v>
      </c>
      <c r="AD872" s="1" t="s">
        <v>172</v>
      </c>
      <c r="AE872" s="1" t="s">
        <v>8733</v>
      </c>
      <c r="AJ872" s="1" t="s">
        <v>17</v>
      </c>
      <c r="AK872" s="1" t="s">
        <v>8908</v>
      </c>
      <c r="AL872" s="1" t="s">
        <v>522</v>
      </c>
      <c r="AM872" s="1" t="s">
        <v>8889</v>
      </c>
      <c r="AN872" s="1" t="s">
        <v>56</v>
      </c>
      <c r="AO872" s="1" t="s">
        <v>11552</v>
      </c>
      <c r="AP872" s="1" t="s">
        <v>60</v>
      </c>
      <c r="AQ872" s="1" t="s">
        <v>7012</v>
      </c>
      <c r="AR872" s="1" t="s">
        <v>2220</v>
      </c>
      <c r="AS872" s="1" t="s">
        <v>9061</v>
      </c>
      <c r="AT872" s="1" t="s">
        <v>60</v>
      </c>
      <c r="AU872" s="1" t="s">
        <v>7012</v>
      </c>
      <c r="AV872" s="1" t="s">
        <v>13810</v>
      </c>
      <c r="AW872" s="1" t="s">
        <v>9371</v>
      </c>
      <c r="BB872" s="1" t="s">
        <v>46</v>
      </c>
      <c r="BC872" s="1" t="s">
        <v>6783</v>
      </c>
      <c r="BD872" s="1" t="s">
        <v>884</v>
      </c>
      <c r="BE872" s="1" t="s">
        <v>7285</v>
      </c>
      <c r="BG872" s="1" t="s">
        <v>60</v>
      </c>
      <c r="BH872" s="1" t="s">
        <v>7012</v>
      </c>
      <c r="BI872" s="1" t="s">
        <v>2221</v>
      </c>
      <c r="BJ872" s="1" t="s">
        <v>10060</v>
      </c>
      <c r="BK872" s="1" t="s">
        <v>60</v>
      </c>
      <c r="BL872" s="1" t="s">
        <v>7012</v>
      </c>
      <c r="BM872" s="1" t="s">
        <v>2222</v>
      </c>
      <c r="BN872" s="1" t="s">
        <v>10490</v>
      </c>
      <c r="BO872" s="1" t="s">
        <v>44</v>
      </c>
      <c r="BP872" s="1" t="s">
        <v>6669</v>
      </c>
      <c r="BQ872" s="1" t="s">
        <v>881</v>
      </c>
      <c r="BR872" s="1" t="s">
        <v>7444</v>
      </c>
      <c r="BS872" s="1" t="s">
        <v>86</v>
      </c>
      <c r="BT872" s="1" t="s">
        <v>8853</v>
      </c>
    </row>
    <row r="873" spans="1:73" ht="13.5" customHeight="1" x14ac:dyDescent="0.25">
      <c r="A873" s="4" t="str">
        <f t="shared" si="26"/>
        <v>1687_풍각남면_242</v>
      </c>
      <c r="B873" s="1">
        <v>1687</v>
      </c>
      <c r="C873" s="1" t="s">
        <v>11322</v>
      </c>
      <c r="D873" s="1" t="s">
        <v>11323</v>
      </c>
      <c r="E873" s="1">
        <v>872</v>
      </c>
      <c r="F873" s="1">
        <v>3</v>
      </c>
      <c r="G873" s="1" t="s">
        <v>1830</v>
      </c>
      <c r="H873" s="1" t="s">
        <v>6460</v>
      </c>
      <c r="I873" s="1">
        <v>10</v>
      </c>
      <c r="L873" s="1">
        <v>4</v>
      </c>
      <c r="M873" s="1" t="s">
        <v>2219</v>
      </c>
      <c r="N873" s="1" t="s">
        <v>7641</v>
      </c>
      <c r="S873" s="1" t="s">
        <v>52</v>
      </c>
      <c r="T873" s="1" t="s">
        <v>6593</v>
      </c>
      <c r="U873" s="1" t="s">
        <v>53</v>
      </c>
      <c r="V873" s="1" t="s">
        <v>6668</v>
      </c>
      <c r="Y873" s="1" t="s">
        <v>2223</v>
      </c>
      <c r="Z873" s="1" t="s">
        <v>7465</v>
      </c>
      <c r="AC873" s="1">
        <v>44</v>
      </c>
      <c r="AD873" s="1" t="s">
        <v>229</v>
      </c>
      <c r="AE873" s="1" t="s">
        <v>8739</v>
      </c>
      <c r="AJ873" s="1" t="s">
        <v>17</v>
      </c>
      <c r="AK873" s="1" t="s">
        <v>8908</v>
      </c>
      <c r="AL873" s="1" t="s">
        <v>370</v>
      </c>
      <c r="AM873" s="1" t="s">
        <v>8933</v>
      </c>
      <c r="AN873" s="1" t="s">
        <v>116</v>
      </c>
      <c r="AO873" s="1" t="s">
        <v>8914</v>
      </c>
      <c r="AP873" s="1" t="s">
        <v>60</v>
      </c>
      <c r="AQ873" s="1" t="s">
        <v>7012</v>
      </c>
      <c r="AR873" s="1" t="s">
        <v>2224</v>
      </c>
      <c r="AS873" s="1" t="s">
        <v>11650</v>
      </c>
      <c r="AT873" s="1" t="s">
        <v>60</v>
      </c>
      <c r="AU873" s="1" t="s">
        <v>7012</v>
      </c>
      <c r="AV873" s="1" t="s">
        <v>2225</v>
      </c>
      <c r="AW873" s="1" t="s">
        <v>13573</v>
      </c>
      <c r="BB873" s="1" t="s">
        <v>46</v>
      </c>
      <c r="BC873" s="1" t="s">
        <v>6783</v>
      </c>
      <c r="BD873" s="1" t="s">
        <v>13726</v>
      </c>
      <c r="BE873" s="1" t="s">
        <v>11827</v>
      </c>
      <c r="BG873" s="1" t="s">
        <v>60</v>
      </c>
      <c r="BH873" s="1" t="s">
        <v>7012</v>
      </c>
      <c r="BI873" s="1" t="s">
        <v>2226</v>
      </c>
      <c r="BJ873" s="1" t="s">
        <v>11897</v>
      </c>
      <c r="BK873" s="1" t="s">
        <v>60</v>
      </c>
      <c r="BL873" s="1" t="s">
        <v>7012</v>
      </c>
      <c r="BM873" s="1" t="s">
        <v>2227</v>
      </c>
      <c r="BN873" s="1" t="s">
        <v>11495</v>
      </c>
      <c r="BO873" s="1" t="s">
        <v>44</v>
      </c>
      <c r="BP873" s="1" t="s">
        <v>6669</v>
      </c>
      <c r="BQ873" s="1" t="s">
        <v>2228</v>
      </c>
      <c r="BR873" s="1" t="s">
        <v>10916</v>
      </c>
      <c r="BS873" s="1" t="s">
        <v>370</v>
      </c>
      <c r="BT873" s="1" t="s">
        <v>8933</v>
      </c>
    </row>
    <row r="874" spans="1:73" ht="13.5" customHeight="1" x14ac:dyDescent="0.25">
      <c r="A874" s="4" t="str">
        <f t="shared" si="26"/>
        <v>1687_풍각남면_242</v>
      </c>
      <c r="B874" s="1">
        <v>1687</v>
      </c>
      <c r="C874" s="1" t="s">
        <v>11322</v>
      </c>
      <c r="D874" s="1" t="s">
        <v>11323</v>
      </c>
      <c r="E874" s="1">
        <v>873</v>
      </c>
      <c r="F874" s="1">
        <v>3</v>
      </c>
      <c r="G874" s="1" t="s">
        <v>1830</v>
      </c>
      <c r="H874" s="1" t="s">
        <v>6460</v>
      </c>
      <c r="I874" s="1">
        <v>10</v>
      </c>
      <c r="L874" s="1">
        <v>5</v>
      </c>
      <c r="M874" s="1" t="s">
        <v>12452</v>
      </c>
      <c r="N874" s="1" t="s">
        <v>12945</v>
      </c>
      <c r="T874" s="1" t="s">
        <v>11369</v>
      </c>
      <c r="U874" s="1" t="s">
        <v>73</v>
      </c>
      <c r="V874" s="1" t="s">
        <v>6670</v>
      </c>
      <c r="W874" s="1" t="s">
        <v>84</v>
      </c>
      <c r="X874" s="1" t="s">
        <v>11440</v>
      </c>
      <c r="Y874" s="1" t="s">
        <v>696</v>
      </c>
      <c r="Z874" s="1" t="s">
        <v>7642</v>
      </c>
      <c r="AC874" s="1">
        <v>34</v>
      </c>
      <c r="AD874" s="1" t="s">
        <v>55</v>
      </c>
      <c r="AE874" s="1" t="s">
        <v>8716</v>
      </c>
      <c r="AJ874" s="1" t="s">
        <v>17</v>
      </c>
      <c r="AK874" s="1" t="s">
        <v>8908</v>
      </c>
      <c r="AL874" s="1" t="s">
        <v>13639</v>
      </c>
      <c r="AM874" s="1" t="s">
        <v>11648</v>
      </c>
      <c r="AT874" s="1" t="s">
        <v>60</v>
      </c>
      <c r="AU874" s="1" t="s">
        <v>7012</v>
      </c>
      <c r="AV874" s="1" t="s">
        <v>2230</v>
      </c>
      <c r="AW874" s="1" t="s">
        <v>9372</v>
      </c>
      <c r="BG874" s="1" t="s">
        <v>60</v>
      </c>
      <c r="BH874" s="1" t="s">
        <v>7012</v>
      </c>
      <c r="BI874" s="1" t="s">
        <v>2231</v>
      </c>
      <c r="BJ874" s="1" t="s">
        <v>10061</v>
      </c>
      <c r="BK874" s="1" t="s">
        <v>60</v>
      </c>
      <c r="BL874" s="1" t="s">
        <v>7012</v>
      </c>
      <c r="BM874" s="1" t="s">
        <v>860</v>
      </c>
      <c r="BN874" s="1" t="s">
        <v>9291</v>
      </c>
      <c r="BO874" s="1" t="s">
        <v>173</v>
      </c>
      <c r="BP874" s="1" t="s">
        <v>6934</v>
      </c>
      <c r="BQ874" s="1" t="s">
        <v>2232</v>
      </c>
      <c r="BR874" s="1" t="s">
        <v>12106</v>
      </c>
      <c r="BS874" s="1" t="s">
        <v>522</v>
      </c>
      <c r="BT874" s="1" t="s">
        <v>8889</v>
      </c>
      <c r="BU874" s="1" t="s">
        <v>14093</v>
      </c>
    </row>
    <row r="875" spans="1:73" ht="13.5" customHeight="1" x14ac:dyDescent="0.25">
      <c r="A875" s="4" t="str">
        <f t="shared" si="26"/>
        <v>1687_풍각남면_242</v>
      </c>
      <c r="B875" s="1">
        <v>1687</v>
      </c>
      <c r="C875" s="1" t="s">
        <v>11322</v>
      </c>
      <c r="D875" s="1" t="s">
        <v>11323</v>
      </c>
      <c r="E875" s="1">
        <v>874</v>
      </c>
      <c r="F875" s="1">
        <v>3</v>
      </c>
      <c r="G875" s="1" t="s">
        <v>1830</v>
      </c>
      <c r="H875" s="1" t="s">
        <v>6460</v>
      </c>
      <c r="I875" s="1">
        <v>10</v>
      </c>
      <c r="L875" s="1">
        <v>5</v>
      </c>
      <c r="M875" s="1" t="s">
        <v>12452</v>
      </c>
      <c r="N875" s="1" t="s">
        <v>12945</v>
      </c>
      <c r="S875" s="1" t="s">
        <v>52</v>
      </c>
      <c r="T875" s="1" t="s">
        <v>6593</v>
      </c>
      <c r="W875" s="1" t="s">
        <v>84</v>
      </c>
      <c r="X875" s="1" t="s">
        <v>11440</v>
      </c>
      <c r="Y875" s="1" t="s">
        <v>140</v>
      </c>
      <c r="Z875" s="1" t="s">
        <v>7129</v>
      </c>
      <c r="AC875" s="1">
        <v>34</v>
      </c>
      <c r="AD875" s="1" t="s">
        <v>55</v>
      </c>
      <c r="AE875" s="1" t="s">
        <v>8716</v>
      </c>
      <c r="AJ875" s="1" t="s">
        <v>17</v>
      </c>
      <c r="AK875" s="1" t="s">
        <v>8908</v>
      </c>
      <c r="AL875" s="1" t="s">
        <v>106</v>
      </c>
      <c r="AM875" s="1" t="s">
        <v>8894</v>
      </c>
      <c r="AT875" s="1" t="s">
        <v>618</v>
      </c>
      <c r="AU875" s="1" t="s">
        <v>6817</v>
      </c>
      <c r="AV875" s="1" t="s">
        <v>2233</v>
      </c>
      <c r="AW875" s="1" t="s">
        <v>9373</v>
      </c>
      <c r="BG875" s="1" t="s">
        <v>78</v>
      </c>
      <c r="BH875" s="1" t="s">
        <v>6689</v>
      </c>
      <c r="BI875" s="1" t="s">
        <v>2234</v>
      </c>
      <c r="BJ875" s="1" t="s">
        <v>9642</v>
      </c>
      <c r="BK875" s="1" t="s">
        <v>60</v>
      </c>
      <c r="BL875" s="1" t="s">
        <v>7012</v>
      </c>
      <c r="BM875" s="1" t="s">
        <v>2235</v>
      </c>
      <c r="BN875" s="1" t="s">
        <v>10491</v>
      </c>
      <c r="BO875" s="1" t="s">
        <v>808</v>
      </c>
      <c r="BP875" s="1" t="s">
        <v>6787</v>
      </c>
      <c r="BQ875" s="1" t="s">
        <v>2236</v>
      </c>
      <c r="BR875" s="1" t="s">
        <v>10917</v>
      </c>
      <c r="BS875" s="1" t="s">
        <v>108</v>
      </c>
      <c r="BT875" s="1" t="s">
        <v>8869</v>
      </c>
    </row>
    <row r="876" spans="1:73" ht="13.5" customHeight="1" x14ac:dyDescent="0.25">
      <c r="A876" s="4" t="str">
        <f t="shared" si="26"/>
        <v>1687_풍각남면_242</v>
      </c>
      <c r="B876" s="1">
        <v>1687</v>
      </c>
      <c r="C876" s="1" t="s">
        <v>11322</v>
      </c>
      <c r="D876" s="1" t="s">
        <v>11323</v>
      </c>
      <c r="E876" s="1">
        <v>875</v>
      </c>
      <c r="F876" s="1">
        <v>3</v>
      </c>
      <c r="G876" s="1" t="s">
        <v>1830</v>
      </c>
      <c r="H876" s="1" t="s">
        <v>6460</v>
      </c>
      <c r="I876" s="1">
        <v>10</v>
      </c>
      <c r="L876" s="1">
        <v>5</v>
      </c>
      <c r="M876" s="1" t="s">
        <v>12452</v>
      </c>
      <c r="N876" s="1" t="s">
        <v>12945</v>
      </c>
      <c r="S876" s="1" t="s">
        <v>68</v>
      </c>
      <c r="T876" s="1" t="s">
        <v>6595</v>
      </c>
      <c r="W876" s="1" t="s">
        <v>98</v>
      </c>
      <c r="X876" s="1" t="s">
        <v>11439</v>
      </c>
      <c r="Y876" s="1" t="s">
        <v>140</v>
      </c>
      <c r="Z876" s="1" t="s">
        <v>7129</v>
      </c>
      <c r="AC876" s="1">
        <v>57</v>
      </c>
      <c r="AD876" s="1" t="s">
        <v>2010</v>
      </c>
      <c r="AE876" s="1" t="s">
        <v>8771</v>
      </c>
    </row>
    <row r="877" spans="1:73" ht="13.5" customHeight="1" x14ac:dyDescent="0.25">
      <c r="A877" s="4" t="str">
        <f t="shared" si="26"/>
        <v>1687_풍각남면_242</v>
      </c>
      <c r="B877" s="1">
        <v>1687</v>
      </c>
      <c r="C877" s="1" t="s">
        <v>11322</v>
      </c>
      <c r="D877" s="1" t="s">
        <v>11323</v>
      </c>
      <c r="E877" s="1">
        <v>876</v>
      </c>
      <c r="F877" s="1">
        <v>3</v>
      </c>
      <c r="G877" s="1" t="s">
        <v>1830</v>
      </c>
      <c r="H877" s="1" t="s">
        <v>6460</v>
      </c>
      <c r="I877" s="1">
        <v>10</v>
      </c>
      <c r="L877" s="1">
        <v>5</v>
      </c>
      <c r="M877" s="1" t="s">
        <v>12452</v>
      </c>
      <c r="N877" s="1" t="s">
        <v>12945</v>
      </c>
      <c r="S877" s="1" t="s">
        <v>147</v>
      </c>
      <c r="T877" s="1" t="s">
        <v>6598</v>
      </c>
      <c r="U877" s="1" t="s">
        <v>134</v>
      </c>
      <c r="V877" s="1" t="s">
        <v>6674</v>
      </c>
      <c r="Y877" s="1" t="s">
        <v>951</v>
      </c>
      <c r="Z877" s="1" t="s">
        <v>7643</v>
      </c>
      <c r="AC877" s="1">
        <v>28</v>
      </c>
      <c r="AD877" s="1" t="s">
        <v>340</v>
      </c>
      <c r="AE877" s="1" t="s">
        <v>8750</v>
      </c>
    </row>
    <row r="878" spans="1:73" ht="13.5" customHeight="1" x14ac:dyDescent="0.25">
      <c r="A878" s="4" t="str">
        <f t="shared" si="26"/>
        <v>1687_풍각남면_242</v>
      </c>
      <c r="B878" s="1">
        <v>1687</v>
      </c>
      <c r="C878" s="1" t="s">
        <v>11322</v>
      </c>
      <c r="D878" s="1" t="s">
        <v>11323</v>
      </c>
      <c r="E878" s="1">
        <v>877</v>
      </c>
      <c r="F878" s="1">
        <v>3</v>
      </c>
      <c r="G878" s="1" t="s">
        <v>1830</v>
      </c>
      <c r="H878" s="1" t="s">
        <v>6460</v>
      </c>
      <c r="I878" s="1">
        <v>10</v>
      </c>
      <c r="L878" s="1">
        <v>5</v>
      </c>
      <c r="M878" s="1" t="s">
        <v>12452</v>
      </c>
      <c r="N878" s="1" t="s">
        <v>12945</v>
      </c>
      <c r="S878" s="1" t="s">
        <v>70</v>
      </c>
      <c r="T878" s="1" t="s">
        <v>6596</v>
      </c>
      <c r="Y878" s="1" t="s">
        <v>835</v>
      </c>
      <c r="Z878" s="1" t="s">
        <v>7237</v>
      </c>
      <c r="AC878" s="1">
        <v>7</v>
      </c>
      <c r="AD878" s="1" t="s">
        <v>121</v>
      </c>
      <c r="AE878" s="1" t="s">
        <v>8725</v>
      </c>
      <c r="AF878" s="1" t="s">
        <v>97</v>
      </c>
      <c r="AG878" s="1" t="s">
        <v>8774</v>
      </c>
    </row>
    <row r="879" spans="1:73" ht="13.5" customHeight="1" x14ac:dyDescent="0.25">
      <c r="A879" s="4" t="str">
        <f t="shared" si="26"/>
        <v>1687_풍각남면_242</v>
      </c>
      <c r="B879" s="1">
        <v>1687</v>
      </c>
      <c r="C879" s="1" t="s">
        <v>11322</v>
      </c>
      <c r="D879" s="1" t="s">
        <v>11323</v>
      </c>
      <c r="E879" s="1">
        <v>878</v>
      </c>
      <c r="F879" s="1">
        <v>3</v>
      </c>
      <c r="G879" s="1" t="s">
        <v>1830</v>
      </c>
      <c r="H879" s="1" t="s">
        <v>6460</v>
      </c>
      <c r="I879" s="1">
        <v>10</v>
      </c>
      <c r="L879" s="1">
        <v>5</v>
      </c>
      <c r="M879" s="1" t="s">
        <v>12452</v>
      </c>
      <c r="N879" s="1" t="s">
        <v>12945</v>
      </c>
      <c r="S879" s="1" t="s">
        <v>222</v>
      </c>
      <c r="T879" s="1" t="s">
        <v>6601</v>
      </c>
      <c r="Y879" s="1" t="s">
        <v>2237</v>
      </c>
      <c r="Z879" s="1" t="s">
        <v>7644</v>
      </c>
      <c r="AF879" s="1" t="s">
        <v>1588</v>
      </c>
      <c r="AG879" s="1" t="s">
        <v>8787</v>
      </c>
      <c r="AH879" s="1" t="s">
        <v>51</v>
      </c>
      <c r="AI879" s="1" t="s">
        <v>8849</v>
      </c>
    </row>
    <row r="880" spans="1:73" ht="13.5" customHeight="1" x14ac:dyDescent="0.25">
      <c r="A880" s="4" t="str">
        <f t="shared" si="26"/>
        <v>1687_풍각남면_242</v>
      </c>
      <c r="B880" s="1">
        <v>1687</v>
      </c>
      <c r="C880" s="1" t="s">
        <v>11322</v>
      </c>
      <c r="D880" s="1" t="s">
        <v>11323</v>
      </c>
      <c r="E880" s="1">
        <v>879</v>
      </c>
      <c r="F880" s="1">
        <v>3</v>
      </c>
      <c r="G880" s="1" t="s">
        <v>1830</v>
      </c>
      <c r="H880" s="1" t="s">
        <v>6460</v>
      </c>
      <c r="I880" s="1">
        <v>10</v>
      </c>
      <c r="L880" s="1">
        <v>5</v>
      </c>
      <c r="M880" s="1" t="s">
        <v>12452</v>
      </c>
      <c r="N880" s="1" t="s">
        <v>12945</v>
      </c>
      <c r="S880" s="1" t="s">
        <v>2238</v>
      </c>
      <c r="T880" s="1" t="s">
        <v>6628</v>
      </c>
      <c r="W880" s="1" t="s">
        <v>84</v>
      </c>
      <c r="X880" s="1" t="s">
        <v>11440</v>
      </c>
      <c r="Y880" s="1" t="s">
        <v>140</v>
      </c>
      <c r="Z880" s="1" t="s">
        <v>7129</v>
      </c>
      <c r="AC880" s="1">
        <v>25</v>
      </c>
      <c r="AD880" s="1" t="s">
        <v>401</v>
      </c>
      <c r="AE880" s="1" t="s">
        <v>8754</v>
      </c>
      <c r="AF880" s="1" t="s">
        <v>97</v>
      </c>
      <c r="AG880" s="1" t="s">
        <v>8774</v>
      </c>
      <c r="AJ880" s="1" t="s">
        <v>17</v>
      </c>
      <c r="AK880" s="1" t="s">
        <v>8908</v>
      </c>
      <c r="AL880" s="1" t="s">
        <v>86</v>
      </c>
      <c r="AM880" s="1" t="s">
        <v>8853</v>
      </c>
    </row>
    <row r="881" spans="1:73" ht="13.5" customHeight="1" x14ac:dyDescent="0.25">
      <c r="A881" s="4" t="str">
        <f t="shared" si="26"/>
        <v>1687_풍각남면_242</v>
      </c>
      <c r="B881" s="1">
        <v>1687</v>
      </c>
      <c r="C881" s="1" t="s">
        <v>11322</v>
      </c>
      <c r="D881" s="1" t="s">
        <v>11323</v>
      </c>
      <c r="E881" s="1">
        <v>880</v>
      </c>
      <c r="F881" s="1">
        <v>3</v>
      </c>
      <c r="G881" s="1" t="s">
        <v>1830</v>
      </c>
      <c r="H881" s="1" t="s">
        <v>6460</v>
      </c>
      <c r="I881" s="1">
        <v>11</v>
      </c>
      <c r="J881" s="1" t="s">
        <v>2239</v>
      </c>
      <c r="K881" s="1" t="s">
        <v>11339</v>
      </c>
      <c r="L881" s="1">
        <v>1</v>
      </c>
      <c r="M881" s="1" t="s">
        <v>12453</v>
      </c>
      <c r="N881" s="1" t="s">
        <v>12946</v>
      </c>
      <c r="O881" s="1" t="s">
        <v>6</v>
      </c>
      <c r="P881" s="1" t="s">
        <v>6578</v>
      </c>
      <c r="T881" s="1" t="s">
        <v>11368</v>
      </c>
      <c r="U881" s="1" t="s">
        <v>2240</v>
      </c>
      <c r="V881" s="1" t="s">
        <v>13622</v>
      </c>
      <c r="W881" s="1" t="s">
        <v>306</v>
      </c>
      <c r="X881" s="1" t="s">
        <v>7062</v>
      </c>
      <c r="Y881" s="1" t="s">
        <v>2241</v>
      </c>
      <c r="Z881" s="1" t="s">
        <v>7645</v>
      </c>
      <c r="AC881" s="1">
        <v>48</v>
      </c>
      <c r="AD881" s="1" t="s">
        <v>427</v>
      </c>
      <c r="AE881" s="1" t="s">
        <v>8758</v>
      </c>
      <c r="AJ881" s="1" t="s">
        <v>17</v>
      </c>
      <c r="AK881" s="1" t="s">
        <v>8908</v>
      </c>
      <c r="AL881" s="1" t="s">
        <v>86</v>
      </c>
      <c r="AM881" s="1" t="s">
        <v>8853</v>
      </c>
      <c r="AT881" s="1" t="s">
        <v>60</v>
      </c>
      <c r="AU881" s="1" t="s">
        <v>7012</v>
      </c>
      <c r="AV881" s="1" t="s">
        <v>2242</v>
      </c>
      <c r="AW881" s="1" t="s">
        <v>9374</v>
      </c>
      <c r="BG881" s="1" t="s">
        <v>60</v>
      </c>
      <c r="BH881" s="1" t="s">
        <v>7012</v>
      </c>
      <c r="BI881" s="1" t="s">
        <v>2243</v>
      </c>
      <c r="BJ881" s="1" t="s">
        <v>10062</v>
      </c>
      <c r="BK881" s="1" t="s">
        <v>60</v>
      </c>
      <c r="BL881" s="1" t="s">
        <v>7012</v>
      </c>
      <c r="BM881" s="1" t="s">
        <v>2244</v>
      </c>
      <c r="BN881" s="1" t="s">
        <v>10492</v>
      </c>
      <c r="BO881" s="1" t="s">
        <v>60</v>
      </c>
      <c r="BP881" s="1" t="s">
        <v>7012</v>
      </c>
      <c r="BQ881" s="1" t="s">
        <v>2245</v>
      </c>
      <c r="BR881" s="1" t="s">
        <v>10918</v>
      </c>
      <c r="BS881" s="1" t="s">
        <v>196</v>
      </c>
      <c r="BT881" s="1" t="s">
        <v>8873</v>
      </c>
    </row>
    <row r="882" spans="1:73" ht="13.5" customHeight="1" x14ac:dyDescent="0.25">
      <c r="A882" s="4" t="str">
        <f t="shared" si="26"/>
        <v>1687_풍각남면_242</v>
      </c>
      <c r="B882" s="1">
        <v>1687</v>
      </c>
      <c r="C882" s="1" t="s">
        <v>11322</v>
      </c>
      <c r="D882" s="1" t="s">
        <v>11323</v>
      </c>
      <c r="E882" s="1">
        <v>881</v>
      </c>
      <c r="F882" s="1">
        <v>3</v>
      </c>
      <c r="G882" s="1" t="s">
        <v>1830</v>
      </c>
      <c r="H882" s="1" t="s">
        <v>6460</v>
      </c>
      <c r="I882" s="1">
        <v>11</v>
      </c>
      <c r="L882" s="1">
        <v>1</v>
      </c>
      <c r="M882" s="1" t="s">
        <v>12453</v>
      </c>
      <c r="N882" s="1" t="s">
        <v>12946</v>
      </c>
      <c r="S882" s="1" t="s">
        <v>52</v>
      </c>
      <c r="T882" s="1" t="s">
        <v>6593</v>
      </c>
      <c r="W882" s="1" t="s">
        <v>74</v>
      </c>
      <c r="X882" s="1" t="s">
        <v>7057</v>
      </c>
      <c r="Y882" s="1" t="s">
        <v>140</v>
      </c>
      <c r="Z882" s="1" t="s">
        <v>7129</v>
      </c>
      <c r="AC882" s="1">
        <v>48</v>
      </c>
      <c r="AD882" s="1" t="s">
        <v>427</v>
      </c>
      <c r="AE882" s="1" t="s">
        <v>8758</v>
      </c>
      <c r="AJ882" s="1" t="s">
        <v>17</v>
      </c>
      <c r="AK882" s="1" t="s">
        <v>8908</v>
      </c>
      <c r="AL882" s="1" t="s">
        <v>196</v>
      </c>
      <c r="AM882" s="1" t="s">
        <v>8873</v>
      </c>
      <c r="AT882" s="1" t="s">
        <v>60</v>
      </c>
      <c r="AU882" s="1" t="s">
        <v>7012</v>
      </c>
      <c r="AV882" s="1" t="s">
        <v>48</v>
      </c>
      <c r="AW882" s="1" t="s">
        <v>7854</v>
      </c>
      <c r="BG882" s="1" t="s">
        <v>60</v>
      </c>
      <c r="BH882" s="1" t="s">
        <v>7012</v>
      </c>
      <c r="BI882" s="1" t="s">
        <v>79</v>
      </c>
      <c r="BJ882" s="1" t="s">
        <v>7302</v>
      </c>
      <c r="BK882" s="1" t="s">
        <v>60</v>
      </c>
      <c r="BL882" s="1" t="s">
        <v>7012</v>
      </c>
      <c r="BM882" s="1" t="s">
        <v>1811</v>
      </c>
      <c r="BN882" s="1" t="s">
        <v>7832</v>
      </c>
      <c r="BO882" s="1" t="s">
        <v>60</v>
      </c>
      <c r="BP882" s="1" t="s">
        <v>7012</v>
      </c>
      <c r="BQ882" s="1" t="s">
        <v>2246</v>
      </c>
      <c r="BR882" s="1" t="s">
        <v>12233</v>
      </c>
      <c r="BS882" s="1" t="s">
        <v>522</v>
      </c>
      <c r="BT882" s="1" t="s">
        <v>8889</v>
      </c>
    </row>
    <row r="883" spans="1:73" ht="13.5" customHeight="1" x14ac:dyDescent="0.25">
      <c r="A883" s="4" t="str">
        <f t="shared" si="26"/>
        <v>1687_풍각남면_242</v>
      </c>
      <c r="B883" s="1">
        <v>1687</v>
      </c>
      <c r="C883" s="1" t="s">
        <v>11322</v>
      </c>
      <c r="D883" s="1" t="s">
        <v>11323</v>
      </c>
      <c r="E883" s="1">
        <v>882</v>
      </c>
      <c r="F883" s="1">
        <v>3</v>
      </c>
      <c r="G883" s="1" t="s">
        <v>1830</v>
      </c>
      <c r="H883" s="1" t="s">
        <v>6460</v>
      </c>
      <c r="I883" s="1">
        <v>11</v>
      </c>
      <c r="L883" s="1">
        <v>1</v>
      </c>
      <c r="M883" s="1" t="s">
        <v>12453</v>
      </c>
      <c r="N883" s="1" t="s">
        <v>12946</v>
      </c>
      <c r="S883" s="1" t="s">
        <v>70</v>
      </c>
      <c r="T883" s="1" t="s">
        <v>6596</v>
      </c>
      <c r="Y883" s="1" t="s">
        <v>13811</v>
      </c>
      <c r="Z883" s="1" t="s">
        <v>7469</v>
      </c>
      <c r="AC883" s="1">
        <v>8</v>
      </c>
      <c r="AD883" s="1" t="s">
        <v>429</v>
      </c>
      <c r="AE883" s="1" t="s">
        <v>8759</v>
      </c>
    </row>
    <row r="884" spans="1:73" ht="13.5" customHeight="1" x14ac:dyDescent="0.25">
      <c r="A884" s="4" t="str">
        <f t="shared" si="26"/>
        <v>1687_풍각남면_242</v>
      </c>
      <c r="B884" s="1">
        <v>1687</v>
      </c>
      <c r="C884" s="1" t="s">
        <v>11322</v>
      </c>
      <c r="D884" s="1" t="s">
        <v>11323</v>
      </c>
      <c r="E884" s="1">
        <v>883</v>
      </c>
      <c r="F884" s="1">
        <v>3</v>
      </c>
      <c r="G884" s="1" t="s">
        <v>1830</v>
      </c>
      <c r="H884" s="1" t="s">
        <v>6460</v>
      </c>
      <c r="I884" s="1">
        <v>11</v>
      </c>
      <c r="L884" s="1">
        <v>2</v>
      </c>
      <c r="M884" s="1" t="s">
        <v>12454</v>
      </c>
      <c r="N884" s="1" t="s">
        <v>12947</v>
      </c>
      <c r="T884" s="1" t="s">
        <v>11368</v>
      </c>
      <c r="U884" s="1" t="s">
        <v>922</v>
      </c>
      <c r="V884" s="1" t="s">
        <v>6730</v>
      </c>
      <c r="W884" s="1" t="s">
        <v>1995</v>
      </c>
      <c r="X884" s="1" t="s">
        <v>7086</v>
      </c>
      <c r="Y884" s="1" t="s">
        <v>2247</v>
      </c>
      <c r="Z884" s="1" t="s">
        <v>7646</v>
      </c>
      <c r="AC884" s="1">
        <v>28</v>
      </c>
      <c r="AD884" s="1" t="s">
        <v>340</v>
      </c>
      <c r="AE884" s="1" t="s">
        <v>8750</v>
      </c>
      <c r="AJ884" s="1" t="s">
        <v>17</v>
      </c>
      <c r="AK884" s="1" t="s">
        <v>8908</v>
      </c>
      <c r="AL884" s="1" t="s">
        <v>351</v>
      </c>
      <c r="AM884" s="1" t="s">
        <v>8854</v>
      </c>
      <c r="AT884" s="1" t="s">
        <v>288</v>
      </c>
      <c r="AU884" s="1" t="s">
        <v>6823</v>
      </c>
      <c r="AV884" s="1" t="s">
        <v>2091</v>
      </c>
      <c r="AW884" s="1" t="s">
        <v>7609</v>
      </c>
      <c r="BG884" s="1" t="s">
        <v>2014</v>
      </c>
      <c r="BH884" s="1" t="s">
        <v>9187</v>
      </c>
      <c r="BI884" s="1" t="s">
        <v>1162</v>
      </c>
      <c r="BJ884" s="1" t="s">
        <v>8645</v>
      </c>
      <c r="BK884" s="1" t="s">
        <v>60</v>
      </c>
      <c r="BL884" s="1" t="s">
        <v>7012</v>
      </c>
      <c r="BM884" s="1" t="s">
        <v>2031</v>
      </c>
      <c r="BN884" s="1" t="s">
        <v>10052</v>
      </c>
      <c r="BO884" s="1" t="s">
        <v>60</v>
      </c>
      <c r="BP884" s="1" t="s">
        <v>7012</v>
      </c>
      <c r="BQ884" s="1" t="s">
        <v>2248</v>
      </c>
      <c r="BR884" s="1" t="s">
        <v>12295</v>
      </c>
      <c r="BS884" s="1" t="s">
        <v>370</v>
      </c>
      <c r="BT884" s="1" t="s">
        <v>8933</v>
      </c>
      <c r="BU884" s="1" t="s">
        <v>14094</v>
      </c>
    </row>
    <row r="885" spans="1:73" ht="13.5" customHeight="1" x14ac:dyDescent="0.25">
      <c r="A885" s="4" t="str">
        <f t="shared" si="26"/>
        <v>1687_풍각남면_242</v>
      </c>
      <c r="B885" s="1">
        <v>1687</v>
      </c>
      <c r="C885" s="1" t="s">
        <v>11322</v>
      </c>
      <c r="D885" s="1" t="s">
        <v>11323</v>
      </c>
      <c r="E885" s="1">
        <v>884</v>
      </c>
      <c r="F885" s="1">
        <v>3</v>
      </c>
      <c r="G885" s="1" t="s">
        <v>1830</v>
      </c>
      <c r="H885" s="1" t="s">
        <v>6460</v>
      </c>
      <c r="I885" s="1">
        <v>11</v>
      </c>
      <c r="L885" s="1">
        <v>2</v>
      </c>
      <c r="M885" s="1" t="s">
        <v>12454</v>
      </c>
      <c r="N885" s="1" t="s">
        <v>12947</v>
      </c>
      <c r="S885" s="1" t="s">
        <v>52</v>
      </c>
      <c r="T885" s="1" t="s">
        <v>6593</v>
      </c>
      <c r="W885" s="1" t="s">
        <v>98</v>
      </c>
      <c r="X885" s="1" t="s">
        <v>11439</v>
      </c>
      <c r="Y885" s="1" t="s">
        <v>140</v>
      </c>
      <c r="Z885" s="1" t="s">
        <v>7129</v>
      </c>
      <c r="AC885" s="1">
        <v>28</v>
      </c>
      <c r="AD885" s="1" t="s">
        <v>340</v>
      </c>
      <c r="AE885" s="1" t="s">
        <v>8750</v>
      </c>
      <c r="AJ885" s="1" t="s">
        <v>17</v>
      </c>
      <c r="AK885" s="1" t="s">
        <v>8908</v>
      </c>
      <c r="AL885" s="1" t="s">
        <v>56</v>
      </c>
      <c r="AM885" s="1" t="s">
        <v>11552</v>
      </c>
      <c r="AT885" s="1" t="s">
        <v>60</v>
      </c>
      <c r="AU885" s="1" t="s">
        <v>7012</v>
      </c>
      <c r="AV885" s="1" t="s">
        <v>2249</v>
      </c>
      <c r="AW885" s="1" t="s">
        <v>9375</v>
      </c>
      <c r="BG885" s="1" t="s">
        <v>60</v>
      </c>
      <c r="BH885" s="1" t="s">
        <v>7012</v>
      </c>
      <c r="BI885" s="1" t="s">
        <v>2250</v>
      </c>
      <c r="BJ885" s="1" t="s">
        <v>9745</v>
      </c>
      <c r="BK885" s="1" t="s">
        <v>2251</v>
      </c>
      <c r="BL885" s="1" t="s">
        <v>9923</v>
      </c>
      <c r="BM885" s="1" t="s">
        <v>2252</v>
      </c>
      <c r="BN885" s="1" t="s">
        <v>10313</v>
      </c>
      <c r="BO885" s="1" t="s">
        <v>60</v>
      </c>
      <c r="BP885" s="1" t="s">
        <v>7012</v>
      </c>
      <c r="BQ885" s="1" t="s">
        <v>2253</v>
      </c>
      <c r="BR885" s="1" t="s">
        <v>12282</v>
      </c>
      <c r="BS885" s="1" t="s">
        <v>86</v>
      </c>
      <c r="BT885" s="1" t="s">
        <v>8853</v>
      </c>
    </row>
    <row r="886" spans="1:73" ht="13.5" customHeight="1" x14ac:dyDescent="0.25">
      <c r="A886" s="4" t="str">
        <f t="shared" si="26"/>
        <v>1687_풍각남면_242</v>
      </c>
      <c r="B886" s="1">
        <v>1687</v>
      </c>
      <c r="C886" s="1" t="s">
        <v>11322</v>
      </c>
      <c r="D886" s="1" t="s">
        <v>11323</v>
      </c>
      <c r="E886" s="1">
        <v>885</v>
      </c>
      <c r="F886" s="1">
        <v>3</v>
      </c>
      <c r="G886" s="1" t="s">
        <v>1830</v>
      </c>
      <c r="H886" s="1" t="s">
        <v>6460</v>
      </c>
      <c r="I886" s="1">
        <v>11</v>
      </c>
      <c r="L886" s="1">
        <v>2</v>
      </c>
      <c r="M886" s="1" t="s">
        <v>12454</v>
      </c>
      <c r="N886" s="1" t="s">
        <v>12947</v>
      </c>
      <c r="S886" s="1" t="s">
        <v>70</v>
      </c>
      <c r="T886" s="1" t="s">
        <v>6596</v>
      </c>
      <c r="Y886" s="1" t="s">
        <v>2254</v>
      </c>
      <c r="Z886" s="1" t="s">
        <v>7647</v>
      </c>
      <c r="AC886" s="1">
        <v>2</v>
      </c>
      <c r="AD886" s="1" t="s">
        <v>69</v>
      </c>
      <c r="AE886" s="1" t="s">
        <v>6722</v>
      </c>
      <c r="AF886" s="1" t="s">
        <v>97</v>
      </c>
      <c r="AG886" s="1" t="s">
        <v>8774</v>
      </c>
    </row>
    <row r="887" spans="1:73" ht="13.5" customHeight="1" x14ac:dyDescent="0.25">
      <c r="A887" s="4" t="str">
        <f t="shared" ref="A887:A910" si="27">HYPERLINK("http://kyu.snu.ac.kr/sdhj/index.jsp?type=hj/GK14817_00IH_0001_0243.jpg","1687_풍각남면_243")</f>
        <v>1687_풍각남면_243</v>
      </c>
      <c r="B887" s="1">
        <v>1687</v>
      </c>
      <c r="C887" s="1" t="s">
        <v>11322</v>
      </c>
      <c r="D887" s="1" t="s">
        <v>11323</v>
      </c>
      <c r="E887" s="1">
        <v>886</v>
      </c>
      <c r="F887" s="1">
        <v>3</v>
      </c>
      <c r="G887" s="1" t="s">
        <v>1830</v>
      </c>
      <c r="H887" s="1" t="s">
        <v>6460</v>
      </c>
      <c r="I887" s="1">
        <v>11</v>
      </c>
      <c r="L887" s="1">
        <v>3</v>
      </c>
      <c r="M887" s="1" t="s">
        <v>2256</v>
      </c>
      <c r="N887" s="1" t="s">
        <v>11506</v>
      </c>
      <c r="T887" s="1" t="s">
        <v>11368</v>
      </c>
      <c r="U887" s="1" t="s">
        <v>2255</v>
      </c>
      <c r="V887" s="1" t="s">
        <v>6811</v>
      </c>
      <c r="Y887" s="1" t="s">
        <v>2256</v>
      </c>
      <c r="Z887" s="1" t="s">
        <v>11506</v>
      </c>
      <c r="AC887" s="1">
        <v>50</v>
      </c>
      <c r="AD887" s="1" t="s">
        <v>533</v>
      </c>
      <c r="AE887" s="1" t="s">
        <v>7162</v>
      </c>
      <c r="AJ887" s="1" t="s">
        <v>17</v>
      </c>
      <c r="AK887" s="1" t="s">
        <v>8908</v>
      </c>
      <c r="AL887" s="1" t="s">
        <v>370</v>
      </c>
      <c r="AM887" s="1" t="s">
        <v>8933</v>
      </c>
      <c r="AN887" s="1" t="s">
        <v>57</v>
      </c>
      <c r="AO887" s="1" t="s">
        <v>8919</v>
      </c>
      <c r="AP887" s="1" t="s">
        <v>58</v>
      </c>
      <c r="AQ887" s="1" t="s">
        <v>6774</v>
      </c>
      <c r="AR887" s="1" t="s">
        <v>1946</v>
      </c>
      <c r="AS887" s="1" t="s">
        <v>9057</v>
      </c>
      <c r="AT887" s="1" t="s">
        <v>60</v>
      </c>
      <c r="AU887" s="1" t="s">
        <v>7012</v>
      </c>
      <c r="AV887" s="1" t="s">
        <v>1978</v>
      </c>
      <c r="AW887" s="1" t="s">
        <v>9356</v>
      </c>
      <c r="BG887" s="1" t="s">
        <v>60</v>
      </c>
      <c r="BH887" s="1" t="s">
        <v>7012</v>
      </c>
      <c r="BI887" s="1" t="s">
        <v>1979</v>
      </c>
      <c r="BJ887" s="1" t="s">
        <v>10045</v>
      </c>
      <c r="BK887" s="1" t="s">
        <v>60</v>
      </c>
      <c r="BL887" s="1" t="s">
        <v>7012</v>
      </c>
      <c r="BM887" s="1" t="s">
        <v>1307</v>
      </c>
      <c r="BN887" s="1" t="s">
        <v>10015</v>
      </c>
      <c r="BO887" s="1" t="s">
        <v>44</v>
      </c>
      <c r="BP887" s="1" t="s">
        <v>6669</v>
      </c>
      <c r="BQ887" s="1" t="s">
        <v>210</v>
      </c>
      <c r="BR887" s="1" t="s">
        <v>8591</v>
      </c>
      <c r="BS887" s="1" t="s">
        <v>56</v>
      </c>
      <c r="BT887" s="1" t="s">
        <v>11552</v>
      </c>
    </row>
    <row r="888" spans="1:73" ht="13.5" customHeight="1" x14ac:dyDescent="0.25">
      <c r="A888" s="4" t="str">
        <f t="shared" si="27"/>
        <v>1687_풍각남면_243</v>
      </c>
      <c r="B888" s="1">
        <v>1687</v>
      </c>
      <c r="C888" s="1" t="s">
        <v>11322</v>
      </c>
      <c r="D888" s="1" t="s">
        <v>11323</v>
      </c>
      <c r="E888" s="1">
        <v>887</v>
      </c>
      <c r="F888" s="1">
        <v>3</v>
      </c>
      <c r="G888" s="1" t="s">
        <v>1830</v>
      </c>
      <c r="H888" s="1" t="s">
        <v>6460</v>
      </c>
      <c r="I888" s="1">
        <v>11</v>
      </c>
      <c r="L888" s="1">
        <v>3</v>
      </c>
      <c r="M888" s="1" t="s">
        <v>2256</v>
      </c>
      <c r="N888" s="1" t="s">
        <v>11506</v>
      </c>
      <c r="S888" s="1" t="s">
        <v>52</v>
      </c>
      <c r="T888" s="1" t="s">
        <v>6593</v>
      </c>
      <c r="U888" s="1" t="s">
        <v>53</v>
      </c>
      <c r="V888" s="1" t="s">
        <v>6668</v>
      </c>
      <c r="Y888" s="1" t="s">
        <v>2257</v>
      </c>
      <c r="Z888" s="1" t="s">
        <v>7648</v>
      </c>
      <c r="AC888" s="1">
        <v>50</v>
      </c>
      <c r="AD888" s="1" t="s">
        <v>533</v>
      </c>
      <c r="AE888" s="1" t="s">
        <v>7162</v>
      </c>
      <c r="AJ888" s="1" t="s">
        <v>17</v>
      </c>
      <c r="AK888" s="1" t="s">
        <v>8908</v>
      </c>
      <c r="AL888" s="1" t="s">
        <v>196</v>
      </c>
      <c r="AM888" s="1" t="s">
        <v>8873</v>
      </c>
      <c r="AN888" s="1" t="s">
        <v>109</v>
      </c>
      <c r="AO888" s="1" t="s">
        <v>8966</v>
      </c>
      <c r="AP888" s="1" t="s">
        <v>5375</v>
      </c>
      <c r="AQ888" s="1" t="s">
        <v>11753</v>
      </c>
      <c r="AR888" s="1" t="s">
        <v>13812</v>
      </c>
      <c r="AS888" s="1" t="s">
        <v>11754</v>
      </c>
      <c r="AT888" s="1" t="s">
        <v>60</v>
      </c>
      <c r="AU888" s="1" t="s">
        <v>7012</v>
      </c>
      <c r="AV888" s="1" t="s">
        <v>2099</v>
      </c>
      <c r="AW888" s="1" t="s">
        <v>7611</v>
      </c>
      <c r="BB888" s="1" t="s">
        <v>46</v>
      </c>
      <c r="BC888" s="1" t="s">
        <v>6783</v>
      </c>
      <c r="BD888" s="1" t="s">
        <v>2258</v>
      </c>
      <c r="BE888" s="1" t="s">
        <v>9786</v>
      </c>
      <c r="BG888" s="1" t="s">
        <v>60</v>
      </c>
      <c r="BH888" s="1" t="s">
        <v>7012</v>
      </c>
      <c r="BI888" s="1" t="s">
        <v>2259</v>
      </c>
      <c r="BJ888" s="1" t="s">
        <v>10063</v>
      </c>
      <c r="BK888" s="1" t="s">
        <v>60</v>
      </c>
      <c r="BL888" s="1" t="s">
        <v>7012</v>
      </c>
      <c r="BM888" s="1" t="s">
        <v>576</v>
      </c>
      <c r="BN888" s="1" t="s">
        <v>7768</v>
      </c>
      <c r="BO888" s="1" t="s">
        <v>60</v>
      </c>
      <c r="BP888" s="1" t="s">
        <v>7012</v>
      </c>
      <c r="BQ888" s="1" t="s">
        <v>2260</v>
      </c>
      <c r="BR888" s="1" t="s">
        <v>10919</v>
      </c>
      <c r="BS888" s="1" t="s">
        <v>56</v>
      </c>
      <c r="BT888" s="1" t="s">
        <v>11552</v>
      </c>
    </row>
    <row r="889" spans="1:73" ht="13.5" customHeight="1" x14ac:dyDescent="0.25">
      <c r="A889" s="4" t="str">
        <f t="shared" si="27"/>
        <v>1687_풍각남면_243</v>
      </c>
      <c r="B889" s="1">
        <v>1687</v>
      </c>
      <c r="C889" s="1" t="s">
        <v>11322</v>
      </c>
      <c r="D889" s="1" t="s">
        <v>11323</v>
      </c>
      <c r="E889" s="1">
        <v>888</v>
      </c>
      <c r="F889" s="1">
        <v>3</v>
      </c>
      <c r="G889" s="1" t="s">
        <v>1830</v>
      </c>
      <c r="H889" s="1" t="s">
        <v>6460</v>
      </c>
      <c r="I889" s="1">
        <v>11</v>
      </c>
      <c r="L889" s="1">
        <v>3</v>
      </c>
      <c r="M889" s="1" t="s">
        <v>2256</v>
      </c>
      <c r="N889" s="1" t="s">
        <v>11506</v>
      </c>
      <c r="S889" s="1" t="s">
        <v>70</v>
      </c>
      <c r="T889" s="1" t="s">
        <v>6596</v>
      </c>
      <c r="Y889" s="1" t="s">
        <v>2261</v>
      </c>
      <c r="Z889" s="1" t="s">
        <v>7649</v>
      </c>
      <c r="AC889" s="1">
        <v>5</v>
      </c>
      <c r="AD889" s="1" t="s">
        <v>133</v>
      </c>
      <c r="AE889" s="1" t="s">
        <v>8727</v>
      </c>
      <c r="AF889" s="1" t="s">
        <v>97</v>
      </c>
      <c r="AG889" s="1" t="s">
        <v>8774</v>
      </c>
    </row>
    <row r="890" spans="1:73" ht="13.5" customHeight="1" x14ac:dyDescent="0.25">
      <c r="A890" s="4" t="str">
        <f t="shared" si="27"/>
        <v>1687_풍각남면_243</v>
      </c>
      <c r="B890" s="1">
        <v>1687</v>
      </c>
      <c r="C890" s="1" t="s">
        <v>11322</v>
      </c>
      <c r="D890" s="1" t="s">
        <v>11323</v>
      </c>
      <c r="E890" s="1">
        <v>889</v>
      </c>
      <c r="F890" s="1">
        <v>3</v>
      </c>
      <c r="G890" s="1" t="s">
        <v>1830</v>
      </c>
      <c r="H890" s="1" t="s">
        <v>6460</v>
      </c>
      <c r="I890" s="1">
        <v>11</v>
      </c>
      <c r="L890" s="1">
        <v>4</v>
      </c>
      <c r="M890" s="1" t="s">
        <v>12455</v>
      </c>
      <c r="N890" s="1" t="s">
        <v>12948</v>
      </c>
      <c r="T890" s="1" t="s">
        <v>11369</v>
      </c>
      <c r="U890" s="1" t="s">
        <v>916</v>
      </c>
      <c r="V890" s="1" t="s">
        <v>6729</v>
      </c>
      <c r="W890" s="1" t="s">
        <v>509</v>
      </c>
      <c r="X890" s="1" t="s">
        <v>7067</v>
      </c>
      <c r="Y890" s="1" t="s">
        <v>360</v>
      </c>
      <c r="Z890" s="1" t="s">
        <v>7167</v>
      </c>
      <c r="AC890" s="1">
        <v>43</v>
      </c>
      <c r="AD890" s="1" t="s">
        <v>382</v>
      </c>
      <c r="AE890" s="1" t="s">
        <v>8753</v>
      </c>
      <c r="AJ890" s="1" t="s">
        <v>17</v>
      </c>
      <c r="AK890" s="1" t="s">
        <v>8908</v>
      </c>
      <c r="AL890" s="1" t="s">
        <v>510</v>
      </c>
      <c r="AM890" s="1" t="s">
        <v>8915</v>
      </c>
      <c r="AT890" s="1" t="s">
        <v>1179</v>
      </c>
      <c r="AU890" s="1" t="s">
        <v>11413</v>
      </c>
      <c r="AV890" s="1" t="s">
        <v>2262</v>
      </c>
      <c r="AW890" s="1" t="s">
        <v>7473</v>
      </c>
      <c r="BG890" s="1" t="s">
        <v>419</v>
      </c>
      <c r="BH890" s="1" t="s">
        <v>9168</v>
      </c>
      <c r="BI890" s="1" t="s">
        <v>1954</v>
      </c>
      <c r="BJ890" s="1" t="s">
        <v>9378</v>
      </c>
      <c r="BK890" s="1" t="s">
        <v>78</v>
      </c>
      <c r="BL890" s="1" t="s">
        <v>6689</v>
      </c>
      <c r="BM890" s="1" t="s">
        <v>261</v>
      </c>
      <c r="BN890" s="1" t="s">
        <v>9331</v>
      </c>
      <c r="BO890" s="1" t="s">
        <v>78</v>
      </c>
      <c r="BP890" s="1" t="s">
        <v>6689</v>
      </c>
      <c r="BQ890" s="1" t="s">
        <v>2126</v>
      </c>
      <c r="BR890" s="1" t="s">
        <v>10893</v>
      </c>
      <c r="BS890" s="1" t="s">
        <v>510</v>
      </c>
      <c r="BT890" s="1" t="s">
        <v>8915</v>
      </c>
    </row>
    <row r="891" spans="1:73" ht="13.5" customHeight="1" x14ac:dyDescent="0.25">
      <c r="A891" s="4" t="str">
        <f t="shared" si="27"/>
        <v>1687_풍각남면_243</v>
      </c>
      <c r="B891" s="1">
        <v>1687</v>
      </c>
      <c r="C891" s="1" t="s">
        <v>11322</v>
      </c>
      <c r="D891" s="1" t="s">
        <v>11323</v>
      </c>
      <c r="E891" s="1">
        <v>890</v>
      </c>
      <c r="F891" s="1">
        <v>3</v>
      </c>
      <c r="G891" s="1" t="s">
        <v>1830</v>
      </c>
      <c r="H891" s="1" t="s">
        <v>6460</v>
      </c>
      <c r="I891" s="1">
        <v>11</v>
      </c>
      <c r="L891" s="1">
        <v>4</v>
      </c>
      <c r="M891" s="1" t="s">
        <v>12455</v>
      </c>
      <c r="N891" s="1" t="s">
        <v>12948</v>
      </c>
      <c r="S891" s="1" t="s">
        <v>52</v>
      </c>
      <c r="T891" s="1" t="s">
        <v>6593</v>
      </c>
      <c r="W891" s="1" t="s">
        <v>245</v>
      </c>
      <c r="X891" s="1" t="s">
        <v>7060</v>
      </c>
      <c r="Y891" s="1" t="s">
        <v>140</v>
      </c>
      <c r="Z891" s="1" t="s">
        <v>7129</v>
      </c>
      <c r="AC891" s="1">
        <v>36</v>
      </c>
      <c r="AD891" s="1" t="s">
        <v>76</v>
      </c>
      <c r="AE891" s="1" t="s">
        <v>8719</v>
      </c>
      <c r="AJ891" s="1" t="s">
        <v>17</v>
      </c>
      <c r="AK891" s="1" t="s">
        <v>8908</v>
      </c>
      <c r="AL891" s="1" t="s">
        <v>77</v>
      </c>
      <c r="AM891" s="1" t="s">
        <v>8882</v>
      </c>
      <c r="AT891" s="1" t="s">
        <v>60</v>
      </c>
      <c r="AU891" s="1" t="s">
        <v>7012</v>
      </c>
      <c r="AV891" s="1" t="s">
        <v>2263</v>
      </c>
      <c r="AW891" s="1" t="s">
        <v>9376</v>
      </c>
      <c r="BG891" s="1" t="s">
        <v>60</v>
      </c>
      <c r="BH891" s="1" t="s">
        <v>7012</v>
      </c>
      <c r="BI891" s="1" t="s">
        <v>555</v>
      </c>
      <c r="BJ891" s="1" t="s">
        <v>8024</v>
      </c>
      <c r="BK891" s="1" t="s">
        <v>60</v>
      </c>
      <c r="BL891" s="1" t="s">
        <v>7012</v>
      </c>
      <c r="BM891" s="1" t="s">
        <v>2264</v>
      </c>
      <c r="BN891" s="1" t="s">
        <v>10493</v>
      </c>
      <c r="BO891" s="1" t="s">
        <v>60</v>
      </c>
      <c r="BP891" s="1" t="s">
        <v>7012</v>
      </c>
      <c r="BQ891" s="1" t="s">
        <v>2265</v>
      </c>
      <c r="BR891" s="1" t="s">
        <v>10920</v>
      </c>
      <c r="BS891" s="1" t="s">
        <v>77</v>
      </c>
      <c r="BT891" s="1" t="s">
        <v>8882</v>
      </c>
    </row>
    <row r="892" spans="1:73" ht="13.5" customHeight="1" x14ac:dyDescent="0.25">
      <c r="A892" s="4" t="str">
        <f t="shared" si="27"/>
        <v>1687_풍각남면_243</v>
      </c>
      <c r="B892" s="1">
        <v>1687</v>
      </c>
      <c r="C892" s="1" t="s">
        <v>11322</v>
      </c>
      <c r="D892" s="1" t="s">
        <v>11323</v>
      </c>
      <c r="E892" s="1">
        <v>891</v>
      </c>
      <c r="F892" s="1">
        <v>3</v>
      </c>
      <c r="G892" s="1" t="s">
        <v>1830</v>
      </c>
      <c r="H892" s="1" t="s">
        <v>6460</v>
      </c>
      <c r="I892" s="1">
        <v>11</v>
      </c>
      <c r="L892" s="1">
        <v>5</v>
      </c>
      <c r="M892" s="1" t="s">
        <v>12456</v>
      </c>
      <c r="N892" s="1" t="s">
        <v>12949</v>
      </c>
      <c r="T892" s="1" t="s">
        <v>11368</v>
      </c>
      <c r="U892" s="1" t="s">
        <v>2266</v>
      </c>
      <c r="V892" s="1" t="s">
        <v>6812</v>
      </c>
      <c r="W892" s="1" t="s">
        <v>381</v>
      </c>
      <c r="X892" s="1" t="s">
        <v>7065</v>
      </c>
      <c r="Y892" s="1" t="s">
        <v>2267</v>
      </c>
      <c r="Z892" s="1" t="s">
        <v>7650</v>
      </c>
      <c r="AC892" s="1">
        <v>25</v>
      </c>
      <c r="AD892" s="1" t="s">
        <v>401</v>
      </c>
      <c r="AE892" s="1" t="s">
        <v>8754</v>
      </c>
      <c r="AJ892" s="1" t="s">
        <v>17</v>
      </c>
      <c r="AK892" s="1" t="s">
        <v>8908</v>
      </c>
      <c r="AL892" s="1" t="s">
        <v>196</v>
      </c>
      <c r="AM892" s="1" t="s">
        <v>8873</v>
      </c>
      <c r="AT892" s="1" t="s">
        <v>402</v>
      </c>
      <c r="AU892" s="1" t="s">
        <v>6694</v>
      </c>
      <c r="AV892" s="1" t="s">
        <v>2268</v>
      </c>
      <c r="AW892" s="1" t="s">
        <v>7566</v>
      </c>
      <c r="BG892" s="1" t="s">
        <v>2269</v>
      </c>
      <c r="BH892" s="1" t="s">
        <v>9910</v>
      </c>
      <c r="BI892" s="1" t="s">
        <v>1835</v>
      </c>
      <c r="BJ892" s="1" t="s">
        <v>8123</v>
      </c>
      <c r="BK892" s="1" t="s">
        <v>931</v>
      </c>
      <c r="BL892" s="1" t="s">
        <v>6813</v>
      </c>
      <c r="BM892" s="1" t="s">
        <v>1180</v>
      </c>
      <c r="BN892" s="1" t="s">
        <v>9384</v>
      </c>
      <c r="BO892" s="1" t="s">
        <v>1868</v>
      </c>
      <c r="BP892" s="1" t="s">
        <v>6791</v>
      </c>
      <c r="BQ892" s="1" t="s">
        <v>2270</v>
      </c>
      <c r="BR892" s="1" t="s">
        <v>10921</v>
      </c>
      <c r="BS892" s="1" t="s">
        <v>51</v>
      </c>
      <c r="BT892" s="1" t="s">
        <v>8849</v>
      </c>
      <c r="BU892" s="1" t="s">
        <v>14095</v>
      </c>
    </row>
    <row r="893" spans="1:73" ht="13.5" customHeight="1" x14ac:dyDescent="0.25">
      <c r="A893" s="4" t="str">
        <f t="shared" si="27"/>
        <v>1687_풍각남면_243</v>
      </c>
      <c r="B893" s="1">
        <v>1687</v>
      </c>
      <c r="C893" s="1" t="s">
        <v>11322</v>
      </c>
      <c r="D893" s="1" t="s">
        <v>11323</v>
      </c>
      <c r="E893" s="1">
        <v>892</v>
      </c>
      <c r="F893" s="1">
        <v>3</v>
      </c>
      <c r="G893" s="1" t="s">
        <v>1830</v>
      </c>
      <c r="H893" s="1" t="s">
        <v>6460</v>
      </c>
      <c r="I893" s="1">
        <v>11</v>
      </c>
      <c r="L893" s="1">
        <v>5</v>
      </c>
      <c r="M893" s="1" t="s">
        <v>12456</v>
      </c>
      <c r="N893" s="1" t="s">
        <v>12949</v>
      </c>
      <c r="S893" s="1" t="s">
        <v>52</v>
      </c>
      <c r="T893" s="1" t="s">
        <v>6593</v>
      </c>
      <c r="W893" s="1" t="s">
        <v>560</v>
      </c>
      <c r="X893" s="1" t="s">
        <v>7070</v>
      </c>
      <c r="Y893" s="1" t="s">
        <v>140</v>
      </c>
      <c r="Z893" s="1" t="s">
        <v>7129</v>
      </c>
      <c r="AC893" s="1">
        <v>30</v>
      </c>
      <c r="AD893" s="1" t="s">
        <v>136</v>
      </c>
      <c r="AE893" s="1" t="s">
        <v>8728</v>
      </c>
      <c r="AJ893" s="1" t="s">
        <v>17</v>
      </c>
      <c r="AK893" s="1" t="s">
        <v>8908</v>
      </c>
      <c r="AL893" s="1" t="s">
        <v>106</v>
      </c>
      <c r="AM893" s="1" t="s">
        <v>8894</v>
      </c>
      <c r="AT893" s="1" t="s">
        <v>1155</v>
      </c>
      <c r="AU893" s="1" t="s">
        <v>11764</v>
      </c>
      <c r="AV893" s="1" t="s">
        <v>2271</v>
      </c>
      <c r="AW893" s="1" t="s">
        <v>8248</v>
      </c>
      <c r="BG893" s="1" t="s">
        <v>1179</v>
      </c>
      <c r="BH893" s="1" t="s">
        <v>11413</v>
      </c>
      <c r="BI893" s="1" t="s">
        <v>2272</v>
      </c>
      <c r="BJ893" s="1" t="s">
        <v>10064</v>
      </c>
      <c r="BK893" s="1" t="s">
        <v>1179</v>
      </c>
      <c r="BL893" s="1" t="s">
        <v>11413</v>
      </c>
      <c r="BM893" s="1" t="s">
        <v>2273</v>
      </c>
      <c r="BN893" s="1" t="s">
        <v>10494</v>
      </c>
      <c r="BO893" s="1" t="s">
        <v>392</v>
      </c>
      <c r="BP893" s="1" t="s">
        <v>9213</v>
      </c>
      <c r="BQ893" s="1" t="s">
        <v>2274</v>
      </c>
      <c r="BR893" s="1" t="s">
        <v>10922</v>
      </c>
      <c r="BS893" s="1" t="s">
        <v>2275</v>
      </c>
      <c r="BT893" s="1" t="s">
        <v>11293</v>
      </c>
    </row>
    <row r="894" spans="1:73" ht="13.5" customHeight="1" x14ac:dyDescent="0.25">
      <c r="A894" s="4" t="str">
        <f t="shared" si="27"/>
        <v>1687_풍각남면_243</v>
      </c>
      <c r="B894" s="1">
        <v>1687</v>
      </c>
      <c r="C894" s="1" t="s">
        <v>11322</v>
      </c>
      <c r="D894" s="1" t="s">
        <v>11323</v>
      </c>
      <c r="E894" s="1">
        <v>893</v>
      </c>
      <c r="F894" s="1">
        <v>3</v>
      </c>
      <c r="G894" s="1" t="s">
        <v>1830</v>
      </c>
      <c r="H894" s="1" t="s">
        <v>6460</v>
      </c>
      <c r="I894" s="1">
        <v>11</v>
      </c>
      <c r="L894" s="1">
        <v>5</v>
      </c>
      <c r="M894" s="1" t="s">
        <v>12456</v>
      </c>
      <c r="N894" s="1" t="s">
        <v>12949</v>
      </c>
      <c r="T894" s="1" t="s">
        <v>11389</v>
      </c>
      <c r="U894" s="1" t="s">
        <v>324</v>
      </c>
      <c r="V894" s="1" t="s">
        <v>6693</v>
      </c>
      <c r="Y894" s="1" t="s">
        <v>2276</v>
      </c>
      <c r="Z894" s="1" t="s">
        <v>7651</v>
      </c>
      <c r="AC894" s="1">
        <v>20</v>
      </c>
      <c r="AD894" s="1" t="s">
        <v>1066</v>
      </c>
      <c r="AE894" s="1" t="s">
        <v>7176</v>
      </c>
      <c r="AT894" s="1" t="s">
        <v>44</v>
      </c>
      <c r="AU894" s="1" t="s">
        <v>6669</v>
      </c>
      <c r="AV894" s="1" t="s">
        <v>1732</v>
      </c>
      <c r="AW894" s="1" t="s">
        <v>9377</v>
      </c>
      <c r="BB894" s="1" t="s">
        <v>46</v>
      </c>
      <c r="BC894" s="1" t="s">
        <v>6783</v>
      </c>
      <c r="BD894" s="1" t="s">
        <v>2277</v>
      </c>
      <c r="BE894" s="1" t="s">
        <v>9787</v>
      </c>
    </row>
    <row r="895" spans="1:73" ht="13.5" customHeight="1" x14ac:dyDescent="0.25">
      <c r="A895" s="4" t="str">
        <f t="shared" si="27"/>
        <v>1687_풍각남면_243</v>
      </c>
      <c r="B895" s="1">
        <v>1687</v>
      </c>
      <c r="C895" s="1" t="s">
        <v>11322</v>
      </c>
      <c r="D895" s="1" t="s">
        <v>11323</v>
      </c>
      <c r="E895" s="1">
        <v>894</v>
      </c>
      <c r="F895" s="1">
        <v>3</v>
      </c>
      <c r="G895" s="1" t="s">
        <v>1830</v>
      </c>
      <c r="H895" s="1" t="s">
        <v>6460</v>
      </c>
      <c r="I895" s="1">
        <v>11</v>
      </c>
      <c r="L895" s="1">
        <v>5</v>
      </c>
      <c r="M895" s="1" t="s">
        <v>12456</v>
      </c>
      <c r="N895" s="1" t="s">
        <v>12949</v>
      </c>
      <c r="S895" s="1" t="s">
        <v>463</v>
      </c>
      <c r="T895" s="1" t="s">
        <v>11386</v>
      </c>
      <c r="Y895" s="1" t="s">
        <v>881</v>
      </c>
      <c r="Z895" s="1" t="s">
        <v>7444</v>
      </c>
      <c r="AF895" s="1" t="s">
        <v>443</v>
      </c>
      <c r="AG895" s="1" t="s">
        <v>11537</v>
      </c>
    </row>
    <row r="896" spans="1:73" ht="13.5" customHeight="1" x14ac:dyDescent="0.25">
      <c r="A896" s="4" t="str">
        <f t="shared" si="27"/>
        <v>1687_풍각남면_243</v>
      </c>
      <c r="B896" s="1">
        <v>1687</v>
      </c>
      <c r="C896" s="1" t="s">
        <v>11322</v>
      </c>
      <c r="D896" s="1" t="s">
        <v>11323</v>
      </c>
      <c r="E896" s="1">
        <v>895</v>
      </c>
      <c r="F896" s="1">
        <v>3</v>
      </c>
      <c r="G896" s="1" t="s">
        <v>1830</v>
      </c>
      <c r="H896" s="1" t="s">
        <v>6460</v>
      </c>
      <c r="I896" s="1">
        <v>12</v>
      </c>
      <c r="J896" s="1" t="s">
        <v>13610</v>
      </c>
      <c r="K896" s="1" t="s">
        <v>13611</v>
      </c>
      <c r="L896" s="1">
        <v>1</v>
      </c>
      <c r="M896" s="1" t="s">
        <v>12457</v>
      </c>
      <c r="N896" s="1" t="s">
        <v>12950</v>
      </c>
      <c r="T896" s="1" t="s">
        <v>11368</v>
      </c>
      <c r="U896" s="1" t="s">
        <v>931</v>
      </c>
      <c r="V896" s="1" t="s">
        <v>6813</v>
      </c>
      <c r="W896" s="1" t="s">
        <v>342</v>
      </c>
      <c r="X896" s="1" t="s">
        <v>7064</v>
      </c>
      <c r="Y896" s="1" t="s">
        <v>2278</v>
      </c>
      <c r="Z896" s="1" t="s">
        <v>7652</v>
      </c>
      <c r="AC896" s="1">
        <v>38</v>
      </c>
      <c r="AD896" s="1" t="s">
        <v>85</v>
      </c>
      <c r="AE896" s="1" t="s">
        <v>8720</v>
      </c>
      <c r="AJ896" s="1" t="s">
        <v>17</v>
      </c>
      <c r="AK896" s="1" t="s">
        <v>8908</v>
      </c>
      <c r="AL896" s="1" t="s">
        <v>537</v>
      </c>
      <c r="AM896" s="1" t="s">
        <v>8937</v>
      </c>
      <c r="AT896" s="1" t="s">
        <v>1425</v>
      </c>
      <c r="AU896" s="1" t="s">
        <v>9179</v>
      </c>
      <c r="AV896" s="1" t="s">
        <v>802</v>
      </c>
      <c r="AW896" s="1" t="s">
        <v>7653</v>
      </c>
      <c r="BG896" s="1" t="s">
        <v>1149</v>
      </c>
      <c r="BH896" s="1" t="s">
        <v>9178</v>
      </c>
      <c r="BI896" s="1" t="s">
        <v>2279</v>
      </c>
      <c r="BJ896" s="1" t="s">
        <v>10065</v>
      </c>
      <c r="BK896" s="1" t="s">
        <v>78</v>
      </c>
      <c r="BL896" s="1" t="s">
        <v>6689</v>
      </c>
      <c r="BM896" s="1" t="s">
        <v>2280</v>
      </c>
      <c r="BN896" s="1" t="s">
        <v>10495</v>
      </c>
      <c r="BO896" s="1" t="s">
        <v>60</v>
      </c>
      <c r="BP896" s="1" t="s">
        <v>7012</v>
      </c>
      <c r="BQ896" s="1" t="s">
        <v>2149</v>
      </c>
      <c r="BR896" s="1" t="s">
        <v>10907</v>
      </c>
      <c r="BS896" s="1" t="s">
        <v>108</v>
      </c>
      <c r="BT896" s="1" t="s">
        <v>8869</v>
      </c>
      <c r="BU896" s="1" t="s">
        <v>14096</v>
      </c>
    </row>
    <row r="897" spans="1:73" ht="13.5" customHeight="1" x14ac:dyDescent="0.25">
      <c r="A897" s="4" t="str">
        <f t="shared" si="27"/>
        <v>1687_풍각남면_243</v>
      </c>
      <c r="B897" s="1">
        <v>1687</v>
      </c>
      <c r="C897" s="1" t="s">
        <v>11322</v>
      </c>
      <c r="D897" s="1" t="s">
        <v>11323</v>
      </c>
      <c r="E897" s="1">
        <v>896</v>
      </c>
      <c r="F897" s="1">
        <v>3</v>
      </c>
      <c r="G897" s="1" t="s">
        <v>1830</v>
      </c>
      <c r="H897" s="1" t="s">
        <v>6460</v>
      </c>
      <c r="I897" s="1">
        <v>12</v>
      </c>
      <c r="L897" s="1">
        <v>1</v>
      </c>
      <c r="M897" s="1" t="s">
        <v>12457</v>
      </c>
      <c r="N897" s="1" t="s">
        <v>12950</v>
      </c>
      <c r="S897" s="1" t="s">
        <v>52</v>
      </c>
      <c r="T897" s="1" t="s">
        <v>6593</v>
      </c>
      <c r="W897" s="1" t="s">
        <v>342</v>
      </c>
      <c r="X897" s="1" t="s">
        <v>7064</v>
      </c>
      <c r="Y897" s="1" t="s">
        <v>140</v>
      </c>
      <c r="Z897" s="1" t="s">
        <v>7129</v>
      </c>
      <c r="AC897" s="1">
        <v>35</v>
      </c>
      <c r="AD897" s="1" t="s">
        <v>39</v>
      </c>
      <c r="AE897" s="1" t="s">
        <v>8715</v>
      </c>
      <c r="AJ897" s="1" t="s">
        <v>17</v>
      </c>
      <c r="AK897" s="1" t="s">
        <v>8908</v>
      </c>
      <c r="AL897" s="1" t="s">
        <v>537</v>
      </c>
      <c r="AM897" s="1" t="s">
        <v>8937</v>
      </c>
      <c r="AT897" s="1" t="s">
        <v>60</v>
      </c>
      <c r="AU897" s="1" t="s">
        <v>7012</v>
      </c>
      <c r="AV897" s="1" t="s">
        <v>137</v>
      </c>
      <c r="AW897" s="1" t="s">
        <v>7762</v>
      </c>
      <c r="BG897" s="1" t="s">
        <v>78</v>
      </c>
      <c r="BH897" s="1" t="s">
        <v>6689</v>
      </c>
      <c r="BI897" s="1" t="s">
        <v>2281</v>
      </c>
      <c r="BJ897" s="1" t="s">
        <v>10066</v>
      </c>
      <c r="BK897" s="1" t="s">
        <v>60</v>
      </c>
      <c r="BL897" s="1" t="s">
        <v>7012</v>
      </c>
      <c r="BM897" s="1" t="s">
        <v>2282</v>
      </c>
      <c r="BN897" s="1" t="s">
        <v>7608</v>
      </c>
      <c r="BO897" s="1" t="s">
        <v>402</v>
      </c>
      <c r="BP897" s="1" t="s">
        <v>6694</v>
      </c>
      <c r="BQ897" s="1" t="s">
        <v>2283</v>
      </c>
      <c r="BR897" s="1" t="s">
        <v>12043</v>
      </c>
      <c r="BS897" s="1" t="s">
        <v>56</v>
      </c>
      <c r="BT897" s="1" t="s">
        <v>11552</v>
      </c>
    </row>
    <row r="898" spans="1:73" ht="13.5" customHeight="1" x14ac:dyDescent="0.25">
      <c r="A898" s="4" t="str">
        <f t="shared" si="27"/>
        <v>1687_풍각남면_243</v>
      </c>
      <c r="B898" s="1">
        <v>1687</v>
      </c>
      <c r="C898" s="1" t="s">
        <v>11322</v>
      </c>
      <c r="D898" s="1" t="s">
        <v>11323</v>
      </c>
      <c r="E898" s="1">
        <v>897</v>
      </c>
      <c r="F898" s="1">
        <v>3</v>
      </c>
      <c r="G898" s="1" t="s">
        <v>1830</v>
      </c>
      <c r="H898" s="1" t="s">
        <v>6460</v>
      </c>
      <c r="I898" s="1">
        <v>12</v>
      </c>
      <c r="L898" s="1">
        <v>1</v>
      </c>
      <c r="M898" s="1" t="s">
        <v>12457</v>
      </c>
      <c r="N898" s="1" t="s">
        <v>12950</v>
      </c>
      <c r="S898" s="1" t="s">
        <v>66</v>
      </c>
      <c r="T898" s="1" t="s">
        <v>11384</v>
      </c>
      <c r="U898" s="1" t="s">
        <v>2284</v>
      </c>
      <c r="V898" s="1" t="s">
        <v>6814</v>
      </c>
      <c r="Y898" s="1" t="s">
        <v>802</v>
      </c>
      <c r="Z898" s="1" t="s">
        <v>7653</v>
      </c>
      <c r="AC898" s="1">
        <v>89</v>
      </c>
      <c r="AD898" s="1" t="s">
        <v>340</v>
      </c>
      <c r="AE898" s="1" t="s">
        <v>8750</v>
      </c>
    </row>
    <row r="899" spans="1:73" ht="13.5" customHeight="1" x14ac:dyDescent="0.25">
      <c r="A899" s="4" t="str">
        <f t="shared" si="27"/>
        <v>1687_풍각남면_243</v>
      </c>
      <c r="B899" s="1">
        <v>1687</v>
      </c>
      <c r="C899" s="1" t="s">
        <v>11322</v>
      </c>
      <c r="D899" s="1" t="s">
        <v>11323</v>
      </c>
      <c r="E899" s="1">
        <v>898</v>
      </c>
      <c r="F899" s="1">
        <v>3</v>
      </c>
      <c r="G899" s="1" t="s">
        <v>1830</v>
      </c>
      <c r="H899" s="1" t="s">
        <v>6460</v>
      </c>
      <c r="I899" s="1">
        <v>12</v>
      </c>
      <c r="L899" s="1">
        <v>1</v>
      </c>
      <c r="M899" s="1" t="s">
        <v>12457</v>
      </c>
      <c r="N899" s="1" t="s">
        <v>12950</v>
      </c>
      <c r="S899" s="1" t="s">
        <v>68</v>
      </c>
      <c r="T899" s="1" t="s">
        <v>6595</v>
      </c>
      <c r="W899" s="1" t="s">
        <v>945</v>
      </c>
      <c r="X899" s="1" t="s">
        <v>7075</v>
      </c>
      <c r="Y899" s="1" t="s">
        <v>140</v>
      </c>
      <c r="Z899" s="1" t="s">
        <v>7129</v>
      </c>
      <c r="AC899" s="1">
        <v>76</v>
      </c>
      <c r="AD899" s="1" t="s">
        <v>141</v>
      </c>
      <c r="AE899" s="1" t="s">
        <v>8729</v>
      </c>
    </row>
    <row r="900" spans="1:73" ht="13.5" customHeight="1" x14ac:dyDescent="0.25">
      <c r="A900" s="4" t="str">
        <f t="shared" si="27"/>
        <v>1687_풍각남면_243</v>
      </c>
      <c r="B900" s="1">
        <v>1687</v>
      </c>
      <c r="C900" s="1" t="s">
        <v>11322</v>
      </c>
      <c r="D900" s="1" t="s">
        <v>11323</v>
      </c>
      <c r="E900" s="1">
        <v>899</v>
      </c>
      <c r="F900" s="1">
        <v>3</v>
      </c>
      <c r="G900" s="1" t="s">
        <v>1830</v>
      </c>
      <c r="H900" s="1" t="s">
        <v>6460</v>
      </c>
      <c r="I900" s="1">
        <v>12</v>
      </c>
      <c r="L900" s="1">
        <v>1</v>
      </c>
      <c r="M900" s="1" t="s">
        <v>12457</v>
      </c>
      <c r="N900" s="1" t="s">
        <v>12950</v>
      </c>
      <c r="S900" s="1" t="s">
        <v>93</v>
      </c>
      <c r="T900" s="1" t="s">
        <v>6597</v>
      </c>
      <c r="U900" s="1" t="s">
        <v>931</v>
      </c>
      <c r="V900" s="1" t="s">
        <v>6813</v>
      </c>
      <c r="Y900" s="1" t="s">
        <v>2285</v>
      </c>
      <c r="Z900" s="1" t="s">
        <v>7654</v>
      </c>
      <c r="AC900" s="1">
        <v>12</v>
      </c>
      <c r="AD900" s="1" t="s">
        <v>150</v>
      </c>
      <c r="AE900" s="1" t="s">
        <v>8731</v>
      </c>
      <c r="BU900" s="1" t="s">
        <v>14097</v>
      </c>
    </row>
    <row r="901" spans="1:73" ht="13.5" customHeight="1" x14ac:dyDescent="0.25">
      <c r="A901" s="4" t="str">
        <f t="shared" si="27"/>
        <v>1687_풍각남면_243</v>
      </c>
      <c r="B901" s="1">
        <v>1687</v>
      </c>
      <c r="C901" s="1" t="s">
        <v>11322</v>
      </c>
      <c r="D901" s="1" t="s">
        <v>11323</v>
      </c>
      <c r="E901" s="1">
        <v>900</v>
      </c>
      <c r="F901" s="1">
        <v>3</v>
      </c>
      <c r="G901" s="1" t="s">
        <v>1830</v>
      </c>
      <c r="H901" s="1" t="s">
        <v>6460</v>
      </c>
      <c r="I901" s="1">
        <v>12</v>
      </c>
      <c r="L901" s="1">
        <v>1</v>
      </c>
      <c r="M901" s="1" t="s">
        <v>12457</v>
      </c>
      <c r="N901" s="1" t="s">
        <v>12950</v>
      </c>
      <c r="S901" s="1" t="s">
        <v>70</v>
      </c>
      <c r="T901" s="1" t="s">
        <v>6596</v>
      </c>
      <c r="Y901" s="1" t="s">
        <v>2286</v>
      </c>
      <c r="Z901" s="1" t="s">
        <v>11455</v>
      </c>
      <c r="AC901" s="1">
        <v>5</v>
      </c>
      <c r="AD901" s="1" t="s">
        <v>133</v>
      </c>
      <c r="AE901" s="1" t="s">
        <v>8727</v>
      </c>
      <c r="AF901" s="1" t="s">
        <v>571</v>
      </c>
      <c r="AG901" s="1" t="s">
        <v>7068</v>
      </c>
    </row>
    <row r="902" spans="1:73" ht="13.5" customHeight="1" x14ac:dyDescent="0.25">
      <c r="A902" s="4" t="str">
        <f t="shared" si="27"/>
        <v>1687_풍각남면_243</v>
      </c>
      <c r="B902" s="1">
        <v>1687</v>
      </c>
      <c r="C902" s="1" t="s">
        <v>11322</v>
      </c>
      <c r="D902" s="1" t="s">
        <v>11323</v>
      </c>
      <c r="E902" s="1">
        <v>901</v>
      </c>
      <c r="F902" s="1">
        <v>3</v>
      </c>
      <c r="G902" s="1" t="s">
        <v>1830</v>
      </c>
      <c r="H902" s="1" t="s">
        <v>6460</v>
      </c>
      <c r="I902" s="1">
        <v>12</v>
      </c>
      <c r="L902" s="1">
        <v>1</v>
      </c>
      <c r="M902" s="1" t="s">
        <v>12457</v>
      </c>
      <c r="N902" s="1" t="s">
        <v>12950</v>
      </c>
      <c r="S902" s="1" t="s">
        <v>2287</v>
      </c>
      <c r="T902" s="1" t="s">
        <v>6629</v>
      </c>
      <c r="U902" s="1" t="s">
        <v>1913</v>
      </c>
      <c r="V902" s="1" t="s">
        <v>6792</v>
      </c>
      <c r="W902" s="1" t="s">
        <v>1228</v>
      </c>
      <c r="X902" s="1" t="s">
        <v>7077</v>
      </c>
      <c r="Y902" s="1" t="s">
        <v>140</v>
      </c>
      <c r="Z902" s="1" t="s">
        <v>7129</v>
      </c>
      <c r="AC902" s="1">
        <v>48</v>
      </c>
      <c r="AD902" s="1" t="s">
        <v>427</v>
      </c>
      <c r="AE902" s="1" t="s">
        <v>8758</v>
      </c>
      <c r="AJ902" s="1" t="s">
        <v>17</v>
      </c>
      <c r="AK902" s="1" t="s">
        <v>8908</v>
      </c>
      <c r="AL902" s="1" t="s">
        <v>275</v>
      </c>
      <c r="AM902" s="1" t="s">
        <v>8913</v>
      </c>
    </row>
    <row r="903" spans="1:73" ht="13.5" customHeight="1" x14ac:dyDescent="0.25">
      <c r="A903" s="4" t="str">
        <f t="shared" si="27"/>
        <v>1687_풍각남면_243</v>
      </c>
      <c r="B903" s="1">
        <v>1687</v>
      </c>
      <c r="C903" s="1" t="s">
        <v>11322</v>
      </c>
      <c r="D903" s="1" t="s">
        <v>11323</v>
      </c>
      <c r="E903" s="1">
        <v>902</v>
      </c>
      <c r="F903" s="1">
        <v>3</v>
      </c>
      <c r="G903" s="1" t="s">
        <v>1830</v>
      </c>
      <c r="H903" s="1" t="s">
        <v>6460</v>
      </c>
      <c r="I903" s="1">
        <v>12</v>
      </c>
      <c r="L903" s="1">
        <v>2</v>
      </c>
      <c r="M903" s="1" t="s">
        <v>12458</v>
      </c>
      <c r="N903" s="1" t="s">
        <v>12951</v>
      </c>
      <c r="T903" s="1" t="s">
        <v>11369</v>
      </c>
      <c r="U903" s="1" t="s">
        <v>154</v>
      </c>
      <c r="V903" s="1" t="s">
        <v>6675</v>
      </c>
      <c r="W903" s="1" t="s">
        <v>545</v>
      </c>
      <c r="X903" s="1" t="s">
        <v>7069</v>
      </c>
      <c r="Y903" s="1" t="s">
        <v>2288</v>
      </c>
      <c r="Z903" s="1" t="s">
        <v>7655</v>
      </c>
      <c r="AC903" s="1">
        <v>50</v>
      </c>
      <c r="AD903" s="1" t="s">
        <v>533</v>
      </c>
      <c r="AE903" s="1" t="s">
        <v>7162</v>
      </c>
      <c r="AJ903" s="1" t="s">
        <v>17</v>
      </c>
      <c r="AK903" s="1" t="s">
        <v>8908</v>
      </c>
      <c r="AL903" s="1" t="s">
        <v>564</v>
      </c>
      <c r="AM903" s="1" t="s">
        <v>8918</v>
      </c>
      <c r="AT903" s="1" t="s">
        <v>180</v>
      </c>
      <c r="AU903" s="1" t="s">
        <v>6712</v>
      </c>
      <c r="AV903" s="1" t="s">
        <v>2027</v>
      </c>
      <c r="AW903" s="1" t="s">
        <v>9360</v>
      </c>
      <c r="BG903" s="1" t="s">
        <v>78</v>
      </c>
      <c r="BH903" s="1" t="s">
        <v>6689</v>
      </c>
      <c r="BI903" s="1" t="s">
        <v>2028</v>
      </c>
      <c r="BJ903" s="1" t="s">
        <v>8588</v>
      </c>
      <c r="BK903" s="1" t="s">
        <v>60</v>
      </c>
      <c r="BL903" s="1" t="s">
        <v>7012</v>
      </c>
      <c r="BM903" s="1" t="s">
        <v>1379</v>
      </c>
      <c r="BN903" s="1" t="s">
        <v>10014</v>
      </c>
      <c r="BO903" s="1" t="s">
        <v>60</v>
      </c>
      <c r="BP903" s="1" t="s">
        <v>7012</v>
      </c>
      <c r="BQ903" s="1" t="s">
        <v>2030</v>
      </c>
      <c r="BR903" s="1" t="s">
        <v>10874</v>
      </c>
      <c r="BS903" s="1" t="s">
        <v>587</v>
      </c>
      <c r="BT903" s="1" t="s">
        <v>8884</v>
      </c>
    </row>
    <row r="904" spans="1:73" ht="13.5" customHeight="1" x14ac:dyDescent="0.25">
      <c r="A904" s="4" t="str">
        <f t="shared" si="27"/>
        <v>1687_풍각남면_243</v>
      </c>
      <c r="B904" s="1">
        <v>1687</v>
      </c>
      <c r="C904" s="1" t="s">
        <v>11322</v>
      </c>
      <c r="D904" s="1" t="s">
        <v>11323</v>
      </c>
      <c r="E904" s="1">
        <v>903</v>
      </c>
      <c r="F904" s="1">
        <v>3</v>
      </c>
      <c r="G904" s="1" t="s">
        <v>1830</v>
      </c>
      <c r="H904" s="1" t="s">
        <v>6460</v>
      </c>
      <c r="I904" s="1">
        <v>12</v>
      </c>
      <c r="L904" s="1">
        <v>2</v>
      </c>
      <c r="M904" s="1" t="s">
        <v>12458</v>
      </c>
      <c r="N904" s="1" t="s">
        <v>12951</v>
      </c>
      <c r="S904" s="1" t="s">
        <v>52</v>
      </c>
      <c r="T904" s="1" t="s">
        <v>6593</v>
      </c>
      <c r="W904" s="1" t="s">
        <v>509</v>
      </c>
      <c r="X904" s="1" t="s">
        <v>7067</v>
      </c>
      <c r="Y904" s="1" t="s">
        <v>140</v>
      </c>
      <c r="Z904" s="1" t="s">
        <v>7129</v>
      </c>
      <c r="AC904" s="1">
        <v>50</v>
      </c>
      <c r="AD904" s="1" t="s">
        <v>533</v>
      </c>
      <c r="AE904" s="1" t="s">
        <v>7162</v>
      </c>
      <c r="AJ904" s="1" t="s">
        <v>17</v>
      </c>
      <c r="AK904" s="1" t="s">
        <v>8908</v>
      </c>
      <c r="AL904" s="1" t="s">
        <v>510</v>
      </c>
      <c r="AM904" s="1" t="s">
        <v>8915</v>
      </c>
      <c r="AT904" s="1" t="s">
        <v>419</v>
      </c>
      <c r="AU904" s="1" t="s">
        <v>9168</v>
      </c>
      <c r="AV904" s="1" t="s">
        <v>1954</v>
      </c>
      <c r="AW904" s="1" t="s">
        <v>9378</v>
      </c>
      <c r="BG904" s="1" t="s">
        <v>60</v>
      </c>
      <c r="BH904" s="1" t="s">
        <v>7012</v>
      </c>
      <c r="BI904" s="1" t="s">
        <v>261</v>
      </c>
      <c r="BJ904" s="1" t="s">
        <v>9331</v>
      </c>
      <c r="BK904" s="1" t="s">
        <v>60</v>
      </c>
      <c r="BL904" s="1" t="s">
        <v>7012</v>
      </c>
      <c r="BM904" s="1" t="s">
        <v>2289</v>
      </c>
      <c r="BN904" s="1" t="s">
        <v>9605</v>
      </c>
      <c r="BQ904" s="1" t="s">
        <v>1993</v>
      </c>
      <c r="BR904" s="1" t="s">
        <v>11951</v>
      </c>
      <c r="BS904" s="1" t="s">
        <v>56</v>
      </c>
      <c r="BT904" s="1" t="s">
        <v>11552</v>
      </c>
    </row>
    <row r="905" spans="1:73" ht="13.5" customHeight="1" x14ac:dyDescent="0.25">
      <c r="A905" s="4" t="str">
        <f t="shared" si="27"/>
        <v>1687_풍각남면_243</v>
      </c>
      <c r="B905" s="1">
        <v>1687</v>
      </c>
      <c r="C905" s="1" t="s">
        <v>11322</v>
      </c>
      <c r="D905" s="1" t="s">
        <v>11323</v>
      </c>
      <c r="E905" s="1">
        <v>904</v>
      </c>
      <c r="F905" s="1">
        <v>3</v>
      </c>
      <c r="G905" s="1" t="s">
        <v>1830</v>
      </c>
      <c r="H905" s="1" t="s">
        <v>6460</v>
      </c>
      <c r="I905" s="1">
        <v>12</v>
      </c>
      <c r="L905" s="1">
        <v>2</v>
      </c>
      <c r="M905" s="1" t="s">
        <v>12458</v>
      </c>
      <c r="N905" s="1" t="s">
        <v>12951</v>
      </c>
      <c r="S905" s="1" t="s">
        <v>2290</v>
      </c>
      <c r="T905" s="1" t="s">
        <v>6630</v>
      </c>
      <c r="Y905" s="1" t="s">
        <v>2291</v>
      </c>
      <c r="Z905" s="1" t="s">
        <v>7656</v>
      </c>
      <c r="AF905" s="1" t="s">
        <v>479</v>
      </c>
      <c r="AG905" s="1" t="s">
        <v>8780</v>
      </c>
      <c r="AH905" s="1" t="s">
        <v>2292</v>
      </c>
      <c r="AI905" s="1" t="s">
        <v>8861</v>
      </c>
    </row>
    <row r="906" spans="1:73" ht="13.5" customHeight="1" x14ac:dyDescent="0.25">
      <c r="A906" s="4" t="str">
        <f t="shared" si="27"/>
        <v>1687_풍각남면_243</v>
      </c>
      <c r="B906" s="1">
        <v>1687</v>
      </c>
      <c r="C906" s="1" t="s">
        <v>11322</v>
      </c>
      <c r="D906" s="1" t="s">
        <v>11323</v>
      </c>
      <c r="E906" s="1">
        <v>905</v>
      </c>
      <c r="F906" s="1">
        <v>3</v>
      </c>
      <c r="G906" s="1" t="s">
        <v>1830</v>
      </c>
      <c r="H906" s="1" t="s">
        <v>6460</v>
      </c>
      <c r="I906" s="1">
        <v>12</v>
      </c>
      <c r="L906" s="1">
        <v>3</v>
      </c>
      <c r="M906" s="1" t="s">
        <v>12459</v>
      </c>
      <c r="N906" s="1" t="s">
        <v>12952</v>
      </c>
      <c r="O906" s="1" t="s">
        <v>6</v>
      </c>
      <c r="P906" s="1" t="s">
        <v>6578</v>
      </c>
      <c r="T906" s="1" t="s">
        <v>11369</v>
      </c>
      <c r="U906" s="1" t="s">
        <v>1968</v>
      </c>
      <c r="V906" s="1" t="s">
        <v>6795</v>
      </c>
      <c r="W906" s="1" t="s">
        <v>381</v>
      </c>
      <c r="X906" s="1" t="s">
        <v>7065</v>
      </c>
      <c r="Y906" s="1" t="s">
        <v>2293</v>
      </c>
      <c r="Z906" s="1" t="s">
        <v>7243</v>
      </c>
      <c r="AC906" s="1">
        <v>37</v>
      </c>
      <c r="AD906" s="1" t="s">
        <v>124</v>
      </c>
      <c r="AE906" s="1" t="s">
        <v>8726</v>
      </c>
      <c r="AJ906" s="1" t="s">
        <v>17</v>
      </c>
      <c r="AK906" s="1" t="s">
        <v>8908</v>
      </c>
      <c r="AL906" s="1" t="s">
        <v>196</v>
      </c>
      <c r="AM906" s="1" t="s">
        <v>8873</v>
      </c>
      <c r="AT906" s="1" t="s">
        <v>60</v>
      </c>
      <c r="AU906" s="1" t="s">
        <v>7012</v>
      </c>
      <c r="AV906" s="1" t="s">
        <v>2294</v>
      </c>
      <c r="AW906" s="1" t="s">
        <v>9379</v>
      </c>
      <c r="BG906" s="1" t="s">
        <v>348</v>
      </c>
      <c r="BH906" s="1" t="s">
        <v>9000</v>
      </c>
      <c r="BI906" s="1" t="s">
        <v>1906</v>
      </c>
      <c r="BJ906" s="1" t="s">
        <v>7689</v>
      </c>
      <c r="BK906" s="1" t="s">
        <v>931</v>
      </c>
      <c r="BL906" s="1" t="s">
        <v>6813</v>
      </c>
      <c r="BM906" s="1" t="s">
        <v>1180</v>
      </c>
      <c r="BN906" s="1" t="s">
        <v>9384</v>
      </c>
      <c r="BO906" s="1" t="s">
        <v>1082</v>
      </c>
      <c r="BP906" s="1" t="s">
        <v>8995</v>
      </c>
      <c r="BQ906" s="1" t="s">
        <v>2295</v>
      </c>
      <c r="BR906" s="1" t="s">
        <v>10923</v>
      </c>
      <c r="BS906" s="1" t="s">
        <v>737</v>
      </c>
      <c r="BT906" s="1" t="s">
        <v>8867</v>
      </c>
    </row>
    <row r="907" spans="1:73" ht="13.5" customHeight="1" x14ac:dyDescent="0.25">
      <c r="A907" s="4" t="str">
        <f t="shared" si="27"/>
        <v>1687_풍각남면_243</v>
      </c>
      <c r="B907" s="1">
        <v>1687</v>
      </c>
      <c r="C907" s="1" t="s">
        <v>11322</v>
      </c>
      <c r="D907" s="1" t="s">
        <v>11323</v>
      </c>
      <c r="E907" s="1">
        <v>906</v>
      </c>
      <c r="F907" s="1">
        <v>3</v>
      </c>
      <c r="G907" s="1" t="s">
        <v>1830</v>
      </c>
      <c r="H907" s="1" t="s">
        <v>6460</v>
      </c>
      <c r="I907" s="1">
        <v>12</v>
      </c>
      <c r="L907" s="1">
        <v>3</v>
      </c>
      <c r="M907" s="1" t="s">
        <v>12459</v>
      </c>
      <c r="N907" s="1" t="s">
        <v>12952</v>
      </c>
      <c r="S907" s="1" t="s">
        <v>68</v>
      </c>
      <c r="T907" s="1" t="s">
        <v>6595</v>
      </c>
      <c r="W907" s="1" t="s">
        <v>74</v>
      </c>
      <c r="X907" s="1" t="s">
        <v>7057</v>
      </c>
      <c r="Y907" s="1" t="s">
        <v>140</v>
      </c>
      <c r="Z907" s="1" t="s">
        <v>7129</v>
      </c>
      <c r="AC907" s="1">
        <v>50</v>
      </c>
      <c r="AD907" s="1" t="s">
        <v>533</v>
      </c>
      <c r="AE907" s="1" t="s">
        <v>7162</v>
      </c>
    </row>
    <row r="908" spans="1:73" ht="13.5" customHeight="1" x14ac:dyDescent="0.25">
      <c r="A908" s="4" t="str">
        <f t="shared" si="27"/>
        <v>1687_풍각남면_243</v>
      </c>
      <c r="B908" s="1">
        <v>1687</v>
      </c>
      <c r="C908" s="1" t="s">
        <v>11322</v>
      </c>
      <c r="D908" s="1" t="s">
        <v>11323</v>
      </c>
      <c r="E908" s="1">
        <v>907</v>
      </c>
      <c r="F908" s="1">
        <v>3</v>
      </c>
      <c r="G908" s="1" t="s">
        <v>1830</v>
      </c>
      <c r="H908" s="1" t="s">
        <v>6460</v>
      </c>
      <c r="I908" s="1">
        <v>12</v>
      </c>
      <c r="L908" s="1">
        <v>4</v>
      </c>
      <c r="M908" s="1" t="s">
        <v>12460</v>
      </c>
      <c r="N908" s="1" t="s">
        <v>12953</v>
      </c>
      <c r="O908" s="1" t="s">
        <v>443</v>
      </c>
      <c r="P908" s="1" t="s">
        <v>11371</v>
      </c>
      <c r="T908" s="1" t="s">
        <v>11368</v>
      </c>
      <c r="U908" s="1" t="s">
        <v>2110</v>
      </c>
      <c r="V908" s="1" t="s">
        <v>11431</v>
      </c>
      <c r="W908" s="1" t="s">
        <v>1207</v>
      </c>
      <c r="X908" s="1" t="s">
        <v>7092</v>
      </c>
      <c r="Y908" s="1" t="s">
        <v>881</v>
      </c>
      <c r="Z908" s="1" t="s">
        <v>7444</v>
      </c>
      <c r="AC908" s="1">
        <v>32</v>
      </c>
      <c r="AD908" s="1" t="s">
        <v>633</v>
      </c>
      <c r="AE908" s="1" t="s">
        <v>7260</v>
      </c>
      <c r="AJ908" s="1" t="s">
        <v>17</v>
      </c>
      <c r="AK908" s="1" t="s">
        <v>8908</v>
      </c>
      <c r="AL908" s="1" t="s">
        <v>636</v>
      </c>
      <c r="AM908" s="1" t="s">
        <v>8934</v>
      </c>
      <c r="AT908" s="1" t="s">
        <v>148</v>
      </c>
      <c r="AU908" s="1" t="s">
        <v>11760</v>
      </c>
      <c r="AV908" s="1" t="s">
        <v>2296</v>
      </c>
      <c r="AW908" s="1" t="s">
        <v>9380</v>
      </c>
      <c r="BG908" s="1" t="s">
        <v>60</v>
      </c>
      <c r="BH908" s="1" t="s">
        <v>7012</v>
      </c>
      <c r="BI908" s="1" t="s">
        <v>2297</v>
      </c>
      <c r="BJ908" s="1" t="s">
        <v>10067</v>
      </c>
      <c r="BK908" s="1" t="s">
        <v>60</v>
      </c>
      <c r="BL908" s="1" t="s">
        <v>7012</v>
      </c>
      <c r="BM908" s="1" t="s">
        <v>2298</v>
      </c>
      <c r="BN908" s="1" t="s">
        <v>10082</v>
      </c>
      <c r="BO908" s="1" t="s">
        <v>78</v>
      </c>
      <c r="BP908" s="1" t="s">
        <v>6689</v>
      </c>
      <c r="BQ908" s="1" t="s">
        <v>2299</v>
      </c>
      <c r="BR908" s="1" t="s">
        <v>10924</v>
      </c>
      <c r="BS908" s="1" t="s">
        <v>2300</v>
      </c>
      <c r="BT908" s="1" t="s">
        <v>11294</v>
      </c>
    </row>
    <row r="909" spans="1:73" ht="13.5" customHeight="1" x14ac:dyDescent="0.25">
      <c r="A909" s="4" t="str">
        <f t="shared" si="27"/>
        <v>1687_풍각남면_243</v>
      </c>
      <c r="B909" s="1">
        <v>1687</v>
      </c>
      <c r="C909" s="1" t="s">
        <v>11322</v>
      </c>
      <c r="D909" s="1" t="s">
        <v>11323</v>
      </c>
      <c r="E909" s="1">
        <v>908</v>
      </c>
      <c r="F909" s="1">
        <v>3</v>
      </c>
      <c r="G909" s="1" t="s">
        <v>1830</v>
      </c>
      <c r="H909" s="1" t="s">
        <v>6460</v>
      </c>
      <c r="I909" s="1">
        <v>12</v>
      </c>
      <c r="L909" s="1">
        <v>5</v>
      </c>
      <c r="M909" s="1" t="s">
        <v>12461</v>
      </c>
      <c r="N909" s="1" t="s">
        <v>12954</v>
      </c>
      <c r="O909" s="1" t="s">
        <v>443</v>
      </c>
      <c r="P909" s="1" t="s">
        <v>11371</v>
      </c>
      <c r="T909" s="1" t="s">
        <v>11369</v>
      </c>
      <c r="U909" s="1" t="s">
        <v>154</v>
      </c>
      <c r="V909" s="1" t="s">
        <v>6675</v>
      </c>
      <c r="W909" s="1" t="s">
        <v>381</v>
      </c>
      <c r="X909" s="1" t="s">
        <v>7065</v>
      </c>
      <c r="Y909" s="1" t="s">
        <v>1848</v>
      </c>
      <c r="Z909" s="1" t="s">
        <v>7556</v>
      </c>
      <c r="AC909" s="1">
        <v>27</v>
      </c>
      <c r="AD909" s="1" t="s">
        <v>162</v>
      </c>
      <c r="AE909" s="1" t="s">
        <v>8732</v>
      </c>
      <c r="AJ909" s="1" t="s">
        <v>17</v>
      </c>
      <c r="AK909" s="1" t="s">
        <v>8908</v>
      </c>
      <c r="AL909" s="1" t="s">
        <v>196</v>
      </c>
      <c r="AM909" s="1" t="s">
        <v>8873</v>
      </c>
      <c r="AT909" s="1" t="s">
        <v>808</v>
      </c>
      <c r="AU909" s="1" t="s">
        <v>6787</v>
      </c>
      <c r="AV909" s="1" t="s">
        <v>1843</v>
      </c>
      <c r="AW909" s="1" t="s">
        <v>7554</v>
      </c>
      <c r="BG909" s="1" t="s">
        <v>1885</v>
      </c>
      <c r="BH909" s="1" t="s">
        <v>9186</v>
      </c>
      <c r="BI909" s="1" t="s">
        <v>1886</v>
      </c>
      <c r="BJ909" s="1" t="s">
        <v>9352</v>
      </c>
      <c r="BK909" s="1" t="s">
        <v>931</v>
      </c>
      <c r="BL909" s="1" t="s">
        <v>6813</v>
      </c>
      <c r="BM909" s="1" t="s">
        <v>1180</v>
      </c>
      <c r="BN909" s="1" t="s">
        <v>9384</v>
      </c>
      <c r="BO909" s="1" t="s">
        <v>180</v>
      </c>
      <c r="BP909" s="1" t="s">
        <v>6712</v>
      </c>
      <c r="BQ909" s="1" t="s">
        <v>2301</v>
      </c>
      <c r="BR909" s="1" t="s">
        <v>10925</v>
      </c>
      <c r="BS909" s="1" t="s">
        <v>51</v>
      </c>
      <c r="BT909" s="1" t="s">
        <v>8849</v>
      </c>
    </row>
    <row r="910" spans="1:73" ht="13.5" customHeight="1" x14ac:dyDescent="0.25">
      <c r="A910" s="4" t="str">
        <f t="shared" si="27"/>
        <v>1687_풍각남면_243</v>
      </c>
      <c r="B910" s="1">
        <v>1687</v>
      </c>
      <c r="C910" s="1" t="s">
        <v>11322</v>
      </c>
      <c r="D910" s="1" t="s">
        <v>11323</v>
      </c>
      <c r="E910" s="1">
        <v>909</v>
      </c>
      <c r="F910" s="1">
        <v>3</v>
      </c>
      <c r="G910" s="1" t="s">
        <v>1830</v>
      </c>
      <c r="H910" s="1" t="s">
        <v>6460</v>
      </c>
      <c r="I910" s="1">
        <v>12</v>
      </c>
      <c r="L910" s="1">
        <v>5</v>
      </c>
      <c r="M910" s="1" t="s">
        <v>12461</v>
      </c>
      <c r="N910" s="1" t="s">
        <v>12954</v>
      </c>
      <c r="S910" s="1" t="s">
        <v>52</v>
      </c>
      <c r="T910" s="1" t="s">
        <v>6593</v>
      </c>
      <c r="W910" s="1" t="s">
        <v>145</v>
      </c>
      <c r="X910" s="1" t="s">
        <v>7059</v>
      </c>
      <c r="Y910" s="1" t="s">
        <v>140</v>
      </c>
      <c r="Z910" s="1" t="s">
        <v>7129</v>
      </c>
      <c r="AC910" s="1">
        <v>30</v>
      </c>
      <c r="AD910" s="1" t="s">
        <v>136</v>
      </c>
      <c r="AE910" s="1" t="s">
        <v>8728</v>
      </c>
      <c r="AJ910" s="1" t="s">
        <v>17</v>
      </c>
      <c r="AK910" s="1" t="s">
        <v>8908</v>
      </c>
      <c r="AL910" s="1" t="s">
        <v>51</v>
      </c>
      <c r="AM910" s="1" t="s">
        <v>8849</v>
      </c>
      <c r="AT910" s="1" t="s">
        <v>335</v>
      </c>
      <c r="AU910" s="1" t="s">
        <v>6942</v>
      </c>
      <c r="AV910" s="1" t="s">
        <v>2302</v>
      </c>
      <c r="AW910" s="1" t="s">
        <v>7093</v>
      </c>
      <c r="BG910" s="1" t="s">
        <v>334</v>
      </c>
      <c r="BH910" s="1" t="s">
        <v>6767</v>
      </c>
      <c r="BI910" s="1" t="s">
        <v>2303</v>
      </c>
      <c r="BJ910" s="1" t="s">
        <v>7300</v>
      </c>
      <c r="BK910" s="1" t="s">
        <v>579</v>
      </c>
      <c r="BL910" s="1" t="s">
        <v>9171</v>
      </c>
      <c r="BM910" s="1" t="s">
        <v>2304</v>
      </c>
      <c r="BN910" s="1" t="s">
        <v>10496</v>
      </c>
      <c r="BO910" s="1" t="s">
        <v>348</v>
      </c>
      <c r="BP910" s="1" t="s">
        <v>9000</v>
      </c>
      <c r="BQ910" s="1" t="s">
        <v>2305</v>
      </c>
      <c r="BR910" s="1" t="s">
        <v>10926</v>
      </c>
      <c r="BS910" s="1" t="s">
        <v>86</v>
      </c>
      <c r="BT910" s="1" t="s">
        <v>8853</v>
      </c>
    </row>
    <row r="911" spans="1:73" ht="13.5" customHeight="1" x14ac:dyDescent="0.25">
      <c r="A911" s="4" t="str">
        <f t="shared" ref="A911:A940" si="28">HYPERLINK("http://kyu.snu.ac.kr/sdhj/index.jsp?type=hj/GK14817_00IH_0001_0244.jpg","1687_풍각남면_244")</f>
        <v>1687_풍각남면_244</v>
      </c>
      <c r="B911" s="1">
        <v>1687</v>
      </c>
      <c r="C911" s="1" t="s">
        <v>11322</v>
      </c>
      <c r="D911" s="1" t="s">
        <v>11323</v>
      </c>
      <c r="E911" s="1">
        <v>910</v>
      </c>
      <c r="F911" s="1">
        <v>3</v>
      </c>
      <c r="G911" s="1" t="s">
        <v>1830</v>
      </c>
      <c r="H911" s="1" t="s">
        <v>6460</v>
      </c>
      <c r="I911" s="1">
        <v>12</v>
      </c>
      <c r="L911" s="1">
        <v>6</v>
      </c>
      <c r="M911" s="1" t="s">
        <v>2307</v>
      </c>
      <c r="N911" s="1" t="s">
        <v>7657</v>
      </c>
      <c r="O911" s="1" t="s">
        <v>6</v>
      </c>
      <c r="P911" s="1" t="s">
        <v>6578</v>
      </c>
      <c r="T911" s="1" t="s">
        <v>11368</v>
      </c>
      <c r="U911" s="1" t="s">
        <v>2306</v>
      </c>
      <c r="V911" s="1" t="s">
        <v>6815</v>
      </c>
      <c r="Y911" s="1" t="s">
        <v>2307</v>
      </c>
      <c r="Z911" s="1" t="s">
        <v>7657</v>
      </c>
      <c r="AC911" s="1">
        <v>54</v>
      </c>
      <c r="AD911" s="1" t="s">
        <v>264</v>
      </c>
      <c r="AE911" s="1" t="s">
        <v>8743</v>
      </c>
      <c r="AJ911" s="1" t="s">
        <v>17</v>
      </c>
      <c r="AK911" s="1" t="s">
        <v>8908</v>
      </c>
      <c r="AL911" s="1" t="s">
        <v>163</v>
      </c>
      <c r="AM911" s="1" t="s">
        <v>8851</v>
      </c>
      <c r="AN911" s="1" t="s">
        <v>450</v>
      </c>
      <c r="AO911" s="1" t="s">
        <v>8848</v>
      </c>
      <c r="AP911" s="1" t="s">
        <v>2308</v>
      </c>
      <c r="AQ911" s="1" t="s">
        <v>9001</v>
      </c>
      <c r="AR911" s="1" t="s">
        <v>2309</v>
      </c>
      <c r="AS911" s="1" t="s">
        <v>9062</v>
      </c>
      <c r="AT911" s="1" t="s">
        <v>60</v>
      </c>
      <c r="AU911" s="1" t="s">
        <v>7012</v>
      </c>
      <c r="AV911" s="1" t="s">
        <v>2310</v>
      </c>
      <c r="AW911" s="1" t="s">
        <v>9381</v>
      </c>
      <c r="BB911" s="1" t="s">
        <v>46</v>
      </c>
      <c r="BC911" s="1" t="s">
        <v>6783</v>
      </c>
      <c r="BD911" s="1" t="s">
        <v>91</v>
      </c>
      <c r="BE911" s="1" t="s">
        <v>7117</v>
      </c>
      <c r="BG911" s="1" t="s">
        <v>60</v>
      </c>
      <c r="BH911" s="1" t="s">
        <v>7012</v>
      </c>
      <c r="BI911" s="1" t="s">
        <v>1397</v>
      </c>
      <c r="BJ911" s="1" t="s">
        <v>9615</v>
      </c>
      <c r="BK911" s="1" t="s">
        <v>60</v>
      </c>
      <c r="BL911" s="1" t="s">
        <v>7012</v>
      </c>
      <c r="BM911" s="1" t="s">
        <v>143</v>
      </c>
      <c r="BN911" s="1" t="s">
        <v>7165</v>
      </c>
      <c r="BO911" s="1" t="s">
        <v>60</v>
      </c>
      <c r="BP911" s="1" t="s">
        <v>7012</v>
      </c>
      <c r="BQ911" s="1" t="s">
        <v>2311</v>
      </c>
      <c r="BR911" s="1" t="s">
        <v>10927</v>
      </c>
      <c r="BS911" s="1" t="s">
        <v>51</v>
      </c>
      <c r="BT911" s="1" t="s">
        <v>8849</v>
      </c>
    </row>
    <row r="912" spans="1:73" ht="13.5" customHeight="1" x14ac:dyDescent="0.25">
      <c r="A912" s="4" t="str">
        <f t="shared" si="28"/>
        <v>1687_풍각남면_244</v>
      </c>
      <c r="B912" s="1">
        <v>1687</v>
      </c>
      <c r="C912" s="1" t="s">
        <v>11322</v>
      </c>
      <c r="D912" s="1" t="s">
        <v>11323</v>
      </c>
      <c r="E912" s="1">
        <v>911</v>
      </c>
      <c r="F912" s="1">
        <v>3</v>
      </c>
      <c r="G912" s="1" t="s">
        <v>1830</v>
      </c>
      <c r="H912" s="1" t="s">
        <v>6460</v>
      </c>
      <c r="I912" s="1">
        <v>12</v>
      </c>
      <c r="L912" s="1">
        <v>6</v>
      </c>
      <c r="M912" s="1" t="s">
        <v>2307</v>
      </c>
      <c r="N912" s="1" t="s">
        <v>7657</v>
      </c>
      <c r="S912" s="1" t="s">
        <v>52</v>
      </c>
      <c r="T912" s="1" t="s">
        <v>6593</v>
      </c>
      <c r="U912" s="1" t="s">
        <v>46</v>
      </c>
      <c r="V912" s="1" t="s">
        <v>6783</v>
      </c>
      <c r="Y912" s="1" t="s">
        <v>857</v>
      </c>
      <c r="Z912" s="1" t="s">
        <v>7279</v>
      </c>
      <c r="AC912" s="1">
        <v>53</v>
      </c>
      <c r="AD912" s="1" t="s">
        <v>146</v>
      </c>
      <c r="AE912" s="1" t="s">
        <v>8730</v>
      </c>
      <c r="AJ912" s="1" t="s">
        <v>17</v>
      </c>
      <c r="AK912" s="1" t="s">
        <v>8908</v>
      </c>
      <c r="AL912" s="1" t="s">
        <v>351</v>
      </c>
      <c r="AM912" s="1" t="s">
        <v>8854</v>
      </c>
      <c r="AN912" s="1" t="s">
        <v>450</v>
      </c>
      <c r="AO912" s="1" t="s">
        <v>8848</v>
      </c>
      <c r="AP912" s="1" t="s">
        <v>2308</v>
      </c>
      <c r="AQ912" s="1" t="s">
        <v>9001</v>
      </c>
      <c r="AR912" s="1" t="s">
        <v>2309</v>
      </c>
      <c r="AS912" s="1" t="s">
        <v>9062</v>
      </c>
      <c r="BU912" s="1" t="s">
        <v>14098</v>
      </c>
    </row>
    <row r="913" spans="1:73" ht="13.5" customHeight="1" x14ac:dyDescent="0.25">
      <c r="A913" s="4" t="str">
        <f t="shared" si="28"/>
        <v>1687_풍각남면_244</v>
      </c>
      <c r="B913" s="1">
        <v>1687</v>
      </c>
      <c r="C913" s="1" t="s">
        <v>11322</v>
      </c>
      <c r="D913" s="1" t="s">
        <v>11323</v>
      </c>
      <c r="E913" s="1">
        <v>912</v>
      </c>
      <c r="F913" s="1">
        <v>3</v>
      </c>
      <c r="G913" s="1" t="s">
        <v>1830</v>
      </c>
      <c r="H913" s="1" t="s">
        <v>6460</v>
      </c>
      <c r="I913" s="1">
        <v>12</v>
      </c>
      <c r="L913" s="1">
        <v>6</v>
      </c>
      <c r="M913" s="1" t="s">
        <v>2307</v>
      </c>
      <c r="N913" s="1" t="s">
        <v>7657</v>
      </c>
      <c r="S913" s="1" t="s">
        <v>93</v>
      </c>
      <c r="T913" s="1" t="s">
        <v>6597</v>
      </c>
      <c r="U913" s="1" t="s">
        <v>2312</v>
      </c>
      <c r="V913" s="1" t="s">
        <v>6816</v>
      </c>
      <c r="Y913" s="1" t="s">
        <v>2313</v>
      </c>
      <c r="Z913" s="1" t="s">
        <v>7658</v>
      </c>
      <c r="AC913" s="1">
        <v>13</v>
      </c>
      <c r="AD913" s="1" t="s">
        <v>314</v>
      </c>
      <c r="AE913" s="1" t="s">
        <v>8747</v>
      </c>
      <c r="AF913" s="1" t="s">
        <v>97</v>
      </c>
      <c r="AG913" s="1" t="s">
        <v>8774</v>
      </c>
    </row>
    <row r="914" spans="1:73" ht="13.5" customHeight="1" x14ac:dyDescent="0.25">
      <c r="A914" s="4" t="str">
        <f t="shared" si="28"/>
        <v>1687_풍각남면_244</v>
      </c>
      <c r="B914" s="1">
        <v>1687</v>
      </c>
      <c r="C914" s="1" t="s">
        <v>11322</v>
      </c>
      <c r="D914" s="1" t="s">
        <v>11323</v>
      </c>
      <c r="E914" s="1">
        <v>913</v>
      </c>
      <c r="F914" s="1">
        <v>3</v>
      </c>
      <c r="G914" s="1" t="s">
        <v>1830</v>
      </c>
      <c r="H914" s="1" t="s">
        <v>6460</v>
      </c>
      <c r="I914" s="1">
        <v>12</v>
      </c>
      <c r="L914" s="1">
        <v>7</v>
      </c>
      <c r="M914" s="1" t="s">
        <v>2315</v>
      </c>
      <c r="N914" s="1" t="s">
        <v>7659</v>
      </c>
      <c r="O914" s="1" t="s">
        <v>6</v>
      </c>
      <c r="P914" s="1" t="s">
        <v>6578</v>
      </c>
      <c r="T914" s="1" t="s">
        <v>11368</v>
      </c>
      <c r="U914" s="1" t="s">
        <v>2314</v>
      </c>
      <c r="V914" s="1" t="s">
        <v>13373</v>
      </c>
      <c r="Y914" s="1" t="s">
        <v>2315</v>
      </c>
      <c r="Z914" s="1" t="s">
        <v>7659</v>
      </c>
      <c r="AC914" s="1">
        <v>34</v>
      </c>
      <c r="AD914" s="1" t="s">
        <v>55</v>
      </c>
      <c r="AE914" s="1" t="s">
        <v>8716</v>
      </c>
      <c r="AJ914" s="1" t="s">
        <v>17</v>
      </c>
      <c r="AK914" s="1" t="s">
        <v>8908</v>
      </c>
      <c r="AL914" s="1" t="s">
        <v>497</v>
      </c>
      <c r="AM914" s="1" t="s">
        <v>8848</v>
      </c>
      <c r="AT914" s="1" t="s">
        <v>44</v>
      </c>
      <c r="AU914" s="1" t="s">
        <v>6669</v>
      </c>
      <c r="AV914" s="1" t="s">
        <v>2316</v>
      </c>
      <c r="AW914" s="1" t="s">
        <v>9382</v>
      </c>
      <c r="BB914" s="1" t="s">
        <v>214</v>
      </c>
      <c r="BC914" s="1" t="s">
        <v>13383</v>
      </c>
      <c r="BD914" s="1" t="s">
        <v>2317</v>
      </c>
      <c r="BE914" s="1" t="s">
        <v>7661</v>
      </c>
      <c r="BG914" s="1" t="s">
        <v>60</v>
      </c>
      <c r="BH914" s="1" t="s">
        <v>7012</v>
      </c>
      <c r="BI914" s="1" t="s">
        <v>1920</v>
      </c>
      <c r="BJ914" s="1" t="s">
        <v>8300</v>
      </c>
      <c r="BK914" s="1" t="s">
        <v>60</v>
      </c>
      <c r="BL914" s="1" t="s">
        <v>7012</v>
      </c>
      <c r="BM914" s="1" t="s">
        <v>2318</v>
      </c>
      <c r="BN914" s="1" t="s">
        <v>10497</v>
      </c>
      <c r="BO914" s="1" t="s">
        <v>618</v>
      </c>
      <c r="BP914" s="1" t="s">
        <v>6817</v>
      </c>
      <c r="BQ914" s="1" t="s">
        <v>2319</v>
      </c>
      <c r="BR914" s="1" t="s">
        <v>12117</v>
      </c>
      <c r="BS914" s="1" t="s">
        <v>56</v>
      </c>
      <c r="BT914" s="1" t="s">
        <v>11552</v>
      </c>
    </row>
    <row r="915" spans="1:73" ht="13.5" customHeight="1" x14ac:dyDescent="0.25">
      <c r="A915" s="4" t="str">
        <f t="shared" si="28"/>
        <v>1687_풍각남면_244</v>
      </c>
      <c r="B915" s="1">
        <v>1687</v>
      </c>
      <c r="C915" s="1" t="s">
        <v>11322</v>
      </c>
      <c r="D915" s="1" t="s">
        <v>11323</v>
      </c>
      <c r="E915" s="1">
        <v>914</v>
      </c>
      <c r="F915" s="1">
        <v>3</v>
      </c>
      <c r="G915" s="1" t="s">
        <v>1830</v>
      </c>
      <c r="H915" s="1" t="s">
        <v>6460</v>
      </c>
      <c r="I915" s="1">
        <v>12</v>
      </c>
      <c r="L915" s="1">
        <v>7</v>
      </c>
      <c r="M915" s="1" t="s">
        <v>2315</v>
      </c>
      <c r="N915" s="1" t="s">
        <v>7659</v>
      </c>
      <c r="S915" s="1" t="s">
        <v>52</v>
      </c>
      <c r="T915" s="1" t="s">
        <v>6593</v>
      </c>
      <c r="U915" s="1" t="s">
        <v>53</v>
      </c>
      <c r="V915" s="1" t="s">
        <v>6668</v>
      </c>
      <c r="Y915" s="1" t="s">
        <v>2320</v>
      </c>
      <c r="Z915" s="1" t="s">
        <v>7660</v>
      </c>
      <c r="AC915" s="1">
        <v>30</v>
      </c>
      <c r="AD915" s="1" t="s">
        <v>136</v>
      </c>
      <c r="AE915" s="1" t="s">
        <v>8728</v>
      </c>
      <c r="AJ915" s="1" t="s">
        <v>17</v>
      </c>
      <c r="AK915" s="1" t="s">
        <v>8908</v>
      </c>
      <c r="AL915" s="1" t="s">
        <v>163</v>
      </c>
      <c r="AM915" s="1" t="s">
        <v>8851</v>
      </c>
      <c r="AN915" s="1" t="s">
        <v>693</v>
      </c>
      <c r="AO915" s="1" t="s">
        <v>8970</v>
      </c>
      <c r="AP915" s="1" t="s">
        <v>60</v>
      </c>
      <c r="AQ915" s="1" t="s">
        <v>7012</v>
      </c>
      <c r="AR915" s="1" t="s">
        <v>2321</v>
      </c>
      <c r="AS915" s="1" t="s">
        <v>9063</v>
      </c>
      <c r="AT915" s="1" t="s">
        <v>60</v>
      </c>
      <c r="AU915" s="1" t="s">
        <v>7012</v>
      </c>
      <c r="AV915" s="1" t="s">
        <v>2322</v>
      </c>
      <c r="AW915" s="1" t="s">
        <v>9383</v>
      </c>
      <c r="BG915" s="1" t="s">
        <v>60</v>
      </c>
      <c r="BH915" s="1" t="s">
        <v>7012</v>
      </c>
      <c r="BI915" s="1" t="s">
        <v>2323</v>
      </c>
      <c r="BJ915" s="1" t="s">
        <v>10068</v>
      </c>
      <c r="BK915" s="1" t="s">
        <v>60</v>
      </c>
      <c r="BL915" s="1" t="s">
        <v>7012</v>
      </c>
      <c r="BM915" s="1" t="s">
        <v>1521</v>
      </c>
      <c r="BN915" s="1" t="s">
        <v>9334</v>
      </c>
      <c r="BO915" s="1" t="s">
        <v>44</v>
      </c>
      <c r="BP915" s="1" t="s">
        <v>6669</v>
      </c>
      <c r="BQ915" s="1" t="s">
        <v>2324</v>
      </c>
      <c r="BR915" s="1" t="s">
        <v>10928</v>
      </c>
      <c r="BS915" s="1" t="s">
        <v>56</v>
      </c>
      <c r="BT915" s="1" t="s">
        <v>11552</v>
      </c>
    </row>
    <row r="916" spans="1:73" ht="13.5" customHeight="1" x14ac:dyDescent="0.25">
      <c r="A916" s="4" t="str">
        <f t="shared" si="28"/>
        <v>1687_풍각남면_244</v>
      </c>
      <c r="B916" s="1">
        <v>1687</v>
      </c>
      <c r="C916" s="1" t="s">
        <v>11322</v>
      </c>
      <c r="D916" s="1" t="s">
        <v>11323</v>
      </c>
      <c r="E916" s="1">
        <v>915</v>
      </c>
      <c r="F916" s="1">
        <v>3</v>
      </c>
      <c r="G916" s="1" t="s">
        <v>1830</v>
      </c>
      <c r="H916" s="1" t="s">
        <v>6460</v>
      </c>
      <c r="I916" s="1">
        <v>12</v>
      </c>
      <c r="L916" s="1">
        <v>7</v>
      </c>
      <c r="M916" s="1" t="s">
        <v>2315</v>
      </c>
      <c r="N916" s="1" t="s">
        <v>7659</v>
      </c>
      <c r="S916" s="1" t="s">
        <v>13407</v>
      </c>
      <c r="T916" s="1" t="s">
        <v>6607</v>
      </c>
      <c r="U916" s="1" t="s">
        <v>214</v>
      </c>
      <c r="V916" s="1" t="s">
        <v>13345</v>
      </c>
      <c r="Y916" s="1" t="s">
        <v>2317</v>
      </c>
      <c r="Z916" s="1" t="s">
        <v>7661</v>
      </c>
      <c r="AC916" s="1">
        <v>63</v>
      </c>
      <c r="AD916" s="1" t="s">
        <v>96</v>
      </c>
      <c r="AE916" s="1" t="s">
        <v>8721</v>
      </c>
    </row>
    <row r="917" spans="1:73" ht="13.5" customHeight="1" x14ac:dyDescent="0.25">
      <c r="A917" s="4" t="str">
        <f t="shared" si="28"/>
        <v>1687_풍각남면_244</v>
      </c>
      <c r="B917" s="1">
        <v>1687</v>
      </c>
      <c r="C917" s="1" t="s">
        <v>11322</v>
      </c>
      <c r="D917" s="1" t="s">
        <v>11323</v>
      </c>
      <c r="E917" s="1">
        <v>916</v>
      </c>
      <c r="F917" s="1">
        <v>3</v>
      </c>
      <c r="G917" s="1" t="s">
        <v>1830</v>
      </c>
      <c r="H917" s="1" t="s">
        <v>6460</v>
      </c>
      <c r="I917" s="1">
        <v>12</v>
      </c>
      <c r="L917" s="1">
        <v>7</v>
      </c>
      <c r="M917" s="1" t="s">
        <v>2315</v>
      </c>
      <c r="N917" s="1" t="s">
        <v>7659</v>
      </c>
      <c r="S917" s="1" t="s">
        <v>66</v>
      </c>
      <c r="T917" s="1" t="s">
        <v>11384</v>
      </c>
      <c r="Y917" s="1" t="s">
        <v>1673</v>
      </c>
      <c r="Z917" s="1" t="s">
        <v>7514</v>
      </c>
      <c r="AC917" s="1">
        <v>76</v>
      </c>
      <c r="AD917" s="1" t="s">
        <v>1075</v>
      </c>
      <c r="AE917" s="1" t="s">
        <v>8769</v>
      </c>
    </row>
    <row r="918" spans="1:73" ht="13.5" customHeight="1" x14ac:dyDescent="0.25">
      <c r="A918" s="4" t="str">
        <f t="shared" si="28"/>
        <v>1687_풍각남면_244</v>
      </c>
      <c r="B918" s="1">
        <v>1687</v>
      </c>
      <c r="C918" s="1" t="s">
        <v>11322</v>
      </c>
      <c r="D918" s="1" t="s">
        <v>11323</v>
      </c>
      <c r="E918" s="1">
        <v>917</v>
      </c>
      <c r="F918" s="1">
        <v>3</v>
      </c>
      <c r="G918" s="1" t="s">
        <v>1830</v>
      </c>
      <c r="H918" s="1" t="s">
        <v>6460</v>
      </c>
      <c r="I918" s="1">
        <v>12</v>
      </c>
      <c r="L918" s="1">
        <v>8</v>
      </c>
      <c r="M918" s="1" t="s">
        <v>12462</v>
      </c>
      <c r="N918" s="1" t="s">
        <v>12955</v>
      </c>
      <c r="T918" s="1" t="s">
        <v>11369</v>
      </c>
      <c r="U918" s="1" t="s">
        <v>2325</v>
      </c>
      <c r="V918" s="1" t="s">
        <v>11410</v>
      </c>
      <c r="W918" s="1" t="s">
        <v>381</v>
      </c>
      <c r="X918" s="1" t="s">
        <v>7065</v>
      </c>
      <c r="Y918" s="1" t="s">
        <v>2326</v>
      </c>
      <c r="Z918" s="1" t="s">
        <v>7388</v>
      </c>
      <c r="AC918" s="1">
        <v>90</v>
      </c>
      <c r="AD918" s="1" t="s">
        <v>136</v>
      </c>
      <c r="AE918" s="1" t="s">
        <v>8728</v>
      </c>
      <c r="AF918" s="1" t="s">
        <v>1903</v>
      </c>
      <c r="AG918" s="1" t="s">
        <v>8791</v>
      </c>
      <c r="AH918" s="1" t="s">
        <v>2327</v>
      </c>
      <c r="AI918" s="1" t="s">
        <v>8862</v>
      </c>
      <c r="AJ918" s="1" t="s">
        <v>17</v>
      </c>
      <c r="AK918" s="1" t="s">
        <v>8908</v>
      </c>
      <c r="AL918" s="1" t="s">
        <v>196</v>
      </c>
      <c r="AM918" s="1" t="s">
        <v>8873</v>
      </c>
      <c r="AT918" s="1" t="s">
        <v>931</v>
      </c>
      <c r="AU918" s="1" t="s">
        <v>6813</v>
      </c>
      <c r="AV918" s="1" t="s">
        <v>1180</v>
      </c>
      <c r="AW918" s="1" t="s">
        <v>9384</v>
      </c>
      <c r="BG918" s="1" t="s">
        <v>1844</v>
      </c>
      <c r="BH918" s="1" t="s">
        <v>9911</v>
      </c>
      <c r="BI918" s="1" t="s">
        <v>1182</v>
      </c>
      <c r="BJ918" s="1" t="s">
        <v>10069</v>
      </c>
      <c r="BK918" s="1" t="s">
        <v>335</v>
      </c>
      <c r="BL918" s="1" t="s">
        <v>6942</v>
      </c>
      <c r="BM918" s="1" t="s">
        <v>349</v>
      </c>
      <c r="BN918" s="1" t="s">
        <v>7165</v>
      </c>
      <c r="BO918" s="1" t="s">
        <v>335</v>
      </c>
      <c r="BP918" s="1" t="s">
        <v>6942</v>
      </c>
      <c r="BQ918" s="1" t="s">
        <v>2328</v>
      </c>
      <c r="BR918" s="1" t="s">
        <v>11954</v>
      </c>
      <c r="BS918" s="1" t="s">
        <v>56</v>
      </c>
      <c r="BT918" s="1" t="s">
        <v>11552</v>
      </c>
      <c r="BU918" s="1" t="s">
        <v>14099</v>
      </c>
    </row>
    <row r="919" spans="1:73" ht="13.5" customHeight="1" x14ac:dyDescent="0.25">
      <c r="A919" s="4" t="str">
        <f t="shared" si="28"/>
        <v>1687_풍각남면_244</v>
      </c>
      <c r="B919" s="1">
        <v>1687</v>
      </c>
      <c r="C919" s="1" t="s">
        <v>11322</v>
      </c>
      <c r="D919" s="1" t="s">
        <v>11323</v>
      </c>
      <c r="E919" s="1">
        <v>918</v>
      </c>
      <c r="F919" s="1">
        <v>3</v>
      </c>
      <c r="G919" s="1" t="s">
        <v>1830</v>
      </c>
      <c r="H919" s="1" t="s">
        <v>6460</v>
      </c>
      <c r="I919" s="1">
        <v>12</v>
      </c>
      <c r="L919" s="1">
        <v>8</v>
      </c>
      <c r="M919" s="1" t="s">
        <v>12462</v>
      </c>
      <c r="N919" s="1" t="s">
        <v>12955</v>
      </c>
      <c r="S919" s="1" t="s">
        <v>52</v>
      </c>
      <c r="T919" s="1" t="s">
        <v>6593</v>
      </c>
      <c r="W919" s="1" t="s">
        <v>834</v>
      </c>
      <c r="X919" s="1" t="s">
        <v>7074</v>
      </c>
      <c r="Y919" s="1" t="s">
        <v>140</v>
      </c>
      <c r="Z919" s="1" t="s">
        <v>7129</v>
      </c>
      <c r="AF919" s="1" t="s">
        <v>92</v>
      </c>
      <c r="AG919" s="1" t="s">
        <v>8773</v>
      </c>
    </row>
    <row r="920" spans="1:73" ht="13.5" customHeight="1" x14ac:dyDescent="0.25">
      <c r="A920" s="4" t="str">
        <f t="shared" si="28"/>
        <v>1687_풍각남면_244</v>
      </c>
      <c r="B920" s="1">
        <v>1687</v>
      </c>
      <c r="C920" s="1" t="s">
        <v>11322</v>
      </c>
      <c r="D920" s="1" t="s">
        <v>11323</v>
      </c>
      <c r="E920" s="1">
        <v>919</v>
      </c>
      <c r="F920" s="1">
        <v>3</v>
      </c>
      <c r="G920" s="1" t="s">
        <v>1830</v>
      </c>
      <c r="H920" s="1" t="s">
        <v>6460</v>
      </c>
      <c r="I920" s="1">
        <v>12</v>
      </c>
      <c r="L920" s="1">
        <v>8</v>
      </c>
      <c r="M920" s="1" t="s">
        <v>12462</v>
      </c>
      <c r="N920" s="1" t="s">
        <v>12955</v>
      </c>
      <c r="T920" s="1" t="s">
        <v>11389</v>
      </c>
      <c r="U920" s="1" t="s">
        <v>322</v>
      </c>
      <c r="V920" s="1" t="s">
        <v>6685</v>
      </c>
      <c r="Y920" s="1" t="s">
        <v>2329</v>
      </c>
      <c r="Z920" s="1" t="s">
        <v>13332</v>
      </c>
      <c r="AC920" s="1">
        <v>50</v>
      </c>
      <c r="AD920" s="1" t="s">
        <v>533</v>
      </c>
      <c r="AE920" s="1" t="s">
        <v>7162</v>
      </c>
      <c r="AF920" s="1" t="s">
        <v>11569</v>
      </c>
      <c r="AG920" s="1" t="s">
        <v>8780</v>
      </c>
      <c r="AH920" s="1" t="s">
        <v>11568</v>
      </c>
      <c r="AI920" s="1" t="s">
        <v>13634</v>
      </c>
      <c r="AT920" s="1" t="s">
        <v>44</v>
      </c>
      <c r="AU920" s="1" t="s">
        <v>6669</v>
      </c>
      <c r="AV920" s="1" t="s">
        <v>261</v>
      </c>
      <c r="AW920" s="1" t="s">
        <v>9331</v>
      </c>
      <c r="BB920" s="1" t="s">
        <v>46</v>
      </c>
      <c r="BC920" s="1" t="s">
        <v>6783</v>
      </c>
      <c r="BD920" s="1" t="s">
        <v>2331</v>
      </c>
      <c r="BE920" s="1" t="s">
        <v>9788</v>
      </c>
      <c r="BU920" s="1" t="s">
        <v>11567</v>
      </c>
    </row>
    <row r="921" spans="1:73" ht="13.5" customHeight="1" x14ac:dyDescent="0.25">
      <c r="A921" s="4" t="str">
        <f t="shared" si="28"/>
        <v>1687_풍각남면_244</v>
      </c>
      <c r="B921" s="1">
        <v>1687</v>
      </c>
      <c r="C921" s="1" t="s">
        <v>11322</v>
      </c>
      <c r="D921" s="1" t="s">
        <v>11323</v>
      </c>
      <c r="E921" s="1">
        <v>920</v>
      </c>
      <c r="F921" s="1">
        <v>4</v>
      </c>
      <c r="G921" s="1" t="s">
        <v>2332</v>
      </c>
      <c r="H921" s="1" t="s">
        <v>6461</v>
      </c>
      <c r="I921" s="1">
        <v>1</v>
      </c>
      <c r="J921" s="1" t="s">
        <v>2333</v>
      </c>
      <c r="K921" s="1" t="s">
        <v>11330</v>
      </c>
      <c r="L921" s="1">
        <v>1</v>
      </c>
      <c r="M921" s="1" t="s">
        <v>12463</v>
      </c>
      <c r="N921" s="1" t="s">
        <v>12956</v>
      </c>
      <c r="T921" s="1" t="s">
        <v>11368</v>
      </c>
      <c r="U921" s="1" t="s">
        <v>73</v>
      </c>
      <c r="V921" s="1" t="s">
        <v>6670</v>
      </c>
      <c r="W921" s="1" t="s">
        <v>84</v>
      </c>
      <c r="X921" s="1" t="s">
        <v>11440</v>
      </c>
      <c r="Y921" s="1" t="s">
        <v>2334</v>
      </c>
      <c r="Z921" s="1" t="s">
        <v>7662</v>
      </c>
      <c r="AC921" s="1">
        <v>34</v>
      </c>
      <c r="AD921" s="1" t="s">
        <v>55</v>
      </c>
      <c r="AE921" s="1" t="s">
        <v>8716</v>
      </c>
      <c r="AJ921" s="1" t="s">
        <v>17</v>
      </c>
      <c r="AK921" s="1" t="s">
        <v>8908</v>
      </c>
      <c r="AL921" s="1" t="s">
        <v>86</v>
      </c>
      <c r="AM921" s="1" t="s">
        <v>8853</v>
      </c>
      <c r="AT921" s="1" t="s">
        <v>60</v>
      </c>
      <c r="AU921" s="1" t="s">
        <v>7012</v>
      </c>
      <c r="AV921" s="1" t="s">
        <v>2335</v>
      </c>
      <c r="AW921" s="1" t="s">
        <v>9330</v>
      </c>
      <c r="BG921" s="1" t="s">
        <v>60</v>
      </c>
      <c r="BH921" s="1" t="s">
        <v>7012</v>
      </c>
      <c r="BI921" s="1" t="s">
        <v>2066</v>
      </c>
      <c r="BJ921" s="1" t="s">
        <v>8571</v>
      </c>
      <c r="BK921" s="1" t="s">
        <v>60</v>
      </c>
      <c r="BL921" s="1" t="s">
        <v>7012</v>
      </c>
      <c r="BM921" s="1" t="s">
        <v>960</v>
      </c>
      <c r="BN921" s="1" t="s">
        <v>9990</v>
      </c>
      <c r="BO921" s="1" t="s">
        <v>44</v>
      </c>
      <c r="BP921" s="1" t="s">
        <v>6669</v>
      </c>
      <c r="BQ921" s="1" t="s">
        <v>1439</v>
      </c>
      <c r="BR921" s="1" t="s">
        <v>8189</v>
      </c>
      <c r="BS921" s="1" t="s">
        <v>51</v>
      </c>
      <c r="BT921" s="1" t="s">
        <v>8849</v>
      </c>
    </row>
    <row r="922" spans="1:73" ht="13.5" customHeight="1" x14ac:dyDescent="0.25">
      <c r="A922" s="4" t="str">
        <f t="shared" si="28"/>
        <v>1687_풍각남면_244</v>
      </c>
      <c r="B922" s="1">
        <v>1687</v>
      </c>
      <c r="C922" s="1" t="s">
        <v>11322</v>
      </c>
      <c r="D922" s="1" t="s">
        <v>11323</v>
      </c>
      <c r="E922" s="1">
        <v>921</v>
      </c>
      <c r="F922" s="1">
        <v>4</v>
      </c>
      <c r="G922" s="1" t="s">
        <v>2332</v>
      </c>
      <c r="H922" s="1" t="s">
        <v>6461</v>
      </c>
      <c r="I922" s="1">
        <v>1</v>
      </c>
      <c r="L922" s="1">
        <v>1</v>
      </c>
      <c r="M922" s="1" t="s">
        <v>12463</v>
      </c>
      <c r="N922" s="1" t="s">
        <v>12956</v>
      </c>
      <c r="S922" s="1" t="s">
        <v>52</v>
      </c>
      <c r="T922" s="1" t="s">
        <v>6593</v>
      </c>
      <c r="U922" s="1" t="s">
        <v>53</v>
      </c>
      <c r="V922" s="1" t="s">
        <v>6668</v>
      </c>
      <c r="Y922" s="1" t="s">
        <v>1892</v>
      </c>
      <c r="Z922" s="1" t="s">
        <v>7564</v>
      </c>
      <c r="AC922" s="1">
        <v>32</v>
      </c>
      <c r="AD922" s="1" t="s">
        <v>633</v>
      </c>
      <c r="AE922" s="1" t="s">
        <v>7260</v>
      </c>
      <c r="AJ922" s="1" t="s">
        <v>17</v>
      </c>
      <c r="AK922" s="1" t="s">
        <v>8908</v>
      </c>
      <c r="AL922" s="1" t="s">
        <v>86</v>
      </c>
      <c r="AM922" s="1" t="s">
        <v>8853</v>
      </c>
      <c r="AN922" s="1" t="s">
        <v>2336</v>
      </c>
      <c r="AO922" s="1" t="s">
        <v>8977</v>
      </c>
      <c r="AP922" s="1" t="s">
        <v>58</v>
      </c>
      <c r="AQ922" s="1" t="s">
        <v>6774</v>
      </c>
      <c r="AR922" s="1" t="s">
        <v>2337</v>
      </c>
      <c r="AS922" s="1" t="s">
        <v>9064</v>
      </c>
      <c r="AT922" s="1" t="s">
        <v>60</v>
      </c>
      <c r="AU922" s="1" t="s">
        <v>7012</v>
      </c>
      <c r="AV922" s="1" t="s">
        <v>1304</v>
      </c>
      <c r="AW922" s="1" t="s">
        <v>11792</v>
      </c>
      <c r="BB922" s="1" t="s">
        <v>46</v>
      </c>
      <c r="BC922" s="1" t="s">
        <v>6783</v>
      </c>
      <c r="BD922" s="1" t="s">
        <v>1305</v>
      </c>
      <c r="BE922" s="1" t="s">
        <v>7409</v>
      </c>
      <c r="BG922" s="1" t="s">
        <v>60</v>
      </c>
      <c r="BH922" s="1" t="s">
        <v>7012</v>
      </c>
      <c r="BI922" s="1" t="s">
        <v>1286</v>
      </c>
      <c r="BJ922" s="1" t="s">
        <v>7664</v>
      </c>
      <c r="BK922" s="1" t="s">
        <v>60</v>
      </c>
      <c r="BL922" s="1" t="s">
        <v>7012</v>
      </c>
      <c r="BM922" s="1" t="s">
        <v>2338</v>
      </c>
      <c r="BN922" s="1" t="s">
        <v>10498</v>
      </c>
      <c r="BO922" s="1" t="s">
        <v>44</v>
      </c>
      <c r="BP922" s="1" t="s">
        <v>6669</v>
      </c>
      <c r="BQ922" s="1" t="s">
        <v>884</v>
      </c>
      <c r="BR922" s="1" t="s">
        <v>7285</v>
      </c>
      <c r="BS922" s="1" t="s">
        <v>51</v>
      </c>
      <c r="BT922" s="1" t="s">
        <v>8849</v>
      </c>
    </row>
    <row r="923" spans="1:73" ht="13.5" customHeight="1" x14ac:dyDescent="0.25">
      <c r="A923" s="4" t="str">
        <f t="shared" si="28"/>
        <v>1687_풍각남면_244</v>
      </c>
      <c r="B923" s="1">
        <v>1687</v>
      </c>
      <c r="C923" s="1" t="s">
        <v>11322</v>
      </c>
      <c r="D923" s="1" t="s">
        <v>11323</v>
      </c>
      <c r="E923" s="1">
        <v>922</v>
      </c>
      <c r="F923" s="1">
        <v>4</v>
      </c>
      <c r="G923" s="1" t="s">
        <v>2332</v>
      </c>
      <c r="H923" s="1" t="s">
        <v>6461</v>
      </c>
      <c r="I923" s="1">
        <v>1</v>
      </c>
      <c r="L923" s="1">
        <v>1</v>
      </c>
      <c r="M923" s="1" t="s">
        <v>12463</v>
      </c>
      <c r="N923" s="1" t="s">
        <v>12956</v>
      </c>
      <c r="S923" s="1" t="s">
        <v>70</v>
      </c>
      <c r="T923" s="1" t="s">
        <v>6596</v>
      </c>
      <c r="Y923" s="1" t="s">
        <v>1355</v>
      </c>
      <c r="Z923" s="1" t="s">
        <v>7663</v>
      </c>
      <c r="AC923" s="1">
        <v>8</v>
      </c>
      <c r="AD923" s="1" t="s">
        <v>429</v>
      </c>
      <c r="AE923" s="1" t="s">
        <v>8759</v>
      </c>
    </row>
    <row r="924" spans="1:73" ht="13.5" customHeight="1" x14ac:dyDescent="0.25">
      <c r="A924" s="4" t="str">
        <f t="shared" si="28"/>
        <v>1687_풍각남면_244</v>
      </c>
      <c r="B924" s="1">
        <v>1687</v>
      </c>
      <c r="C924" s="1" t="s">
        <v>11322</v>
      </c>
      <c r="D924" s="1" t="s">
        <v>11323</v>
      </c>
      <c r="E924" s="1">
        <v>923</v>
      </c>
      <c r="F924" s="1">
        <v>4</v>
      </c>
      <c r="G924" s="1" t="s">
        <v>2332</v>
      </c>
      <c r="H924" s="1" t="s">
        <v>6461</v>
      </c>
      <c r="I924" s="1">
        <v>1</v>
      </c>
      <c r="L924" s="1">
        <v>1</v>
      </c>
      <c r="M924" s="1" t="s">
        <v>12463</v>
      </c>
      <c r="N924" s="1" t="s">
        <v>12956</v>
      </c>
      <c r="S924" s="1" t="s">
        <v>68</v>
      </c>
      <c r="T924" s="1" t="s">
        <v>6595</v>
      </c>
      <c r="Y924" s="1" t="s">
        <v>1286</v>
      </c>
      <c r="Z924" s="1" t="s">
        <v>7664</v>
      </c>
      <c r="AC924" s="1">
        <v>56</v>
      </c>
      <c r="AD924" s="1" t="s">
        <v>521</v>
      </c>
      <c r="AE924" s="1" t="s">
        <v>8761</v>
      </c>
    </row>
    <row r="925" spans="1:73" ht="13.5" customHeight="1" x14ac:dyDescent="0.25">
      <c r="A925" s="4" t="str">
        <f t="shared" si="28"/>
        <v>1687_풍각남면_244</v>
      </c>
      <c r="B925" s="1">
        <v>1687</v>
      </c>
      <c r="C925" s="1" t="s">
        <v>11322</v>
      </c>
      <c r="D925" s="1" t="s">
        <v>11323</v>
      </c>
      <c r="E925" s="1">
        <v>924</v>
      </c>
      <c r="F925" s="1">
        <v>4</v>
      </c>
      <c r="G925" s="1" t="s">
        <v>2332</v>
      </c>
      <c r="H925" s="1" t="s">
        <v>6461</v>
      </c>
      <c r="I925" s="1">
        <v>1</v>
      </c>
      <c r="L925" s="1">
        <v>1</v>
      </c>
      <c r="M925" s="1" t="s">
        <v>12463</v>
      </c>
      <c r="N925" s="1" t="s">
        <v>12956</v>
      </c>
      <c r="S925" s="1" t="s">
        <v>70</v>
      </c>
      <c r="T925" s="1" t="s">
        <v>6596</v>
      </c>
      <c r="Y925" s="1" t="s">
        <v>13750</v>
      </c>
      <c r="Z925" s="1" t="s">
        <v>7262</v>
      </c>
      <c r="AC925" s="1">
        <v>13</v>
      </c>
      <c r="AD925" s="1" t="s">
        <v>314</v>
      </c>
      <c r="AE925" s="1" t="s">
        <v>8747</v>
      </c>
    </row>
    <row r="926" spans="1:73" ht="13.5" customHeight="1" x14ac:dyDescent="0.25">
      <c r="A926" s="4" t="str">
        <f t="shared" si="28"/>
        <v>1687_풍각남면_244</v>
      </c>
      <c r="B926" s="1">
        <v>1687</v>
      </c>
      <c r="C926" s="1" t="s">
        <v>11322</v>
      </c>
      <c r="D926" s="1" t="s">
        <v>11323</v>
      </c>
      <c r="E926" s="1">
        <v>925</v>
      </c>
      <c r="F926" s="1">
        <v>4</v>
      </c>
      <c r="G926" s="1" t="s">
        <v>2332</v>
      </c>
      <c r="H926" s="1" t="s">
        <v>6461</v>
      </c>
      <c r="I926" s="1">
        <v>1</v>
      </c>
      <c r="L926" s="1">
        <v>1</v>
      </c>
      <c r="M926" s="1" t="s">
        <v>12463</v>
      </c>
      <c r="N926" s="1" t="s">
        <v>12956</v>
      </c>
      <c r="S926" s="1" t="s">
        <v>93</v>
      </c>
      <c r="T926" s="1" t="s">
        <v>6597</v>
      </c>
      <c r="Y926" s="1" t="s">
        <v>2339</v>
      </c>
      <c r="Z926" s="1" t="s">
        <v>7385</v>
      </c>
      <c r="AC926" s="1">
        <v>4</v>
      </c>
      <c r="AD926" s="1" t="s">
        <v>133</v>
      </c>
      <c r="AE926" s="1" t="s">
        <v>8727</v>
      </c>
      <c r="AF926" s="1" t="s">
        <v>129</v>
      </c>
      <c r="AG926" s="1" t="s">
        <v>8738</v>
      </c>
    </row>
    <row r="927" spans="1:73" ht="13.5" customHeight="1" x14ac:dyDescent="0.25">
      <c r="A927" s="4" t="str">
        <f t="shared" si="28"/>
        <v>1687_풍각남면_244</v>
      </c>
      <c r="B927" s="1">
        <v>1687</v>
      </c>
      <c r="C927" s="1" t="s">
        <v>11322</v>
      </c>
      <c r="D927" s="1" t="s">
        <v>11323</v>
      </c>
      <c r="E927" s="1">
        <v>926</v>
      </c>
      <c r="F927" s="1">
        <v>4</v>
      </c>
      <c r="G927" s="1" t="s">
        <v>2332</v>
      </c>
      <c r="H927" s="1" t="s">
        <v>6461</v>
      </c>
      <c r="I927" s="1">
        <v>1</v>
      </c>
      <c r="L927" s="1">
        <v>1</v>
      </c>
      <c r="M927" s="1" t="s">
        <v>12463</v>
      </c>
      <c r="N927" s="1" t="s">
        <v>12956</v>
      </c>
      <c r="S927" s="1" t="s">
        <v>93</v>
      </c>
      <c r="T927" s="1" t="s">
        <v>6597</v>
      </c>
      <c r="Y927" s="1" t="s">
        <v>653</v>
      </c>
      <c r="Z927" s="1" t="s">
        <v>7232</v>
      </c>
      <c r="AC927" s="1">
        <v>2</v>
      </c>
      <c r="AD927" s="1" t="s">
        <v>69</v>
      </c>
      <c r="AE927" s="1" t="s">
        <v>6722</v>
      </c>
      <c r="AF927" s="1" t="s">
        <v>97</v>
      </c>
      <c r="AG927" s="1" t="s">
        <v>8774</v>
      </c>
    </row>
    <row r="928" spans="1:73" ht="13.5" customHeight="1" x14ac:dyDescent="0.25">
      <c r="A928" s="4" t="str">
        <f t="shared" si="28"/>
        <v>1687_풍각남면_244</v>
      </c>
      <c r="B928" s="1">
        <v>1687</v>
      </c>
      <c r="C928" s="1" t="s">
        <v>11322</v>
      </c>
      <c r="D928" s="1" t="s">
        <v>11323</v>
      </c>
      <c r="E928" s="1">
        <v>927</v>
      </c>
      <c r="F928" s="1">
        <v>4</v>
      </c>
      <c r="G928" s="1" t="s">
        <v>2332</v>
      </c>
      <c r="H928" s="1" t="s">
        <v>6461</v>
      </c>
      <c r="I928" s="1">
        <v>1</v>
      </c>
      <c r="L928" s="1">
        <v>1</v>
      </c>
      <c r="M928" s="1" t="s">
        <v>12463</v>
      </c>
      <c r="N928" s="1" t="s">
        <v>12956</v>
      </c>
      <c r="S928" s="1" t="s">
        <v>93</v>
      </c>
      <c r="T928" s="1" t="s">
        <v>6597</v>
      </c>
      <c r="Y928" s="1" t="s">
        <v>2339</v>
      </c>
      <c r="Z928" s="1" t="s">
        <v>7385</v>
      </c>
      <c r="AC928" s="1">
        <v>9</v>
      </c>
      <c r="AD928" s="1" t="s">
        <v>594</v>
      </c>
      <c r="AE928" s="1" t="s">
        <v>8763</v>
      </c>
    </row>
    <row r="929" spans="1:72" ht="13.5" customHeight="1" x14ac:dyDescent="0.25">
      <c r="A929" s="4" t="str">
        <f t="shared" si="28"/>
        <v>1687_풍각남면_244</v>
      </c>
      <c r="B929" s="1">
        <v>1687</v>
      </c>
      <c r="C929" s="1" t="s">
        <v>11322</v>
      </c>
      <c r="D929" s="1" t="s">
        <v>11323</v>
      </c>
      <c r="E929" s="1">
        <v>928</v>
      </c>
      <c r="F929" s="1">
        <v>4</v>
      </c>
      <c r="G929" s="1" t="s">
        <v>2332</v>
      </c>
      <c r="H929" s="1" t="s">
        <v>6461</v>
      </c>
      <c r="I929" s="1">
        <v>1</v>
      </c>
      <c r="L929" s="1">
        <v>2</v>
      </c>
      <c r="M929" s="1" t="s">
        <v>12464</v>
      </c>
      <c r="N929" s="1" t="s">
        <v>12957</v>
      </c>
      <c r="T929" s="1" t="s">
        <v>11368</v>
      </c>
      <c r="U929" s="1" t="s">
        <v>154</v>
      </c>
      <c r="V929" s="1" t="s">
        <v>6675</v>
      </c>
      <c r="W929" s="1" t="s">
        <v>98</v>
      </c>
      <c r="X929" s="1" t="s">
        <v>11439</v>
      </c>
      <c r="Y929" s="1" t="s">
        <v>303</v>
      </c>
      <c r="Z929" s="1" t="s">
        <v>7665</v>
      </c>
      <c r="AC929" s="1">
        <v>60</v>
      </c>
      <c r="AD929" s="1" t="s">
        <v>312</v>
      </c>
      <c r="AE929" s="1" t="s">
        <v>8746</v>
      </c>
      <c r="AJ929" s="1" t="s">
        <v>17</v>
      </c>
      <c r="AK929" s="1" t="s">
        <v>8908</v>
      </c>
      <c r="AL929" s="1" t="s">
        <v>56</v>
      </c>
      <c r="AM929" s="1" t="s">
        <v>11552</v>
      </c>
      <c r="AT929" s="1" t="s">
        <v>334</v>
      </c>
      <c r="AU929" s="1" t="s">
        <v>6767</v>
      </c>
      <c r="AV929" s="1" t="s">
        <v>1518</v>
      </c>
      <c r="AW929" s="1" t="s">
        <v>7472</v>
      </c>
      <c r="BG929" s="1" t="s">
        <v>78</v>
      </c>
      <c r="BH929" s="1" t="s">
        <v>6689</v>
      </c>
      <c r="BI929" s="1" t="s">
        <v>1519</v>
      </c>
      <c r="BJ929" s="1" t="s">
        <v>11902</v>
      </c>
      <c r="BK929" s="1" t="s">
        <v>60</v>
      </c>
      <c r="BL929" s="1" t="s">
        <v>7012</v>
      </c>
      <c r="BM929" s="1" t="s">
        <v>539</v>
      </c>
      <c r="BN929" s="1" t="s">
        <v>9969</v>
      </c>
      <c r="BO929" s="1" t="s">
        <v>60</v>
      </c>
      <c r="BP929" s="1" t="s">
        <v>7012</v>
      </c>
      <c r="BQ929" s="1" t="s">
        <v>1450</v>
      </c>
      <c r="BR929" s="1" t="s">
        <v>7446</v>
      </c>
      <c r="BS929" s="1" t="s">
        <v>510</v>
      </c>
      <c r="BT929" s="1" t="s">
        <v>8915</v>
      </c>
    </row>
    <row r="930" spans="1:72" ht="13.5" customHeight="1" x14ac:dyDescent="0.25">
      <c r="A930" s="4" t="str">
        <f t="shared" si="28"/>
        <v>1687_풍각남면_244</v>
      </c>
      <c r="B930" s="1">
        <v>1687</v>
      </c>
      <c r="C930" s="1" t="s">
        <v>11322</v>
      </c>
      <c r="D930" s="1" t="s">
        <v>11323</v>
      </c>
      <c r="E930" s="1">
        <v>929</v>
      </c>
      <c r="F930" s="1">
        <v>4</v>
      </c>
      <c r="G930" s="1" t="s">
        <v>2332</v>
      </c>
      <c r="H930" s="1" t="s">
        <v>6461</v>
      </c>
      <c r="I930" s="1">
        <v>1</v>
      </c>
      <c r="L930" s="1">
        <v>2</v>
      </c>
      <c r="M930" s="1" t="s">
        <v>12464</v>
      </c>
      <c r="N930" s="1" t="s">
        <v>12957</v>
      </c>
      <c r="S930" s="1" t="s">
        <v>52</v>
      </c>
      <c r="T930" s="1" t="s">
        <v>6593</v>
      </c>
      <c r="U930" s="1" t="s">
        <v>83</v>
      </c>
      <c r="V930" s="1" t="s">
        <v>11397</v>
      </c>
      <c r="W930" s="1" t="s">
        <v>904</v>
      </c>
      <c r="X930" s="1" t="s">
        <v>7071</v>
      </c>
      <c r="Y930" s="1" t="s">
        <v>140</v>
      </c>
      <c r="Z930" s="1" t="s">
        <v>7129</v>
      </c>
      <c r="AC930" s="1">
        <v>52</v>
      </c>
      <c r="AD930" s="1" t="s">
        <v>747</v>
      </c>
      <c r="AE930" s="1" t="s">
        <v>8766</v>
      </c>
      <c r="AJ930" s="1" t="s">
        <v>17</v>
      </c>
      <c r="AK930" s="1" t="s">
        <v>8908</v>
      </c>
      <c r="AL930" s="1" t="s">
        <v>1095</v>
      </c>
      <c r="AM930" s="1" t="s">
        <v>11631</v>
      </c>
      <c r="AT930" s="1" t="s">
        <v>60</v>
      </c>
      <c r="AU930" s="1" t="s">
        <v>7012</v>
      </c>
      <c r="AV930" s="1" t="s">
        <v>853</v>
      </c>
      <c r="AW930" s="1" t="s">
        <v>9290</v>
      </c>
      <c r="BG930" s="1" t="s">
        <v>60</v>
      </c>
      <c r="BH930" s="1" t="s">
        <v>7012</v>
      </c>
      <c r="BI930" s="1" t="s">
        <v>2340</v>
      </c>
      <c r="BJ930" s="1" t="s">
        <v>9418</v>
      </c>
      <c r="BK930" s="1" t="s">
        <v>78</v>
      </c>
      <c r="BL930" s="1" t="s">
        <v>6689</v>
      </c>
      <c r="BM930" s="1" t="s">
        <v>2341</v>
      </c>
      <c r="BN930" s="1" t="s">
        <v>10499</v>
      </c>
      <c r="BQ930" s="1" t="s">
        <v>320</v>
      </c>
      <c r="BR930" s="1" t="s">
        <v>12306</v>
      </c>
    </row>
    <row r="931" spans="1:72" ht="13.5" customHeight="1" x14ac:dyDescent="0.25">
      <c r="A931" s="4" t="str">
        <f t="shared" si="28"/>
        <v>1687_풍각남면_244</v>
      </c>
      <c r="B931" s="1">
        <v>1687</v>
      </c>
      <c r="C931" s="1" t="s">
        <v>11322</v>
      </c>
      <c r="D931" s="1" t="s">
        <v>11323</v>
      </c>
      <c r="E931" s="1">
        <v>930</v>
      </c>
      <c r="F931" s="1">
        <v>4</v>
      </c>
      <c r="G931" s="1" t="s">
        <v>2332</v>
      </c>
      <c r="H931" s="1" t="s">
        <v>6461</v>
      </c>
      <c r="I931" s="1">
        <v>1</v>
      </c>
      <c r="L931" s="1">
        <v>2</v>
      </c>
      <c r="M931" s="1" t="s">
        <v>12464</v>
      </c>
      <c r="N931" s="1" t="s">
        <v>12957</v>
      </c>
      <c r="S931" s="1" t="s">
        <v>70</v>
      </c>
      <c r="T931" s="1" t="s">
        <v>6596</v>
      </c>
      <c r="Y931" s="1" t="s">
        <v>1481</v>
      </c>
      <c r="Z931" s="1" t="s">
        <v>7149</v>
      </c>
      <c r="AF931" s="1" t="s">
        <v>129</v>
      </c>
      <c r="AG931" s="1" t="s">
        <v>8738</v>
      </c>
    </row>
    <row r="932" spans="1:72" ht="13.5" customHeight="1" x14ac:dyDescent="0.25">
      <c r="A932" s="4" t="str">
        <f t="shared" si="28"/>
        <v>1687_풍각남면_244</v>
      </c>
      <c r="B932" s="1">
        <v>1687</v>
      </c>
      <c r="C932" s="1" t="s">
        <v>11322</v>
      </c>
      <c r="D932" s="1" t="s">
        <v>11323</v>
      </c>
      <c r="E932" s="1">
        <v>931</v>
      </c>
      <c r="F932" s="1">
        <v>4</v>
      </c>
      <c r="G932" s="1" t="s">
        <v>2332</v>
      </c>
      <c r="H932" s="1" t="s">
        <v>6461</v>
      </c>
      <c r="I932" s="1">
        <v>1</v>
      </c>
      <c r="L932" s="1">
        <v>3</v>
      </c>
      <c r="M932" s="1" t="s">
        <v>12465</v>
      </c>
      <c r="N932" s="1" t="s">
        <v>12958</v>
      </c>
      <c r="T932" s="1" t="s">
        <v>11368</v>
      </c>
      <c r="U932" s="1" t="s">
        <v>1034</v>
      </c>
      <c r="V932" s="1" t="s">
        <v>6739</v>
      </c>
      <c r="W932" s="1" t="s">
        <v>84</v>
      </c>
      <c r="X932" s="1" t="s">
        <v>11440</v>
      </c>
      <c r="Y932" s="1" t="s">
        <v>2342</v>
      </c>
      <c r="Z932" s="1" t="s">
        <v>7666</v>
      </c>
      <c r="AC932" s="1">
        <v>46</v>
      </c>
      <c r="AD932" s="1" t="s">
        <v>376</v>
      </c>
      <c r="AE932" s="1" t="s">
        <v>8752</v>
      </c>
      <c r="AJ932" s="1" t="s">
        <v>17</v>
      </c>
      <c r="AK932" s="1" t="s">
        <v>8908</v>
      </c>
      <c r="AL932" s="1" t="s">
        <v>86</v>
      </c>
      <c r="AM932" s="1" t="s">
        <v>8853</v>
      </c>
      <c r="AT932" s="1" t="s">
        <v>618</v>
      </c>
      <c r="AU932" s="1" t="s">
        <v>6817</v>
      </c>
      <c r="AV932" s="1" t="s">
        <v>1461</v>
      </c>
      <c r="AW932" s="1" t="s">
        <v>8047</v>
      </c>
      <c r="BG932" s="1" t="s">
        <v>78</v>
      </c>
      <c r="BH932" s="1" t="s">
        <v>6689</v>
      </c>
      <c r="BI932" s="1" t="s">
        <v>2343</v>
      </c>
      <c r="BJ932" s="1" t="s">
        <v>10070</v>
      </c>
      <c r="BK932" s="1" t="s">
        <v>618</v>
      </c>
      <c r="BL932" s="1" t="s">
        <v>6817</v>
      </c>
      <c r="BM932" s="1" t="s">
        <v>2344</v>
      </c>
      <c r="BN932" s="1" t="s">
        <v>8275</v>
      </c>
      <c r="BO932" s="1" t="s">
        <v>78</v>
      </c>
      <c r="BP932" s="1" t="s">
        <v>6689</v>
      </c>
      <c r="BQ932" s="1" t="s">
        <v>2345</v>
      </c>
      <c r="BR932" s="1" t="s">
        <v>12262</v>
      </c>
      <c r="BS932" s="1" t="s">
        <v>86</v>
      </c>
      <c r="BT932" s="1" t="s">
        <v>8853</v>
      </c>
    </row>
    <row r="933" spans="1:72" ht="13.5" customHeight="1" x14ac:dyDescent="0.25">
      <c r="A933" s="4" t="str">
        <f t="shared" si="28"/>
        <v>1687_풍각남면_244</v>
      </c>
      <c r="B933" s="1">
        <v>1687</v>
      </c>
      <c r="C933" s="1" t="s">
        <v>11322</v>
      </c>
      <c r="D933" s="1" t="s">
        <v>11323</v>
      </c>
      <c r="E933" s="1">
        <v>932</v>
      </c>
      <c r="F933" s="1">
        <v>4</v>
      </c>
      <c r="G933" s="1" t="s">
        <v>2332</v>
      </c>
      <c r="H933" s="1" t="s">
        <v>6461</v>
      </c>
      <c r="I933" s="1">
        <v>1</v>
      </c>
      <c r="L933" s="1">
        <v>3</v>
      </c>
      <c r="M933" s="1" t="s">
        <v>12465</v>
      </c>
      <c r="N933" s="1" t="s">
        <v>12958</v>
      </c>
      <c r="S933" s="1" t="s">
        <v>195</v>
      </c>
      <c r="T933" s="1" t="s">
        <v>6600</v>
      </c>
      <c r="W933" s="1" t="s">
        <v>617</v>
      </c>
      <c r="X933" s="1" t="s">
        <v>7072</v>
      </c>
      <c r="Y933" s="1" t="s">
        <v>140</v>
      </c>
      <c r="Z933" s="1" t="s">
        <v>7129</v>
      </c>
      <c r="AC933" s="1">
        <v>39</v>
      </c>
      <c r="AD933" s="1" t="s">
        <v>347</v>
      </c>
      <c r="AE933" s="1" t="s">
        <v>8751</v>
      </c>
      <c r="AJ933" s="1" t="s">
        <v>17</v>
      </c>
      <c r="AK933" s="1" t="s">
        <v>8908</v>
      </c>
      <c r="AL933" s="1" t="s">
        <v>57</v>
      </c>
      <c r="AM933" s="1" t="s">
        <v>8919</v>
      </c>
      <c r="AT933" s="1" t="s">
        <v>335</v>
      </c>
      <c r="AU933" s="1" t="s">
        <v>6942</v>
      </c>
      <c r="AV933" s="1" t="s">
        <v>2346</v>
      </c>
      <c r="AW933" s="1" t="s">
        <v>9385</v>
      </c>
      <c r="BG933" s="1" t="s">
        <v>60</v>
      </c>
      <c r="BH933" s="1" t="s">
        <v>7012</v>
      </c>
      <c r="BI933" s="1" t="s">
        <v>2347</v>
      </c>
      <c r="BJ933" s="1" t="s">
        <v>10071</v>
      </c>
      <c r="BK933" s="1" t="s">
        <v>78</v>
      </c>
      <c r="BL933" s="1" t="s">
        <v>6689</v>
      </c>
      <c r="BM933" s="1" t="s">
        <v>924</v>
      </c>
      <c r="BN933" s="1" t="s">
        <v>9294</v>
      </c>
      <c r="BO933" s="1" t="s">
        <v>173</v>
      </c>
      <c r="BP933" s="1" t="s">
        <v>6934</v>
      </c>
      <c r="BQ933" s="1" t="s">
        <v>2348</v>
      </c>
      <c r="BR933" s="1" t="s">
        <v>12224</v>
      </c>
      <c r="BS933" s="1" t="s">
        <v>56</v>
      </c>
      <c r="BT933" s="1" t="s">
        <v>11552</v>
      </c>
    </row>
    <row r="934" spans="1:72" ht="13.5" customHeight="1" x14ac:dyDescent="0.25">
      <c r="A934" s="4" t="str">
        <f t="shared" si="28"/>
        <v>1687_풍각남면_244</v>
      </c>
      <c r="B934" s="1">
        <v>1687</v>
      </c>
      <c r="C934" s="1" t="s">
        <v>11322</v>
      </c>
      <c r="D934" s="1" t="s">
        <v>11323</v>
      </c>
      <c r="E934" s="1">
        <v>933</v>
      </c>
      <c r="F934" s="1">
        <v>4</v>
      </c>
      <c r="G934" s="1" t="s">
        <v>2332</v>
      </c>
      <c r="H934" s="1" t="s">
        <v>6461</v>
      </c>
      <c r="I934" s="1">
        <v>1</v>
      </c>
      <c r="L934" s="1">
        <v>3</v>
      </c>
      <c r="M934" s="1" t="s">
        <v>12465</v>
      </c>
      <c r="N934" s="1" t="s">
        <v>12958</v>
      </c>
      <c r="S934" s="1" t="s">
        <v>93</v>
      </c>
      <c r="T934" s="1" t="s">
        <v>6597</v>
      </c>
      <c r="Y934" s="1" t="s">
        <v>375</v>
      </c>
      <c r="Z934" s="1" t="s">
        <v>7172</v>
      </c>
      <c r="AC934" s="1">
        <v>4</v>
      </c>
      <c r="AD934" s="1" t="s">
        <v>72</v>
      </c>
      <c r="AE934" s="1" t="s">
        <v>8718</v>
      </c>
    </row>
    <row r="935" spans="1:72" ht="13.5" customHeight="1" x14ac:dyDescent="0.25">
      <c r="A935" s="4" t="str">
        <f t="shared" si="28"/>
        <v>1687_풍각남면_244</v>
      </c>
      <c r="B935" s="1">
        <v>1687</v>
      </c>
      <c r="C935" s="1" t="s">
        <v>11322</v>
      </c>
      <c r="D935" s="1" t="s">
        <v>11323</v>
      </c>
      <c r="E935" s="1">
        <v>934</v>
      </c>
      <c r="F935" s="1">
        <v>4</v>
      </c>
      <c r="G935" s="1" t="s">
        <v>2332</v>
      </c>
      <c r="H935" s="1" t="s">
        <v>6461</v>
      </c>
      <c r="I935" s="1">
        <v>1</v>
      </c>
      <c r="L935" s="1">
        <v>3</v>
      </c>
      <c r="M935" s="1" t="s">
        <v>12465</v>
      </c>
      <c r="N935" s="1" t="s">
        <v>12958</v>
      </c>
      <c r="S935" s="1" t="s">
        <v>93</v>
      </c>
      <c r="T935" s="1" t="s">
        <v>6597</v>
      </c>
      <c r="Y935" s="1" t="s">
        <v>2349</v>
      </c>
      <c r="Z935" s="1" t="s">
        <v>7667</v>
      </c>
      <c r="AC935" s="1">
        <v>3</v>
      </c>
      <c r="AD935" s="1" t="s">
        <v>96</v>
      </c>
      <c r="AE935" s="1" t="s">
        <v>8721</v>
      </c>
      <c r="AF935" s="1" t="s">
        <v>97</v>
      </c>
      <c r="AG935" s="1" t="s">
        <v>8774</v>
      </c>
    </row>
    <row r="936" spans="1:72" ht="13.5" customHeight="1" x14ac:dyDescent="0.25">
      <c r="A936" s="4" t="str">
        <f t="shared" si="28"/>
        <v>1687_풍각남면_244</v>
      </c>
      <c r="B936" s="1">
        <v>1687</v>
      </c>
      <c r="C936" s="1" t="s">
        <v>11322</v>
      </c>
      <c r="D936" s="1" t="s">
        <v>11323</v>
      </c>
      <c r="E936" s="1">
        <v>935</v>
      </c>
      <c r="F936" s="1">
        <v>4</v>
      </c>
      <c r="G936" s="1" t="s">
        <v>2332</v>
      </c>
      <c r="H936" s="1" t="s">
        <v>6461</v>
      </c>
      <c r="I936" s="1">
        <v>1</v>
      </c>
      <c r="L936" s="1">
        <v>4</v>
      </c>
      <c r="M936" s="1" t="s">
        <v>271</v>
      </c>
      <c r="N936" s="1" t="s">
        <v>7668</v>
      </c>
      <c r="T936" s="1" t="s">
        <v>11369</v>
      </c>
      <c r="U936" s="1" t="s">
        <v>1350</v>
      </c>
      <c r="V936" s="1" t="s">
        <v>6754</v>
      </c>
      <c r="Y936" s="1" t="s">
        <v>271</v>
      </c>
      <c r="Z936" s="1" t="s">
        <v>7668</v>
      </c>
      <c r="AC936" s="1">
        <v>33</v>
      </c>
      <c r="AD936" s="1" t="s">
        <v>574</v>
      </c>
      <c r="AE936" s="1" t="s">
        <v>8762</v>
      </c>
      <c r="AJ936" s="1" t="s">
        <v>17</v>
      </c>
      <c r="AK936" s="1" t="s">
        <v>8908</v>
      </c>
      <c r="AL936" s="1" t="s">
        <v>51</v>
      </c>
      <c r="AM936" s="1" t="s">
        <v>8849</v>
      </c>
      <c r="AT936" s="1" t="s">
        <v>44</v>
      </c>
      <c r="AU936" s="1" t="s">
        <v>6669</v>
      </c>
      <c r="AV936" s="1" t="s">
        <v>988</v>
      </c>
      <c r="AW936" s="1" t="s">
        <v>7985</v>
      </c>
      <c r="BB936" s="1" t="s">
        <v>46</v>
      </c>
      <c r="BC936" s="1" t="s">
        <v>6783</v>
      </c>
      <c r="BD936" s="1" t="s">
        <v>13775</v>
      </c>
      <c r="BE936" s="1" t="s">
        <v>9774</v>
      </c>
      <c r="BG936" s="1" t="s">
        <v>60</v>
      </c>
      <c r="BH936" s="1" t="s">
        <v>7012</v>
      </c>
      <c r="BI936" s="1" t="s">
        <v>2350</v>
      </c>
      <c r="BJ936" s="1" t="s">
        <v>10072</v>
      </c>
      <c r="BK936" s="1" t="s">
        <v>1754</v>
      </c>
      <c r="BL936" s="1" t="s">
        <v>9909</v>
      </c>
      <c r="BM936" s="1" t="s">
        <v>2351</v>
      </c>
      <c r="BN936" s="1" t="s">
        <v>11902</v>
      </c>
      <c r="BO936" s="1" t="s">
        <v>44</v>
      </c>
      <c r="BP936" s="1" t="s">
        <v>6669</v>
      </c>
      <c r="BQ936" s="1" t="s">
        <v>13719</v>
      </c>
      <c r="BR936" s="1" t="s">
        <v>11473</v>
      </c>
      <c r="BS936" s="1" t="s">
        <v>522</v>
      </c>
      <c r="BT936" s="1" t="s">
        <v>8889</v>
      </c>
    </row>
    <row r="937" spans="1:72" ht="13.5" customHeight="1" x14ac:dyDescent="0.25">
      <c r="A937" s="4" t="str">
        <f t="shared" si="28"/>
        <v>1687_풍각남면_244</v>
      </c>
      <c r="B937" s="1">
        <v>1687</v>
      </c>
      <c r="C937" s="1" t="s">
        <v>11322</v>
      </c>
      <c r="D937" s="1" t="s">
        <v>11323</v>
      </c>
      <c r="E937" s="1">
        <v>936</v>
      </c>
      <c r="F937" s="1">
        <v>4</v>
      </c>
      <c r="G937" s="1" t="s">
        <v>2332</v>
      </c>
      <c r="H937" s="1" t="s">
        <v>6461</v>
      </c>
      <c r="I937" s="1">
        <v>1</v>
      </c>
      <c r="L937" s="1">
        <v>4</v>
      </c>
      <c r="M937" s="1" t="s">
        <v>271</v>
      </c>
      <c r="N937" s="1" t="s">
        <v>7668</v>
      </c>
      <c r="S937" s="1" t="s">
        <v>52</v>
      </c>
      <c r="T937" s="1" t="s">
        <v>6593</v>
      </c>
      <c r="U937" s="1" t="s">
        <v>214</v>
      </c>
      <c r="V937" s="1" t="s">
        <v>13345</v>
      </c>
      <c r="Y937" s="1" t="s">
        <v>1470</v>
      </c>
      <c r="Z937" s="1" t="s">
        <v>7455</v>
      </c>
      <c r="AC937" s="1">
        <v>34</v>
      </c>
      <c r="AD937" s="1" t="s">
        <v>55</v>
      </c>
      <c r="AE937" s="1" t="s">
        <v>8716</v>
      </c>
      <c r="AJ937" s="1" t="s">
        <v>17</v>
      </c>
      <c r="AK937" s="1" t="s">
        <v>8908</v>
      </c>
      <c r="AL937" s="1" t="s">
        <v>51</v>
      </c>
      <c r="AM937" s="1" t="s">
        <v>8849</v>
      </c>
      <c r="AT937" s="1" t="s">
        <v>2352</v>
      </c>
      <c r="AU937" s="1" t="s">
        <v>9190</v>
      </c>
      <c r="AV937" s="1" t="s">
        <v>740</v>
      </c>
      <c r="AW937" s="1" t="s">
        <v>7755</v>
      </c>
      <c r="BB937" s="1" t="s">
        <v>214</v>
      </c>
      <c r="BC937" s="1" t="s">
        <v>13383</v>
      </c>
      <c r="BD937" s="1" t="s">
        <v>643</v>
      </c>
      <c r="BE937" s="1" t="s">
        <v>7231</v>
      </c>
      <c r="BG937" s="1" t="s">
        <v>44</v>
      </c>
      <c r="BH937" s="1" t="s">
        <v>6669</v>
      </c>
      <c r="BI937" s="1" t="s">
        <v>1293</v>
      </c>
      <c r="BJ937" s="1" t="s">
        <v>10073</v>
      </c>
      <c r="BK937" s="1" t="s">
        <v>216</v>
      </c>
      <c r="BL937" s="1" t="s">
        <v>13344</v>
      </c>
      <c r="BM937" s="1" t="s">
        <v>2353</v>
      </c>
      <c r="BN937" s="1" t="s">
        <v>10224</v>
      </c>
      <c r="BO937" s="1" t="s">
        <v>216</v>
      </c>
      <c r="BP937" s="1" t="s">
        <v>13344</v>
      </c>
      <c r="BQ937" s="1" t="s">
        <v>2354</v>
      </c>
      <c r="BR937" s="1" t="s">
        <v>10561</v>
      </c>
      <c r="BS937" s="1" t="s">
        <v>51</v>
      </c>
      <c r="BT937" s="1" t="s">
        <v>8849</v>
      </c>
    </row>
    <row r="938" spans="1:72" ht="13.5" customHeight="1" x14ac:dyDescent="0.25">
      <c r="A938" s="4" t="str">
        <f t="shared" si="28"/>
        <v>1687_풍각남면_244</v>
      </c>
      <c r="B938" s="1">
        <v>1687</v>
      </c>
      <c r="C938" s="1" t="s">
        <v>11322</v>
      </c>
      <c r="D938" s="1" t="s">
        <v>11323</v>
      </c>
      <c r="E938" s="1">
        <v>937</v>
      </c>
      <c r="F938" s="1">
        <v>4</v>
      </c>
      <c r="G938" s="1" t="s">
        <v>2332</v>
      </c>
      <c r="H938" s="1" t="s">
        <v>6461</v>
      </c>
      <c r="I938" s="1">
        <v>1</v>
      </c>
      <c r="L938" s="1">
        <v>4</v>
      </c>
      <c r="M938" s="1" t="s">
        <v>271</v>
      </c>
      <c r="N938" s="1" t="s">
        <v>7668</v>
      </c>
      <c r="S938" s="1" t="s">
        <v>70</v>
      </c>
      <c r="T938" s="1" t="s">
        <v>6596</v>
      </c>
      <c r="Y938" s="1" t="s">
        <v>2355</v>
      </c>
      <c r="Z938" s="1" t="s">
        <v>7669</v>
      </c>
      <c r="AC938" s="1">
        <v>7</v>
      </c>
      <c r="AD938" s="1" t="s">
        <v>121</v>
      </c>
      <c r="AE938" s="1" t="s">
        <v>8725</v>
      </c>
    </row>
    <row r="939" spans="1:72" ht="13.5" customHeight="1" x14ac:dyDescent="0.25">
      <c r="A939" s="4" t="str">
        <f t="shared" si="28"/>
        <v>1687_풍각남면_244</v>
      </c>
      <c r="B939" s="1">
        <v>1687</v>
      </c>
      <c r="C939" s="1" t="s">
        <v>11322</v>
      </c>
      <c r="D939" s="1" t="s">
        <v>11323</v>
      </c>
      <c r="E939" s="1">
        <v>938</v>
      </c>
      <c r="F939" s="1">
        <v>4</v>
      </c>
      <c r="G939" s="1" t="s">
        <v>2332</v>
      </c>
      <c r="H939" s="1" t="s">
        <v>6461</v>
      </c>
      <c r="I939" s="1">
        <v>1</v>
      </c>
      <c r="L939" s="1">
        <v>5</v>
      </c>
      <c r="M939" s="1" t="s">
        <v>12466</v>
      </c>
      <c r="N939" s="1" t="s">
        <v>12959</v>
      </c>
      <c r="T939" s="1" t="s">
        <v>11368</v>
      </c>
      <c r="U939" s="1" t="s">
        <v>1034</v>
      </c>
      <c r="V939" s="1" t="s">
        <v>6739</v>
      </c>
      <c r="W939" s="1" t="s">
        <v>84</v>
      </c>
      <c r="X939" s="1" t="s">
        <v>11440</v>
      </c>
      <c r="Y939" s="1" t="s">
        <v>2356</v>
      </c>
      <c r="Z939" s="1" t="s">
        <v>7670</v>
      </c>
      <c r="AC939" s="1">
        <v>40</v>
      </c>
      <c r="AD939" s="1" t="s">
        <v>327</v>
      </c>
      <c r="AE939" s="1" t="s">
        <v>8748</v>
      </c>
      <c r="AJ939" s="1" t="s">
        <v>17</v>
      </c>
      <c r="AK939" s="1" t="s">
        <v>8908</v>
      </c>
      <c r="AL939" s="1" t="s">
        <v>86</v>
      </c>
      <c r="AM939" s="1" t="s">
        <v>8853</v>
      </c>
      <c r="AT939" s="1" t="s">
        <v>618</v>
      </c>
      <c r="AU939" s="1" t="s">
        <v>6817</v>
      </c>
      <c r="AV939" s="1" t="s">
        <v>2357</v>
      </c>
      <c r="AW939" s="1" t="s">
        <v>9386</v>
      </c>
      <c r="BG939" s="1" t="s">
        <v>180</v>
      </c>
      <c r="BH939" s="1" t="s">
        <v>6712</v>
      </c>
      <c r="BI939" s="1" t="s">
        <v>2358</v>
      </c>
      <c r="BJ939" s="1" t="s">
        <v>10070</v>
      </c>
      <c r="BK939" s="1" t="s">
        <v>618</v>
      </c>
      <c r="BL939" s="1" t="s">
        <v>6817</v>
      </c>
      <c r="BM939" s="1" t="s">
        <v>2344</v>
      </c>
      <c r="BN939" s="1" t="s">
        <v>8275</v>
      </c>
      <c r="BO939" s="1" t="s">
        <v>78</v>
      </c>
      <c r="BP939" s="1" t="s">
        <v>6689</v>
      </c>
      <c r="BQ939" s="1" t="s">
        <v>1291</v>
      </c>
      <c r="BR939" s="1" t="s">
        <v>12141</v>
      </c>
      <c r="BS939" s="1" t="s">
        <v>56</v>
      </c>
      <c r="BT939" s="1" t="s">
        <v>11552</v>
      </c>
    </row>
    <row r="940" spans="1:72" ht="13.5" customHeight="1" x14ac:dyDescent="0.25">
      <c r="A940" s="4" t="str">
        <f t="shared" si="28"/>
        <v>1687_풍각남면_244</v>
      </c>
      <c r="B940" s="1">
        <v>1687</v>
      </c>
      <c r="C940" s="1" t="s">
        <v>11322</v>
      </c>
      <c r="D940" s="1" t="s">
        <v>11323</v>
      </c>
      <c r="E940" s="1">
        <v>939</v>
      </c>
      <c r="F940" s="1">
        <v>4</v>
      </c>
      <c r="G940" s="1" t="s">
        <v>2332</v>
      </c>
      <c r="H940" s="1" t="s">
        <v>6461</v>
      </c>
      <c r="I940" s="1">
        <v>1</v>
      </c>
      <c r="L940" s="1">
        <v>5</v>
      </c>
      <c r="M940" s="1" t="s">
        <v>12466</v>
      </c>
      <c r="N940" s="1" t="s">
        <v>12959</v>
      </c>
      <c r="S940" s="1" t="s">
        <v>52</v>
      </c>
      <c r="T940" s="1" t="s">
        <v>6593</v>
      </c>
      <c r="U940" s="1" t="s">
        <v>83</v>
      </c>
      <c r="V940" s="1" t="s">
        <v>11397</v>
      </c>
      <c r="W940" s="1" t="s">
        <v>74</v>
      </c>
      <c r="X940" s="1" t="s">
        <v>7057</v>
      </c>
      <c r="Y940" s="1" t="s">
        <v>140</v>
      </c>
      <c r="Z940" s="1" t="s">
        <v>7129</v>
      </c>
      <c r="AC940" s="1">
        <v>36</v>
      </c>
      <c r="AD940" s="1" t="s">
        <v>76</v>
      </c>
      <c r="AE940" s="1" t="s">
        <v>8719</v>
      </c>
      <c r="AJ940" s="1" t="s">
        <v>17</v>
      </c>
      <c r="AK940" s="1" t="s">
        <v>8908</v>
      </c>
      <c r="AL940" s="1" t="s">
        <v>196</v>
      </c>
      <c r="AM940" s="1" t="s">
        <v>8873</v>
      </c>
      <c r="AT940" s="1" t="s">
        <v>78</v>
      </c>
      <c r="AU940" s="1" t="s">
        <v>6689</v>
      </c>
      <c r="AV940" s="1" t="s">
        <v>2359</v>
      </c>
      <c r="AW940" s="1" t="s">
        <v>9387</v>
      </c>
      <c r="BG940" s="1" t="s">
        <v>618</v>
      </c>
      <c r="BH940" s="1" t="s">
        <v>6817</v>
      </c>
      <c r="BI940" s="1" t="s">
        <v>2360</v>
      </c>
      <c r="BJ940" s="1" t="s">
        <v>9398</v>
      </c>
      <c r="BK940" s="1" t="s">
        <v>618</v>
      </c>
      <c r="BL940" s="1" t="s">
        <v>6817</v>
      </c>
      <c r="BM940" s="1" t="s">
        <v>2053</v>
      </c>
      <c r="BN940" s="1" t="s">
        <v>7601</v>
      </c>
      <c r="BO940" s="1" t="s">
        <v>618</v>
      </c>
      <c r="BP940" s="1" t="s">
        <v>6817</v>
      </c>
      <c r="BQ940" s="1" t="s">
        <v>2361</v>
      </c>
      <c r="BR940" s="1" t="s">
        <v>10929</v>
      </c>
      <c r="BS940" s="1" t="s">
        <v>981</v>
      </c>
      <c r="BT940" s="1" t="s">
        <v>8921</v>
      </c>
    </row>
    <row r="941" spans="1:72" ht="13.5" customHeight="1" x14ac:dyDescent="0.25">
      <c r="A941" s="4" t="str">
        <f t="shared" ref="A941:A966" si="29">HYPERLINK("http://kyu.snu.ac.kr/sdhj/index.jsp?type=hj/GK14817_00IH_0001_0245.jpg","1687_풍각남면_245")</f>
        <v>1687_풍각남면_245</v>
      </c>
      <c r="B941" s="1">
        <v>1687</v>
      </c>
      <c r="C941" s="1" t="s">
        <v>11322</v>
      </c>
      <c r="D941" s="1" t="s">
        <v>11323</v>
      </c>
      <c r="E941" s="1">
        <v>940</v>
      </c>
      <c r="F941" s="1">
        <v>4</v>
      </c>
      <c r="G941" s="1" t="s">
        <v>2332</v>
      </c>
      <c r="H941" s="1" t="s">
        <v>6461</v>
      </c>
      <c r="I941" s="1">
        <v>1</v>
      </c>
      <c r="L941" s="1">
        <v>5</v>
      </c>
      <c r="M941" s="1" t="s">
        <v>12466</v>
      </c>
      <c r="N941" s="1" t="s">
        <v>12959</v>
      </c>
      <c r="S941" s="1" t="s">
        <v>70</v>
      </c>
      <c r="T941" s="1" t="s">
        <v>6596</v>
      </c>
      <c r="Y941" s="1" t="s">
        <v>2362</v>
      </c>
      <c r="Z941" s="1" t="s">
        <v>7671</v>
      </c>
      <c r="AC941" s="1">
        <v>13</v>
      </c>
      <c r="AD941" s="1" t="s">
        <v>314</v>
      </c>
      <c r="AE941" s="1" t="s">
        <v>8747</v>
      </c>
    </row>
    <row r="942" spans="1:72" ht="13.5" customHeight="1" x14ac:dyDescent="0.25">
      <c r="A942" s="4" t="str">
        <f t="shared" si="29"/>
        <v>1687_풍각남면_245</v>
      </c>
      <c r="B942" s="1">
        <v>1687</v>
      </c>
      <c r="C942" s="1" t="s">
        <v>11322</v>
      </c>
      <c r="D942" s="1" t="s">
        <v>11323</v>
      </c>
      <c r="E942" s="1">
        <v>941</v>
      </c>
      <c r="F942" s="1">
        <v>4</v>
      </c>
      <c r="G942" s="1" t="s">
        <v>2332</v>
      </c>
      <c r="H942" s="1" t="s">
        <v>6461</v>
      </c>
      <c r="I942" s="1">
        <v>1</v>
      </c>
      <c r="L942" s="1">
        <v>5</v>
      </c>
      <c r="M942" s="1" t="s">
        <v>12466</v>
      </c>
      <c r="N942" s="1" t="s">
        <v>12959</v>
      </c>
      <c r="S942" s="1" t="s">
        <v>70</v>
      </c>
      <c r="T942" s="1" t="s">
        <v>6596</v>
      </c>
      <c r="Y942" s="1" t="s">
        <v>13412</v>
      </c>
      <c r="Z942" s="1" t="s">
        <v>13413</v>
      </c>
      <c r="AC942" s="1">
        <v>8</v>
      </c>
      <c r="AD942" s="1" t="s">
        <v>429</v>
      </c>
      <c r="AE942" s="1" t="s">
        <v>8759</v>
      </c>
    </row>
    <row r="943" spans="1:72" ht="13.5" customHeight="1" x14ac:dyDescent="0.25">
      <c r="A943" s="4" t="str">
        <f t="shared" si="29"/>
        <v>1687_풍각남면_245</v>
      </c>
      <c r="B943" s="1">
        <v>1687</v>
      </c>
      <c r="C943" s="1" t="s">
        <v>11322</v>
      </c>
      <c r="D943" s="1" t="s">
        <v>11323</v>
      </c>
      <c r="E943" s="1">
        <v>942</v>
      </c>
      <c r="F943" s="1">
        <v>4</v>
      </c>
      <c r="G943" s="1" t="s">
        <v>2332</v>
      </c>
      <c r="H943" s="1" t="s">
        <v>6461</v>
      </c>
      <c r="I943" s="1">
        <v>2</v>
      </c>
      <c r="J943" s="1" t="s">
        <v>2363</v>
      </c>
      <c r="K943" s="1" t="s">
        <v>6504</v>
      </c>
      <c r="L943" s="1">
        <v>1</v>
      </c>
      <c r="M943" s="1" t="s">
        <v>12467</v>
      </c>
      <c r="N943" s="1" t="s">
        <v>12960</v>
      </c>
      <c r="T943" s="1" t="s">
        <v>11369</v>
      </c>
      <c r="U943" s="1" t="s">
        <v>2364</v>
      </c>
      <c r="V943" s="1" t="s">
        <v>13408</v>
      </c>
      <c r="W943" s="1" t="s">
        <v>74</v>
      </c>
      <c r="X943" s="1" t="s">
        <v>7057</v>
      </c>
      <c r="Y943" s="1" t="s">
        <v>2365</v>
      </c>
      <c r="Z943" s="1" t="s">
        <v>7672</v>
      </c>
      <c r="AC943" s="1">
        <v>38</v>
      </c>
      <c r="AD943" s="1" t="s">
        <v>85</v>
      </c>
      <c r="AE943" s="1" t="s">
        <v>8720</v>
      </c>
      <c r="AJ943" s="1" t="s">
        <v>17</v>
      </c>
      <c r="AK943" s="1" t="s">
        <v>8908</v>
      </c>
      <c r="AL943" s="1" t="s">
        <v>981</v>
      </c>
      <c r="AM943" s="1" t="s">
        <v>8921</v>
      </c>
      <c r="AT943" s="1" t="s">
        <v>618</v>
      </c>
      <c r="AU943" s="1" t="s">
        <v>6817</v>
      </c>
      <c r="AV943" s="1" t="s">
        <v>352</v>
      </c>
      <c r="AW943" s="1" t="s">
        <v>7456</v>
      </c>
      <c r="BG943" s="1" t="s">
        <v>618</v>
      </c>
      <c r="BH943" s="1" t="s">
        <v>6817</v>
      </c>
      <c r="BI943" s="1" t="s">
        <v>2366</v>
      </c>
      <c r="BJ943" s="1" t="s">
        <v>9519</v>
      </c>
      <c r="BK943" s="1" t="s">
        <v>618</v>
      </c>
      <c r="BL943" s="1" t="s">
        <v>6817</v>
      </c>
      <c r="BM943" s="1" t="s">
        <v>2367</v>
      </c>
      <c r="BN943" s="1" t="s">
        <v>10163</v>
      </c>
      <c r="BO943" s="1" t="s">
        <v>78</v>
      </c>
      <c r="BP943" s="1" t="s">
        <v>6689</v>
      </c>
      <c r="BQ943" s="1" t="s">
        <v>2368</v>
      </c>
      <c r="BR943" s="1" t="s">
        <v>12309</v>
      </c>
      <c r="BS943" s="1" t="s">
        <v>86</v>
      </c>
      <c r="BT943" s="1" t="s">
        <v>8853</v>
      </c>
    </row>
    <row r="944" spans="1:72" ht="13.5" customHeight="1" x14ac:dyDescent="0.25">
      <c r="A944" s="4" t="str">
        <f t="shared" si="29"/>
        <v>1687_풍각남면_245</v>
      </c>
      <c r="B944" s="1">
        <v>1687</v>
      </c>
      <c r="C944" s="1" t="s">
        <v>11322</v>
      </c>
      <c r="D944" s="1" t="s">
        <v>11323</v>
      </c>
      <c r="E944" s="1">
        <v>943</v>
      </c>
      <c r="F944" s="1">
        <v>4</v>
      </c>
      <c r="G944" s="1" t="s">
        <v>2332</v>
      </c>
      <c r="H944" s="1" t="s">
        <v>6461</v>
      </c>
      <c r="I944" s="1">
        <v>2</v>
      </c>
      <c r="L944" s="1">
        <v>1</v>
      </c>
      <c r="M944" s="1" t="s">
        <v>12467</v>
      </c>
      <c r="N944" s="1" t="s">
        <v>12960</v>
      </c>
      <c r="S944" s="1" t="s">
        <v>52</v>
      </c>
      <c r="T944" s="1" t="s">
        <v>6593</v>
      </c>
      <c r="U944" s="1" t="s">
        <v>83</v>
      </c>
      <c r="V944" s="1" t="s">
        <v>11397</v>
      </c>
      <c r="W944" s="1" t="s">
        <v>1254</v>
      </c>
      <c r="X944" s="1" t="s">
        <v>7079</v>
      </c>
      <c r="Y944" s="1" t="s">
        <v>140</v>
      </c>
      <c r="Z944" s="1" t="s">
        <v>7129</v>
      </c>
      <c r="AC944" s="1">
        <v>33</v>
      </c>
      <c r="AD944" s="1" t="s">
        <v>574</v>
      </c>
      <c r="AE944" s="1" t="s">
        <v>8762</v>
      </c>
      <c r="AJ944" s="1" t="s">
        <v>17</v>
      </c>
      <c r="AK944" s="1" t="s">
        <v>8908</v>
      </c>
      <c r="AL944" s="1" t="s">
        <v>86</v>
      </c>
      <c r="AM944" s="1" t="s">
        <v>8853</v>
      </c>
      <c r="AT944" s="1" t="s">
        <v>60</v>
      </c>
      <c r="AU944" s="1" t="s">
        <v>7012</v>
      </c>
      <c r="AV944" s="1" t="s">
        <v>1601</v>
      </c>
      <c r="AW944" s="1" t="s">
        <v>7492</v>
      </c>
      <c r="BG944" s="1" t="s">
        <v>60</v>
      </c>
      <c r="BH944" s="1" t="s">
        <v>7012</v>
      </c>
      <c r="BI944" s="1" t="s">
        <v>2369</v>
      </c>
      <c r="BJ944" s="1" t="s">
        <v>10074</v>
      </c>
      <c r="BK944" s="1" t="s">
        <v>60</v>
      </c>
      <c r="BL944" s="1" t="s">
        <v>7012</v>
      </c>
      <c r="BM944" s="1" t="s">
        <v>2370</v>
      </c>
      <c r="BN944" s="1" t="s">
        <v>10500</v>
      </c>
      <c r="BQ944" s="1" t="s">
        <v>2371</v>
      </c>
      <c r="BR944" s="1" t="s">
        <v>10930</v>
      </c>
      <c r="BS944" s="1" t="s">
        <v>86</v>
      </c>
      <c r="BT944" s="1" t="s">
        <v>8853</v>
      </c>
    </row>
    <row r="945" spans="1:73" ht="13.5" customHeight="1" x14ac:dyDescent="0.25">
      <c r="A945" s="4" t="str">
        <f t="shared" si="29"/>
        <v>1687_풍각남면_245</v>
      </c>
      <c r="B945" s="1">
        <v>1687</v>
      </c>
      <c r="C945" s="1" t="s">
        <v>11322</v>
      </c>
      <c r="D945" s="1" t="s">
        <v>11323</v>
      </c>
      <c r="E945" s="1">
        <v>944</v>
      </c>
      <c r="F945" s="1">
        <v>4</v>
      </c>
      <c r="G945" s="1" t="s">
        <v>2332</v>
      </c>
      <c r="H945" s="1" t="s">
        <v>6461</v>
      </c>
      <c r="I945" s="1">
        <v>2</v>
      </c>
      <c r="L945" s="1">
        <v>1</v>
      </c>
      <c r="M945" s="1" t="s">
        <v>12467</v>
      </c>
      <c r="N945" s="1" t="s">
        <v>12960</v>
      </c>
      <c r="S945" s="1" t="s">
        <v>70</v>
      </c>
      <c r="T945" s="1" t="s">
        <v>6596</v>
      </c>
      <c r="Y945" s="1" t="s">
        <v>2372</v>
      </c>
      <c r="Z945" s="1" t="s">
        <v>7673</v>
      </c>
      <c r="AC945" s="1">
        <v>5</v>
      </c>
      <c r="AD945" s="1" t="s">
        <v>133</v>
      </c>
      <c r="AE945" s="1" t="s">
        <v>8727</v>
      </c>
    </row>
    <row r="946" spans="1:73" ht="13.5" customHeight="1" x14ac:dyDescent="0.25">
      <c r="A946" s="4" t="str">
        <f t="shared" si="29"/>
        <v>1687_풍각남면_245</v>
      </c>
      <c r="B946" s="1">
        <v>1687</v>
      </c>
      <c r="C946" s="1" t="s">
        <v>11322</v>
      </c>
      <c r="D946" s="1" t="s">
        <v>11323</v>
      </c>
      <c r="E946" s="1">
        <v>945</v>
      </c>
      <c r="F946" s="1">
        <v>4</v>
      </c>
      <c r="G946" s="1" t="s">
        <v>2332</v>
      </c>
      <c r="H946" s="1" t="s">
        <v>6461</v>
      </c>
      <c r="I946" s="1">
        <v>2</v>
      </c>
      <c r="L946" s="1">
        <v>2</v>
      </c>
      <c r="M946" s="1" t="s">
        <v>12468</v>
      </c>
      <c r="N946" s="1" t="s">
        <v>12961</v>
      </c>
      <c r="T946" s="1" t="s">
        <v>11369</v>
      </c>
      <c r="U946" s="1" t="s">
        <v>1034</v>
      </c>
      <c r="V946" s="1" t="s">
        <v>6739</v>
      </c>
      <c r="W946" s="1" t="s">
        <v>84</v>
      </c>
      <c r="X946" s="1" t="s">
        <v>11440</v>
      </c>
      <c r="Y946" s="1" t="s">
        <v>2373</v>
      </c>
      <c r="Z946" s="1" t="s">
        <v>7674</v>
      </c>
      <c r="AC946" s="1">
        <v>37</v>
      </c>
      <c r="AD946" s="1" t="s">
        <v>124</v>
      </c>
      <c r="AE946" s="1" t="s">
        <v>8726</v>
      </c>
      <c r="AJ946" s="1" t="s">
        <v>17</v>
      </c>
      <c r="AK946" s="1" t="s">
        <v>8908</v>
      </c>
      <c r="AL946" s="1" t="s">
        <v>86</v>
      </c>
      <c r="AM946" s="1" t="s">
        <v>8853</v>
      </c>
      <c r="AT946" s="1" t="s">
        <v>618</v>
      </c>
      <c r="AU946" s="1" t="s">
        <v>6817</v>
      </c>
      <c r="AV946" s="1" t="s">
        <v>2357</v>
      </c>
      <c r="AW946" s="1" t="s">
        <v>9386</v>
      </c>
      <c r="BG946" s="1" t="s">
        <v>78</v>
      </c>
      <c r="BH946" s="1" t="s">
        <v>6689</v>
      </c>
      <c r="BI946" s="1" t="s">
        <v>2343</v>
      </c>
      <c r="BJ946" s="1" t="s">
        <v>10070</v>
      </c>
      <c r="BK946" s="1" t="s">
        <v>618</v>
      </c>
      <c r="BL946" s="1" t="s">
        <v>6817</v>
      </c>
      <c r="BM946" s="1" t="s">
        <v>2344</v>
      </c>
      <c r="BN946" s="1" t="s">
        <v>8275</v>
      </c>
      <c r="BO946" s="1" t="s">
        <v>78</v>
      </c>
      <c r="BP946" s="1" t="s">
        <v>6689</v>
      </c>
      <c r="BQ946" s="1" t="s">
        <v>1291</v>
      </c>
      <c r="BR946" s="1" t="s">
        <v>12141</v>
      </c>
      <c r="BS946" s="1" t="s">
        <v>56</v>
      </c>
      <c r="BT946" s="1" t="s">
        <v>11552</v>
      </c>
    </row>
    <row r="947" spans="1:73" ht="13.5" customHeight="1" x14ac:dyDescent="0.25">
      <c r="A947" s="4" t="str">
        <f t="shared" si="29"/>
        <v>1687_풍각남면_245</v>
      </c>
      <c r="B947" s="1">
        <v>1687</v>
      </c>
      <c r="C947" s="1" t="s">
        <v>11322</v>
      </c>
      <c r="D947" s="1" t="s">
        <v>11323</v>
      </c>
      <c r="E947" s="1">
        <v>946</v>
      </c>
      <c r="F947" s="1">
        <v>4</v>
      </c>
      <c r="G947" s="1" t="s">
        <v>2332</v>
      </c>
      <c r="H947" s="1" t="s">
        <v>6461</v>
      </c>
      <c r="I947" s="1">
        <v>2</v>
      </c>
      <c r="L947" s="1">
        <v>2</v>
      </c>
      <c r="M947" s="1" t="s">
        <v>12468</v>
      </c>
      <c r="N947" s="1" t="s">
        <v>12961</v>
      </c>
      <c r="S947" s="1" t="s">
        <v>52</v>
      </c>
      <c r="T947" s="1" t="s">
        <v>6593</v>
      </c>
      <c r="U947" s="1" t="s">
        <v>83</v>
      </c>
      <c r="V947" s="1" t="s">
        <v>11397</v>
      </c>
      <c r="W947" s="1" t="s">
        <v>98</v>
      </c>
      <c r="X947" s="1" t="s">
        <v>11439</v>
      </c>
      <c r="Y947" s="1" t="s">
        <v>140</v>
      </c>
      <c r="Z947" s="1" t="s">
        <v>7129</v>
      </c>
      <c r="AC947" s="1">
        <v>37</v>
      </c>
      <c r="AD947" s="1" t="s">
        <v>124</v>
      </c>
      <c r="AE947" s="1" t="s">
        <v>8726</v>
      </c>
      <c r="AJ947" s="1" t="s">
        <v>17</v>
      </c>
      <c r="AK947" s="1" t="s">
        <v>8908</v>
      </c>
      <c r="AL947" s="1" t="s">
        <v>56</v>
      </c>
      <c r="AM947" s="1" t="s">
        <v>11552</v>
      </c>
      <c r="AT947" s="1" t="s">
        <v>60</v>
      </c>
      <c r="AU947" s="1" t="s">
        <v>7012</v>
      </c>
      <c r="AV947" s="1" t="s">
        <v>1776</v>
      </c>
      <c r="AW947" s="1" t="s">
        <v>8513</v>
      </c>
      <c r="BG947" s="1" t="s">
        <v>60</v>
      </c>
      <c r="BH947" s="1" t="s">
        <v>7012</v>
      </c>
      <c r="BI947" s="1" t="s">
        <v>2374</v>
      </c>
      <c r="BJ947" s="1" t="s">
        <v>10075</v>
      </c>
      <c r="BK947" s="1" t="s">
        <v>60</v>
      </c>
      <c r="BL947" s="1" t="s">
        <v>7012</v>
      </c>
      <c r="BM947" s="1" t="s">
        <v>2375</v>
      </c>
      <c r="BN947" s="1" t="s">
        <v>10501</v>
      </c>
      <c r="BO947" s="1" t="s">
        <v>60</v>
      </c>
      <c r="BP947" s="1" t="s">
        <v>7012</v>
      </c>
      <c r="BQ947" s="1" t="s">
        <v>2376</v>
      </c>
      <c r="BR947" s="1" t="s">
        <v>10931</v>
      </c>
      <c r="BS947" s="1" t="s">
        <v>86</v>
      </c>
      <c r="BT947" s="1" t="s">
        <v>8853</v>
      </c>
    </row>
    <row r="948" spans="1:73" ht="13.5" customHeight="1" x14ac:dyDescent="0.25">
      <c r="A948" s="4" t="str">
        <f t="shared" si="29"/>
        <v>1687_풍각남면_245</v>
      </c>
      <c r="B948" s="1">
        <v>1687</v>
      </c>
      <c r="C948" s="1" t="s">
        <v>11322</v>
      </c>
      <c r="D948" s="1" t="s">
        <v>11323</v>
      </c>
      <c r="E948" s="1">
        <v>947</v>
      </c>
      <c r="F948" s="1">
        <v>4</v>
      </c>
      <c r="G948" s="1" t="s">
        <v>2332</v>
      </c>
      <c r="H948" s="1" t="s">
        <v>6461</v>
      </c>
      <c r="I948" s="1">
        <v>2</v>
      </c>
      <c r="L948" s="1">
        <v>2</v>
      </c>
      <c r="M948" s="1" t="s">
        <v>12468</v>
      </c>
      <c r="N948" s="1" t="s">
        <v>12961</v>
      </c>
      <c r="S948" s="1" t="s">
        <v>93</v>
      </c>
      <c r="T948" s="1" t="s">
        <v>6597</v>
      </c>
      <c r="Y948" s="1" t="s">
        <v>2377</v>
      </c>
      <c r="Z948" s="1" t="s">
        <v>7675</v>
      </c>
      <c r="AC948" s="1">
        <v>10</v>
      </c>
      <c r="AD948" s="1" t="s">
        <v>594</v>
      </c>
      <c r="AE948" s="1" t="s">
        <v>8763</v>
      </c>
    </row>
    <row r="949" spans="1:73" ht="13.5" customHeight="1" x14ac:dyDescent="0.25">
      <c r="A949" s="4" t="str">
        <f t="shared" si="29"/>
        <v>1687_풍각남면_245</v>
      </c>
      <c r="B949" s="1">
        <v>1687</v>
      </c>
      <c r="C949" s="1" t="s">
        <v>11322</v>
      </c>
      <c r="D949" s="1" t="s">
        <v>11323</v>
      </c>
      <c r="E949" s="1">
        <v>948</v>
      </c>
      <c r="F949" s="1">
        <v>4</v>
      </c>
      <c r="G949" s="1" t="s">
        <v>2332</v>
      </c>
      <c r="H949" s="1" t="s">
        <v>6461</v>
      </c>
      <c r="I949" s="1">
        <v>2</v>
      </c>
      <c r="L949" s="1">
        <v>3</v>
      </c>
      <c r="M949" s="1" t="s">
        <v>12469</v>
      </c>
      <c r="N949" s="1" t="s">
        <v>12962</v>
      </c>
      <c r="T949" s="1" t="s">
        <v>11369</v>
      </c>
      <c r="U949" s="1" t="s">
        <v>1034</v>
      </c>
      <c r="V949" s="1" t="s">
        <v>6739</v>
      </c>
      <c r="W949" s="1" t="s">
        <v>84</v>
      </c>
      <c r="X949" s="1" t="s">
        <v>11440</v>
      </c>
      <c r="Y949" s="1" t="s">
        <v>2378</v>
      </c>
      <c r="Z949" s="1" t="s">
        <v>7676</v>
      </c>
      <c r="AC949" s="1">
        <v>44</v>
      </c>
      <c r="AD949" s="1" t="s">
        <v>382</v>
      </c>
      <c r="AE949" s="1" t="s">
        <v>8753</v>
      </c>
      <c r="AJ949" s="1" t="s">
        <v>17</v>
      </c>
      <c r="AK949" s="1" t="s">
        <v>8908</v>
      </c>
      <c r="AL949" s="1" t="s">
        <v>86</v>
      </c>
      <c r="AM949" s="1" t="s">
        <v>8853</v>
      </c>
      <c r="AT949" s="1" t="s">
        <v>618</v>
      </c>
      <c r="AU949" s="1" t="s">
        <v>6817</v>
      </c>
      <c r="AV949" s="1" t="s">
        <v>2357</v>
      </c>
      <c r="AW949" s="1" t="s">
        <v>9386</v>
      </c>
      <c r="BG949" s="1" t="s">
        <v>78</v>
      </c>
      <c r="BH949" s="1" t="s">
        <v>6689</v>
      </c>
      <c r="BI949" s="1" t="s">
        <v>2343</v>
      </c>
      <c r="BJ949" s="1" t="s">
        <v>10070</v>
      </c>
      <c r="BK949" s="1" t="s">
        <v>618</v>
      </c>
      <c r="BL949" s="1" t="s">
        <v>6817</v>
      </c>
      <c r="BM949" s="1" t="s">
        <v>2344</v>
      </c>
      <c r="BN949" s="1" t="s">
        <v>8275</v>
      </c>
      <c r="BO949" s="1" t="s">
        <v>78</v>
      </c>
      <c r="BP949" s="1" t="s">
        <v>6689</v>
      </c>
      <c r="BQ949" s="1" t="s">
        <v>1291</v>
      </c>
      <c r="BR949" s="1" t="s">
        <v>12141</v>
      </c>
      <c r="BS949" s="1" t="s">
        <v>56</v>
      </c>
      <c r="BT949" s="1" t="s">
        <v>11552</v>
      </c>
    </row>
    <row r="950" spans="1:73" ht="13.5" customHeight="1" x14ac:dyDescent="0.25">
      <c r="A950" s="4" t="str">
        <f t="shared" si="29"/>
        <v>1687_풍각남면_245</v>
      </c>
      <c r="B950" s="1">
        <v>1687</v>
      </c>
      <c r="C950" s="1" t="s">
        <v>11322</v>
      </c>
      <c r="D950" s="1" t="s">
        <v>11323</v>
      </c>
      <c r="E950" s="1">
        <v>949</v>
      </c>
      <c r="F950" s="1">
        <v>4</v>
      </c>
      <c r="G950" s="1" t="s">
        <v>2332</v>
      </c>
      <c r="H950" s="1" t="s">
        <v>6461</v>
      </c>
      <c r="I950" s="1">
        <v>2</v>
      </c>
      <c r="L950" s="1">
        <v>3</v>
      </c>
      <c r="M950" s="1" t="s">
        <v>12469</v>
      </c>
      <c r="N950" s="1" t="s">
        <v>12962</v>
      </c>
      <c r="S950" s="1" t="s">
        <v>52</v>
      </c>
      <c r="T950" s="1" t="s">
        <v>6593</v>
      </c>
      <c r="U950" s="1" t="s">
        <v>83</v>
      </c>
      <c r="V950" s="1" t="s">
        <v>11397</v>
      </c>
      <c r="W950" s="1" t="s">
        <v>1729</v>
      </c>
      <c r="X950" s="1" t="s">
        <v>7084</v>
      </c>
      <c r="Y950" s="1" t="s">
        <v>140</v>
      </c>
      <c r="Z950" s="1" t="s">
        <v>7129</v>
      </c>
      <c r="AC950" s="1">
        <v>46</v>
      </c>
      <c r="AD950" s="1" t="s">
        <v>76</v>
      </c>
      <c r="AE950" s="1" t="s">
        <v>8719</v>
      </c>
      <c r="AJ950" s="1" t="s">
        <v>17</v>
      </c>
      <c r="AK950" s="1" t="s">
        <v>8908</v>
      </c>
      <c r="AL950" s="1" t="s">
        <v>51</v>
      </c>
      <c r="AM950" s="1" t="s">
        <v>8849</v>
      </c>
      <c r="AT950" s="1" t="s">
        <v>78</v>
      </c>
      <c r="AU950" s="1" t="s">
        <v>6689</v>
      </c>
      <c r="AV950" s="1" t="s">
        <v>2379</v>
      </c>
      <c r="AW950" s="1" t="s">
        <v>9388</v>
      </c>
      <c r="BG950" s="1" t="s">
        <v>618</v>
      </c>
      <c r="BH950" s="1" t="s">
        <v>6817</v>
      </c>
      <c r="BI950" s="1" t="s">
        <v>13813</v>
      </c>
      <c r="BJ950" s="1" t="s">
        <v>10076</v>
      </c>
      <c r="BK950" s="1" t="s">
        <v>618</v>
      </c>
      <c r="BL950" s="1" t="s">
        <v>6817</v>
      </c>
      <c r="BM950" s="1" t="s">
        <v>2380</v>
      </c>
      <c r="BN950" s="1" t="s">
        <v>10502</v>
      </c>
      <c r="BO950" s="1" t="s">
        <v>618</v>
      </c>
      <c r="BP950" s="1" t="s">
        <v>6817</v>
      </c>
      <c r="BQ950" s="1" t="s">
        <v>2381</v>
      </c>
      <c r="BR950" s="1" t="s">
        <v>12065</v>
      </c>
      <c r="BS950" s="1" t="s">
        <v>56</v>
      </c>
      <c r="BT950" s="1" t="s">
        <v>11552</v>
      </c>
    </row>
    <row r="951" spans="1:73" ht="13.5" customHeight="1" x14ac:dyDescent="0.25">
      <c r="A951" s="4" t="str">
        <f t="shared" si="29"/>
        <v>1687_풍각남면_245</v>
      </c>
      <c r="B951" s="1">
        <v>1687</v>
      </c>
      <c r="C951" s="1" t="s">
        <v>11322</v>
      </c>
      <c r="D951" s="1" t="s">
        <v>11323</v>
      </c>
      <c r="E951" s="1">
        <v>950</v>
      </c>
      <c r="F951" s="1">
        <v>4</v>
      </c>
      <c r="G951" s="1" t="s">
        <v>2332</v>
      </c>
      <c r="H951" s="1" t="s">
        <v>6461</v>
      </c>
      <c r="I951" s="1">
        <v>2</v>
      </c>
      <c r="L951" s="1">
        <v>3</v>
      </c>
      <c r="M951" s="1" t="s">
        <v>12469</v>
      </c>
      <c r="N951" s="1" t="s">
        <v>12962</v>
      </c>
      <c r="S951" s="1" t="s">
        <v>93</v>
      </c>
      <c r="T951" s="1" t="s">
        <v>6597</v>
      </c>
      <c r="U951" s="1" t="s">
        <v>618</v>
      </c>
      <c r="V951" s="1" t="s">
        <v>6817</v>
      </c>
      <c r="Y951" s="1" t="s">
        <v>2382</v>
      </c>
      <c r="Z951" s="1" t="s">
        <v>7677</v>
      </c>
      <c r="AC951" s="1">
        <v>18</v>
      </c>
      <c r="AD951" s="1" t="s">
        <v>801</v>
      </c>
      <c r="AE951" s="1" t="s">
        <v>7937</v>
      </c>
    </row>
    <row r="952" spans="1:73" ht="13.5" customHeight="1" x14ac:dyDescent="0.25">
      <c r="A952" s="4" t="str">
        <f t="shared" si="29"/>
        <v>1687_풍각남면_245</v>
      </c>
      <c r="B952" s="1">
        <v>1687</v>
      </c>
      <c r="C952" s="1" t="s">
        <v>11322</v>
      </c>
      <c r="D952" s="1" t="s">
        <v>11323</v>
      </c>
      <c r="E952" s="1">
        <v>951</v>
      </c>
      <c r="F952" s="1">
        <v>4</v>
      </c>
      <c r="G952" s="1" t="s">
        <v>2332</v>
      </c>
      <c r="H952" s="1" t="s">
        <v>6461</v>
      </c>
      <c r="I952" s="1">
        <v>2</v>
      </c>
      <c r="L952" s="1">
        <v>3</v>
      </c>
      <c r="M952" s="1" t="s">
        <v>12469</v>
      </c>
      <c r="N952" s="1" t="s">
        <v>12962</v>
      </c>
      <c r="S952" s="1" t="s">
        <v>341</v>
      </c>
      <c r="T952" s="1" t="s">
        <v>6594</v>
      </c>
      <c r="W952" s="1" t="s">
        <v>74</v>
      </c>
      <c r="X952" s="1" t="s">
        <v>7057</v>
      </c>
      <c r="Y952" s="1" t="s">
        <v>140</v>
      </c>
      <c r="Z952" s="1" t="s">
        <v>7129</v>
      </c>
      <c r="AC952" s="1">
        <v>22</v>
      </c>
      <c r="AD952" s="1" t="s">
        <v>253</v>
      </c>
      <c r="AE952" s="1" t="s">
        <v>8742</v>
      </c>
      <c r="AF952" s="1" t="s">
        <v>97</v>
      </c>
      <c r="AG952" s="1" t="s">
        <v>8774</v>
      </c>
      <c r="AJ952" s="1" t="s">
        <v>17</v>
      </c>
      <c r="AK952" s="1" t="s">
        <v>8908</v>
      </c>
      <c r="AL952" s="1" t="s">
        <v>981</v>
      </c>
      <c r="AM952" s="1" t="s">
        <v>8921</v>
      </c>
    </row>
    <row r="953" spans="1:73" ht="13.5" customHeight="1" x14ac:dyDescent="0.25">
      <c r="A953" s="4" t="str">
        <f t="shared" si="29"/>
        <v>1687_풍각남면_245</v>
      </c>
      <c r="B953" s="1">
        <v>1687</v>
      </c>
      <c r="C953" s="1" t="s">
        <v>11322</v>
      </c>
      <c r="D953" s="1" t="s">
        <v>11323</v>
      </c>
      <c r="E953" s="1">
        <v>952</v>
      </c>
      <c r="F953" s="1">
        <v>4</v>
      </c>
      <c r="G953" s="1" t="s">
        <v>2332</v>
      </c>
      <c r="H953" s="1" t="s">
        <v>6461</v>
      </c>
      <c r="I953" s="1">
        <v>2</v>
      </c>
      <c r="L953" s="1">
        <v>4</v>
      </c>
      <c r="M953" s="1" t="s">
        <v>12470</v>
      </c>
      <c r="N953" s="1" t="s">
        <v>12963</v>
      </c>
      <c r="T953" s="1" t="s">
        <v>11368</v>
      </c>
      <c r="U953" s="1" t="s">
        <v>374</v>
      </c>
      <c r="V953" s="1" t="s">
        <v>6692</v>
      </c>
      <c r="W953" s="1" t="s">
        <v>98</v>
      </c>
      <c r="X953" s="1" t="s">
        <v>11439</v>
      </c>
      <c r="Y953" s="1" t="s">
        <v>2383</v>
      </c>
      <c r="Z953" s="1" t="s">
        <v>7678</v>
      </c>
      <c r="AC953" s="1">
        <v>56</v>
      </c>
      <c r="AD953" s="1" t="s">
        <v>521</v>
      </c>
      <c r="AE953" s="1" t="s">
        <v>8761</v>
      </c>
      <c r="AJ953" s="1" t="s">
        <v>17</v>
      </c>
      <c r="AK953" s="1" t="s">
        <v>8908</v>
      </c>
      <c r="AL953" s="1" t="s">
        <v>56</v>
      </c>
      <c r="AM953" s="1" t="s">
        <v>11552</v>
      </c>
      <c r="AT953" s="1" t="s">
        <v>60</v>
      </c>
      <c r="AU953" s="1" t="s">
        <v>7012</v>
      </c>
      <c r="AV953" s="1" t="s">
        <v>1328</v>
      </c>
      <c r="AW953" s="1" t="s">
        <v>7818</v>
      </c>
      <c r="BG953" s="1" t="s">
        <v>78</v>
      </c>
      <c r="BH953" s="1" t="s">
        <v>6689</v>
      </c>
      <c r="BI953" s="1" t="s">
        <v>13814</v>
      </c>
      <c r="BJ953" s="1" t="s">
        <v>11449</v>
      </c>
      <c r="BK953" s="1" t="s">
        <v>60</v>
      </c>
      <c r="BL953" s="1" t="s">
        <v>7012</v>
      </c>
      <c r="BM953" s="1" t="s">
        <v>2384</v>
      </c>
      <c r="BN953" s="1" t="s">
        <v>10503</v>
      </c>
      <c r="BO953" s="1" t="s">
        <v>180</v>
      </c>
      <c r="BP953" s="1" t="s">
        <v>6712</v>
      </c>
      <c r="BQ953" s="1" t="s">
        <v>2343</v>
      </c>
      <c r="BR953" s="1" t="s">
        <v>10070</v>
      </c>
      <c r="BS953" s="1" t="s">
        <v>86</v>
      </c>
      <c r="BT953" s="1" t="s">
        <v>8853</v>
      </c>
    </row>
    <row r="954" spans="1:73" ht="13.5" customHeight="1" x14ac:dyDescent="0.25">
      <c r="A954" s="4" t="str">
        <f t="shared" si="29"/>
        <v>1687_풍각남면_245</v>
      </c>
      <c r="B954" s="1">
        <v>1687</v>
      </c>
      <c r="C954" s="1" t="s">
        <v>11322</v>
      </c>
      <c r="D954" s="1" t="s">
        <v>11323</v>
      </c>
      <c r="E954" s="1">
        <v>953</v>
      </c>
      <c r="F954" s="1">
        <v>4</v>
      </c>
      <c r="G954" s="1" t="s">
        <v>2332</v>
      </c>
      <c r="H954" s="1" t="s">
        <v>6461</v>
      </c>
      <c r="I954" s="1">
        <v>2</v>
      </c>
      <c r="L954" s="1">
        <v>4</v>
      </c>
      <c r="M954" s="1" t="s">
        <v>12470</v>
      </c>
      <c r="N954" s="1" t="s">
        <v>12963</v>
      </c>
      <c r="S954" s="1" t="s">
        <v>52</v>
      </c>
      <c r="T954" s="1" t="s">
        <v>6593</v>
      </c>
      <c r="U954" s="1" t="s">
        <v>83</v>
      </c>
      <c r="V954" s="1" t="s">
        <v>11397</v>
      </c>
      <c r="W954" s="1" t="s">
        <v>306</v>
      </c>
      <c r="X954" s="1" t="s">
        <v>7062</v>
      </c>
      <c r="Y954" s="1" t="s">
        <v>140</v>
      </c>
      <c r="Z954" s="1" t="s">
        <v>7129</v>
      </c>
      <c r="AC954" s="1">
        <v>51</v>
      </c>
      <c r="AD954" s="1" t="s">
        <v>107</v>
      </c>
      <c r="AE954" s="1" t="s">
        <v>8723</v>
      </c>
      <c r="AJ954" s="1" t="s">
        <v>17</v>
      </c>
      <c r="AK954" s="1" t="s">
        <v>8908</v>
      </c>
      <c r="AL954" s="1" t="s">
        <v>86</v>
      </c>
      <c r="AM954" s="1" t="s">
        <v>8853</v>
      </c>
      <c r="AT954" s="1" t="s">
        <v>1179</v>
      </c>
      <c r="AU954" s="1" t="s">
        <v>11413</v>
      </c>
      <c r="AV954" s="1" t="s">
        <v>2385</v>
      </c>
      <c r="AW954" s="1" t="s">
        <v>11454</v>
      </c>
      <c r="BG954" s="1" t="s">
        <v>180</v>
      </c>
      <c r="BH954" s="1" t="s">
        <v>6712</v>
      </c>
      <c r="BI954" s="1" t="s">
        <v>294</v>
      </c>
      <c r="BJ954" s="1" t="s">
        <v>7930</v>
      </c>
      <c r="BM954" s="1" t="s">
        <v>555</v>
      </c>
      <c r="BN954" s="1" t="s">
        <v>8024</v>
      </c>
      <c r="BO954" s="1" t="s">
        <v>78</v>
      </c>
      <c r="BP954" s="1" t="s">
        <v>6689</v>
      </c>
      <c r="BQ954" s="1" t="s">
        <v>2345</v>
      </c>
      <c r="BR954" s="1" t="s">
        <v>12262</v>
      </c>
      <c r="BS954" s="1" t="s">
        <v>86</v>
      </c>
      <c r="BT954" s="1" t="s">
        <v>8853</v>
      </c>
    </row>
    <row r="955" spans="1:73" ht="13.5" customHeight="1" x14ac:dyDescent="0.25">
      <c r="A955" s="4" t="str">
        <f t="shared" si="29"/>
        <v>1687_풍각남면_245</v>
      </c>
      <c r="B955" s="1">
        <v>1687</v>
      </c>
      <c r="C955" s="1" t="s">
        <v>11322</v>
      </c>
      <c r="D955" s="1" t="s">
        <v>11323</v>
      </c>
      <c r="E955" s="1">
        <v>954</v>
      </c>
      <c r="F955" s="1">
        <v>4</v>
      </c>
      <c r="G955" s="1" t="s">
        <v>2332</v>
      </c>
      <c r="H955" s="1" t="s">
        <v>6461</v>
      </c>
      <c r="I955" s="1">
        <v>2</v>
      </c>
      <c r="L955" s="1">
        <v>4</v>
      </c>
      <c r="M955" s="1" t="s">
        <v>12470</v>
      </c>
      <c r="N955" s="1" t="s">
        <v>12963</v>
      </c>
      <c r="S955" s="1" t="s">
        <v>93</v>
      </c>
      <c r="T955" s="1" t="s">
        <v>6597</v>
      </c>
      <c r="U955" s="1" t="s">
        <v>2386</v>
      </c>
      <c r="V955" s="1" t="s">
        <v>6818</v>
      </c>
      <c r="Y955" s="1" t="s">
        <v>13815</v>
      </c>
      <c r="Z955" s="1" t="s">
        <v>11492</v>
      </c>
      <c r="AC955" s="1">
        <v>31</v>
      </c>
      <c r="AD955" s="1" t="s">
        <v>136</v>
      </c>
      <c r="AE955" s="1" t="s">
        <v>8728</v>
      </c>
    </row>
    <row r="956" spans="1:73" ht="13.5" customHeight="1" x14ac:dyDescent="0.25">
      <c r="A956" s="4" t="str">
        <f t="shared" si="29"/>
        <v>1687_풍각남면_245</v>
      </c>
      <c r="B956" s="1">
        <v>1687</v>
      </c>
      <c r="C956" s="1" t="s">
        <v>11322</v>
      </c>
      <c r="D956" s="1" t="s">
        <v>11323</v>
      </c>
      <c r="E956" s="1">
        <v>955</v>
      </c>
      <c r="F956" s="1">
        <v>4</v>
      </c>
      <c r="G956" s="1" t="s">
        <v>2332</v>
      </c>
      <c r="H956" s="1" t="s">
        <v>6461</v>
      </c>
      <c r="I956" s="1">
        <v>2</v>
      </c>
      <c r="L956" s="1">
        <v>4</v>
      </c>
      <c r="M956" s="1" t="s">
        <v>12470</v>
      </c>
      <c r="N956" s="1" t="s">
        <v>12963</v>
      </c>
      <c r="S956" s="1" t="s">
        <v>70</v>
      </c>
      <c r="T956" s="1" t="s">
        <v>6596</v>
      </c>
      <c r="Y956" s="1" t="s">
        <v>1363</v>
      </c>
      <c r="Z956" s="1" t="s">
        <v>7418</v>
      </c>
      <c r="AC956" s="1">
        <v>3</v>
      </c>
      <c r="AD956" s="1" t="s">
        <v>96</v>
      </c>
      <c r="AE956" s="1" t="s">
        <v>8721</v>
      </c>
      <c r="AF956" s="1" t="s">
        <v>97</v>
      </c>
      <c r="AG956" s="1" t="s">
        <v>8774</v>
      </c>
    </row>
    <row r="957" spans="1:73" ht="13.5" customHeight="1" x14ac:dyDescent="0.25">
      <c r="A957" s="4" t="str">
        <f t="shared" si="29"/>
        <v>1687_풍각남면_245</v>
      </c>
      <c r="B957" s="1">
        <v>1687</v>
      </c>
      <c r="C957" s="1" t="s">
        <v>11322</v>
      </c>
      <c r="D957" s="1" t="s">
        <v>11323</v>
      </c>
      <c r="E957" s="1">
        <v>956</v>
      </c>
      <c r="F957" s="1">
        <v>4</v>
      </c>
      <c r="G957" s="1" t="s">
        <v>2332</v>
      </c>
      <c r="H957" s="1" t="s">
        <v>6461</v>
      </c>
      <c r="I957" s="1">
        <v>2</v>
      </c>
      <c r="L957" s="1">
        <v>5</v>
      </c>
      <c r="M957" s="1" t="s">
        <v>12471</v>
      </c>
      <c r="N957" s="1" t="s">
        <v>12964</v>
      </c>
      <c r="T957" s="1" t="s">
        <v>11369</v>
      </c>
      <c r="U957" s="1" t="s">
        <v>402</v>
      </c>
      <c r="V957" s="1" t="s">
        <v>6694</v>
      </c>
      <c r="W957" s="1" t="s">
        <v>98</v>
      </c>
      <c r="X957" s="1" t="s">
        <v>11439</v>
      </c>
      <c r="Y957" s="1" t="s">
        <v>2387</v>
      </c>
      <c r="Z957" s="1" t="s">
        <v>7679</v>
      </c>
      <c r="AC957" s="1">
        <v>50</v>
      </c>
      <c r="AD957" s="1" t="s">
        <v>533</v>
      </c>
      <c r="AE957" s="1" t="s">
        <v>7162</v>
      </c>
      <c r="AJ957" s="1" t="s">
        <v>17</v>
      </c>
      <c r="AK957" s="1" t="s">
        <v>8908</v>
      </c>
      <c r="AL957" s="1" t="s">
        <v>57</v>
      </c>
      <c r="AM957" s="1" t="s">
        <v>8919</v>
      </c>
      <c r="AT957" s="1" t="s">
        <v>1178</v>
      </c>
      <c r="AU957" s="1" t="s">
        <v>9191</v>
      </c>
      <c r="AV957" s="1" t="s">
        <v>1249</v>
      </c>
      <c r="AW957" s="1" t="s">
        <v>9389</v>
      </c>
      <c r="BG957" s="1" t="s">
        <v>2388</v>
      </c>
      <c r="BH957" s="1" t="s">
        <v>9912</v>
      </c>
      <c r="BI957" s="1" t="s">
        <v>1218</v>
      </c>
      <c r="BJ957" s="1" t="s">
        <v>7056</v>
      </c>
      <c r="BK957" s="1" t="s">
        <v>581</v>
      </c>
      <c r="BL957" s="1" t="s">
        <v>9902</v>
      </c>
      <c r="BM957" s="1" t="s">
        <v>582</v>
      </c>
      <c r="BN957" s="1" t="s">
        <v>9971</v>
      </c>
      <c r="BO957" s="1" t="s">
        <v>392</v>
      </c>
      <c r="BP957" s="1" t="s">
        <v>9213</v>
      </c>
      <c r="BQ957" s="1" t="s">
        <v>2389</v>
      </c>
      <c r="BR957" s="1" t="s">
        <v>11955</v>
      </c>
      <c r="BS957" s="1" t="s">
        <v>56</v>
      </c>
      <c r="BT957" s="1" t="s">
        <v>11552</v>
      </c>
    </row>
    <row r="958" spans="1:73" ht="13.5" customHeight="1" x14ac:dyDescent="0.25">
      <c r="A958" s="4" t="str">
        <f t="shared" si="29"/>
        <v>1687_풍각남면_245</v>
      </c>
      <c r="B958" s="1">
        <v>1687</v>
      </c>
      <c r="C958" s="1" t="s">
        <v>11322</v>
      </c>
      <c r="D958" s="1" t="s">
        <v>11323</v>
      </c>
      <c r="E958" s="1">
        <v>957</v>
      </c>
      <c r="F958" s="1">
        <v>4</v>
      </c>
      <c r="G958" s="1" t="s">
        <v>2332</v>
      </c>
      <c r="H958" s="1" t="s">
        <v>6461</v>
      </c>
      <c r="I958" s="1">
        <v>2</v>
      </c>
      <c r="L958" s="1">
        <v>5</v>
      </c>
      <c r="M958" s="1" t="s">
        <v>12471</v>
      </c>
      <c r="N958" s="1" t="s">
        <v>12964</v>
      </c>
      <c r="S958" s="1" t="s">
        <v>52</v>
      </c>
      <c r="T958" s="1" t="s">
        <v>6593</v>
      </c>
      <c r="W958" s="1" t="s">
        <v>276</v>
      </c>
      <c r="X958" s="1" t="s">
        <v>7061</v>
      </c>
      <c r="Y958" s="1" t="s">
        <v>405</v>
      </c>
      <c r="Z958" s="1" t="s">
        <v>7177</v>
      </c>
      <c r="AC958" s="1">
        <v>46</v>
      </c>
      <c r="AD958" s="1" t="s">
        <v>376</v>
      </c>
      <c r="AE958" s="1" t="s">
        <v>8752</v>
      </c>
      <c r="AL958" s="1" t="s">
        <v>51</v>
      </c>
      <c r="AM958" s="1" t="s">
        <v>8849</v>
      </c>
      <c r="AT958" s="1" t="s">
        <v>60</v>
      </c>
      <c r="AU958" s="1" t="s">
        <v>7012</v>
      </c>
      <c r="AV958" s="1" t="s">
        <v>2390</v>
      </c>
      <c r="AW958" s="1" t="s">
        <v>8509</v>
      </c>
      <c r="BG958" s="1" t="s">
        <v>334</v>
      </c>
      <c r="BH958" s="1" t="s">
        <v>6767</v>
      </c>
      <c r="BI958" s="1" t="s">
        <v>2391</v>
      </c>
      <c r="BJ958" s="1" t="s">
        <v>11894</v>
      </c>
      <c r="BK958" s="1" t="s">
        <v>78</v>
      </c>
      <c r="BL958" s="1" t="s">
        <v>6689</v>
      </c>
      <c r="BM958" s="1" t="s">
        <v>961</v>
      </c>
      <c r="BN958" s="1" t="s">
        <v>8313</v>
      </c>
      <c r="BO958" s="1" t="s">
        <v>78</v>
      </c>
      <c r="BP958" s="1" t="s">
        <v>6689</v>
      </c>
      <c r="BQ958" s="1" t="s">
        <v>305</v>
      </c>
      <c r="BR958" s="1" t="s">
        <v>10797</v>
      </c>
      <c r="BS958" s="1" t="s">
        <v>51</v>
      </c>
      <c r="BT958" s="1" t="s">
        <v>8849</v>
      </c>
      <c r="BU958" s="1" t="s">
        <v>14100</v>
      </c>
    </row>
    <row r="959" spans="1:73" ht="13.5" customHeight="1" x14ac:dyDescent="0.25">
      <c r="A959" s="4" t="str">
        <f t="shared" si="29"/>
        <v>1687_풍각남면_245</v>
      </c>
      <c r="B959" s="1">
        <v>1687</v>
      </c>
      <c r="C959" s="1" t="s">
        <v>11322</v>
      </c>
      <c r="D959" s="1" t="s">
        <v>11323</v>
      </c>
      <c r="E959" s="1">
        <v>958</v>
      </c>
      <c r="F959" s="1">
        <v>4</v>
      </c>
      <c r="G959" s="1" t="s">
        <v>2332</v>
      </c>
      <c r="H959" s="1" t="s">
        <v>6461</v>
      </c>
      <c r="I959" s="1">
        <v>2</v>
      </c>
      <c r="L959" s="1">
        <v>5</v>
      </c>
      <c r="M959" s="1" t="s">
        <v>12471</v>
      </c>
      <c r="N959" s="1" t="s">
        <v>12964</v>
      </c>
      <c r="S959" s="1" t="s">
        <v>93</v>
      </c>
      <c r="T959" s="1" t="s">
        <v>6597</v>
      </c>
      <c r="Y959" s="1" t="s">
        <v>2392</v>
      </c>
      <c r="Z959" s="1" t="s">
        <v>7680</v>
      </c>
      <c r="AC959" s="1">
        <v>13</v>
      </c>
      <c r="AD959" s="1" t="s">
        <v>314</v>
      </c>
      <c r="AE959" s="1" t="s">
        <v>8747</v>
      </c>
    </row>
    <row r="960" spans="1:73" ht="13.5" customHeight="1" x14ac:dyDescent="0.25">
      <c r="A960" s="4" t="str">
        <f t="shared" si="29"/>
        <v>1687_풍각남면_245</v>
      </c>
      <c r="B960" s="1">
        <v>1687</v>
      </c>
      <c r="C960" s="1" t="s">
        <v>11322</v>
      </c>
      <c r="D960" s="1" t="s">
        <v>11323</v>
      </c>
      <c r="E960" s="1">
        <v>959</v>
      </c>
      <c r="F960" s="1">
        <v>4</v>
      </c>
      <c r="G960" s="1" t="s">
        <v>2332</v>
      </c>
      <c r="H960" s="1" t="s">
        <v>6461</v>
      </c>
      <c r="I960" s="1">
        <v>3</v>
      </c>
      <c r="J960" s="1" t="s">
        <v>2393</v>
      </c>
      <c r="K960" s="1" t="s">
        <v>6505</v>
      </c>
      <c r="L960" s="1">
        <v>1</v>
      </c>
      <c r="M960" s="1" t="s">
        <v>12472</v>
      </c>
      <c r="N960" s="1" t="s">
        <v>12965</v>
      </c>
      <c r="T960" s="1" t="s">
        <v>11369</v>
      </c>
      <c r="U960" s="1" t="s">
        <v>374</v>
      </c>
      <c r="V960" s="1" t="s">
        <v>6692</v>
      </c>
      <c r="W960" s="1" t="s">
        <v>834</v>
      </c>
      <c r="X960" s="1" t="s">
        <v>7074</v>
      </c>
      <c r="Y960" s="1" t="s">
        <v>2394</v>
      </c>
      <c r="Z960" s="1" t="s">
        <v>7681</v>
      </c>
      <c r="AC960" s="1">
        <v>54</v>
      </c>
      <c r="AD960" s="1" t="s">
        <v>264</v>
      </c>
      <c r="AE960" s="1" t="s">
        <v>8743</v>
      </c>
      <c r="AJ960" s="1" t="s">
        <v>17</v>
      </c>
      <c r="AK960" s="1" t="s">
        <v>8908</v>
      </c>
      <c r="AL960" s="1" t="s">
        <v>108</v>
      </c>
      <c r="AM960" s="1" t="s">
        <v>8869</v>
      </c>
      <c r="AT960" s="1" t="s">
        <v>60</v>
      </c>
      <c r="AU960" s="1" t="s">
        <v>7012</v>
      </c>
      <c r="AV960" s="1" t="s">
        <v>2395</v>
      </c>
      <c r="AW960" s="1" t="s">
        <v>9390</v>
      </c>
      <c r="BG960" s="1" t="s">
        <v>60</v>
      </c>
      <c r="BH960" s="1" t="s">
        <v>7012</v>
      </c>
      <c r="BI960" s="1" t="s">
        <v>2396</v>
      </c>
      <c r="BJ960" s="1" t="s">
        <v>10077</v>
      </c>
      <c r="BK960" s="1" t="s">
        <v>60</v>
      </c>
      <c r="BL960" s="1" t="s">
        <v>7012</v>
      </c>
      <c r="BM960" s="1" t="s">
        <v>2397</v>
      </c>
      <c r="BN960" s="1" t="s">
        <v>10504</v>
      </c>
      <c r="BO960" s="1" t="s">
        <v>60</v>
      </c>
      <c r="BP960" s="1" t="s">
        <v>7012</v>
      </c>
      <c r="BQ960" s="1" t="s">
        <v>2398</v>
      </c>
      <c r="BR960" s="1" t="s">
        <v>10932</v>
      </c>
      <c r="BS960" s="1" t="s">
        <v>1317</v>
      </c>
      <c r="BT960" s="1" t="s">
        <v>8926</v>
      </c>
    </row>
    <row r="961" spans="1:72" ht="13.5" customHeight="1" x14ac:dyDescent="0.25">
      <c r="A961" s="4" t="str">
        <f t="shared" si="29"/>
        <v>1687_풍각남면_245</v>
      </c>
      <c r="B961" s="1">
        <v>1687</v>
      </c>
      <c r="C961" s="1" t="s">
        <v>11322</v>
      </c>
      <c r="D961" s="1" t="s">
        <v>11323</v>
      </c>
      <c r="E961" s="1">
        <v>960</v>
      </c>
      <c r="F961" s="1">
        <v>4</v>
      </c>
      <c r="G961" s="1" t="s">
        <v>2332</v>
      </c>
      <c r="H961" s="1" t="s">
        <v>6461</v>
      </c>
      <c r="I961" s="1">
        <v>3</v>
      </c>
      <c r="L961" s="1">
        <v>1</v>
      </c>
      <c r="M961" s="1" t="s">
        <v>12472</v>
      </c>
      <c r="N961" s="1" t="s">
        <v>12965</v>
      </c>
      <c r="S961" s="1" t="s">
        <v>52</v>
      </c>
      <c r="T961" s="1" t="s">
        <v>6593</v>
      </c>
      <c r="W961" s="1" t="s">
        <v>1254</v>
      </c>
      <c r="X961" s="1" t="s">
        <v>7079</v>
      </c>
      <c r="Y961" s="1" t="s">
        <v>140</v>
      </c>
      <c r="Z961" s="1" t="s">
        <v>7129</v>
      </c>
      <c r="AC961" s="1">
        <v>51</v>
      </c>
      <c r="AD961" s="1" t="s">
        <v>107</v>
      </c>
      <c r="AE961" s="1" t="s">
        <v>8723</v>
      </c>
      <c r="AJ961" s="1" t="s">
        <v>17</v>
      </c>
      <c r="AK961" s="1" t="s">
        <v>8908</v>
      </c>
      <c r="AL961" s="1" t="s">
        <v>51</v>
      </c>
      <c r="AM961" s="1" t="s">
        <v>8849</v>
      </c>
      <c r="AT961" s="1" t="s">
        <v>60</v>
      </c>
      <c r="AU961" s="1" t="s">
        <v>7012</v>
      </c>
      <c r="AV961" s="1" t="s">
        <v>2399</v>
      </c>
      <c r="AW961" s="1" t="s">
        <v>9391</v>
      </c>
      <c r="BG961" s="1" t="s">
        <v>60</v>
      </c>
      <c r="BH961" s="1" t="s">
        <v>7012</v>
      </c>
      <c r="BI961" s="1" t="s">
        <v>2369</v>
      </c>
      <c r="BJ961" s="1" t="s">
        <v>10074</v>
      </c>
      <c r="BK961" s="1" t="s">
        <v>60</v>
      </c>
      <c r="BL961" s="1" t="s">
        <v>7012</v>
      </c>
      <c r="BM961" s="1" t="s">
        <v>2400</v>
      </c>
      <c r="BN961" s="1" t="s">
        <v>10041</v>
      </c>
      <c r="BO961" s="1" t="s">
        <v>78</v>
      </c>
      <c r="BP961" s="1" t="s">
        <v>6689</v>
      </c>
      <c r="BQ961" s="1" t="s">
        <v>2401</v>
      </c>
      <c r="BR961" s="1" t="s">
        <v>12157</v>
      </c>
      <c r="BS961" s="1" t="s">
        <v>56</v>
      </c>
      <c r="BT961" s="1" t="s">
        <v>11552</v>
      </c>
    </row>
    <row r="962" spans="1:72" ht="13.5" customHeight="1" x14ac:dyDescent="0.25">
      <c r="A962" s="4" t="str">
        <f t="shared" si="29"/>
        <v>1687_풍각남면_245</v>
      </c>
      <c r="B962" s="1">
        <v>1687</v>
      </c>
      <c r="C962" s="1" t="s">
        <v>11322</v>
      </c>
      <c r="D962" s="1" t="s">
        <v>11323</v>
      </c>
      <c r="E962" s="1">
        <v>961</v>
      </c>
      <c r="F962" s="1">
        <v>4</v>
      </c>
      <c r="G962" s="1" t="s">
        <v>2332</v>
      </c>
      <c r="H962" s="1" t="s">
        <v>6461</v>
      </c>
      <c r="I962" s="1">
        <v>3</v>
      </c>
      <c r="L962" s="1">
        <v>1</v>
      </c>
      <c r="M962" s="1" t="s">
        <v>12472</v>
      </c>
      <c r="N962" s="1" t="s">
        <v>12965</v>
      </c>
      <c r="S962" s="1" t="s">
        <v>70</v>
      </c>
      <c r="T962" s="1" t="s">
        <v>6596</v>
      </c>
      <c r="Y962" s="1" t="s">
        <v>2402</v>
      </c>
      <c r="Z962" s="1" t="s">
        <v>7682</v>
      </c>
      <c r="AC962" s="1">
        <v>14</v>
      </c>
      <c r="AD962" s="1" t="s">
        <v>240</v>
      </c>
      <c r="AE962" s="1" t="s">
        <v>8740</v>
      </c>
    </row>
    <row r="963" spans="1:72" ht="13.5" customHeight="1" x14ac:dyDescent="0.25">
      <c r="A963" s="4" t="str">
        <f t="shared" si="29"/>
        <v>1687_풍각남면_245</v>
      </c>
      <c r="B963" s="1">
        <v>1687</v>
      </c>
      <c r="C963" s="1" t="s">
        <v>11322</v>
      </c>
      <c r="D963" s="1" t="s">
        <v>11323</v>
      </c>
      <c r="E963" s="1">
        <v>962</v>
      </c>
      <c r="F963" s="1">
        <v>4</v>
      </c>
      <c r="G963" s="1" t="s">
        <v>2332</v>
      </c>
      <c r="H963" s="1" t="s">
        <v>6461</v>
      </c>
      <c r="I963" s="1">
        <v>3</v>
      </c>
      <c r="L963" s="1">
        <v>2</v>
      </c>
      <c r="M963" s="1" t="s">
        <v>12473</v>
      </c>
      <c r="N963" s="1" t="s">
        <v>12966</v>
      </c>
      <c r="T963" s="1" t="s">
        <v>11368</v>
      </c>
      <c r="U963" s="1" t="s">
        <v>1034</v>
      </c>
      <c r="V963" s="1" t="s">
        <v>6739</v>
      </c>
      <c r="W963" s="1" t="s">
        <v>84</v>
      </c>
      <c r="X963" s="1" t="s">
        <v>11440</v>
      </c>
      <c r="Y963" s="1" t="s">
        <v>2403</v>
      </c>
      <c r="Z963" s="1" t="s">
        <v>11462</v>
      </c>
      <c r="AC963" s="1">
        <v>47</v>
      </c>
      <c r="AD963" s="1" t="s">
        <v>172</v>
      </c>
      <c r="AE963" s="1" t="s">
        <v>8733</v>
      </c>
      <c r="AJ963" s="1" t="s">
        <v>17</v>
      </c>
      <c r="AK963" s="1" t="s">
        <v>8908</v>
      </c>
      <c r="AL963" s="1" t="s">
        <v>86</v>
      </c>
      <c r="AM963" s="1" t="s">
        <v>8853</v>
      </c>
      <c r="AT963" s="1" t="s">
        <v>618</v>
      </c>
      <c r="AU963" s="1" t="s">
        <v>6817</v>
      </c>
      <c r="AV963" s="1" t="s">
        <v>2404</v>
      </c>
      <c r="AW963" s="1" t="s">
        <v>9392</v>
      </c>
      <c r="BG963" s="1" t="s">
        <v>78</v>
      </c>
      <c r="BH963" s="1" t="s">
        <v>6689</v>
      </c>
      <c r="BI963" s="1" t="s">
        <v>2343</v>
      </c>
      <c r="BJ963" s="1" t="s">
        <v>10070</v>
      </c>
      <c r="BK963" s="1" t="s">
        <v>618</v>
      </c>
      <c r="BL963" s="1" t="s">
        <v>6817</v>
      </c>
      <c r="BM963" s="1" t="s">
        <v>2344</v>
      </c>
      <c r="BN963" s="1" t="s">
        <v>8275</v>
      </c>
      <c r="BO963" s="1" t="s">
        <v>60</v>
      </c>
      <c r="BP963" s="1" t="s">
        <v>7012</v>
      </c>
      <c r="BQ963" s="1" t="s">
        <v>2405</v>
      </c>
      <c r="BR963" s="1" t="s">
        <v>11960</v>
      </c>
      <c r="BS963" s="1" t="s">
        <v>56</v>
      </c>
      <c r="BT963" s="1" t="s">
        <v>11552</v>
      </c>
    </row>
    <row r="964" spans="1:72" ht="13.5" customHeight="1" x14ac:dyDescent="0.25">
      <c r="A964" s="4" t="str">
        <f t="shared" si="29"/>
        <v>1687_풍각남면_245</v>
      </c>
      <c r="B964" s="1">
        <v>1687</v>
      </c>
      <c r="C964" s="1" t="s">
        <v>11322</v>
      </c>
      <c r="D964" s="1" t="s">
        <v>11323</v>
      </c>
      <c r="E964" s="1">
        <v>963</v>
      </c>
      <c r="F964" s="1">
        <v>4</v>
      </c>
      <c r="G964" s="1" t="s">
        <v>2332</v>
      </c>
      <c r="H964" s="1" t="s">
        <v>6461</v>
      </c>
      <c r="I964" s="1">
        <v>3</v>
      </c>
      <c r="L964" s="1">
        <v>2</v>
      </c>
      <c r="M964" s="1" t="s">
        <v>12473</v>
      </c>
      <c r="N964" s="1" t="s">
        <v>12966</v>
      </c>
      <c r="S964" s="1" t="s">
        <v>52</v>
      </c>
      <c r="T964" s="1" t="s">
        <v>6593</v>
      </c>
      <c r="W964" s="1" t="s">
        <v>84</v>
      </c>
      <c r="X964" s="1" t="s">
        <v>11440</v>
      </c>
      <c r="Y964" s="1" t="s">
        <v>140</v>
      </c>
      <c r="Z964" s="1" t="s">
        <v>7129</v>
      </c>
      <c r="AC964" s="1">
        <v>42</v>
      </c>
      <c r="AD964" s="1" t="s">
        <v>307</v>
      </c>
      <c r="AE964" s="1" t="s">
        <v>8745</v>
      </c>
      <c r="AJ964" s="1" t="s">
        <v>17</v>
      </c>
      <c r="AK964" s="1" t="s">
        <v>8908</v>
      </c>
      <c r="AL964" s="1" t="s">
        <v>86</v>
      </c>
      <c r="AM964" s="1" t="s">
        <v>8853</v>
      </c>
      <c r="AT964" s="1" t="s">
        <v>60</v>
      </c>
      <c r="AU964" s="1" t="s">
        <v>7012</v>
      </c>
      <c r="AV964" s="1" t="s">
        <v>2066</v>
      </c>
      <c r="AW964" s="1" t="s">
        <v>8571</v>
      </c>
      <c r="BG964" s="1" t="s">
        <v>60</v>
      </c>
      <c r="BH964" s="1" t="s">
        <v>7012</v>
      </c>
      <c r="BI964" s="1" t="s">
        <v>960</v>
      </c>
      <c r="BJ964" s="1" t="s">
        <v>9990</v>
      </c>
      <c r="BK964" s="1" t="s">
        <v>60</v>
      </c>
      <c r="BL964" s="1" t="s">
        <v>7012</v>
      </c>
      <c r="BM964" s="1" t="s">
        <v>2406</v>
      </c>
      <c r="BN964" s="1" t="s">
        <v>10505</v>
      </c>
      <c r="BO964" s="1" t="s">
        <v>60</v>
      </c>
      <c r="BP964" s="1" t="s">
        <v>7012</v>
      </c>
      <c r="BQ964" s="1" t="s">
        <v>2407</v>
      </c>
      <c r="BR964" s="1" t="s">
        <v>12143</v>
      </c>
      <c r="BS964" s="1" t="s">
        <v>56</v>
      </c>
      <c r="BT964" s="1" t="s">
        <v>11552</v>
      </c>
    </row>
    <row r="965" spans="1:72" ht="13.5" customHeight="1" x14ac:dyDescent="0.25">
      <c r="A965" s="4" t="str">
        <f t="shared" si="29"/>
        <v>1687_풍각남면_245</v>
      </c>
      <c r="B965" s="1">
        <v>1687</v>
      </c>
      <c r="C965" s="1" t="s">
        <v>11322</v>
      </c>
      <c r="D965" s="1" t="s">
        <v>11323</v>
      </c>
      <c r="E965" s="1">
        <v>964</v>
      </c>
      <c r="F965" s="1">
        <v>4</v>
      </c>
      <c r="G965" s="1" t="s">
        <v>2332</v>
      </c>
      <c r="H965" s="1" t="s">
        <v>6461</v>
      </c>
      <c r="I965" s="1">
        <v>3</v>
      </c>
      <c r="L965" s="1">
        <v>2</v>
      </c>
      <c r="M965" s="1" t="s">
        <v>12473</v>
      </c>
      <c r="N965" s="1" t="s">
        <v>12966</v>
      </c>
      <c r="S965" s="1" t="s">
        <v>93</v>
      </c>
      <c r="T965" s="1" t="s">
        <v>6597</v>
      </c>
      <c r="Y965" s="1" t="s">
        <v>2408</v>
      </c>
      <c r="Z965" s="1" t="s">
        <v>7683</v>
      </c>
      <c r="AC965" s="1">
        <v>5</v>
      </c>
      <c r="AD965" s="1" t="s">
        <v>133</v>
      </c>
      <c r="AE965" s="1" t="s">
        <v>8727</v>
      </c>
    </row>
    <row r="966" spans="1:72" ht="13.5" customHeight="1" x14ac:dyDescent="0.25">
      <c r="A966" s="4" t="str">
        <f t="shared" si="29"/>
        <v>1687_풍각남면_245</v>
      </c>
      <c r="B966" s="1">
        <v>1687</v>
      </c>
      <c r="C966" s="1" t="s">
        <v>11322</v>
      </c>
      <c r="D966" s="1" t="s">
        <v>11323</v>
      </c>
      <c r="E966" s="1">
        <v>965</v>
      </c>
      <c r="F966" s="1">
        <v>4</v>
      </c>
      <c r="G966" s="1" t="s">
        <v>2332</v>
      </c>
      <c r="H966" s="1" t="s">
        <v>6461</v>
      </c>
      <c r="I966" s="1">
        <v>3</v>
      </c>
      <c r="L966" s="1">
        <v>2</v>
      </c>
      <c r="M966" s="1" t="s">
        <v>12473</v>
      </c>
      <c r="N966" s="1" t="s">
        <v>12966</v>
      </c>
      <c r="S966" s="1" t="s">
        <v>93</v>
      </c>
      <c r="T966" s="1" t="s">
        <v>6597</v>
      </c>
      <c r="Y966" s="1" t="s">
        <v>2409</v>
      </c>
      <c r="Z966" s="1" t="s">
        <v>7684</v>
      </c>
      <c r="AC966" s="1">
        <v>2</v>
      </c>
      <c r="AD966" s="1" t="s">
        <v>69</v>
      </c>
      <c r="AE966" s="1" t="s">
        <v>6722</v>
      </c>
      <c r="AF966" s="1" t="s">
        <v>97</v>
      </c>
      <c r="AG966" s="1" t="s">
        <v>8774</v>
      </c>
    </row>
    <row r="967" spans="1:72" ht="13.5" customHeight="1" x14ac:dyDescent="0.25">
      <c r="A967" s="4" t="str">
        <f t="shared" ref="A967:A1002" si="30">HYPERLINK("http://kyu.snu.ac.kr/sdhj/index.jsp?type=hj/GK14817_00IH_0001_0246.jpg","1687_풍각남면_246")</f>
        <v>1687_풍각남면_246</v>
      </c>
      <c r="B967" s="1">
        <v>1687</v>
      </c>
      <c r="C967" s="1" t="s">
        <v>11322</v>
      </c>
      <c r="D967" s="1" t="s">
        <v>11323</v>
      </c>
      <c r="E967" s="1">
        <v>966</v>
      </c>
      <c r="F967" s="1">
        <v>4</v>
      </c>
      <c r="G967" s="1" t="s">
        <v>2332</v>
      </c>
      <c r="H967" s="1" t="s">
        <v>6461</v>
      </c>
      <c r="I967" s="1">
        <v>3</v>
      </c>
      <c r="L967" s="1">
        <v>3</v>
      </c>
      <c r="M967" s="1" t="s">
        <v>12474</v>
      </c>
      <c r="N967" s="1" t="s">
        <v>12967</v>
      </c>
      <c r="T967" s="1" t="s">
        <v>11368</v>
      </c>
      <c r="U967" s="1" t="s">
        <v>154</v>
      </c>
      <c r="V967" s="1" t="s">
        <v>6675</v>
      </c>
      <c r="W967" s="1" t="s">
        <v>306</v>
      </c>
      <c r="X967" s="1" t="s">
        <v>7062</v>
      </c>
      <c r="Y967" s="1" t="s">
        <v>2410</v>
      </c>
      <c r="Z967" s="1" t="s">
        <v>7685</v>
      </c>
      <c r="AC967" s="1">
        <v>44</v>
      </c>
      <c r="AD967" s="1" t="s">
        <v>229</v>
      </c>
      <c r="AE967" s="1" t="s">
        <v>8739</v>
      </c>
      <c r="AJ967" s="1" t="s">
        <v>17</v>
      </c>
      <c r="AK967" s="1" t="s">
        <v>8908</v>
      </c>
      <c r="AL967" s="1" t="s">
        <v>86</v>
      </c>
      <c r="AM967" s="1" t="s">
        <v>8853</v>
      </c>
      <c r="AT967" s="1" t="s">
        <v>1179</v>
      </c>
      <c r="AU967" s="1" t="s">
        <v>11413</v>
      </c>
      <c r="AV967" s="1" t="s">
        <v>2385</v>
      </c>
      <c r="AW967" s="1" t="s">
        <v>11454</v>
      </c>
      <c r="BG967" s="1" t="s">
        <v>60</v>
      </c>
      <c r="BH967" s="1" t="s">
        <v>7012</v>
      </c>
      <c r="BI967" s="1" t="s">
        <v>2411</v>
      </c>
      <c r="BJ967" s="1" t="s">
        <v>10078</v>
      </c>
      <c r="BK967" s="1" t="s">
        <v>180</v>
      </c>
      <c r="BL967" s="1" t="s">
        <v>6712</v>
      </c>
      <c r="BM967" s="1" t="s">
        <v>555</v>
      </c>
      <c r="BN967" s="1" t="s">
        <v>8024</v>
      </c>
      <c r="BO967" s="1" t="s">
        <v>78</v>
      </c>
      <c r="BP967" s="1" t="s">
        <v>6689</v>
      </c>
      <c r="BQ967" s="1" t="s">
        <v>2412</v>
      </c>
      <c r="BR967" s="1" t="s">
        <v>12262</v>
      </c>
      <c r="BS967" s="1" t="s">
        <v>86</v>
      </c>
      <c r="BT967" s="1" t="s">
        <v>8853</v>
      </c>
    </row>
    <row r="968" spans="1:72" ht="13.5" customHeight="1" x14ac:dyDescent="0.25">
      <c r="A968" s="4" t="str">
        <f t="shared" si="30"/>
        <v>1687_풍각남면_246</v>
      </c>
      <c r="B968" s="1">
        <v>1687</v>
      </c>
      <c r="C968" s="1" t="s">
        <v>11322</v>
      </c>
      <c r="D968" s="1" t="s">
        <v>11323</v>
      </c>
      <c r="E968" s="1">
        <v>967</v>
      </c>
      <c r="F968" s="1">
        <v>4</v>
      </c>
      <c r="G968" s="1" t="s">
        <v>2332</v>
      </c>
      <c r="H968" s="1" t="s">
        <v>6461</v>
      </c>
      <c r="I968" s="1">
        <v>3</v>
      </c>
      <c r="L968" s="1">
        <v>3</v>
      </c>
      <c r="M968" s="1" t="s">
        <v>12474</v>
      </c>
      <c r="N968" s="1" t="s">
        <v>12967</v>
      </c>
      <c r="S968" s="1" t="s">
        <v>52</v>
      </c>
      <c r="T968" s="1" t="s">
        <v>6593</v>
      </c>
      <c r="W968" s="1" t="s">
        <v>306</v>
      </c>
      <c r="X968" s="1" t="s">
        <v>7062</v>
      </c>
      <c r="Y968" s="1" t="s">
        <v>140</v>
      </c>
      <c r="Z968" s="1" t="s">
        <v>7129</v>
      </c>
      <c r="AC968" s="1">
        <v>41</v>
      </c>
      <c r="AD968" s="1" t="s">
        <v>287</v>
      </c>
      <c r="AE968" s="1" t="s">
        <v>8744</v>
      </c>
      <c r="AJ968" s="1" t="s">
        <v>17</v>
      </c>
      <c r="AK968" s="1" t="s">
        <v>8908</v>
      </c>
      <c r="AL968" s="1" t="s">
        <v>497</v>
      </c>
      <c r="AM968" s="1" t="s">
        <v>8848</v>
      </c>
      <c r="AT968" s="1" t="s">
        <v>78</v>
      </c>
      <c r="AU968" s="1" t="s">
        <v>6689</v>
      </c>
      <c r="AV968" s="1" t="s">
        <v>2413</v>
      </c>
      <c r="AW968" s="1" t="s">
        <v>9393</v>
      </c>
      <c r="BG968" s="1" t="s">
        <v>60</v>
      </c>
      <c r="BH968" s="1" t="s">
        <v>7012</v>
      </c>
      <c r="BI968" s="1" t="s">
        <v>1439</v>
      </c>
      <c r="BJ968" s="1" t="s">
        <v>8189</v>
      </c>
      <c r="BK968" s="1" t="s">
        <v>293</v>
      </c>
      <c r="BL968" s="1" t="s">
        <v>6947</v>
      </c>
      <c r="BM968" s="1" t="s">
        <v>2414</v>
      </c>
      <c r="BN968" s="1" t="s">
        <v>9585</v>
      </c>
      <c r="BO968" s="1" t="s">
        <v>60</v>
      </c>
      <c r="BP968" s="1" t="s">
        <v>7012</v>
      </c>
      <c r="BQ968" s="1" t="s">
        <v>2415</v>
      </c>
      <c r="BR968" s="1" t="s">
        <v>12206</v>
      </c>
      <c r="BS968" s="1" t="s">
        <v>86</v>
      </c>
      <c r="BT968" s="1" t="s">
        <v>8853</v>
      </c>
    </row>
    <row r="969" spans="1:72" ht="13.5" customHeight="1" x14ac:dyDescent="0.25">
      <c r="A969" s="4" t="str">
        <f t="shared" si="30"/>
        <v>1687_풍각남면_246</v>
      </c>
      <c r="B969" s="1">
        <v>1687</v>
      </c>
      <c r="C969" s="1" t="s">
        <v>11322</v>
      </c>
      <c r="D969" s="1" t="s">
        <v>11323</v>
      </c>
      <c r="E969" s="1">
        <v>968</v>
      </c>
      <c r="F969" s="1">
        <v>4</v>
      </c>
      <c r="G969" s="1" t="s">
        <v>2332</v>
      </c>
      <c r="H969" s="1" t="s">
        <v>6461</v>
      </c>
      <c r="I969" s="1">
        <v>3</v>
      </c>
      <c r="L969" s="1">
        <v>3</v>
      </c>
      <c r="M969" s="1" t="s">
        <v>12474</v>
      </c>
      <c r="N969" s="1" t="s">
        <v>12967</v>
      </c>
      <c r="S969" s="1" t="s">
        <v>93</v>
      </c>
      <c r="T969" s="1" t="s">
        <v>6597</v>
      </c>
      <c r="U969" s="1" t="s">
        <v>2416</v>
      </c>
      <c r="V969" s="1" t="s">
        <v>6819</v>
      </c>
      <c r="Y969" s="1" t="s">
        <v>2417</v>
      </c>
      <c r="Z969" s="1" t="s">
        <v>7686</v>
      </c>
      <c r="AC969" s="1">
        <v>10</v>
      </c>
      <c r="AD969" s="1" t="s">
        <v>67</v>
      </c>
      <c r="AE969" s="1" t="s">
        <v>8717</v>
      </c>
    </row>
    <row r="970" spans="1:72" ht="13.5" customHeight="1" x14ac:dyDescent="0.25">
      <c r="A970" s="4" t="str">
        <f t="shared" si="30"/>
        <v>1687_풍각남면_246</v>
      </c>
      <c r="B970" s="1">
        <v>1687</v>
      </c>
      <c r="C970" s="1" t="s">
        <v>11322</v>
      </c>
      <c r="D970" s="1" t="s">
        <v>11323</v>
      </c>
      <c r="E970" s="1">
        <v>969</v>
      </c>
      <c r="F970" s="1">
        <v>4</v>
      </c>
      <c r="G970" s="1" t="s">
        <v>2332</v>
      </c>
      <c r="H970" s="1" t="s">
        <v>6461</v>
      </c>
      <c r="I970" s="1">
        <v>3</v>
      </c>
      <c r="L970" s="1">
        <v>3</v>
      </c>
      <c r="M970" s="1" t="s">
        <v>12474</v>
      </c>
      <c r="N970" s="1" t="s">
        <v>12967</v>
      </c>
      <c r="S970" s="1" t="s">
        <v>70</v>
      </c>
      <c r="T970" s="1" t="s">
        <v>6596</v>
      </c>
      <c r="Y970" s="1" t="s">
        <v>2418</v>
      </c>
      <c r="Z970" s="1" t="s">
        <v>7687</v>
      </c>
      <c r="AC970" s="1">
        <v>2</v>
      </c>
      <c r="AD970" s="1" t="s">
        <v>69</v>
      </c>
      <c r="AE970" s="1" t="s">
        <v>6722</v>
      </c>
      <c r="AF970" s="1" t="s">
        <v>97</v>
      </c>
      <c r="AG970" s="1" t="s">
        <v>8774</v>
      </c>
    </row>
    <row r="971" spans="1:72" ht="13.5" customHeight="1" x14ac:dyDescent="0.25">
      <c r="A971" s="4" t="str">
        <f t="shared" si="30"/>
        <v>1687_풍각남면_246</v>
      </c>
      <c r="B971" s="1">
        <v>1687</v>
      </c>
      <c r="C971" s="1" t="s">
        <v>11322</v>
      </c>
      <c r="D971" s="1" t="s">
        <v>11323</v>
      </c>
      <c r="E971" s="1">
        <v>970</v>
      </c>
      <c r="F971" s="1">
        <v>4</v>
      </c>
      <c r="G971" s="1" t="s">
        <v>2332</v>
      </c>
      <c r="H971" s="1" t="s">
        <v>6461</v>
      </c>
      <c r="I971" s="1">
        <v>3</v>
      </c>
      <c r="L971" s="1">
        <v>3</v>
      </c>
      <c r="M971" s="1" t="s">
        <v>12474</v>
      </c>
      <c r="N971" s="1" t="s">
        <v>12967</v>
      </c>
      <c r="S971" s="1" t="s">
        <v>70</v>
      </c>
      <c r="T971" s="1" t="s">
        <v>6596</v>
      </c>
      <c r="Y971" s="1" t="s">
        <v>2419</v>
      </c>
      <c r="Z971" s="1" t="s">
        <v>7688</v>
      </c>
      <c r="AF971" s="1" t="s">
        <v>129</v>
      </c>
      <c r="AG971" s="1" t="s">
        <v>8738</v>
      </c>
    </row>
    <row r="972" spans="1:72" ht="13.5" customHeight="1" x14ac:dyDescent="0.25">
      <c r="A972" s="4" t="str">
        <f t="shared" si="30"/>
        <v>1687_풍각남면_246</v>
      </c>
      <c r="B972" s="1">
        <v>1687</v>
      </c>
      <c r="C972" s="1" t="s">
        <v>11322</v>
      </c>
      <c r="D972" s="1" t="s">
        <v>11323</v>
      </c>
      <c r="E972" s="1">
        <v>971</v>
      </c>
      <c r="F972" s="1">
        <v>4</v>
      </c>
      <c r="G972" s="1" t="s">
        <v>2332</v>
      </c>
      <c r="H972" s="1" t="s">
        <v>6461</v>
      </c>
      <c r="I972" s="1">
        <v>3</v>
      </c>
      <c r="L972" s="1">
        <v>4</v>
      </c>
      <c r="M972" s="1" t="s">
        <v>12475</v>
      </c>
      <c r="N972" s="1" t="s">
        <v>12968</v>
      </c>
      <c r="T972" s="1" t="s">
        <v>11369</v>
      </c>
      <c r="U972" s="1" t="s">
        <v>154</v>
      </c>
      <c r="V972" s="1" t="s">
        <v>6675</v>
      </c>
      <c r="W972" s="1" t="s">
        <v>1254</v>
      </c>
      <c r="X972" s="1" t="s">
        <v>7079</v>
      </c>
      <c r="Y972" s="1" t="s">
        <v>1906</v>
      </c>
      <c r="Z972" s="1" t="s">
        <v>7689</v>
      </c>
      <c r="AC972" s="1">
        <v>50</v>
      </c>
      <c r="AD972" s="1" t="s">
        <v>533</v>
      </c>
      <c r="AE972" s="1" t="s">
        <v>7162</v>
      </c>
      <c r="AJ972" s="1" t="s">
        <v>17</v>
      </c>
      <c r="AK972" s="1" t="s">
        <v>8908</v>
      </c>
      <c r="AL972" s="1" t="s">
        <v>86</v>
      </c>
      <c r="AM972" s="1" t="s">
        <v>8853</v>
      </c>
      <c r="AT972" s="1" t="s">
        <v>60</v>
      </c>
      <c r="AU972" s="1" t="s">
        <v>7012</v>
      </c>
      <c r="AV972" s="1" t="s">
        <v>2420</v>
      </c>
      <c r="AW972" s="1" t="s">
        <v>9394</v>
      </c>
      <c r="BG972" s="1" t="s">
        <v>60</v>
      </c>
      <c r="BH972" s="1" t="s">
        <v>7012</v>
      </c>
      <c r="BI972" s="1" t="s">
        <v>1610</v>
      </c>
      <c r="BJ972" s="1" t="s">
        <v>8592</v>
      </c>
      <c r="BK972" s="1" t="s">
        <v>60</v>
      </c>
      <c r="BL972" s="1" t="s">
        <v>7012</v>
      </c>
      <c r="BM972" s="1" t="s">
        <v>2400</v>
      </c>
      <c r="BN972" s="1" t="s">
        <v>10041</v>
      </c>
      <c r="BO972" s="1" t="s">
        <v>78</v>
      </c>
      <c r="BP972" s="1" t="s">
        <v>6689</v>
      </c>
      <c r="BQ972" s="1" t="s">
        <v>1890</v>
      </c>
      <c r="BR972" s="1" t="s">
        <v>12157</v>
      </c>
      <c r="BS972" s="1" t="s">
        <v>56</v>
      </c>
      <c r="BT972" s="1" t="s">
        <v>11552</v>
      </c>
    </row>
    <row r="973" spans="1:72" ht="13.5" customHeight="1" x14ac:dyDescent="0.25">
      <c r="A973" s="4" t="str">
        <f t="shared" si="30"/>
        <v>1687_풍각남면_246</v>
      </c>
      <c r="B973" s="1">
        <v>1687</v>
      </c>
      <c r="C973" s="1" t="s">
        <v>11322</v>
      </c>
      <c r="D973" s="1" t="s">
        <v>11323</v>
      </c>
      <c r="E973" s="1">
        <v>972</v>
      </c>
      <c r="F973" s="1">
        <v>4</v>
      </c>
      <c r="G973" s="1" t="s">
        <v>2332</v>
      </c>
      <c r="H973" s="1" t="s">
        <v>6461</v>
      </c>
      <c r="I973" s="1">
        <v>3</v>
      </c>
      <c r="L973" s="1">
        <v>4</v>
      </c>
      <c r="M973" s="1" t="s">
        <v>12475</v>
      </c>
      <c r="N973" s="1" t="s">
        <v>12968</v>
      </c>
      <c r="S973" s="1" t="s">
        <v>52</v>
      </c>
      <c r="T973" s="1" t="s">
        <v>6593</v>
      </c>
      <c r="W973" s="1" t="s">
        <v>98</v>
      </c>
      <c r="X973" s="1" t="s">
        <v>11439</v>
      </c>
      <c r="Y973" s="1" t="s">
        <v>140</v>
      </c>
      <c r="Z973" s="1" t="s">
        <v>7129</v>
      </c>
      <c r="AC973" s="1">
        <v>45</v>
      </c>
      <c r="AD973" s="1" t="s">
        <v>406</v>
      </c>
      <c r="AE973" s="1" t="s">
        <v>8755</v>
      </c>
      <c r="AJ973" s="1" t="s">
        <v>17</v>
      </c>
      <c r="AK973" s="1" t="s">
        <v>8908</v>
      </c>
      <c r="AL973" s="1" t="s">
        <v>56</v>
      </c>
      <c r="AM973" s="1" t="s">
        <v>11552</v>
      </c>
      <c r="AT973" s="1" t="s">
        <v>60</v>
      </c>
      <c r="AU973" s="1" t="s">
        <v>7012</v>
      </c>
      <c r="AV973" s="1" t="s">
        <v>2420</v>
      </c>
      <c r="AW973" s="1" t="s">
        <v>9394</v>
      </c>
      <c r="BG973" s="1" t="s">
        <v>60</v>
      </c>
      <c r="BH973" s="1" t="s">
        <v>7012</v>
      </c>
      <c r="BI973" s="1" t="s">
        <v>1610</v>
      </c>
      <c r="BJ973" s="1" t="s">
        <v>8592</v>
      </c>
      <c r="BK973" s="1" t="s">
        <v>60</v>
      </c>
      <c r="BL973" s="1" t="s">
        <v>7012</v>
      </c>
      <c r="BM973" s="1" t="s">
        <v>2036</v>
      </c>
      <c r="BN973" s="1" t="s">
        <v>10049</v>
      </c>
      <c r="BO973" s="1" t="s">
        <v>60</v>
      </c>
      <c r="BP973" s="1" t="s">
        <v>7012</v>
      </c>
      <c r="BQ973" s="1" t="s">
        <v>2421</v>
      </c>
      <c r="BR973" s="1" t="s">
        <v>12062</v>
      </c>
      <c r="BS973" s="1" t="s">
        <v>56</v>
      </c>
      <c r="BT973" s="1" t="s">
        <v>11552</v>
      </c>
    </row>
    <row r="974" spans="1:72" ht="13.5" customHeight="1" x14ac:dyDescent="0.25">
      <c r="A974" s="4" t="str">
        <f t="shared" si="30"/>
        <v>1687_풍각남면_246</v>
      </c>
      <c r="B974" s="1">
        <v>1687</v>
      </c>
      <c r="C974" s="1" t="s">
        <v>11322</v>
      </c>
      <c r="D974" s="1" t="s">
        <v>11323</v>
      </c>
      <c r="E974" s="1">
        <v>973</v>
      </c>
      <c r="F974" s="1">
        <v>4</v>
      </c>
      <c r="G974" s="1" t="s">
        <v>2332</v>
      </c>
      <c r="H974" s="1" t="s">
        <v>6461</v>
      </c>
      <c r="I974" s="1">
        <v>3</v>
      </c>
      <c r="L974" s="1">
        <v>4</v>
      </c>
      <c r="M974" s="1" t="s">
        <v>12475</v>
      </c>
      <c r="N974" s="1" t="s">
        <v>12968</v>
      </c>
      <c r="S974" s="1" t="s">
        <v>93</v>
      </c>
      <c r="T974" s="1" t="s">
        <v>6597</v>
      </c>
      <c r="U974" s="1" t="s">
        <v>2422</v>
      </c>
      <c r="V974" s="1" t="s">
        <v>6820</v>
      </c>
      <c r="Y974" s="1" t="s">
        <v>2423</v>
      </c>
      <c r="Z974" s="1" t="s">
        <v>7690</v>
      </c>
      <c r="AC974" s="1">
        <v>18</v>
      </c>
      <c r="AD974" s="1" t="s">
        <v>801</v>
      </c>
      <c r="AE974" s="1" t="s">
        <v>7937</v>
      </c>
    </row>
    <row r="975" spans="1:72" ht="13.5" customHeight="1" x14ac:dyDescent="0.25">
      <c r="A975" s="4" t="str">
        <f t="shared" si="30"/>
        <v>1687_풍각남면_246</v>
      </c>
      <c r="B975" s="1">
        <v>1687</v>
      </c>
      <c r="C975" s="1" t="s">
        <v>11322</v>
      </c>
      <c r="D975" s="1" t="s">
        <v>11323</v>
      </c>
      <c r="E975" s="1">
        <v>974</v>
      </c>
      <c r="F975" s="1">
        <v>4</v>
      </c>
      <c r="G975" s="1" t="s">
        <v>2332</v>
      </c>
      <c r="H975" s="1" t="s">
        <v>6461</v>
      </c>
      <c r="I975" s="1">
        <v>3</v>
      </c>
      <c r="L975" s="1">
        <v>4</v>
      </c>
      <c r="M975" s="1" t="s">
        <v>12475</v>
      </c>
      <c r="N975" s="1" t="s">
        <v>12968</v>
      </c>
      <c r="S975" s="1" t="s">
        <v>70</v>
      </c>
      <c r="T975" s="1" t="s">
        <v>6596</v>
      </c>
      <c r="Y975" s="1" t="s">
        <v>13409</v>
      </c>
      <c r="Z975" s="1" t="s">
        <v>13461</v>
      </c>
      <c r="AC975" s="1">
        <v>4</v>
      </c>
      <c r="AD975" s="1" t="s">
        <v>72</v>
      </c>
      <c r="AE975" s="1" t="s">
        <v>8718</v>
      </c>
    </row>
    <row r="976" spans="1:72" ht="13.5" customHeight="1" x14ac:dyDescent="0.25">
      <c r="A976" s="4" t="str">
        <f t="shared" si="30"/>
        <v>1687_풍각남면_246</v>
      </c>
      <c r="B976" s="1">
        <v>1687</v>
      </c>
      <c r="C976" s="1" t="s">
        <v>11322</v>
      </c>
      <c r="D976" s="1" t="s">
        <v>11323</v>
      </c>
      <c r="E976" s="1">
        <v>975</v>
      </c>
      <c r="F976" s="1">
        <v>4</v>
      </c>
      <c r="G976" s="1" t="s">
        <v>2332</v>
      </c>
      <c r="H976" s="1" t="s">
        <v>6461</v>
      </c>
      <c r="I976" s="1">
        <v>3</v>
      </c>
      <c r="L976" s="1">
        <v>4</v>
      </c>
      <c r="M976" s="1" t="s">
        <v>12475</v>
      </c>
      <c r="N976" s="1" t="s">
        <v>12968</v>
      </c>
      <c r="S976" s="1" t="s">
        <v>68</v>
      </c>
      <c r="T976" s="1" t="s">
        <v>6595</v>
      </c>
      <c r="W976" s="1" t="s">
        <v>98</v>
      </c>
      <c r="X976" s="1" t="s">
        <v>11439</v>
      </c>
      <c r="Y976" s="1" t="s">
        <v>140</v>
      </c>
      <c r="Z976" s="1" t="s">
        <v>7129</v>
      </c>
      <c r="AC976" s="1">
        <v>82</v>
      </c>
      <c r="AD976" s="1" t="s">
        <v>253</v>
      </c>
      <c r="AE976" s="1" t="s">
        <v>8742</v>
      </c>
    </row>
    <row r="977" spans="1:72" ht="13.5" customHeight="1" x14ac:dyDescent="0.25">
      <c r="A977" s="4" t="str">
        <f t="shared" si="30"/>
        <v>1687_풍각남면_246</v>
      </c>
      <c r="B977" s="1">
        <v>1687</v>
      </c>
      <c r="C977" s="1" t="s">
        <v>11322</v>
      </c>
      <c r="D977" s="1" t="s">
        <v>11323</v>
      </c>
      <c r="E977" s="1">
        <v>976</v>
      </c>
      <c r="F977" s="1">
        <v>4</v>
      </c>
      <c r="G977" s="1" t="s">
        <v>2332</v>
      </c>
      <c r="H977" s="1" t="s">
        <v>6461</v>
      </c>
      <c r="I977" s="1">
        <v>3</v>
      </c>
      <c r="L977" s="1">
        <v>4</v>
      </c>
      <c r="M977" s="1" t="s">
        <v>12475</v>
      </c>
      <c r="N977" s="1" t="s">
        <v>12968</v>
      </c>
      <c r="S977" s="1" t="s">
        <v>70</v>
      </c>
      <c r="T977" s="1" t="s">
        <v>6596</v>
      </c>
      <c r="Y977" s="1" t="s">
        <v>1442</v>
      </c>
      <c r="Z977" s="1" t="s">
        <v>7442</v>
      </c>
      <c r="AC977" s="1">
        <v>3</v>
      </c>
      <c r="AD977" s="1" t="s">
        <v>96</v>
      </c>
      <c r="AE977" s="1" t="s">
        <v>8721</v>
      </c>
      <c r="AF977" s="1" t="s">
        <v>97</v>
      </c>
      <c r="AG977" s="1" t="s">
        <v>8774</v>
      </c>
    </row>
    <row r="978" spans="1:72" ht="13.5" customHeight="1" x14ac:dyDescent="0.25">
      <c r="A978" s="4" t="str">
        <f t="shared" si="30"/>
        <v>1687_풍각남면_246</v>
      </c>
      <c r="B978" s="1">
        <v>1687</v>
      </c>
      <c r="C978" s="1" t="s">
        <v>11322</v>
      </c>
      <c r="D978" s="1" t="s">
        <v>11323</v>
      </c>
      <c r="E978" s="1">
        <v>977</v>
      </c>
      <c r="F978" s="1">
        <v>4</v>
      </c>
      <c r="G978" s="1" t="s">
        <v>2332</v>
      </c>
      <c r="H978" s="1" t="s">
        <v>6461</v>
      </c>
      <c r="I978" s="1">
        <v>3</v>
      </c>
      <c r="L978" s="1">
        <v>5</v>
      </c>
      <c r="M978" s="1" t="s">
        <v>12476</v>
      </c>
      <c r="N978" s="1" t="s">
        <v>12969</v>
      </c>
      <c r="T978" s="1" t="s">
        <v>11368</v>
      </c>
      <c r="U978" s="1" t="s">
        <v>2424</v>
      </c>
      <c r="V978" s="1" t="s">
        <v>6821</v>
      </c>
      <c r="W978" s="1" t="s">
        <v>145</v>
      </c>
      <c r="X978" s="1" t="s">
        <v>7059</v>
      </c>
      <c r="Y978" s="1" t="s">
        <v>1973</v>
      </c>
      <c r="Z978" s="1" t="s">
        <v>7691</v>
      </c>
      <c r="AC978" s="1">
        <v>52</v>
      </c>
      <c r="AD978" s="1" t="s">
        <v>747</v>
      </c>
      <c r="AE978" s="1" t="s">
        <v>8766</v>
      </c>
      <c r="AJ978" s="1" t="s">
        <v>17</v>
      </c>
      <c r="AK978" s="1" t="s">
        <v>8908</v>
      </c>
      <c r="AL978" s="1" t="s">
        <v>51</v>
      </c>
      <c r="AM978" s="1" t="s">
        <v>8849</v>
      </c>
      <c r="AT978" s="1" t="s">
        <v>180</v>
      </c>
      <c r="AU978" s="1" t="s">
        <v>6712</v>
      </c>
      <c r="AV978" s="1" t="s">
        <v>2425</v>
      </c>
      <c r="AW978" s="1" t="s">
        <v>9395</v>
      </c>
      <c r="BG978" s="1" t="s">
        <v>180</v>
      </c>
      <c r="BH978" s="1" t="s">
        <v>6712</v>
      </c>
      <c r="BI978" s="1" t="s">
        <v>2426</v>
      </c>
      <c r="BJ978" s="1" t="s">
        <v>10079</v>
      </c>
      <c r="BK978" s="1" t="s">
        <v>581</v>
      </c>
      <c r="BL978" s="1" t="s">
        <v>9902</v>
      </c>
      <c r="BM978" s="1" t="s">
        <v>2427</v>
      </c>
      <c r="BN978" s="1" t="s">
        <v>10506</v>
      </c>
      <c r="BO978" s="1" t="s">
        <v>471</v>
      </c>
      <c r="BP978" s="1" t="s">
        <v>9170</v>
      </c>
      <c r="BQ978" s="1" t="s">
        <v>2428</v>
      </c>
      <c r="BR978" s="1" t="s">
        <v>10933</v>
      </c>
      <c r="BS978" s="1" t="s">
        <v>1394</v>
      </c>
      <c r="BT978" s="1" t="s">
        <v>8881</v>
      </c>
    </row>
    <row r="979" spans="1:72" ht="13.5" customHeight="1" x14ac:dyDescent="0.25">
      <c r="A979" s="4" t="str">
        <f t="shared" si="30"/>
        <v>1687_풍각남면_246</v>
      </c>
      <c r="B979" s="1">
        <v>1687</v>
      </c>
      <c r="C979" s="1" t="s">
        <v>11322</v>
      </c>
      <c r="D979" s="1" t="s">
        <v>11323</v>
      </c>
      <c r="E979" s="1">
        <v>978</v>
      </c>
      <c r="F979" s="1">
        <v>4</v>
      </c>
      <c r="G979" s="1" t="s">
        <v>2332</v>
      </c>
      <c r="H979" s="1" t="s">
        <v>6461</v>
      </c>
      <c r="I979" s="1">
        <v>3</v>
      </c>
      <c r="L979" s="1">
        <v>5</v>
      </c>
      <c r="M979" s="1" t="s">
        <v>12476</v>
      </c>
      <c r="N979" s="1" t="s">
        <v>12969</v>
      </c>
      <c r="S979" s="1" t="s">
        <v>52</v>
      </c>
      <c r="T979" s="1" t="s">
        <v>6593</v>
      </c>
      <c r="W979" s="1" t="s">
        <v>276</v>
      </c>
      <c r="X979" s="1" t="s">
        <v>7061</v>
      </c>
      <c r="Y979" s="1" t="s">
        <v>140</v>
      </c>
      <c r="Z979" s="1" t="s">
        <v>7129</v>
      </c>
      <c r="AC979" s="1">
        <v>52</v>
      </c>
      <c r="AD979" s="1" t="s">
        <v>747</v>
      </c>
      <c r="AE979" s="1" t="s">
        <v>8766</v>
      </c>
      <c r="AJ979" s="1" t="s">
        <v>17</v>
      </c>
      <c r="AK979" s="1" t="s">
        <v>8908</v>
      </c>
      <c r="AL979" s="1" t="s">
        <v>51</v>
      </c>
      <c r="AM979" s="1" t="s">
        <v>8849</v>
      </c>
      <c r="AT979" s="1" t="s">
        <v>60</v>
      </c>
      <c r="AU979" s="1" t="s">
        <v>7012</v>
      </c>
      <c r="AV979" s="1" t="s">
        <v>2429</v>
      </c>
      <c r="AW979" s="1" t="s">
        <v>9396</v>
      </c>
      <c r="BG979" s="1" t="s">
        <v>78</v>
      </c>
      <c r="BH979" s="1" t="s">
        <v>6689</v>
      </c>
      <c r="BI979" s="1" t="s">
        <v>2430</v>
      </c>
      <c r="BJ979" s="1" t="s">
        <v>8369</v>
      </c>
      <c r="BK979" s="1" t="s">
        <v>78</v>
      </c>
      <c r="BL979" s="1" t="s">
        <v>6689</v>
      </c>
      <c r="BM979" s="1" t="s">
        <v>2431</v>
      </c>
      <c r="BN979" s="1" t="s">
        <v>9378</v>
      </c>
      <c r="BO979" s="1" t="s">
        <v>78</v>
      </c>
      <c r="BP979" s="1" t="s">
        <v>6689</v>
      </c>
      <c r="BQ979" s="1" t="s">
        <v>2432</v>
      </c>
      <c r="BR979" s="1" t="s">
        <v>10934</v>
      </c>
      <c r="BS979" s="1" t="s">
        <v>51</v>
      </c>
      <c r="BT979" s="1" t="s">
        <v>8849</v>
      </c>
    </row>
    <row r="980" spans="1:72" ht="13.5" customHeight="1" x14ac:dyDescent="0.25">
      <c r="A980" s="4" t="str">
        <f t="shared" si="30"/>
        <v>1687_풍각남면_246</v>
      </c>
      <c r="B980" s="1">
        <v>1687</v>
      </c>
      <c r="C980" s="1" t="s">
        <v>11322</v>
      </c>
      <c r="D980" s="1" t="s">
        <v>11323</v>
      </c>
      <c r="E980" s="1">
        <v>979</v>
      </c>
      <c r="F980" s="1">
        <v>4</v>
      </c>
      <c r="G980" s="1" t="s">
        <v>2332</v>
      </c>
      <c r="H980" s="1" t="s">
        <v>6461</v>
      </c>
      <c r="I980" s="1">
        <v>3</v>
      </c>
      <c r="L980" s="1">
        <v>5</v>
      </c>
      <c r="M980" s="1" t="s">
        <v>12476</v>
      </c>
      <c r="N980" s="1" t="s">
        <v>12969</v>
      </c>
      <c r="S980" s="1" t="s">
        <v>93</v>
      </c>
      <c r="T980" s="1" t="s">
        <v>6597</v>
      </c>
      <c r="U980" s="1" t="s">
        <v>2433</v>
      </c>
      <c r="V980" s="1" t="s">
        <v>6822</v>
      </c>
      <c r="Y980" s="1" t="s">
        <v>2434</v>
      </c>
      <c r="Z980" s="1" t="s">
        <v>7692</v>
      </c>
      <c r="AC980" s="1">
        <v>33</v>
      </c>
      <c r="AD980" s="1" t="s">
        <v>574</v>
      </c>
      <c r="AE980" s="1" t="s">
        <v>8762</v>
      </c>
    </row>
    <row r="981" spans="1:72" ht="13.5" customHeight="1" x14ac:dyDescent="0.25">
      <c r="A981" s="4" t="str">
        <f t="shared" si="30"/>
        <v>1687_풍각남면_246</v>
      </c>
      <c r="B981" s="1">
        <v>1687</v>
      </c>
      <c r="C981" s="1" t="s">
        <v>11322</v>
      </c>
      <c r="D981" s="1" t="s">
        <v>11323</v>
      </c>
      <c r="E981" s="1">
        <v>980</v>
      </c>
      <c r="F981" s="1">
        <v>4</v>
      </c>
      <c r="G981" s="1" t="s">
        <v>2332</v>
      </c>
      <c r="H981" s="1" t="s">
        <v>6461</v>
      </c>
      <c r="I981" s="1">
        <v>3</v>
      </c>
      <c r="L981" s="1">
        <v>5</v>
      </c>
      <c r="M981" s="1" t="s">
        <v>12476</v>
      </c>
      <c r="N981" s="1" t="s">
        <v>12969</v>
      </c>
      <c r="S981" s="1" t="s">
        <v>341</v>
      </c>
      <c r="T981" s="1" t="s">
        <v>6594</v>
      </c>
      <c r="W981" s="1" t="s">
        <v>98</v>
      </c>
      <c r="X981" s="1" t="s">
        <v>11439</v>
      </c>
      <c r="Y981" s="1" t="s">
        <v>140</v>
      </c>
      <c r="Z981" s="1" t="s">
        <v>7129</v>
      </c>
      <c r="AC981" s="1">
        <v>33</v>
      </c>
      <c r="AD981" s="1" t="s">
        <v>574</v>
      </c>
      <c r="AE981" s="1" t="s">
        <v>8762</v>
      </c>
      <c r="AJ981" s="1" t="s">
        <v>17</v>
      </c>
      <c r="AK981" s="1" t="s">
        <v>8908</v>
      </c>
      <c r="AL981" s="1" t="s">
        <v>56</v>
      </c>
      <c r="AM981" s="1" t="s">
        <v>11552</v>
      </c>
    </row>
    <row r="982" spans="1:72" ht="13.5" customHeight="1" x14ac:dyDescent="0.25">
      <c r="A982" s="4" t="str">
        <f t="shared" si="30"/>
        <v>1687_풍각남면_246</v>
      </c>
      <c r="B982" s="1">
        <v>1687</v>
      </c>
      <c r="C982" s="1" t="s">
        <v>11322</v>
      </c>
      <c r="D982" s="1" t="s">
        <v>11323</v>
      </c>
      <c r="E982" s="1">
        <v>981</v>
      </c>
      <c r="F982" s="1">
        <v>4</v>
      </c>
      <c r="G982" s="1" t="s">
        <v>2332</v>
      </c>
      <c r="H982" s="1" t="s">
        <v>6461</v>
      </c>
      <c r="I982" s="1">
        <v>3</v>
      </c>
      <c r="L982" s="1">
        <v>5</v>
      </c>
      <c r="M982" s="1" t="s">
        <v>12476</v>
      </c>
      <c r="N982" s="1" t="s">
        <v>12969</v>
      </c>
      <c r="S982" s="1" t="s">
        <v>93</v>
      </c>
      <c r="T982" s="1" t="s">
        <v>6597</v>
      </c>
      <c r="U982" s="1" t="s">
        <v>2435</v>
      </c>
      <c r="V982" s="1" t="s">
        <v>6823</v>
      </c>
      <c r="Y982" s="1" t="s">
        <v>2436</v>
      </c>
      <c r="Z982" s="1" t="s">
        <v>7693</v>
      </c>
      <c r="AC982" s="1">
        <v>11</v>
      </c>
      <c r="AD982" s="1" t="s">
        <v>192</v>
      </c>
      <c r="AE982" s="1" t="s">
        <v>8735</v>
      </c>
    </row>
    <row r="983" spans="1:72" ht="13.5" customHeight="1" x14ac:dyDescent="0.25">
      <c r="A983" s="4" t="str">
        <f t="shared" si="30"/>
        <v>1687_풍각남면_246</v>
      </c>
      <c r="B983" s="1">
        <v>1687</v>
      </c>
      <c r="C983" s="1" t="s">
        <v>11322</v>
      </c>
      <c r="D983" s="1" t="s">
        <v>11323</v>
      </c>
      <c r="E983" s="1">
        <v>982</v>
      </c>
      <c r="F983" s="1">
        <v>4</v>
      </c>
      <c r="G983" s="1" t="s">
        <v>2332</v>
      </c>
      <c r="H983" s="1" t="s">
        <v>6461</v>
      </c>
      <c r="I983" s="1">
        <v>4</v>
      </c>
      <c r="J983" s="1" t="s">
        <v>2437</v>
      </c>
      <c r="K983" s="1" t="s">
        <v>6506</v>
      </c>
      <c r="L983" s="1">
        <v>1</v>
      </c>
      <c r="M983" s="1" t="s">
        <v>12477</v>
      </c>
      <c r="N983" s="1" t="s">
        <v>12970</v>
      </c>
      <c r="T983" s="1" t="s">
        <v>11368</v>
      </c>
      <c r="U983" s="1" t="s">
        <v>2438</v>
      </c>
      <c r="V983" s="1" t="s">
        <v>6824</v>
      </c>
      <c r="W983" s="1" t="s">
        <v>834</v>
      </c>
      <c r="X983" s="1" t="s">
        <v>7074</v>
      </c>
      <c r="Y983" s="1" t="s">
        <v>2439</v>
      </c>
      <c r="Z983" s="1" t="s">
        <v>7694</v>
      </c>
      <c r="AC983" s="1">
        <v>32</v>
      </c>
      <c r="AD983" s="1" t="s">
        <v>633</v>
      </c>
      <c r="AE983" s="1" t="s">
        <v>7260</v>
      </c>
      <c r="AJ983" s="1" t="s">
        <v>17</v>
      </c>
      <c r="AK983" s="1" t="s">
        <v>8908</v>
      </c>
      <c r="AL983" s="1" t="s">
        <v>108</v>
      </c>
      <c r="AM983" s="1" t="s">
        <v>8869</v>
      </c>
      <c r="AT983" s="1" t="s">
        <v>841</v>
      </c>
      <c r="AU983" s="1" t="s">
        <v>6724</v>
      </c>
      <c r="AV983" s="1" t="s">
        <v>2394</v>
      </c>
      <c r="AW983" s="1" t="s">
        <v>7681</v>
      </c>
      <c r="BG983" s="1" t="s">
        <v>60</v>
      </c>
      <c r="BH983" s="1" t="s">
        <v>7012</v>
      </c>
      <c r="BI983" s="1" t="s">
        <v>2440</v>
      </c>
      <c r="BJ983" s="1" t="s">
        <v>9390</v>
      </c>
      <c r="BK983" s="1" t="s">
        <v>60</v>
      </c>
      <c r="BL983" s="1" t="s">
        <v>7012</v>
      </c>
      <c r="BM983" s="1" t="s">
        <v>2396</v>
      </c>
      <c r="BN983" s="1" t="s">
        <v>10077</v>
      </c>
      <c r="BO983" s="1" t="s">
        <v>60</v>
      </c>
      <c r="BP983" s="1" t="s">
        <v>7012</v>
      </c>
      <c r="BQ983" s="1" t="s">
        <v>449</v>
      </c>
      <c r="BR983" s="1" t="s">
        <v>10805</v>
      </c>
      <c r="BS983" s="1" t="s">
        <v>51</v>
      </c>
      <c r="BT983" s="1" t="s">
        <v>8849</v>
      </c>
    </row>
    <row r="984" spans="1:72" ht="13.5" customHeight="1" x14ac:dyDescent="0.25">
      <c r="A984" s="4" t="str">
        <f t="shared" si="30"/>
        <v>1687_풍각남면_246</v>
      </c>
      <c r="B984" s="1">
        <v>1687</v>
      </c>
      <c r="C984" s="1" t="s">
        <v>11322</v>
      </c>
      <c r="D984" s="1" t="s">
        <v>11323</v>
      </c>
      <c r="E984" s="1">
        <v>983</v>
      </c>
      <c r="F984" s="1">
        <v>4</v>
      </c>
      <c r="G984" s="1" t="s">
        <v>2332</v>
      </c>
      <c r="H984" s="1" t="s">
        <v>6461</v>
      </c>
      <c r="I984" s="1">
        <v>4</v>
      </c>
      <c r="L984" s="1">
        <v>1</v>
      </c>
      <c r="M984" s="1" t="s">
        <v>12477</v>
      </c>
      <c r="N984" s="1" t="s">
        <v>12970</v>
      </c>
      <c r="S984" s="1" t="s">
        <v>52</v>
      </c>
      <c r="T984" s="1" t="s">
        <v>6593</v>
      </c>
      <c r="W984" s="1" t="s">
        <v>98</v>
      </c>
      <c r="X984" s="1" t="s">
        <v>11439</v>
      </c>
      <c r="Y984" s="1" t="s">
        <v>140</v>
      </c>
      <c r="Z984" s="1" t="s">
        <v>7129</v>
      </c>
      <c r="AC984" s="1">
        <v>37</v>
      </c>
      <c r="AD984" s="1" t="s">
        <v>124</v>
      </c>
      <c r="AE984" s="1" t="s">
        <v>8726</v>
      </c>
      <c r="AJ984" s="1" t="s">
        <v>17</v>
      </c>
      <c r="AK984" s="1" t="s">
        <v>8908</v>
      </c>
      <c r="AL984" s="1" t="s">
        <v>56</v>
      </c>
      <c r="AM984" s="1" t="s">
        <v>11552</v>
      </c>
      <c r="AT984" s="1" t="s">
        <v>970</v>
      </c>
      <c r="AU984" s="1" t="s">
        <v>6704</v>
      </c>
      <c r="AV984" s="1" t="s">
        <v>2441</v>
      </c>
      <c r="AW984" s="1" t="s">
        <v>9397</v>
      </c>
      <c r="BG984" s="1" t="s">
        <v>335</v>
      </c>
      <c r="BH984" s="1" t="s">
        <v>6942</v>
      </c>
      <c r="BI984" s="1" t="s">
        <v>2442</v>
      </c>
      <c r="BJ984" s="1" t="s">
        <v>10080</v>
      </c>
      <c r="BK984" s="1" t="s">
        <v>1263</v>
      </c>
      <c r="BL984" s="1" t="s">
        <v>10345</v>
      </c>
      <c r="BM984" s="1" t="s">
        <v>1988</v>
      </c>
      <c r="BN984" s="1" t="s">
        <v>10048</v>
      </c>
      <c r="BO984" s="1" t="s">
        <v>78</v>
      </c>
      <c r="BP984" s="1" t="s">
        <v>6689</v>
      </c>
      <c r="BQ984" s="1" t="s">
        <v>2443</v>
      </c>
      <c r="BR984" s="1" t="s">
        <v>10935</v>
      </c>
      <c r="BS984" s="1" t="s">
        <v>981</v>
      </c>
      <c r="BT984" s="1" t="s">
        <v>8921</v>
      </c>
    </row>
    <row r="985" spans="1:72" ht="13.5" customHeight="1" x14ac:dyDescent="0.25">
      <c r="A985" s="4" t="str">
        <f t="shared" si="30"/>
        <v>1687_풍각남면_246</v>
      </c>
      <c r="B985" s="1">
        <v>1687</v>
      </c>
      <c r="C985" s="1" t="s">
        <v>11322</v>
      </c>
      <c r="D985" s="1" t="s">
        <v>11323</v>
      </c>
      <c r="E985" s="1">
        <v>984</v>
      </c>
      <c r="F985" s="1">
        <v>4</v>
      </c>
      <c r="G985" s="1" t="s">
        <v>2332</v>
      </c>
      <c r="H985" s="1" t="s">
        <v>6461</v>
      </c>
      <c r="I985" s="1">
        <v>4</v>
      </c>
      <c r="L985" s="1">
        <v>1</v>
      </c>
      <c r="M985" s="1" t="s">
        <v>12477</v>
      </c>
      <c r="N985" s="1" t="s">
        <v>12970</v>
      </c>
      <c r="S985" s="1" t="s">
        <v>70</v>
      </c>
      <c r="T985" s="1" t="s">
        <v>6596</v>
      </c>
      <c r="Y985" s="1" t="s">
        <v>2444</v>
      </c>
      <c r="Z985" s="1" t="s">
        <v>7695</v>
      </c>
      <c r="AC985" s="1">
        <v>7</v>
      </c>
      <c r="AD985" s="1" t="s">
        <v>121</v>
      </c>
      <c r="AE985" s="1" t="s">
        <v>8725</v>
      </c>
    </row>
    <row r="986" spans="1:72" ht="13.5" customHeight="1" x14ac:dyDescent="0.25">
      <c r="A986" s="4" t="str">
        <f t="shared" si="30"/>
        <v>1687_풍각남면_246</v>
      </c>
      <c r="B986" s="1">
        <v>1687</v>
      </c>
      <c r="C986" s="1" t="s">
        <v>11322</v>
      </c>
      <c r="D986" s="1" t="s">
        <v>11323</v>
      </c>
      <c r="E986" s="1">
        <v>985</v>
      </c>
      <c r="F986" s="1">
        <v>4</v>
      </c>
      <c r="G986" s="1" t="s">
        <v>2332</v>
      </c>
      <c r="H986" s="1" t="s">
        <v>6461</v>
      </c>
      <c r="I986" s="1">
        <v>4</v>
      </c>
      <c r="L986" s="1">
        <v>1</v>
      </c>
      <c r="M986" s="1" t="s">
        <v>12477</v>
      </c>
      <c r="N986" s="1" t="s">
        <v>12970</v>
      </c>
      <c r="S986" s="1" t="s">
        <v>70</v>
      </c>
      <c r="T986" s="1" t="s">
        <v>6596</v>
      </c>
      <c r="Y986" s="1" t="s">
        <v>140</v>
      </c>
      <c r="Z986" s="1" t="s">
        <v>7129</v>
      </c>
      <c r="AC986" s="1">
        <v>5</v>
      </c>
      <c r="AD986" s="1" t="s">
        <v>133</v>
      </c>
      <c r="AE986" s="1" t="s">
        <v>8727</v>
      </c>
    </row>
    <row r="987" spans="1:72" ht="13.5" customHeight="1" x14ac:dyDescent="0.25">
      <c r="A987" s="4" t="str">
        <f t="shared" si="30"/>
        <v>1687_풍각남면_246</v>
      </c>
      <c r="B987" s="1">
        <v>1687</v>
      </c>
      <c r="C987" s="1" t="s">
        <v>11322</v>
      </c>
      <c r="D987" s="1" t="s">
        <v>11323</v>
      </c>
      <c r="E987" s="1">
        <v>986</v>
      </c>
      <c r="F987" s="1">
        <v>4</v>
      </c>
      <c r="G987" s="1" t="s">
        <v>2332</v>
      </c>
      <c r="H987" s="1" t="s">
        <v>6461</v>
      </c>
      <c r="I987" s="1">
        <v>4</v>
      </c>
      <c r="L987" s="1">
        <v>2</v>
      </c>
      <c r="M987" s="1" t="s">
        <v>12478</v>
      </c>
      <c r="N987" s="1" t="s">
        <v>12971</v>
      </c>
      <c r="T987" s="1" t="s">
        <v>11369</v>
      </c>
      <c r="U987" s="1" t="s">
        <v>154</v>
      </c>
      <c r="V987" s="1" t="s">
        <v>6675</v>
      </c>
      <c r="W987" s="1" t="s">
        <v>145</v>
      </c>
      <c r="X987" s="1" t="s">
        <v>7059</v>
      </c>
      <c r="Y987" s="1" t="s">
        <v>2445</v>
      </c>
      <c r="Z987" s="1" t="s">
        <v>7696</v>
      </c>
      <c r="AC987" s="1">
        <v>48</v>
      </c>
      <c r="AD987" s="1" t="s">
        <v>427</v>
      </c>
      <c r="AE987" s="1" t="s">
        <v>8758</v>
      </c>
      <c r="AJ987" s="1" t="s">
        <v>17</v>
      </c>
      <c r="AK987" s="1" t="s">
        <v>8908</v>
      </c>
      <c r="AL987" s="1" t="s">
        <v>51</v>
      </c>
      <c r="AM987" s="1" t="s">
        <v>8849</v>
      </c>
      <c r="AT987" s="1" t="s">
        <v>2446</v>
      </c>
      <c r="AU987" s="1" t="s">
        <v>6952</v>
      </c>
      <c r="AV987" s="1" t="s">
        <v>2425</v>
      </c>
      <c r="AW987" s="1" t="s">
        <v>9395</v>
      </c>
      <c r="BG987" s="1" t="s">
        <v>180</v>
      </c>
      <c r="BH987" s="1" t="s">
        <v>6712</v>
      </c>
      <c r="BI987" s="1" t="s">
        <v>2426</v>
      </c>
      <c r="BJ987" s="1" t="s">
        <v>10079</v>
      </c>
      <c r="BK987" s="1" t="s">
        <v>581</v>
      </c>
      <c r="BL987" s="1" t="s">
        <v>9902</v>
      </c>
      <c r="BM987" s="1" t="s">
        <v>2447</v>
      </c>
      <c r="BN987" s="1" t="s">
        <v>10506</v>
      </c>
      <c r="BO987" s="1" t="s">
        <v>471</v>
      </c>
      <c r="BP987" s="1" t="s">
        <v>9170</v>
      </c>
      <c r="BQ987" s="1" t="s">
        <v>2428</v>
      </c>
      <c r="BR987" s="1" t="s">
        <v>10933</v>
      </c>
      <c r="BS987" s="1" t="s">
        <v>1394</v>
      </c>
      <c r="BT987" s="1" t="s">
        <v>8881</v>
      </c>
    </row>
    <row r="988" spans="1:72" ht="13.5" customHeight="1" x14ac:dyDescent="0.25">
      <c r="A988" s="4" t="str">
        <f t="shared" si="30"/>
        <v>1687_풍각남면_246</v>
      </c>
      <c r="B988" s="1">
        <v>1687</v>
      </c>
      <c r="C988" s="1" t="s">
        <v>11322</v>
      </c>
      <c r="D988" s="1" t="s">
        <v>11323</v>
      </c>
      <c r="E988" s="1">
        <v>987</v>
      </c>
      <c r="F988" s="1">
        <v>4</v>
      </c>
      <c r="G988" s="1" t="s">
        <v>2332</v>
      </c>
      <c r="H988" s="1" t="s">
        <v>6461</v>
      </c>
      <c r="I988" s="1">
        <v>4</v>
      </c>
      <c r="L988" s="1">
        <v>2</v>
      </c>
      <c r="M988" s="1" t="s">
        <v>12478</v>
      </c>
      <c r="N988" s="1" t="s">
        <v>12971</v>
      </c>
      <c r="S988" s="1" t="s">
        <v>52</v>
      </c>
      <c r="T988" s="1" t="s">
        <v>6593</v>
      </c>
      <c r="W988" s="1" t="s">
        <v>74</v>
      </c>
      <c r="X988" s="1" t="s">
        <v>7057</v>
      </c>
      <c r="Y988" s="1" t="s">
        <v>140</v>
      </c>
      <c r="Z988" s="1" t="s">
        <v>7129</v>
      </c>
      <c r="AC988" s="1">
        <v>44</v>
      </c>
      <c r="AD988" s="1" t="s">
        <v>229</v>
      </c>
      <c r="AE988" s="1" t="s">
        <v>8739</v>
      </c>
      <c r="AJ988" s="1" t="s">
        <v>17</v>
      </c>
      <c r="AK988" s="1" t="s">
        <v>8908</v>
      </c>
      <c r="AL988" s="1" t="s">
        <v>981</v>
      </c>
      <c r="AM988" s="1" t="s">
        <v>8921</v>
      </c>
      <c r="AT988" s="1" t="s">
        <v>335</v>
      </c>
      <c r="AU988" s="1" t="s">
        <v>6942</v>
      </c>
      <c r="AV988" s="1" t="s">
        <v>2448</v>
      </c>
      <c r="AW988" s="1" t="s">
        <v>9398</v>
      </c>
      <c r="BG988" s="1" t="s">
        <v>60</v>
      </c>
      <c r="BH988" s="1" t="s">
        <v>7012</v>
      </c>
      <c r="BI988" s="1" t="s">
        <v>1467</v>
      </c>
      <c r="BJ988" s="1" t="s">
        <v>8330</v>
      </c>
      <c r="BK988" s="1" t="s">
        <v>581</v>
      </c>
      <c r="BL988" s="1" t="s">
        <v>9902</v>
      </c>
      <c r="BM988" s="1" t="s">
        <v>2449</v>
      </c>
      <c r="BN988" s="1" t="s">
        <v>10439</v>
      </c>
      <c r="BO988" s="1" t="s">
        <v>581</v>
      </c>
      <c r="BP988" s="1" t="s">
        <v>9902</v>
      </c>
      <c r="BQ988" s="1" t="s">
        <v>2450</v>
      </c>
      <c r="BR988" s="1" t="s">
        <v>10936</v>
      </c>
      <c r="BS988" s="1" t="s">
        <v>196</v>
      </c>
      <c r="BT988" s="1" t="s">
        <v>8873</v>
      </c>
    </row>
    <row r="989" spans="1:72" ht="13.5" customHeight="1" x14ac:dyDescent="0.25">
      <c r="A989" s="4" t="str">
        <f t="shared" si="30"/>
        <v>1687_풍각남면_246</v>
      </c>
      <c r="B989" s="1">
        <v>1687</v>
      </c>
      <c r="C989" s="1" t="s">
        <v>11322</v>
      </c>
      <c r="D989" s="1" t="s">
        <v>11323</v>
      </c>
      <c r="E989" s="1">
        <v>988</v>
      </c>
      <c r="F989" s="1">
        <v>4</v>
      </c>
      <c r="G989" s="1" t="s">
        <v>2332</v>
      </c>
      <c r="H989" s="1" t="s">
        <v>6461</v>
      </c>
      <c r="I989" s="1">
        <v>4</v>
      </c>
      <c r="L989" s="1">
        <v>2</v>
      </c>
      <c r="M989" s="1" t="s">
        <v>12478</v>
      </c>
      <c r="N989" s="1" t="s">
        <v>12971</v>
      </c>
      <c r="S989" s="1" t="s">
        <v>93</v>
      </c>
      <c r="T989" s="1" t="s">
        <v>6597</v>
      </c>
      <c r="U989" s="1" t="s">
        <v>2451</v>
      </c>
      <c r="V989" s="1" t="s">
        <v>6825</v>
      </c>
      <c r="Y989" s="1" t="s">
        <v>2452</v>
      </c>
      <c r="Z989" s="1" t="s">
        <v>7697</v>
      </c>
      <c r="AC989" s="1">
        <v>23</v>
      </c>
      <c r="AD989" s="1" t="s">
        <v>202</v>
      </c>
      <c r="AE989" s="1" t="s">
        <v>8736</v>
      </c>
    </row>
    <row r="990" spans="1:72" ht="13.5" customHeight="1" x14ac:dyDescent="0.25">
      <c r="A990" s="4" t="str">
        <f t="shared" si="30"/>
        <v>1687_풍각남면_246</v>
      </c>
      <c r="B990" s="1">
        <v>1687</v>
      </c>
      <c r="C990" s="1" t="s">
        <v>11322</v>
      </c>
      <c r="D990" s="1" t="s">
        <v>11323</v>
      </c>
      <c r="E990" s="1">
        <v>989</v>
      </c>
      <c r="F990" s="1">
        <v>4</v>
      </c>
      <c r="G990" s="1" t="s">
        <v>2332</v>
      </c>
      <c r="H990" s="1" t="s">
        <v>6461</v>
      </c>
      <c r="I990" s="1">
        <v>4</v>
      </c>
      <c r="L990" s="1">
        <v>2</v>
      </c>
      <c r="M990" s="1" t="s">
        <v>12478</v>
      </c>
      <c r="N990" s="1" t="s">
        <v>12971</v>
      </c>
      <c r="S990" s="1" t="s">
        <v>341</v>
      </c>
      <c r="T990" s="1" t="s">
        <v>6594</v>
      </c>
      <c r="W990" s="1" t="s">
        <v>98</v>
      </c>
      <c r="X990" s="1" t="s">
        <v>11439</v>
      </c>
      <c r="Y990" s="1" t="s">
        <v>140</v>
      </c>
      <c r="Z990" s="1" t="s">
        <v>7129</v>
      </c>
      <c r="AC990" s="1">
        <v>23</v>
      </c>
      <c r="AD990" s="1" t="s">
        <v>202</v>
      </c>
      <c r="AE990" s="1" t="s">
        <v>8736</v>
      </c>
      <c r="AF990" s="1" t="s">
        <v>97</v>
      </c>
      <c r="AG990" s="1" t="s">
        <v>8774</v>
      </c>
      <c r="AJ990" s="1" t="s">
        <v>17</v>
      </c>
      <c r="AK990" s="1" t="s">
        <v>8908</v>
      </c>
      <c r="AL990" s="1" t="s">
        <v>56</v>
      </c>
      <c r="AM990" s="1" t="s">
        <v>11552</v>
      </c>
    </row>
    <row r="991" spans="1:72" ht="13.5" customHeight="1" x14ac:dyDescent="0.25">
      <c r="A991" s="4" t="str">
        <f t="shared" si="30"/>
        <v>1687_풍각남면_246</v>
      </c>
      <c r="B991" s="1">
        <v>1687</v>
      </c>
      <c r="C991" s="1" t="s">
        <v>11322</v>
      </c>
      <c r="D991" s="1" t="s">
        <v>11323</v>
      </c>
      <c r="E991" s="1">
        <v>990</v>
      </c>
      <c r="F991" s="1">
        <v>4</v>
      </c>
      <c r="G991" s="1" t="s">
        <v>2332</v>
      </c>
      <c r="H991" s="1" t="s">
        <v>6461</v>
      </c>
      <c r="I991" s="1">
        <v>4</v>
      </c>
      <c r="L991" s="1">
        <v>3</v>
      </c>
      <c r="M991" s="1" t="s">
        <v>12479</v>
      </c>
      <c r="N991" s="1" t="s">
        <v>12972</v>
      </c>
      <c r="T991" s="1" t="s">
        <v>11369</v>
      </c>
      <c r="U991" s="1" t="s">
        <v>134</v>
      </c>
      <c r="V991" s="1" t="s">
        <v>6674</v>
      </c>
      <c r="W991" s="1" t="s">
        <v>145</v>
      </c>
      <c r="X991" s="1" t="s">
        <v>7059</v>
      </c>
      <c r="Y991" s="1" t="s">
        <v>2189</v>
      </c>
      <c r="Z991" s="1" t="s">
        <v>7491</v>
      </c>
      <c r="AC991" s="1">
        <v>36</v>
      </c>
      <c r="AD991" s="1" t="s">
        <v>76</v>
      </c>
      <c r="AE991" s="1" t="s">
        <v>8719</v>
      </c>
      <c r="AJ991" s="1" t="s">
        <v>17</v>
      </c>
      <c r="AK991" s="1" t="s">
        <v>8908</v>
      </c>
      <c r="AL991" s="1" t="s">
        <v>51</v>
      </c>
      <c r="AM991" s="1" t="s">
        <v>8849</v>
      </c>
      <c r="AT991" s="1" t="s">
        <v>2446</v>
      </c>
      <c r="AU991" s="1" t="s">
        <v>6952</v>
      </c>
      <c r="AV991" s="1" t="s">
        <v>2425</v>
      </c>
      <c r="AW991" s="1" t="s">
        <v>9395</v>
      </c>
      <c r="BG991" s="1" t="s">
        <v>180</v>
      </c>
      <c r="BH991" s="1" t="s">
        <v>6712</v>
      </c>
      <c r="BI991" s="1" t="s">
        <v>2426</v>
      </c>
      <c r="BJ991" s="1" t="s">
        <v>10079</v>
      </c>
      <c r="BK991" s="1" t="s">
        <v>581</v>
      </c>
      <c r="BL991" s="1" t="s">
        <v>9902</v>
      </c>
      <c r="BM991" s="1" t="s">
        <v>2447</v>
      </c>
      <c r="BN991" s="1" t="s">
        <v>10506</v>
      </c>
      <c r="BO991" s="1" t="s">
        <v>471</v>
      </c>
      <c r="BP991" s="1" t="s">
        <v>9170</v>
      </c>
      <c r="BQ991" s="1" t="s">
        <v>2453</v>
      </c>
      <c r="BR991" s="1" t="s">
        <v>10933</v>
      </c>
      <c r="BS991" s="1" t="s">
        <v>1394</v>
      </c>
      <c r="BT991" s="1" t="s">
        <v>8881</v>
      </c>
    </row>
    <row r="992" spans="1:72" ht="13.5" customHeight="1" x14ac:dyDescent="0.25">
      <c r="A992" s="4" t="str">
        <f t="shared" si="30"/>
        <v>1687_풍각남면_246</v>
      </c>
      <c r="B992" s="1">
        <v>1687</v>
      </c>
      <c r="C992" s="1" t="s">
        <v>11322</v>
      </c>
      <c r="D992" s="1" t="s">
        <v>11323</v>
      </c>
      <c r="E992" s="1">
        <v>991</v>
      </c>
      <c r="F992" s="1">
        <v>4</v>
      </c>
      <c r="G992" s="1" t="s">
        <v>2332</v>
      </c>
      <c r="H992" s="1" t="s">
        <v>6461</v>
      </c>
      <c r="I992" s="1">
        <v>4</v>
      </c>
      <c r="L992" s="1">
        <v>3</v>
      </c>
      <c r="M992" s="1" t="s">
        <v>12479</v>
      </c>
      <c r="N992" s="1" t="s">
        <v>12972</v>
      </c>
      <c r="S992" s="1" t="s">
        <v>52</v>
      </c>
      <c r="T992" s="1" t="s">
        <v>6593</v>
      </c>
      <c r="W992" s="1" t="s">
        <v>1558</v>
      </c>
      <c r="X992" s="1" t="s">
        <v>7082</v>
      </c>
      <c r="Y992" s="1" t="s">
        <v>140</v>
      </c>
      <c r="Z992" s="1" t="s">
        <v>7129</v>
      </c>
      <c r="AC992" s="1">
        <v>33</v>
      </c>
      <c r="AD992" s="1" t="s">
        <v>574</v>
      </c>
      <c r="AE992" s="1" t="s">
        <v>8762</v>
      </c>
      <c r="AJ992" s="1" t="s">
        <v>17</v>
      </c>
      <c r="AK992" s="1" t="s">
        <v>8908</v>
      </c>
      <c r="AL992" s="1" t="s">
        <v>2454</v>
      </c>
      <c r="AM992" s="1" t="s">
        <v>8933</v>
      </c>
      <c r="AT992" s="1" t="s">
        <v>60</v>
      </c>
      <c r="AU992" s="1" t="s">
        <v>7012</v>
      </c>
      <c r="AV992" s="1" t="s">
        <v>2455</v>
      </c>
      <c r="AW992" s="1" t="s">
        <v>9399</v>
      </c>
      <c r="BG992" s="1" t="s">
        <v>60</v>
      </c>
      <c r="BH992" s="1" t="s">
        <v>7012</v>
      </c>
      <c r="BI992" s="1" t="s">
        <v>2456</v>
      </c>
      <c r="BJ992" s="1" t="s">
        <v>10081</v>
      </c>
      <c r="BK992" s="1" t="s">
        <v>2457</v>
      </c>
      <c r="BL992" s="1" t="s">
        <v>10346</v>
      </c>
      <c r="BM992" s="1" t="s">
        <v>2458</v>
      </c>
      <c r="BN992" s="1" t="s">
        <v>7928</v>
      </c>
      <c r="BO992" s="1" t="s">
        <v>60</v>
      </c>
      <c r="BP992" s="1" t="s">
        <v>7012</v>
      </c>
      <c r="BQ992" s="1" t="s">
        <v>2459</v>
      </c>
      <c r="BR992" s="1" t="s">
        <v>10937</v>
      </c>
      <c r="BS992" s="1" t="s">
        <v>51</v>
      </c>
      <c r="BT992" s="1" t="s">
        <v>8849</v>
      </c>
    </row>
    <row r="993" spans="1:73" ht="13.5" customHeight="1" x14ac:dyDescent="0.25">
      <c r="A993" s="4" t="str">
        <f t="shared" si="30"/>
        <v>1687_풍각남면_246</v>
      </c>
      <c r="B993" s="1">
        <v>1687</v>
      </c>
      <c r="C993" s="1" t="s">
        <v>11322</v>
      </c>
      <c r="D993" s="1" t="s">
        <v>11323</v>
      </c>
      <c r="E993" s="1">
        <v>992</v>
      </c>
      <c r="F993" s="1">
        <v>4</v>
      </c>
      <c r="G993" s="1" t="s">
        <v>2332</v>
      </c>
      <c r="H993" s="1" t="s">
        <v>6461</v>
      </c>
      <c r="I993" s="1">
        <v>4</v>
      </c>
      <c r="L993" s="1">
        <v>3</v>
      </c>
      <c r="M993" s="1" t="s">
        <v>12479</v>
      </c>
      <c r="N993" s="1" t="s">
        <v>12972</v>
      </c>
      <c r="S993" s="1" t="s">
        <v>70</v>
      </c>
      <c r="T993" s="1" t="s">
        <v>6596</v>
      </c>
      <c r="Y993" s="1" t="s">
        <v>2460</v>
      </c>
      <c r="Z993" s="1" t="s">
        <v>7698</v>
      </c>
      <c r="AC993" s="1">
        <v>7</v>
      </c>
      <c r="AD993" s="1" t="s">
        <v>121</v>
      </c>
      <c r="AE993" s="1" t="s">
        <v>8725</v>
      </c>
    </row>
    <row r="994" spans="1:73" ht="13.5" customHeight="1" x14ac:dyDescent="0.25">
      <c r="A994" s="4" t="str">
        <f t="shared" si="30"/>
        <v>1687_풍각남면_246</v>
      </c>
      <c r="B994" s="1">
        <v>1687</v>
      </c>
      <c r="C994" s="1" t="s">
        <v>11322</v>
      </c>
      <c r="D994" s="1" t="s">
        <v>11323</v>
      </c>
      <c r="E994" s="1">
        <v>993</v>
      </c>
      <c r="F994" s="1">
        <v>4</v>
      </c>
      <c r="G994" s="1" t="s">
        <v>2332</v>
      </c>
      <c r="H994" s="1" t="s">
        <v>6461</v>
      </c>
      <c r="I994" s="1">
        <v>4</v>
      </c>
      <c r="L994" s="1">
        <v>4</v>
      </c>
      <c r="M994" s="1" t="s">
        <v>12480</v>
      </c>
      <c r="N994" s="1" t="s">
        <v>12973</v>
      </c>
      <c r="T994" s="1" t="s">
        <v>11368</v>
      </c>
      <c r="U994" s="1" t="s">
        <v>374</v>
      </c>
      <c r="V994" s="1" t="s">
        <v>6692</v>
      </c>
      <c r="W994" s="1" t="s">
        <v>1603</v>
      </c>
      <c r="X994" s="1" t="s">
        <v>7083</v>
      </c>
      <c r="Y994" s="1" t="s">
        <v>2461</v>
      </c>
      <c r="Z994" s="1" t="s">
        <v>7699</v>
      </c>
      <c r="AC994" s="1">
        <v>36</v>
      </c>
      <c r="AD994" s="1" t="s">
        <v>76</v>
      </c>
      <c r="AE994" s="1" t="s">
        <v>8719</v>
      </c>
      <c r="AJ994" s="1" t="s">
        <v>17</v>
      </c>
      <c r="AK994" s="1" t="s">
        <v>8908</v>
      </c>
      <c r="AL994" s="1" t="s">
        <v>522</v>
      </c>
      <c r="AM994" s="1" t="s">
        <v>8889</v>
      </c>
      <c r="AT994" s="1" t="s">
        <v>60</v>
      </c>
      <c r="AU994" s="1" t="s">
        <v>7012</v>
      </c>
      <c r="AV994" s="1" t="s">
        <v>1708</v>
      </c>
      <c r="AW994" s="1" t="s">
        <v>7458</v>
      </c>
      <c r="BG994" s="1" t="s">
        <v>78</v>
      </c>
      <c r="BH994" s="1" t="s">
        <v>6689</v>
      </c>
      <c r="BI994" s="1" t="s">
        <v>2027</v>
      </c>
      <c r="BJ994" s="1" t="s">
        <v>9360</v>
      </c>
      <c r="BK994" s="1" t="s">
        <v>78</v>
      </c>
      <c r="BL994" s="1" t="s">
        <v>6689</v>
      </c>
      <c r="BM994" s="1" t="s">
        <v>2462</v>
      </c>
      <c r="BN994" s="1" t="s">
        <v>9371</v>
      </c>
      <c r="BO994" s="1" t="s">
        <v>392</v>
      </c>
      <c r="BP994" s="1" t="s">
        <v>9213</v>
      </c>
      <c r="BQ994" s="1" t="s">
        <v>1733</v>
      </c>
      <c r="BR994" s="1" t="s">
        <v>11998</v>
      </c>
      <c r="BS994" s="1" t="s">
        <v>56</v>
      </c>
      <c r="BT994" s="1" t="s">
        <v>11552</v>
      </c>
    </row>
    <row r="995" spans="1:73" ht="13.5" customHeight="1" x14ac:dyDescent="0.25">
      <c r="A995" s="4" t="str">
        <f t="shared" si="30"/>
        <v>1687_풍각남면_246</v>
      </c>
      <c r="B995" s="1">
        <v>1687</v>
      </c>
      <c r="C995" s="1" t="s">
        <v>11322</v>
      </c>
      <c r="D995" s="1" t="s">
        <v>11323</v>
      </c>
      <c r="E995" s="1">
        <v>994</v>
      </c>
      <c r="F995" s="1">
        <v>4</v>
      </c>
      <c r="G995" s="1" t="s">
        <v>2332</v>
      </c>
      <c r="H995" s="1" t="s">
        <v>6461</v>
      </c>
      <c r="I995" s="1">
        <v>4</v>
      </c>
      <c r="L995" s="1">
        <v>4</v>
      </c>
      <c r="M995" s="1" t="s">
        <v>12480</v>
      </c>
      <c r="N995" s="1" t="s">
        <v>12973</v>
      </c>
      <c r="S995" s="1" t="s">
        <v>52</v>
      </c>
      <c r="T995" s="1" t="s">
        <v>6593</v>
      </c>
      <c r="W995" s="1" t="s">
        <v>1478</v>
      </c>
      <c r="X995" s="1" t="s">
        <v>7080</v>
      </c>
      <c r="Y995" s="1" t="s">
        <v>140</v>
      </c>
      <c r="Z995" s="1" t="s">
        <v>7129</v>
      </c>
      <c r="AC995" s="1">
        <v>37</v>
      </c>
      <c r="AD995" s="1" t="s">
        <v>124</v>
      </c>
      <c r="AE995" s="1" t="s">
        <v>8726</v>
      </c>
      <c r="AJ995" s="1" t="s">
        <v>17</v>
      </c>
      <c r="AK995" s="1" t="s">
        <v>8908</v>
      </c>
      <c r="AL995" s="1" t="s">
        <v>163</v>
      </c>
      <c r="AM995" s="1" t="s">
        <v>8851</v>
      </c>
      <c r="AT995" s="1" t="s">
        <v>60</v>
      </c>
      <c r="AU995" s="1" t="s">
        <v>7012</v>
      </c>
      <c r="AV995" s="1" t="s">
        <v>271</v>
      </c>
      <c r="AW995" s="1" t="s">
        <v>7668</v>
      </c>
      <c r="BG995" s="1" t="s">
        <v>60</v>
      </c>
      <c r="BH995" s="1" t="s">
        <v>7012</v>
      </c>
      <c r="BI995" s="1" t="s">
        <v>2298</v>
      </c>
      <c r="BJ995" s="1" t="s">
        <v>10082</v>
      </c>
      <c r="BK995" s="1" t="s">
        <v>60</v>
      </c>
      <c r="BL995" s="1" t="s">
        <v>7012</v>
      </c>
      <c r="BM995" s="1" t="s">
        <v>2463</v>
      </c>
      <c r="BN995" s="1" t="s">
        <v>8501</v>
      </c>
      <c r="BO995" s="1" t="s">
        <v>60</v>
      </c>
      <c r="BP995" s="1" t="s">
        <v>7012</v>
      </c>
      <c r="BQ995" s="1" t="s">
        <v>2464</v>
      </c>
      <c r="BR995" s="1" t="s">
        <v>10938</v>
      </c>
      <c r="BS995" s="1" t="s">
        <v>1273</v>
      </c>
      <c r="BT995" s="1" t="s">
        <v>7926</v>
      </c>
    </row>
    <row r="996" spans="1:73" ht="13.5" customHeight="1" x14ac:dyDescent="0.25">
      <c r="A996" s="4" t="str">
        <f t="shared" si="30"/>
        <v>1687_풍각남면_246</v>
      </c>
      <c r="B996" s="1">
        <v>1687</v>
      </c>
      <c r="C996" s="1" t="s">
        <v>11322</v>
      </c>
      <c r="D996" s="1" t="s">
        <v>11323</v>
      </c>
      <c r="E996" s="1">
        <v>995</v>
      </c>
      <c r="F996" s="1">
        <v>4</v>
      </c>
      <c r="G996" s="1" t="s">
        <v>2332</v>
      </c>
      <c r="H996" s="1" t="s">
        <v>6461</v>
      </c>
      <c r="I996" s="1">
        <v>4</v>
      </c>
      <c r="L996" s="1">
        <v>4</v>
      </c>
      <c r="M996" s="1" t="s">
        <v>12480</v>
      </c>
      <c r="N996" s="1" t="s">
        <v>12973</v>
      </c>
      <c r="S996" s="1" t="s">
        <v>68</v>
      </c>
      <c r="T996" s="1" t="s">
        <v>6595</v>
      </c>
      <c r="W996" s="1" t="s">
        <v>98</v>
      </c>
      <c r="X996" s="1" t="s">
        <v>11439</v>
      </c>
      <c r="Y996" s="1" t="s">
        <v>140</v>
      </c>
      <c r="Z996" s="1" t="s">
        <v>7129</v>
      </c>
      <c r="AC996" s="1">
        <v>57</v>
      </c>
      <c r="AD996" s="1" t="s">
        <v>2010</v>
      </c>
      <c r="AE996" s="1" t="s">
        <v>8771</v>
      </c>
    </row>
    <row r="997" spans="1:73" ht="13.5" customHeight="1" x14ac:dyDescent="0.25">
      <c r="A997" s="4" t="str">
        <f t="shared" si="30"/>
        <v>1687_풍각남면_246</v>
      </c>
      <c r="B997" s="1">
        <v>1687</v>
      </c>
      <c r="C997" s="1" t="s">
        <v>11322</v>
      </c>
      <c r="D997" s="1" t="s">
        <v>11323</v>
      </c>
      <c r="E997" s="1">
        <v>996</v>
      </c>
      <c r="F997" s="1">
        <v>4</v>
      </c>
      <c r="G997" s="1" t="s">
        <v>2332</v>
      </c>
      <c r="H997" s="1" t="s">
        <v>6461</v>
      </c>
      <c r="I997" s="1">
        <v>4</v>
      </c>
      <c r="L997" s="1">
        <v>4</v>
      </c>
      <c r="M997" s="1" t="s">
        <v>12480</v>
      </c>
      <c r="N997" s="1" t="s">
        <v>12973</v>
      </c>
      <c r="S997" s="1" t="s">
        <v>93</v>
      </c>
      <c r="T997" s="1" t="s">
        <v>6597</v>
      </c>
      <c r="U997" s="1" t="s">
        <v>154</v>
      </c>
      <c r="V997" s="1" t="s">
        <v>6675</v>
      </c>
      <c r="Y997" s="1" t="s">
        <v>2465</v>
      </c>
      <c r="Z997" s="1" t="s">
        <v>7700</v>
      </c>
      <c r="AC997" s="1">
        <v>22</v>
      </c>
      <c r="AD997" s="1" t="s">
        <v>253</v>
      </c>
      <c r="AE997" s="1" t="s">
        <v>8742</v>
      </c>
      <c r="BU997" s="1" t="s">
        <v>14101</v>
      </c>
    </row>
    <row r="998" spans="1:73" ht="13.5" customHeight="1" x14ac:dyDescent="0.25">
      <c r="A998" s="4" t="str">
        <f t="shared" si="30"/>
        <v>1687_풍각남면_246</v>
      </c>
      <c r="B998" s="1">
        <v>1687</v>
      </c>
      <c r="C998" s="1" t="s">
        <v>11322</v>
      </c>
      <c r="D998" s="1" t="s">
        <v>11323</v>
      </c>
      <c r="E998" s="1">
        <v>997</v>
      </c>
      <c r="F998" s="1">
        <v>4</v>
      </c>
      <c r="G998" s="1" t="s">
        <v>2332</v>
      </c>
      <c r="H998" s="1" t="s">
        <v>6461</v>
      </c>
      <c r="I998" s="1">
        <v>4</v>
      </c>
      <c r="L998" s="1">
        <v>4</v>
      </c>
      <c r="M998" s="1" t="s">
        <v>12480</v>
      </c>
      <c r="N998" s="1" t="s">
        <v>12973</v>
      </c>
      <c r="S998" s="1" t="s">
        <v>70</v>
      </c>
      <c r="T998" s="1" t="s">
        <v>6596</v>
      </c>
      <c r="Y998" s="1" t="s">
        <v>1465</v>
      </c>
      <c r="Z998" s="1" t="s">
        <v>7451</v>
      </c>
      <c r="AC998" s="1">
        <v>7</v>
      </c>
      <c r="AD998" s="1" t="s">
        <v>121</v>
      </c>
      <c r="AE998" s="1" t="s">
        <v>8725</v>
      </c>
    </row>
    <row r="999" spans="1:73" ht="13.5" customHeight="1" x14ac:dyDescent="0.25">
      <c r="A999" s="4" t="str">
        <f t="shared" si="30"/>
        <v>1687_풍각남면_246</v>
      </c>
      <c r="B999" s="1">
        <v>1687</v>
      </c>
      <c r="C999" s="1" t="s">
        <v>11322</v>
      </c>
      <c r="D999" s="1" t="s">
        <v>11323</v>
      </c>
      <c r="E999" s="1">
        <v>998</v>
      </c>
      <c r="F999" s="1">
        <v>4</v>
      </c>
      <c r="G999" s="1" t="s">
        <v>2332</v>
      </c>
      <c r="H999" s="1" t="s">
        <v>6461</v>
      </c>
      <c r="I999" s="1">
        <v>4</v>
      </c>
      <c r="L999" s="1">
        <v>4</v>
      </c>
      <c r="M999" s="1" t="s">
        <v>12480</v>
      </c>
      <c r="N999" s="1" t="s">
        <v>12973</v>
      </c>
      <c r="S999" s="1" t="s">
        <v>93</v>
      </c>
      <c r="T999" s="1" t="s">
        <v>6597</v>
      </c>
      <c r="U999" s="1" t="s">
        <v>154</v>
      </c>
      <c r="V999" s="1" t="s">
        <v>6675</v>
      </c>
      <c r="Y999" s="1" t="s">
        <v>1925</v>
      </c>
      <c r="Z999" s="1" t="s">
        <v>7572</v>
      </c>
      <c r="AC999" s="1">
        <v>17</v>
      </c>
      <c r="AD999" s="1" t="s">
        <v>611</v>
      </c>
      <c r="AE999" s="1" t="s">
        <v>8764</v>
      </c>
      <c r="AF999" s="1" t="s">
        <v>97</v>
      </c>
      <c r="AG999" s="1" t="s">
        <v>8774</v>
      </c>
    </row>
    <row r="1000" spans="1:73" ht="13.5" customHeight="1" x14ac:dyDescent="0.25">
      <c r="A1000" s="4" t="str">
        <f t="shared" si="30"/>
        <v>1687_풍각남면_246</v>
      </c>
      <c r="B1000" s="1">
        <v>1687</v>
      </c>
      <c r="C1000" s="1" t="s">
        <v>11322</v>
      </c>
      <c r="D1000" s="1" t="s">
        <v>11323</v>
      </c>
      <c r="E1000" s="1">
        <v>999</v>
      </c>
      <c r="F1000" s="1">
        <v>4</v>
      </c>
      <c r="G1000" s="1" t="s">
        <v>2332</v>
      </c>
      <c r="H1000" s="1" t="s">
        <v>6461</v>
      </c>
      <c r="I1000" s="1">
        <v>4</v>
      </c>
      <c r="L1000" s="1">
        <v>4</v>
      </c>
      <c r="M1000" s="1" t="s">
        <v>12480</v>
      </c>
      <c r="N1000" s="1" t="s">
        <v>12973</v>
      </c>
      <c r="S1000" s="1" t="s">
        <v>1586</v>
      </c>
      <c r="T1000" s="1" t="s">
        <v>6618</v>
      </c>
      <c r="U1000" s="1" t="s">
        <v>1913</v>
      </c>
      <c r="V1000" s="1" t="s">
        <v>6792</v>
      </c>
      <c r="W1000" s="1" t="s">
        <v>1603</v>
      </c>
      <c r="X1000" s="1" t="s">
        <v>7083</v>
      </c>
      <c r="Y1000" s="1" t="s">
        <v>140</v>
      </c>
      <c r="Z1000" s="1" t="s">
        <v>7129</v>
      </c>
      <c r="AC1000" s="1">
        <v>43</v>
      </c>
      <c r="AD1000" s="1" t="s">
        <v>382</v>
      </c>
      <c r="AE1000" s="1" t="s">
        <v>8753</v>
      </c>
    </row>
    <row r="1001" spans="1:73" ht="13.5" customHeight="1" x14ac:dyDescent="0.25">
      <c r="A1001" s="4" t="str">
        <f t="shared" si="30"/>
        <v>1687_풍각남면_246</v>
      </c>
      <c r="B1001" s="1">
        <v>1687</v>
      </c>
      <c r="C1001" s="1" t="s">
        <v>11322</v>
      </c>
      <c r="D1001" s="1" t="s">
        <v>11323</v>
      </c>
      <c r="E1001" s="1">
        <v>1000</v>
      </c>
      <c r="F1001" s="1">
        <v>4</v>
      </c>
      <c r="G1001" s="1" t="s">
        <v>2332</v>
      </c>
      <c r="H1001" s="1" t="s">
        <v>6461</v>
      </c>
      <c r="I1001" s="1">
        <v>4</v>
      </c>
      <c r="L1001" s="1">
        <v>4</v>
      </c>
      <c r="M1001" s="1" t="s">
        <v>12480</v>
      </c>
      <c r="N1001" s="1" t="s">
        <v>12973</v>
      </c>
      <c r="S1001" s="1" t="s">
        <v>2466</v>
      </c>
      <c r="T1001" s="1" t="s">
        <v>6631</v>
      </c>
      <c r="Y1001" s="1" t="s">
        <v>2467</v>
      </c>
      <c r="Z1001" s="1" t="s">
        <v>7701</v>
      </c>
      <c r="AF1001" s="1" t="s">
        <v>943</v>
      </c>
      <c r="AG1001" s="1" t="s">
        <v>8783</v>
      </c>
      <c r="AH1001" s="1" t="s">
        <v>11570</v>
      </c>
      <c r="AI1001" s="1" t="s">
        <v>8863</v>
      </c>
    </row>
    <row r="1002" spans="1:73" ht="13.5" customHeight="1" x14ac:dyDescent="0.25">
      <c r="A1002" s="4" t="str">
        <f t="shared" si="30"/>
        <v>1687_풍각남면_246</v>
      </c>
      <c r="B1002" s="1">
        <v>1687</v>
      </c>
      <c r="C1002" s="1" t="s">
        <v>11322</v>
      </c>
      <c r="D1002" s="1" t="s">
        <v>11323</v>
      </c>
      <c r="E1002" s="1">
        <v>1001</v>
      </c>
      <c r="F1002" s="1">
        <v>4</v>
      </c>
      <c r="G1002" s="1" t="s">
        <v>2332</v>
      </c>
      <c r="H1002" s="1" t="s">
        <v>6461</v>
      </c>
      <c r="I1002" s="1">
        <v>4</v>
      </c>
      <c r="L1002" s="1">
        <v>4</v>
      </c>
      <c r="M1002" s="1" t="s">
        <v>12480</v>
      </c>
      <c r="N1002" s="1" t="s">
        <v>12973</v>
      </c>
      <c r="S1002" s="1" t="s">
        <v>2468</v>
      </c>
      <c r="T1002" s="1" t="s">
        <v>6632</v>
      </c>
      <c r="W1002" s="1" t="s">
        <v>545</v>
      </c>
      <c r="X1002" s="1" t="s">
        <v>7069</v>
      </c>
      <c r="Y1002" s="1" t="s">
        <v>2469</v>
      </c>
      <c r="Z1002" s="1" t="s">
        <v>7702</v>
      </c>
      <c r="AF1002" s="1" t="s">
        <v>220</v>
      </c>
      <c r="AG1002" s="1" t="s">
        <v>8737</v>
      </c>
    </row>
    <row r="1003" spans="1:73" ht="13.5" customHeight="1" x14ac:dyDescent="0.25">
      <c r="A1003" s="4" t="str">
        <f t="shared" ref="A1003:A1034" si="31">HYPERLINK("http://kyu.snu.ac.kr/sdhj/index.jsp?type=hj/GK14817_00IH_0001_0247.jpg","1687_풍각남면_247")</f>
        <v>1687_풍각남면_247</v>
      </c>
      <c r="B1003" s="1">
        <v>1687</v>
      </c>
      <c r="C1003" s="1" t="s">
        <v>11322</v>
      </c>
      <c r="D1003" s="1" t="s">
        <v>11323</v>
      </c>
      <c r="E1003" s="1">
        <v>1002</v>
      </c>
      <c r="F1003" s="1">
        <v>4</v>
      </c>
      <c r="G1003" s="1" t="s">
        <v>2332</v>
      </c>
      <c r="H1003" s="1" t="s">
        <v>6461</v>
      </c>
      <c r="I1003" s="1">
        <v>4</v>
      </c>
      <c r="L1003" s="1">
        <v>5</v>
      </c>
      <c r="M1003" s="1" t="s">
        <v>12321</v>
      </c>
      <c r="N1003" s="1" t="s">
        <v>12811</v>
      </c>
      <c r="T1003" s="1" t="s">
        <v>11369</v>
      </c>
      <c r="U1003" s="1" t="s">
        <v>73</v>
      </c>
      <c r="V1003" s="1" t="s">
        <v>6670</v>
      </c>
      <c r="W1003" s="1" t="s">
        <v>84</v>
      </c>
      <c r="X1003" s="1" t="s">
        <v>11440</v>
      </c>
      <c r="Y1003" s="1" t="s">
        <v>135</v>
      </c>
      <c r="Z1003" s="1" t="s">
        <v>7128</v>
      </c>
      <c r="AC1003" s="1">
        <v>57</v>
      </c>
      <c r="AD1003" s="1" t="s">
        <v>2010</v>
      </c>
      <c r="AE1003" s="1" t="s">
        <v>8771</v>
      </c>
      <c r="AJ1003" s="1" t="s">
        <v>17</v>
      </c>
      <c r="AK1003" s="1" t="s">
        <v>8908</v>
      </c>
      <c r="AL1003" s="1" t="s">
        <v>86</v>
      </c>
      <c r="AM1003" s="1" t="s">
        <v>8853</v>
      </c>
      <c r="AT1003" s="1" t="s">
        <v>60</v>
      </c>
      <c r="AU1003" s="1" t="s">
        <v>7012</v>
      </c>
      <c r="AV1003" s="1" t="s">
        <v>2470</v>
      </c>
      <c r="AW1003" s="1" t="s">
        <v>9400</v>
      </c>
      <c r="BG1003" s="1" t="s">
        <v>60</v>
      </c>
      <c r="BH1003" s="1" t="s">
        <v>7012</v>
      </c>
      <c r="BI1003" s="1" t="s">
        <v>2471</v>
      </c>
      <c r="BJ1003" s="1" t="s">
        <v>8519</v>
      </c>
      <c r="BK1003" s="1" t="s">
        <v>60</v>
      </c>
      <c r="BL1003" s="1" t="s">
        <v>7012</v>
      </c>
      <c r="BM1003" s="1" t="s">
        <v>2472</v>
      </c>
      <c r="BN1003" s="1" t="s">
        <v>9561</v>
      </c>
      <c r="BO1003" s="1" t="s">
        <v>60</v>
      </c>
      <c r="BP1003" s="1" t="s">
        <v>7012</v>
      </c>
      <c r="BQ1003" s="1" t="s">
        <v>13816</v>
      </c>
      <c r="BR1003" s="1" t="s">
        <v>10939</v>
      </c>
      <c r="BS1003" s="1" t="s">
        <v>108</v>
      </c>
      <c r="BT1003" s="1" t="s">
        <v>8869</v>
      </c>
    </row>
    <row r="1004" spans="1:73" ht="13.5" customHeight="1" x14ac:dyDescent="0.25">
      <c r="A1004" s="4" t="str">
        <f t="shared" si="31"/>
        <v>1687_풍각남면_247</v>
      </c>
      <c r="B1004" s="1">
        <v>1687</v>
      </c>
      <c r="C1004" s="1" t="s">
        <v>11322</v>
      </c>
      <c r="D1004" s="1" t="s">
        <v>11323</v>
      </c>
      <c r="E1004" s="1">
        <v>1003</v>
      </c>
      <c r="F1004" s="1">
        <v>4</v>
      </c>
      <c r="G1004" s="1" t="s">
        <v>2332</v>
      </c>
      <c r="H1004" s="1" t="s">
        <v>6461</v>
      </c>
      <c r="I1004" s="1">
        <v>4</v>
      </c>
      <c r="L1004" s="1">
        <v>5</v>
      </c>
      <c r="M1004" s="1" t="s">
        <v>12321</v>
      </c>
      <c r="N1004" s="1" t="s">
        <v>12811</v>
      </c>
      <c r="S1004" s="1" t="s">
        <v>52</v>
      </c>
      <c r="T1004" s="1" t="s">
        <v>6593</v>
      </c>
      <c r="W1004" s="1" t="s">
        <v>98</v>
      </c>
      <c r="X1004" s="1" t="s">
        <v>11439</v>
      </c>
      <c r="Y1004" s="1" t="s">
        <v>140</v>
      </c>
      <c r="Z1004" s="1" t="s">
        <v>7129</v>
      </c>
      <c r="AC1004" s="1">
        <v>48</v>
      </c>
      <c r="AD1004" s="1" t="s">
        <v>427</v>
      </c>
      <c r="AE1004" s="1" t="s">
        <v>8758</v>
      </c>
      <c r="AJ1004" s="1" t="s">
        <v>17</v>
      </c>
      <c r="AK1004" s="1" t="s">
        <v>8908</v>
      </c>
      <c r="AL1004" s="1" t="s">
        <v>56</v>
      </c>
      <c r="AM1004" s="1" t="s">
        <v>11552</v>
      </c>
      <c r="AT1004" s="1" t="s">
        <v>293</v>
      </c>
      <c r="AU1004" s="1" t="s">
        <v>6947</v>
      </c>
      <c r="AV1004" s="1" t="s">
        <v>13817</v>
      </c>
      <c r="AW1004" s="1" t="s">
        <v>9401</v>
      </c>
      <c r="BG1004" s="1" t="s">
        <v>60</v>
      </c>
      <c r="BH1004" s="1" t="s">
        <v>7012</v>
      </c>
      <c r="BI1004" s="1" t="s">
        <v>2473</v>
      </c>
      <c r="BJ1004" s="1" t="s">
        <v>10083</v>
      </c>
      <c r="BK1004" s="1" t="s">
        <v>60</v>
      </c>
      <c r="BL1004" s="1" t="s">
        <v>7012</v>
      </c>
      <c r="BM1004" s="1" t="s">
        <v>2474</v>
      </c>
      <c r="BN1004" s="1" t="s">
        <v>8294</v>
      </c>
      <c r="BO1004" s="1" t="s">
        <v>618</v>
      </c>
      <c r="BP1004" s="1" t="s">
        <v>6817</v>
      </c>
      <c r="BQ1004" s="1" t="s">
        <v>2475</v>
      </c>
      <c r="BR1004" s="1" t="s">
        <v>10940</v>
      </c>
      <c r="BS1004" s="1" t="s">
        <v>57</v>
      </c>
      <c r="BT1004" s="1" t="s">
        <v>8919</v>
      </c>
    </row>
    <row r="1005" spans="1:73" ht="13.5" customHeight="1" x14ac:dyDescent="0.25">
      <c r="A1005" s="4" t="str">
        <f t="shared" si="31"/>
        <v>1687_풍각남면_247</v>
      </c>
      <c r="B1005" s="1">
        <v>1687</v>
      </c>
      <c r="C1005" s="1" t="s">
        <v>11322</v>
      </c>
      <c r="D1005" s="1" t="s">
        <v>11323</v>
      </c>
      <c r="E1005" s="1">
        <v>1004</v>
      </c>
      <c r="F1005" s="1">
        <v>4</v>
      </c>
      <c r="G1005" s="1" t="s">
        <v>2332</v>
      </c>
      <c r="H1005" s="1" t="s">
        <v>6461</v>
      </c>
      <c r="I1005" s="1">
        <v>4</v>
      </c>
      <c r="L1005" s="1">
        <v>5</v>
      </c>
      <c r="M1005" s="1" t="s">
        <v>12321</v>
      </c>
      <c r="N1005" s="1" t="s">
        <v>12811</v>
      </c>
      <c r="S1005" s="1" t="s">
        <v>93</v>
      </c>
      <c r="T1005" s="1" t="s">
        <v>6597</v>
      </c>
      <c r="U1005" s="1" t="s">
        <v>134</v>
      </c>
      <c r="V1005" s="1" t="s">
        <v>6674</v>
      </c>
      <c r="Y1005" s="1" t="s">
        <v>2476</v>
      </c>
      <c r="Z1005" s="1" t="s">
        <v>7703</v>
      </c>
      <c r="AC1005" s="1">
        <v>22</v>
      </c>
      <c r="AD1005" s="1" t="s">
        <v>253</v>
      </c>
      <c r="AE1005" s="1" t="s">
        <v>8742</v>
      </c>
    </row>
    <row r="1006" spans="1:73" ht="13.5" customHeight="1" x14ac:dyDescent="0.25">
      <c r="A1006" s="4" t="str">
        <f t="shared" si="31"/>
        <v>1687_풍각남면_247</v>
      </c>
      <c r="B1006" s="1">
        <v>1687</v>
      </c>
      <c r="C1006" s="1" t="s">
        <v>11322</v>
      </c>
      <c r="D1006" s="1" t="s">
        <v>11323</v>
      </c>
      <c r="E1006" s="1">
        <v>1005</v>
      </c>
      <c r="F1006" s="1">
        <v>4</v>
      </c>
      <c r="G1006" s="1" t="s">
        <v>2332</v>
      </c>
      <c r="H1006" s="1" t="s">
        <v>6461</v>
      </c>
      <c r="I1006" s="1">
        <v>4</v>
      </c>
      <c r="L1006" s="1">
        <v>5</v>
      </c>
      <c r="M1006" s="1" t="s">
        <v>12321</v>
      </c>
      <c r="N1006" s="1" t="s">
        <v>12811</v>
      </c>
      <c r="S1006" s="1" t="s">
        <v>341</v>
      </c>
      <c r="T1006" s="1" t="s">
        <v>6594</v>
      </c>
      <c r="W1006" s="1" t="s">
        <v>509</v>
      </c>
      <c r="X1006" s="1" t="s">
        <v>7067</v>
      </c>
      <c r="Y1006" s="1" t="s">
        <v>140</v>
      </c>
      <c r="Z1006" s="1" t="s">
        <v>7129</v>
      </c>
      <c r="AC1006" s="1">
        <v>21</v>
      </c>
      <c r="AD1006" s="1" t="s">
        <v>415</v>
      </c>
      <c r="AE1006" s="1" t="s">
        <v>8756</v>
      </c>
      <c r="AF1006" s="1" t="s">
        <v>97</v>
      </c>
      <c r="AG1006" s="1" t="s">
        <v>8774</v>
      </c>
      <c r="AJ1006" s="1" t="s">
        <v>17</v>
      </c>
      <c r="AK1006" s="1" t="s">
        <v>8908</v>
      </c>
      <c r="AL1006" s="1" t="s">
        <v>510</v>
      </c>
      <c r="AM1006" s="1" t="s">
        <v>8915</v>
      </c>
    </row>
    <row r="1007" spans="1:73" ht="13.5" customHeight="1" x14ac:dyDescent="0.25">
      <c r="A1007" s="4" t="str">
        <f t="shared" si="31"/>
        <v>1687_풍각남면_247</v>
      </c>
      <c r="B1007" s="1">
        <v>1687</v>
      </c>
      <c r="C1007" s="1" t="s">
        <v>11322</v>
      </c>
      <c r="D1007" s="1" t="s">
        <v>11323</v>
      </c>
      <c r="E1007" s="1">
        <v>1006</v>
      </c>
      <c r="F1007" s="1">
        <v>4</v>
      </c>
      <c r="G1007" s="1" t="s">
        <v>2332</v>
      </c>
      <c r="H1007" s="1" t="s">
        <v>6461</v>
      </c>
      <c r="I1007" s="1">
        <v>4</v>
      </c>
      <c r="L1007" s="1">
        <v>5</v>
      </c>
      <c r="M1007" s="1" t="s">
        <v>12321</v>
      </c>
      <c r="N1007" s="1" t="s">
        <v>12811</v>
      </c>
      <c r="S1007" s="1" t="s">
        <v>93</v>
      </c>
      <c r="T1007" s="1" t="s">
        <v>6597</v>
      </c>
      <c r="U1007" s="1" t="s">
        <v>134</v>
      </c>
      <c r="V1007" s="1" t="s">
        <v>6674</v>
      </c>
      <c r="W1007" s="1" t="s">
        <v>84</v>
      </c>
      <c r="X1007" s="1" t="s">
        <v>11440</v>
      </c>
      <c r="Y1007" s="1" t="s">
        <v>682</v>
      </c>
      <c r="Z1007" s="1" t="s">
        <v>7333</v>
      </c>
      <c r="AC1007" s="1">
        <v>18</v>
      </c>
      <c r="AD1007" s="1" t="s">
        <v>801</v>
      </c>
      <c r="AE1007" s="1" t="s">
        <v>7937</v>
      </c>
      <c r="BU1007" s="1" t="s">
        <v>14102</v>
      </c>
    </row>
    <row r="1008" spans="1:73" ht="13.5" customHeight="1" x14ac:dyDescent="0.25">
      <c r="A1008" s="4" t="str">
        <f t="shared" si="31"/>
        <v>1687_풍각남면_247</v>
      </c>
      <c r="B1008" s="1">
        <v>1687</v>
      </c>
      <c r="C1008" s="1" t="s">
        <v>11322</v>
      </c>
      <c r="D1008" s="1" t="s">
        <v>11323</v>
      </c>
      <c r="E1008" s="1">
        <v>1007</v>
      </c>
      <c r="F1008" s="1">
        <v>4</v>
      </c>
      <c r="G1008" s="1" t="s">
        <v>2332</v>
      </c>
      <c r="H1008" s="1" t="s">
        <v>6461</v>
      </c>
      <c r="I1008" s="1">
        <v>4</v>
      </c>
      <c r="L1008" s="1">
        <v>5</v>
      </c>
      <c r="M1008" s="1" t="s">
        <v>12321</v>
      </c>
      <c r="N1008" s="1" t="s">
        <v>12811</v>
      </c>
      <c r="S1008" s="1" t="s">
        <v>68</v>
      </c>
      <c r="T1008" s="1" t="s">
        <v>6595</v>
      </c>
      <c r="W1008" s="1" t="s">
        <v>834</v>
      </c>
      <c r="X1008" s="1" t="s">
        <v>7074</v>
      </c>
      <c r="Y1008" s="1" t="s">
        <v>140</v>
      </c>
      <c r="Z1008" s="1" t="s">
        <v>7129</v>
      </c>
      <c r="AC1008" s="1">
        <v>84</v>
      </c>
      <c r="AD1008" s="1" t="s">
        <v>764</v>
      </c>
      <c r="AE1008" s="1" t="s">
        <v>8767</v>
      </c>
    </row>
    <row r="1009" spans="1:72" ht="13.5" customHeight="1" x14ac:dyDescent="0.25">
      <c r="A1009" s="4" t="str">
        <f t="shared" si="31"/>
        <v>1687_풍각남면_247</v>
      </c>
      <c r="B1009" s="1">
        <v>1687</v>
      </c>
      <c r="C1009" s="1" t="s">
        <v>11322</v>
      </c>
      <c r="D1009" s="1" t="s">
        <v>11323</v>
      </c>
      <c r="E1009" s="1">
        <v>1008</v>
      </c>
      <c r="F1009" s="1">
        <v>4</v>
      </c>
      <c r="G1009" s="1" t="s">
        <v>2332</v>
      </c>
      <c r="H1009" s="1" t="s">
        <v>6461</v>
      </c>
      <c r="I1009" s="1">
        <v>5</v>
      </c>
      <c r="J1009" s="1" t="s">
        <v>2477</v>
      </c>
      <c r="K1009" s="1" t="s">
        <v>6507</v>
      </c>
      <c r="L1009" s="1">
        <v>1</v>
      </c>
      <c r="M1009" s="1" t="s">
        <v>12481</v>
      </c>
      <c r="N1009" s="1" t="s">
        <v>12974</v>
      </c>
      <c r="O1009" s="1" t="s">
        <v>443</v>
      </c>
      <c r="P1009" s="1" t="s">
        <v>11371</v>
      </c>
      <c r="T1009" s="1" t="s">
        <v>11368</v>
      </c>
      <c r="U1009" s="1" t="s">
        <v>134</v>
      </c>
      <c r="V1009" s="1" t="s">
        <v>6674</v>
      </c>
      <c r="W1009" s="1" t="s">
        <v>509</v>
      </c>
      <c r="X1009" s="1" t="s">
        <v>7067</v>
      </c>
      <c r="Y1009" s="1" t="s">
        <v>2478</v>
      </c>
      <c r="Z1009" s="1" t="s">
        <v>7704</v>
      </c>
      <c r="AC1009" s="1">
        <v>29</v>
      </c>
      <c r="AD1009" s="1" t="s">
        <v>422</v>
      </c>
      <c r="AE1009" s="1" t="s">
        <v>8757</v>
      </c>
      <c r="AJ1009" s="1" t="s">
        <v>17</v>
      </c>
      <c r="AK1009" s="1" t="s">
        <v>8908</v>
      </c>
      <c r="AL1009" s="1" t="s">
        <v>510</v>
      </c>
      <c r="AM1009" s="1" t="s">
        <v>8915</v>
      </c>
      <c r="AT1009" s="1" t="s">
        <v>173</v>
      </c>
      <c r="AU1009" s="1" t="s">
        <v>6934</v>
      </c>
      <c r="AV1009" s="1" t="s">
        <v>789</v>
      </c>
      <c r="AW1009" s="1" t="s">
        <v>7263</v>
      </c>
      <c r="BG1009" s="1" t="s">
        <v>2479</v>
      </c>
      <c r="BH1009" s="1" t="s">
        <v>9005</v>
      </c>
      <c r="BI1009" s="1" t="s">
        <v>2480</v>
      </c>
      <c r="BJ1009" s="1" t="s">
        <v>9251</v>
      </c>
      <c r="BK1009" s="1" t="s">
        <v>471</v>
      </c>
      <c r="BL1009" s="1" t="s">
        <v>9170</v>
      </c>
      <c r="BM1009" s="1" t="s">
        <v>2481</v>
      </c>
      <c r="BN1009" s="1" t="s">
        <v>9723</v>
      </c>
      <c r="BO1009" s="1" t="s">
        <v>2446</v>
      </c>
      <c r="BP1009" s="1" t="s">
        <v>6952</v>
      </c>
      <c r="BQ1009" s="1" t="s">
        <v>2215</v>
      </c>
      <c r="BR1009" s="1" t="s">
        <v>9060</v>
      </c>
      <c r="BS1009" s="1" t="s">
        <v>554</v>
      </c>
      <c r="BT1009" s="1" t="s">
        <v>11285</v>
      </c>
    </row>
    <row r="1010" spans="1:72" ht="13.5" customHeight="1" x14ac:dyDescent="0.25">
      <c r="A1010" s="4" t="str">
        <f t="shared" si="31"/>
        <v>1687_풍각남면_247</v>
      </c>
      <c r="B1010" s="1">
        <v>1687</v>
      </c>
      <c r="C1010" s="1" t="s">
        <v>11322</v>
      </c>
      <c r="D1010" s="1" t="s">
        <v>11323</v>
      </c>
      <c r="E1010" s="1">
        <v>1009</v>
      </c>
      <c r="F1010" s="1">
        <v>4</v>
      </c>
      <c r="G1010" s="1" t="s">
        <v>2332</v>
      </c>
      <c r="H1010" s="1" t="s">
        <v>6461</v>
      </c>
      <c r="I1010" s="1">
        <v>5</v>
      </c>
      <c r="L1010" s="1">
        <v>1</v>
      </c>
      <c r="M1010" s="1" t="s">
        <v>12481</v>
      </c>
      <c r="N1010" s="1" t="s">
        <v>12974</v>
      </c>
      <c r="S1010" s="1" t="s">
        <v>52</v>
      </c>
      <c r="T1010" s="1" t="s">
        <v>6593</v>
      </c>
      <c r="W1010" s="1" t="s">
        <v>2302</v>
      </c>
      <c r="X1010" s="1" t="s">
        <v>7093</v>
      </c>
      <c r="Y1010" s="1" t="s">
        <v>140</v>
      </c>
      <c r="Z1010" s="1" t="s">
        <v>7129</v>
      </c>
      <c r="AC1010" s="1">
        <v>27</v>
      </c>
      <c r="AD1010" s="1" t="s">
        <v>162</v>
      </c>
      <c r="AE1010" s="1" t="s">
        <v>8732</v>
      </c>
      <c r="AF1010" s="1" t="s">
        <v>97</v>
      </c>
      <c r="AG1010" s="1" t="s">
        <v>8774</v>
      </c>
      <c r="AJ1010" s="1" t="s">
        <v>17</v>
      </c>
      <c r="AK1010" s="1" t="s">
        <v>8908</v>
      </c>
      <c r="AL1010" s="1" t="s">
        <v>2482</v>
      </c>
      <c r="AM1010" s="1" t="s">
        <v>8876</v>
      </c>
      <c r="AT1010" s="1" t="s">
        <v>60</v>
      </c>
      <c r="AU1010" s="1" t="s">
        <v>7012</v>
      </c>
      <c r="AV1010" s="1" t="s">
        <v>2483</v>
      </c>
      <c r="AW1010" s="1" t="s">
        <v>9402</v>
      </c>
      <c r="BG1010" s="1" t="s">
        <v>78</v>
      </c>
      <c r="BH1010" s="1" t="s">
        <v>6689</v>
      </c>
      <c r="BI1010" s="1" t="s">
        <v>2484</v>
      </c>
      <c r="BJ1010" s="1" t="s">
        <v>10084</v>
      </c>
      <c r="BK1010" s="1" t="s">
        <v>78</v>
      </c>
      <c r="BL1010" s="1" t="s">
        <v>6689</v>
      </c>
      <c r="BM1010" s="1" t="s">
        <v>1056</v>
      </c>
      <c r="BN1010" s="1" t="s">
        <v>9358</v>
      </c>
      <c r="BO1010" s="1" t="s">
        <v>335</v>
      </c>
      <c r="BP1010" s="1" t="s">
        <v>6942</v>
      </c>
      <c r="BQ1010" s="1" t="s">
        <v>2485</v>
      </c>
      <c r="BR1010" s="1" t="s">
        <v>10941</v>
      </c>
      <c r="BS1010" s="1" t="s">
        <v>51</v>
      </c>
      <c r="BT1010" s="1" t="s">
        <v>8849</v>
      </c>
    </row>
    <row r="1011" spans="1:72" ht="13.5" customHeight="1" x14ac:dyDescent="0.25">
      <c r="A1011" s="4" t="str">
        <f t="shared" si="31"/>
        <v>1687_풍각남면_247</v>
      </c>
      <c r="B1011" s="1">
        <v>1687</v>
      </c>
      <c r="C1011" s="1" t="s">
        <v>11322</v>
      </c>
      <c r="D1011" s="1" t="s">
        <v>11323</v>
      </c>
      <c r="E1011" s="1">
        <v>1010</v>
      </c>
      <c r="F1011" s="1">
        <v>4</v>
      </c>
      <c r="G1011" s="1" t="s">
        <v>2332</v>
      </c>
      <c r="H1011" s="1" t="s">
        <v>6461</v>
      </c>
      <c r="I1011" s="1">
        <v>5</v>
      </c>
      <c r="L1011" s="1">
        <v>1</v>
      </c>
      <c r="M1011" s="1" t="s">
        <v>12481</v>
      </c>
      <c r="N1011" s="1" t="s">
        <v>12974</v>
      </c>
      <c r="S1011" s="1" t="s">
        <v>222</v>
      </c>
      <c r="T1011" s="1" t="s">
        <v>6601</v>
      </c>
      <c r="U1011" s="1" t="s">
        <v>2486</v>
      </c>
      <c r="V1011" s="1" t="s">
        <v>6826</v>
      </c>
      <c r="W1011" s="1" t="s">
        <v>509</v>
      </c>
      <c r="X1011" s="1" t="s">
        <v>7067</v>
      </c>
      <c r="Y1011" s="1" t="s">
        <v>99</v>
      </c>
      <c r="Z1011" s="1" t="s">
        <v>7119</v>
      </c>
      <c r="AC1011" s="1">
        <v>46</v>
      </c>
      <c r="AD1011" s="1" t="s">
        <v>376</v>
      </c>
      <c r="AE1011" s="1" t="s">
        <v>8752</v>
      </c>
    </row>
    <row r="1012" spans="1:72" ht="13.5" customHeight="1" x14ac:dyDescent="0.25">
      <c r="A1012" s="4" t="str">
        <f t="shared" si="31"/>
        <v>1687_풍각남면_247</v>
      </c>
      <c r="B1012" s="1">
        <v>1687</v>
      </c>
      <c r="C1012" s="1" t="s">
        <v>11322</v>
      </c>
      <c r="D1012" s="1" t="s">
        <v>11323</v>
      </c>
      <c r="E1012" s="1">
        <v>1011</v>
      </c>
      <c r="F1012" s="1">
        <v>4</v>
      </c>
      <c r="G1012" s="1" t="s">
        <v>2332</v>
      </c>
      <c r="H1012" s="1" t="s">
        <v>6461</v>
      </c>
      <c r="I1012" s="1">
        <v>5</v>
      </c>
      <c r="L1012" s="1">
        <v>1</v>
      </c>
      <c r="M1012" s="1" t="s">
        <v>12481</v>
      </c>
      <c r="N1012" s="1" t="s">
        <v>12974</v>
      </c>
      <c r="S1012" s="1" t="s">
        <v>70</v>
      </c>
      <c r="T1012" s="1" t="s">
        <v>6596</v>
      </c>
      <c r="Y1012" s="1" t="s">
        <v>2487</v>
      </c>
      <c r="Z1012" s="1" t="s">
        <v>7705</v>
      </c>
      <c r="AC1012" s="1">
        <v>4</v>
      </c>
      <c r="AD1012" s="1" t="s">
        <v>72</v>
      </c>
      <c r="AE1012" s="1" t="s">
        <v>8718</v>
      </c>
      <c r="AF1012" s="1" t="s">
        <v>97</v>
      </c>
      <c r="AG1012" s="1" t="s">
        <v>8774</v>
      </c>
    </row>
    <row r="1013" spans="1:72" ht="13.5" customHeight="1" x14ac:dyDescent="0.25">
      <c r="A1013" s="4" t="str">
        <f t="shared" si="31"/>
        <v>1687_풍각남면_247</v>
      </c>
      <c r="B1013" s="1">
        <v>1687</v>
      </c>
      <c r="C1013" s="1" t="s">
        <v>11322</v>
      </c>
      <c r="D1013" s="1" t="s">
        <v>11323</v>
      </c>
      <c r="E1013" s="1">
        <v>1012</v>
      </c>
      <c r="F1013" s="1">
        <v>4</v>
      </c>
      <c r="G1013" s="1" t="s">
        <v>2332</v>
      </c>
      <c r="H1013" s="1" t="s">
        <v>6461</v>
      </c>
      <c r="I1013" s="1">
        <v>5</v>
      </c>
      <c r="L1013" s="1">
        <v>2</v>
      </c>
      <c r="M1013" s="1" t="s">
        <v>12482</v>
      </c>
      <c r="N1013" s="1" t="s">
        <v>12975</v>
      </c>
      <c r="T1013" s="1" t="s">
        <v>11368</v>
      </c>
      <c r="U1013" s="1" t="s">
        <v>721</v>
      </c>
      <c r="V1013" s="1" t="s">
        <v>6715</v>
      </c>
      <c r="W1013" s="1" t="s">
        <v>84</v>
      </c>
      <c r="X1013" s="1" t="s">
        <v>11440</v>
      </c>
      <c r="Y1013" s="1" t="s">
        <v>2033</v>
      </c>
      <c r="Z1013" s="1" t="s">
        <v>7595</v>
      </c>
      <c r="AC1013" s="1">
        <v>42</v>
      </c>
      <c r="AD1013" s="1" t="s">
        <v>307</v>
      </c>
      <c r="AE1013" s="1" t="s">
        <v>8745</v>
      </c>
      <c r="AJ1013" s="1" t="s">
        <v>17</v>
      </c>
      <c r="AK1013" s="1" t="s">
        <v>8908</v>
      </c>
      <c r="AL1013" s="1" t="s">
        <v>351</v>
      </c>
      <c r="AM1013" s="1" t="s">
        <v>8854</v>
      </c>
      <c r="AT1013" s="1" t="s">
        <v>159</v>
      </c>
      <c r="AU1013" s="1" t="s">
        <v>9166</v>
      </c>
      <c r="AV1013" s="1" t="s">
        <v>2488</v>
      </c>
      <c r="AW1013" s="1" t="s">
        <v>9403</v>
      </c>
      <c r="BG1013" s="1" t="s">
        <v>60</v>
      </c>
      <c r="BH1013" s="1" t="s">
        <v>7012</v>
      </c>
      <c r="BI1013" s="1" t="s">
        <v>712</v>
      </c>
      <c r="BJ1013" s="1" t="s">
        <v>9329</v>
      </c>
      <c r="BK1013" s="1" t="s">
        <v>60</v>
      </c>
      <c r="BL1013" s="1" t="s">
        <v>7012</v>
      </c>
      <c r="BM1013" s="1" t="s">
        <v>2036</v>
      </c>
      <c r="BN1013" s="1" t="s">
        <v>10049</v>
      </c>
      <c r="BO1013" s="1" t="s">
        <v>60</v>
      </c>
      <c r="BP1013" s="1" t="s">
        <v>7012</v>
      </c>
      <c r="BQ1013" s="1" t="s">
        <v>13516</v>
      </c>
      <c r="BR1013" s="1" t="s">
        <v>13521</v>
      </c>
      <c r="BS1013" s="1" t="s">
        <v>51</v>
      </c>
      <c r="BT1013" s="1" t="s">
        <v>8849</v>
      </c>
    </row>
    <row r="1014" spans="1:72" ht="13.5" customHeight="1" x14ac:dyDescent="0.25">
      <c r="A1014" s="4" t="str">
        <f t="shared" si="31"/>
        <v>1687_풍각남면_247</v>
      </c>
      <c r="B1014" s="1">
        <v>1687</v>
      </c>
      <c r="C1014" s="1" t="s">
        <v>11322</v>
      </c>
      <c r="D1014" s="1" t="s">
        <v>11323</v>
      </c>
      <c r="E1014" s="1">
        <v>1013</v>
      </c>
      <c r="F1014" s="1">
        <v>4</v>
      </c>
      <c r="G1014" s="1" t="s">
        <v>2332</v>
      </c>
      <c r="H1014" s="1" t="s">
        <v>6461</v>
      </c>
      <c r="I1014" s="1">
        <v>5</v>
      </c>
      <c r="L1014" s="1">
        <v>2</v>
      </c>
      <c r="M1014" s="1" t="s">
        <v>12482</v>
      </c>
      <c r="N1014" s="1" t="s">
        <v>12975</v>
      </c>
      <c r="S1014" s="1" t="s">
        <v>52</v>
      </c>
      <c r="T1014" s="1" t="s">
        <v>6593</v>
      </c>
      <c r="U1014" s="1" t="s">
        <v>83</v>
      </c>
      <c r="V1014" s="1" t="s">
        <v>11397</v>
      </c>
      <c r="W1014" s="1" t="s">
        <v>2009</v>
      </c>
      <c r="X1014" s="1" t="s">
        <v>7087</v>
      </c>
      <c r="Y1014" s="1" t="s">
        <v>140</v>
      </c>
      <c r="Z1014" s="1" t="s">
        <v>7129</v>
      </c>
      <c r="AC1014" s="1">
        <v>36</v>
      </c>
      <c r="AD1014" s="1" t="s">
        <v>76</v>
      </c>
      <c r="AE1014" s="1" t="s">
        <v>8719</v>
      </c>
      <c r="AJ1014" s="1" t="s">
        <v>17</v>
      </c>
      <c r="AK1014" s="1" t="s">
        <v>8908</v>
      </c>
      <c r="AL1014" s="1" t="s">
        <v>57</v>
      </c>
      <c r="AM1014" s="1" t="s">
        <v>8919</v>
      </c>
      <c r="AT1014" s="1" t="s">
        <v>60</v>
      </c>
      <c r="AU1014" s="1" t="s">
        <v>7012</v>
      </c>
      <c r="AV1014" s="1" t="s">
        <v>210</v>
      </c>
      <c r="AW1014" s="1" t="s">
        <v>8591</v>
      </c>
      <c r="BG1014" s="1" t="s">
        <v>60</v>
      </c>
      <c r="BH1014" s="1" t="s">
        <v>7012</v>
      </c>
      <c r="BI1014" s="1" t="s">
        <v>2489</v>
      </c>
      <c r="BJ1014" s="1" t="s">
        <v>10085</v>
      </c>
      <c r="BK1014" s="1" t="s">
        <v>60</v>
      </c>
      <c r="BL1014" s="1" t="s">
        <v>7012</v>
      </c>
      <c r="BM1014" s="1" t="s">
        <v>716</v>
      </c>
      <c r="BN1014" s="1" t="s">
        <v>8317</v>
      </c>
      <c r="BO1014" s="1" t="s">
        <v>78</v>
      </c>
      <c r="BP1014" s="1" t="s">
        <v>6689</v>
      </c>
      <c r="BQ1014" s="1" t="s">
        <v>2490</v>
      </c>
      <c r="BR1014" s="1" t="s">
        <v>12219</v>
      </c>
      <c r="BS1014" s="1" t="s">
        <v>1095</v>
      </c>
      <c r="BT1014" s="1" t="s">
        <v>11631</v>
      </c>
    </row>
    <row r="1015" spans="1:72" ht="13.5" customHeight="1" x14ac:dyDescent="0.25">
      <c r="A1015" s="4" t="str">
        <f t="shared" si="31"/>
        <v>1687_풍각남면_247</v>
      </c>
      <c r="B1015" s="1">
        <v>1687</v>
      </c>
      <c r="C1015" s="1" t="s">
        <v>11322</v>
      </c>
      <c r="D1015" s="1" t="s">
        <v>11323</v>
      </c>
      <c r="E1015" s="1">
        <v>1014</v>
      </c>
      <c r="F1015" s="1">
        <v>4</v>
      </c>
      <c r="G1015" s="1" t="s">
        <v>2332</v>
      </c>
      <c r="H1015" s="1" t="s">
        <v>6461</v>
      </c>
      <c r="I1015" s="1">
        <v>5</v>
      </c>
      <c r="L1015" s="1">
        <v>2</v>
      </c>
      <c r="M1015" s="1" t="s">
        <v>12482</v>
      </c>
      <c r="N1015" s="1" t="s">
        <v>12975</v>
      </c>
      <c r="S1015" s="1" t="s">
        <v>70</v>
      </c>
      <c r="T1015" s="1" t="s">
        <v>6596</v>
      </c>
      <c r="Y1015" s="1" t="s">
        <v>1403</v>
      </c>
      <c r="Z1015" s="1" t="s">
        <v>7433</v>
      </c>
      <c r="AC1015" s="1">
        <v>7</v>
      </c>
      <c r="AD1015" s="1" t="s">
        <v>121</v>
      </c>
      <c r="AE1015" s="1" t="s">
        <v>8725</v>
      </c>
    </row>
    <row r="1016" spans="1:72" ht="13.5" customHeight="1" x14ac:dyDescent="0.25">
      <c r="A1016" s="4" t="str">
        <f t="shared" si="31"/>
        <v>1687_풍각남면_247</v>
      </c>
      <c r="B1016" s="1">
        <v>1687</v>
      </c>
      <c r="C1016" s="1" t="s">
        <v>11322</v>
      </c>
      <c r="D1016" s="1" t="s">
        <v>11323</v>
      </c>
      <c r="E1016" s="1">
        <v>1015</v>
      </c>
      <c r="F1016" s="1">
        <v>4</v>
      </c>
      <c r="G1016" s="1" t="s">
        <v>2332</v>
      </c>
      <c r="H1016" s="1" t="s">
        <v>6461</v>
      </c>
      <c r="I1016" s="1">
        <v>5</v>
      </c>
      <c r="L1016" s="1">
        <v>3</v>
      </c>
      <c r="M1016" s="1" t="s">
        <v>12483</v>
      </c>
      <c r="N1016" s="1" t="s">
        <v>12976</v>
      </c>
      <c r="T1016" s="1" t="s">
        <v>11368</v>
      </c>
      <c r="U1016" s="1" t="s">
        <v>73</v>
      </c>
      <c r="V1016" s="1" t="s">
        <v>6670</v>
      </c>
      <c r="W1016" s="1" t="s">
        <v>98</v>
      </c>
      <c r="X1016" s="1" t="s">
        <v>11439</v>
      </c>
      <c r="Y1016" s="1" t="s">
        <v>2049</v>
      </c>
      <c r="Z1016" s="1" t="s">
        <v>7706</v>
      </c>
      <c r="AC1016" s="1">
        <v>34</v>
      </c>
      <c r="AD1016" s="1" t="s">
        <v>55</v>
      </c>
      <c r="AE1016" s="1" t="s">
        <v>8716</v>
      </c>
      <c r="AJ1016" s="1" t="s">
        <v>17</v>
      </c>
      <c r="AK1016" s="1" t="s">
        <v>8908</v>
      </c>
      <c r="AL1016" s="1" t="s">
        <v>77</v>
      </c>
      <c r="AM1016" s="1" t="s">
        <v>8882</v>
      </c>
      <c r="AT1016" s="1" t="s">
        <v>60</v>
      </c>
      <c r="AU1016" s="1" t="s">
        <v>7012</v>
      </c>
      <c r="AV1016" s="1" t="s">
        <v>1056</v>
      </c>
      <c r="AW1016" s="1" t="s">
        <v>9358</v>
      </c>
      <c r="BG1016" s="1" t="s">
        <v>78</v>
      </c>
      <c r="BH1016" s="1" t="s">
        <v>6689</v>
      </c>
      <c r="BI1016" s="1" t="s">
        <v>960</v>
      </c>
      <c r="BJ1016" s="1" t="s">
        <v>9990</v>
      </c>
      <c r="BK1016" s="1" t="s">
        <v>335</v>
      </c>
      <c r="BL1016" s="1" t="s">
        <v>6942</v>
      </c>
      <c r="BM1016" s="1" t="s">
        <v>2491</v>
      </c>
      <c r="BN1016" s="1" t="s">
        <v>10507</v>
      </c>
      <c r="BO1016" s="1" t="s">
        <v>1178</v>
      </c>
      <c r="BP1016" s="1" t="s">
        <v>9191</v>
      </c>
      <c r="BQ1016" s="1" t="s">
        <v>1279</v>
      </c>
      <c r="BR1016" s="1" t="s">
        <v>11963</v>
      </c>
      <c r="BS1016" s="1" t="s">
        <v>2492</v>
      </c>
      <c r="BT1016" s="1" t="s">
        <v>8919</v>
      </c>
    </row>
    <row r="1017" spans="1:72" ht="13.5" customHeight="1" x14ac:dyDescent="0.25">
      <c r="A1017" s="4" t="str">
        <f t="shared" si="31"/>
        <v>1687_풍각남면_247</v>
      </c>
      <c r="B1017" s="1">
        <v>1687</v>
      </c>
      <c r="C1017" s="1" t="s">
        <v>11322</v>
      </c>
      <c r="D1017" s="1" t="s">
        <v>11323</v>
      </c>
      <c r="E1017" s="1">
        <v>1016</v>
      </c>
      <c r="F1017" s="1">
        <v>4</v>
      </c>
      <c r="G1017" s="1" t="s">
        <v>2332</v>
      </c>
      <c r="H1017" s="1" t="s">
        <v>6461</v>
      </c>
      <c r="I1017" s="1">
        <v>5</v>
      </c>
      <c r="L1017" s="1">
        <v>3</v>
      </c>
      <c r="M1017" s="1" t="s">
        <v>12483</v>
      </c>
      <c r="N1017" s="1" t="s">
        <v>12976</v>
      </c>
      <c r="S1017" s="1" t="s">
        <v>52</v>
      </c>
      <c r="T1017" s="1" t="s">
        <v>6593</v>
      </c>
      <c r="U1017" s="1" t="s">
        <v>83</v>
      </c>
      <c r="V1017" s="1" t="s">
        <v>11397</v>
      </c>
      <c r="W1017" s="1" t="s">
        <v>84</v>
      </c>
      <c r="X1017" s="1" t="s">
        <v>11440</v>
      </c>
      <c r="Y1017" s="1" t="s">
        <v>140</v>
      </c>
      <c r="Z1017" s="1" t="s">
        <v>7129</v>
      </c>
      <c r="AC1017" s="1">
        <v>36</v>
      </c>
      <c r="AD1017" s="1" t="s">
        <v>76</v>
      </c>
      <c r="AE1017" s="1" t="s">
        <v>8719</v>
      </c>
      <c r="AJ1017" s="1" t="s">
        <v>17</v>
      </c>
      <c r="AK1017" s="1" t="s">
        <v>8908</v>
      </c>
      <c r="AL1017" s="1" t="s">
        <v>86</v>
      </c>
      <c r="AM1017" s="1" t="s">
        <v>8853</v>
      </c>
      <c r="AT1017" s="1" t="s">
        <v>2493</v>
      </c>
      <c r="AU1017" s="1" t="s">
        <v>9192</v>
      </c>
      <c r="AV1017" s="1" t="s">
        <v>2494</v>
      </c>
      <c r="AW1017" s="1" t="s">
        <v>9404</v>
      </c>
      <c r="BG1017" s="1" t="s">
        <v>60</v>
      </c>
      <c r="BH1017" s="1" t="s">
        <v>7012</v>
      </c>
      <c r="BI1017" s="1" t="s">
        <v>168</v>
      </c>
      <c r="BJ1017" s="1" t="s">
        <v>10086</v>
      </c>
      <c r="BK1017" s="1" t="s">
        <v>60</v>
      </c>
      <c r="BL1017" s="1" t="s">
        <v>7012</v>
      </c>
      <c r="BM1017" s="1" t="s">
        <v>2495</v>
      </c>
      <c r="BN1017" s="1" t="s">
        <v>10508</v>
      </c>
      <c r="BO1017" s="1" t="s">
        <v>78</v>
      </c>
      <c r="BP1017" s="1" t="s">
        <v>6689</v>
      </c>
      <c r="BQ1017" s="1" t="s">
        <v>2496</v>
      </c>
      <c r="BR1017" s="1" t="s">
        <v>10942</v>
      </c>
      <c r="BS1017" s="1" t="s">
        <v>981</v>
      </c>
      <c r="BT1017" s="1" t="s">
        <v>8921</v>
      </c>
    </row>
    <row r="1018" spans="1:72" ht="13.5" customHeight="1" x14ac:dyDescent="0.25">
      <c r="A1018" s="4" t="str">
        <f t="shared" si="31"/>
        <v>1687_풍각남면_247</v>
      </c>
      <c r="B1018" s="1">
        <v>1687</v>
      </c>
      <c r="C1018" s="1" t="s">
        <v>11322</v>
      </c>
      <c r="D1018" s="1" t="s">
        <v>11323</v>
      </c>
      <c r="E1018" s="1">
        <v>1017</v>
      </c>
      <c r="F1018" s="1">
        <v>4</v>
      </c>
      <c r="G1018" s="1" t="s">
        <v>2332</v>
      </c>
      <c r="H1018" s="1" t="s">
        <v>6461</v>
      </c>
      <c r="I1018" s="1">
        <v>5</v>
      </c>
      <c r="L1018" s="1">
        <v>3</v>
      </c>
      <c r="M1018" s="1" t="s">
        <v>12483</v>
      </c>
      <c r="N1018" s="1" t="s">
        <v>12976</v>
      </c>
      <c r="S1018" s="1" t="s">
        <v>894</v>
      </c>
      <c r="T1018" s="1" t="s">
        <v>6610</v>
      </c>
      <c r="U1018" s="1" t="s">
        <v>2497</v>
      </c>
      <c r="V1018" s="1" t="s">
        <v>11434</v>
      </c>
      <c r="W1018" s="1" t="s">
        <v>145</v>
      </c>
      <c r="X1018" s="1" t="s">
        <v>7059</v>
      </c>
      <c r="Y1018" s="1" t="s">
        <v>896</v>
      </c>
      <c r="Z1018" s="1" t="s">
        <v>7289</v>
      </c>
      <c r="AC1018" s="1">
        <v>81</v>
      </c>
      <c r="AD1018" s="1" t="s">
        <v>415</v>
      </c>
      <c r="AE1018" s="1" t="s">
        <v>8756</v>
      </c>
    </row>
    <row r="1019" spans="1:72" ht="13.5" customHeight="1" x14ac:dyDescent="0.25">
      <c r="A1019" s="4" t="str">
        <f t="shared" si="31"/>
        <v>1687_풍각남면_247</v>
      </c>
      <c r="B1019" s="1">
        <v>1687</v>
      </c>
      <c r="C1019" s="1" t="s">
        <v>11322</v>
      </c>
      <c r="D1019" s="1" t="s">
        <v>11323</v>
      </c>
      <c r="E1019" s="1">
        <v>1018</v>
      </c>
      <c r="F1019" s="1">
        <v>4</v>
      </c>
      <c r="G1019" s="1" t="s">
        <v>2332</v>
      </c>
      <c r="H1019" s="1" t="s">
        <v>6461</v>
      </c>
      <c r="I1019" s="1">
        <v>5</v>
      </c>
      <c r="L1019" s="1">
        <v>3</v>
      </c>
      <c r="M1019" s="1" t="s">
        <v>12483</v>
      </c>
      <c r="N1019" s="1" t="s">
        <v>12976</v>
      </c>
      <c r="S1019" s="1" t="s">
        <v>265</v>
      </c>
      <c r="T1019" s="1" t="s">
        <v>6603</v>
      </c>
      <c r="Y1019" s="1" t="s">
        <v>2498</v>
      </c>
      <c r="Z1019" s="1" t="s">
        <v>7707</v>
      </c>
      <c r="AC1019" s="1">
        <v>21</v>
      </c>
      <c r="AD1019" s="1" t="s">
        <v>415</v>
      </c>
      <c r="AE1019" s="1" t="s">
        <v>8756</v>
      </c>
    </row>
    <row r="1020" spans="1:72" ht="13.5" customHeight="1" x14ac:dyDescent="0.25">
      <c r="A1020" s="4" t="str">
        <f t="shared" si="31"/>
        <v>1687_풍각남면_247</v>
      </c>
      <c r="B1020" s="1">
        <v>1687</v>
      </c>
      <c r="C1020" s="1" t="s">
        <v>11322</v>
      </c>
      <c r="D1020" s="1" t="s">
        <v>11323</v>
      </c>
      <c r="E1020" s="1">
        <v>1019</v>
      </c>
      <c r="F1020" s="1">
        <v>4</v>
      </c>
      <c r="G1020" s="1" t="s">
        <v>2332</v>
      </c>
      <c r="H1020" s="1" t="s">
        <v>6461</v>
      </c>
      <c r="I1020" s="1">
        <v>5</v>
      </c>
      <c r="L1020" s="1">
        <v>3</v>
      </c>
      <c r="M1020" s="1" t="s">
        <v>12483</v>
      </c>
      <c r="N1020" s="1" t="s">
        <v>12976</v>
      </c>
      <c r="S1020" s="1" t="s">
        <v>70</v>
      </c>
      <c r="T1020" s="1" t="s">
        <v>6596</v>
      </c>
      <c r="Y1020" s="1" t="s">
        <v>679</v>
      </c>
      <c r="Z1020" s="1" t="s">
        <v>7238</v>
      </c>
      <c r="AC1020" s="1">
        <v>8</v>
      </c>
      <c r="AD1020" s="1" t="s">
        <v>429</v>
      </c>
      <c r="AE1020" s="1" t="s">
        <v>8759</v>
      </c>
    </row>
    <row r="1021" spans="1:72" ht="13.5" customHeight="1" x14ac:dyDescent="0.25">
      <c r="A1021" s="4" t="str">
        <f t="shared" si="31"/>
        <v>1687_풍각남면_247</v>
      </c>
      <c r="B1021" s="1">
        <v>1687</v>
      </c>
      <c r="C1021" s="1" t="s">
        <v>11322</v>
      </c>
      <c r="D1021" s="1" t="s">
        <v>11323</v>
      </c>
      <c r="E1021" s="1">
        <v>1020</v>
      </c>
      <c r="F1021" s="1">
        <v>4</v>
      </c>
      <c r="G1021" s="1" t="s">
        <v>2332</v>
      </c>
      <c r="H1021" s="1" t="s">
        <v>6461</v>
      </c>
      <c r="I1021" s="1">
        <v>5</v>
      </c>
      <c r="L1021" s="1">
        <v>3</v>
      </c>
      <c r="M1021" s="1" t="s">
        <v>12483</v>
      </c>
      <c r="N1021" s="1" t="s">
        <v>12976</v>
      </c>
      <c r="S1021" s="1" t="s">
        <v>93</v>
      </c>
      <c r="T1021" s="1" t="s">
        <v>6597</v>
      </c>
      <c r="Y1021" s="1" t="s">
        <v>1225</v>
      </c>
      <c r="Z1021" s="1" t="s">
        <v>7380</v>
      </c>
      <c r="AC1021" s="1">
        <v>4</v>
      </c>
      <c r="AD1021" s="1" t="s">
        <v>72</v>
      </c>
      <c r="AE1021" s="1" t="s">
        <v>8718</v>
      </c>
      <c r="AF1021" s="1" t="s">
        <v>97</v>
      </c>
      <c r="AG1021" s="1" t="s">
        <v>8774</v>
      </c>
    </row>
    <row r="1022" spans="1:72" ht="13.5" customHeight="1" x14ac:dyDescent="0.25">
      <c r="A1022" s="4" t="str">
        <f t="shared" si="31"/>
        <v>1687_풍각남면_247</v>
      </c>
      <c r="B1022" s="1">
        <v>1687</v>
      </c>
      <c r="C1022" s="1" t="s">
        <v>11322</v>
      </c>
      <c r="D1022" s="1" t="s">
        <v>11323</v>
      </c>
      <c r="E1022" s="1">
        <v>1021</v>
      </c>
      <c r="F1022" s="1">
        <v>4</v>
      </c>
      <c r="G1022" s="1" t="s">
        <v>2332</v>
      </c>
      <c r="H1022" s="1" t="s">
        <v>6461</v>
      </c>
      <c r="I1022" s="1">
        <v>5</v>
      </c>
      <c r="L1022" s="1">
        <v>4</v>
      </c>
      <c r="M1022" s="1" t="s">
        <v>12484</v>
      </c>
      <c r="N1022" s="1" t="s">
        <v>12977</v>
      </c>
      <c r="T1022" s="1" t="s">
        <v>11369</v>
      </c>
      <c r="U1022" s="1" t="s">
        <v>148</v>
      </c>
      <c r="V1022" s="1" t="s">
        <v>11401</v>
      </c>
      <c r="W1022" s="1" t="s">
        <v>1820</v>
      </c>
      <c r="X1022" s="1" t="s">
        <v>7085</v>
      </c>
      <c r="Y1022" s="1" t="s">
        <v>2499</v>
      </c>
      <c r="Z1022" s="1" t="s">
        <v>7708</v>
      </c>
      <c r="AC1022" s="1">
        <v>73</v>
      </c>
      <c r="AD1022" s="1" t="s">
        <v>314</v>
      </c>
      <c r="AE1022" s="1" t="s">
        <v>8747</v>
      </c>
      <c r="AJ1022" s="1" t="s">
        <v>17</v>
      </c>
      <c r="AK1022" s="1" t="s">
        <v>8908</v>
      </c>
      <c r="AL1022" s="1" t="s">
        <v>2500</v>
      </c>
      <c r="AM1022" s="1" t="s">
        <v>8924</v>
      </c>
      <c r="AT1022" s="1" t="s">
        <v>2501</v>
      </c>
      <c r="AU1022" s="1" t="s">
        <v>9193</v>
      </c>
      <c r="AV1022" s="1" t="s">
        <v>2502</v>
      </c>
      <c r="AW1022" s="1" t="s">
        <v>9405</v>
      </c>
      <c r="BG1022" s="1" t="s">
        <v>60</v>
      </c>
      <c r="BH1022" s="1" t="s">
        <v>7012</v>
      </c>
      <c r="BI1022" s="1" t="s">
        <v>2503</v>
      </c>
      <c r="BJ1022" s="1" t="s">
        <v>10087</v>
      </c>
      <c r="BK1022" s="1" t="s">
        <v>60</v>
      </c>
      <c r="BL1022" s="1" t="s">
        <v>7012</v>
      </c>
      <c r="BM1022" s="1" t="s">
        <v>2504</v>
      </c>
      <c r="BN1022" s="1" t="s">
        <v>10509</v>
      </c>
      <c r="BO1022" s="1" t="s">
        <v>1489</v>
      </c>
      <c r="BP1022" s="1" t="s">
        <v>6764</v>
      </c>
      <c r="BQ1022" s="1" t="s">
        <v>2505</v>
      </c>
      <c r="BR1022" s="1" t="s">
        <v>10943</v>
      </c>
      <c r="BS1022" s="1" t="s">
        <v>77</v>
      </c>
      <c r="BT1022" s="1" t="s">
        <v>8882</v>
      </c>
    </row>
    <row r="1023" spans="1:72" ht="13.5" customHeight="1" x14ac:dyDescent="0.25">
      <c r="A1023" s="4" t="str">
        <f t="shared" si="31"/>
        <v>1687_풍각남면_247</v>
      </c>
      <c r="B1023" s="1">
        <v>1687</v>
      </c>
      <c r="C1023" s="1" t="s">
        <v>11322</v>
      </c>
      <c r="D1023" s="1" t="s">
        <v>11323</v>
      </c>
      <c r="E1023" s="1">
        <v>1022</v>
      </c>
      <c r="F1023" s="1">
        <v>4</v>
      </c>
      <c r="G1023" s="1" t="s">
        <v>2332</v>
      </c>
      <c r="H1023" s="1" t="s">
        <v>6461</v>
      </c>
      <c r="I1023" s="1">
        <v>5</v>
      </c>
      <c r="L1023" s="1">
        <v>4</v>
      </c>
      <c r="M1023" s="1" t="s">
        <v>12484</v>
      </c>
      <c r="N1023" s="1" t="s">
        <v>12977</v>
      </c>
      <c r="S1023" s="1" t="s">
        <v>52</v>
      </c>
      <c r="T1023" s="1" t="s">
        <v>6593</v>
      </c>
      <c r="U1023" s="1" t="s">
        <v>83</v>
      </c>
      <c r="V1023" s="1" t="s">
        <v>11397</v>
      </c>
      <c r="W1023" s="1" t="s">
        <v>306</v>
      </c>
      <c r="X1023" s="1" t="s">
        <v>7062</v>
      </c>
      <c r="Y1023" s="1" t="s">
        <v>2506</v>
      </c>
      <c r="Z1023" s="1" t="s">
        <v>7058</v>
      </c>
      <c r="AC1023" s="1">
        <v>73</v>
      </c>
      <c r="AD1023" s="1" t="s">
        <v>314</v>
      </c>
      <c r="AE1023" s="1" t="s">
        <v>8747</v>
      </c>
      <c r="AJ1023" s="1" t="s">
        <v>17</v>
      </c>
      <c r="AK1023" s="1" t="s">
        <v>8908</v>
      </c>
      <c r="AL1023" s="1" t="s">
        <v>795</v>
      </c>
      <c r="AM1023" s="1" t="s">
        <v>8865</v>
      </c>
      <c r="AT1023" s="1" t="s">
        <v>1489</v>
      </c>
      <c r="AU1023" s="1" t="s">
        <v>6764</v>
      </c>
      <c r="AV1023" s="1" t="s">
        <v>2507</v>
      </c>
      <c r="AW1023" s="1" t="s">
        <v>9406</v>
      </c>
      <c r="BG1023" s="1" t="s">
        <v>1489</v>
      </c>
      <c r="BH1023" s="1" t="s">
        <v>6764</v>
      </c>
      <c r="BI1023" s="1" t="s">
        <v>171</v>
      </c>
      <c r="BJ1023" s="1" t="s">
        <v>7134</v>
      </c>
      <c r="BK1023" s="1" t="s">
        <v>2508</v>
      </c>
      <c r="BL1023" s="1" t="s">
        <v>10087</v>
      </c>
      <c r="BM1023" s="1" t="s">
        <v>2509</v>
      </c>
      <c r="BN1023" s="1" t="s">
        <v>7253</v>
      </c>
      <c r="BO1023" s="1" t="s">
        <v>1489</v>
      </c>
      <c r="BP1023" s="1" t="s">
        <v>6764</v>
      </c>
      <c r="BQ1023" s="1" t="s">
        <v>2510</v>
      </c>
      <c r="BR1023" s="1" t="s">
        <v>10944</v>
      </c>
      <c r="BS1023" s="1" t="s">
        <v>2511</v>
      </c>
      <c r="BT1023" s="1" t="s">
        <v>11295</v>
      </c>
    </row>
    <row r="1024" spans="1:72" ht="13.5" customHeight="1" x14ac:dyDescent="0.25">
      <c r="A1024" s="4" t="str">
        <f t="shared" si="31"/>
        <v>1687_풍각남면_247</v>
      </c>
      <c r="B1024" s="1">
        <v>1687</v>
      </c>
      <c r="C1024" s="1" t="s">
        <v>11322</v>
      </c>
      <c r="D1024" s="1" t="s">
        <v>11323</v>
      </c>
      <c r="E1024" s="1">
        <v>1023</v>
      </c>
      <c r="F1024" s="1">
        <v>4</v>
      </c>
      <c r="G1024" s="1" t="s">
        <v>2332</v>
      </c>
      <c r="H1024" s="1" t="s">
        <v>6461</v>
      </c>
      <c r="I1024" s="1">
        <v>5</v>
      </c>
      <c r="L1024" s="1">
        <v>4</v>
      </c>
      <c r="M1024" s="1" t="s">
        <v>12484</v>
      </c>
      <c r="N1024" s="1" t="s">
        <v>12977</v>
      </c>
      <c r="S1024" s="1" t="s">
        <v>93</v>
      </c>
      <c r="T1024" s="1" t="s">
        <v>6597</v>
      </c>
      <c r="U1024" s="1" t="s">
        <v>2512</v>
      </c>
      <c r="V1024" s="1" t="s">
        <v>6827</v>
      </c>
      <c r="Y1024" s="1" t="s">
        <v>228</v>
      </c>
      <c r="Z1024" s="1" t="s">
        <v>7145</v>
      </c>
      <c r="AC1024" s="1">
        <v>13</v>
      </c>
      <c r="AD1024" s="1" t="s">
        <v>314</v>
      </c>
      <c r="AE1024" s="1" t="s">
        <v>8747</v>
      </c>
      <c r="AF1024" s="1" t="s">
        <v>97</v>
      </c>
      <c r="AG1024" s="1" t="s">
        <v>8774</v>
      </c>
    </row>
    <row r="1025" spans="1:73" ht="13.5" customHeight="1" x14ac:dyDescent="0.25">
      <c r="A1025" s="4" t="str">
        <f t="shared" si="31"/>
        <v>1687_풍각남면_247</v>
      </c>
      <c r="B1025" s="1">
        <v>1687</v>
      </c>
      <c r="C1025" s="1" t="s">
        <v>11322</v>
      </c>
      <c r="D1025" s="1" t="s">
        <v>11323</v>
      </c>
      <c r="E1025" s="1">
        <v>1024</v>
      </c>
      <c r="F1025" s="1">
        <v>4</v>
      </c>
      <c r="G1025" s="1" t="s">
        <v>2332</v>
      </c>
      <c r="H1025" s="1" t="s">
        <v>6461</v>
      </c>
      <c r="I1025" s="1">
        <v>5</v>
      </c>
      <c r="L1025" s="1">
        <v>4</v>
      </c>
      <c r="M1025" s="1" t="s">
        <v>12484</v>
      </c>
      <c r="N1025" s="1" t="s">
        <v>12977</v>
      </c>
      <c r="S1025" s="1" t="s">
        <v>93</v>
      </c>
      <c r="T1025" s="1" t="s">
        <v>6597</v>
      </c>
      <c r="U1025" s="1" t="s">
        <v>2512</v>
      </c>
      <c r="V1025" s="1" t="s">
        <v>6827</v>
      </c>
      <c r="Y1025" s="1" t="s">
        <v>872</v>
      </c>
      <c r="Z1025" s="1" t="s">
        <v>7709</v>
      </c>
      <c r="AC1025" s="1">
        <v>16</v>
      </c>
      <c r="AD1025" s="1" t="s">
        <v>1075</v>
      </c>
      <c r="AE1025" s="1" t="s">
        <v>8769</v>
      </c>
    </row>
    <row r="1026" spans="1:73" ht="13.5" customHeight="1" x14ac:dyDescent="0.25">
      <c r="A1026" s="4" t="str">
        <f t="shared" si="31"/>
        <v>1687_풍각남면_247</v>
      </c>
      <c r="B1026" s="1">
        <v>1687</v>
      </c>
      <c r="C1026" s="1" t="s">
        <v>11322</v>
      </c>
      <c r="D1026" s="1" t="s">
        <v>11323</v>
      </c>
      <c r="E1026" s="1">
        <v>1025</v>
      </c>
      <c r="F1026" s="1">
        <v>4</v>
      </c>
      <c r="G1026" s="1" t="s">
        <v>2332</v>
      </c>
      <c r="H1026" s="1" t="s">
        <v>6461</v>
      </c>
      <c r="I1026" s="1">
        <v>5</v>
      </c>
      <c r="L1026" s="1">
        <v>5</v>
      </c>
      <c r="M1026" s="1" t="s">
        <v>12485</v>
      </c>
      <c r="N1026" s="1" t="s">
        <v>12978</v>
      </c>
      <c r="T1026" s="1" t="s">
        <v>11368</v>
      </c>
      <c r="U1026" s="1" t="s">
        <v>922</v>
      </c>
      <c r="V1026" s="1" t="s">
        <v>6730</v>
      </c>
      <c r="W1026" s="1" t="s">
        <v>1213</v>
      </c>
      <c r="X1026" s="1" t="s">
        <v>6686</v>
      </c>
      <c r="Y1026" s="1" t="s">
        <v>2513</v>
      </c>
      <c r="Z1026" s="1" t="s">
        <v>7710</v>
      </c>
      <c r="AC1026" s="1">
        <v>45</v>
      </c>
      <c r="AD1026" s="1" t="s">
        <v>406</v>
      </c>
      <c r="AE1026" s="1" t="s">
        <v>8755</v>
      </c>
      <c r="AJ1026" s="1" t="s">
        <v>17</v>
      </c>
      <c r="AK1026" s="1" t="s">
        <v>8908</v>
      </c>
      <c r="AL1026" s="1" t="s">
        <v>351</v>
      </c>
      <c r="AM1026" s="1" t="s">
        <v>8854</v>
      </c>
      <c r="AT1026" s="1" t="s">
        <v>78</v>
      </c>
      <c r="AU1026" s="1" t="s">
        <v>6689</v>
      </c>
      <c r="AV1026" s="1" t="s">
        <v>1535</v>
      </c>
      <c r="AW1026" s="1" t="s">
        <v>8196</v>
      </c>
      <c r="BG1026" s="1" t="s">
        <v>419</v>
      </c>
      <c r="BH1026" s="1" t="s">
        <v>9168</v>
      </c>
      <c r="BI1026" s="1" t="s">
        <v>13501</v>
      </c>
      <c r="BJ1026" s="1" t="s">
        <v>13505</v>
      </c>
      <c r="BK1026" s="1" t="s">
        <v>60</v>
      </c>
      <c r="BL1026" s="1" t="s">
        <v>7012</v>
      </c>
      <c r="BM1026" s="1" t="s">
        <v>2514</v>
      </c>
      <c r="BN1026" s="1" t="s">
        <v>10510</v>
      </c>
      <c r="BO1026" s="1" t="s">
        <v>60</v>
      </c>
      <c r="BP1026" s="1" t="s">
        <v>7012</v>
      </c>
      <c r="BQ1026" s="1" t="s">
        <v>2515</v>
      </c>
      <c r="BR1026" s="1" t="s">
        <v>10945</v>
      </c>
      <c r="BS1026" s="1" t="s">
        <v>86</v>
      </c>
      <c r="BT1026" s="1" t="s">
        <v>8853</v>
      </c>
      <c r="BU1026" s="1" t="s">
        <v>14103</v>
      </c>
    </row>
    <row r="1027" spans="1:73" ht="13.5" customHeight="1" x14ac:dyDescent="0.25">
      <c r="A1027" s="4" t="str">
        <f t="shared" si="31"/>
        <v>1687_풍각남면_247</v>
      </c>
      <c r="B1027" s="1">
        <v>1687</v>
      </c>
      <c r="C1027" s="1" t="s">
        <v>11322</v>
      </c>
      <c r="D1027" s="1" t="s">
        <v>11323</v>
      </c>
      <c r="E1027" s="1">
        <v>1026</v>
      </c>
      <c r="F1027" s="1">
        <v>4</v>
      </c>
      <c r="G1027" s="1" t="s">
        <v>2332</v>
      </c>
      <c r="H1027" s="1" t="s">
        <v>6461</v>
      </c>
      <c r="I1027" s="1">
        <v>5</v>
      </c>
      <c r="L1027" s="1">
        <v>5</v>
      </c>
      <c r="M1027" s="1" t="s">
        <v>12485</v>
      </c>
      <c r="N1027" s="1" t="s">
        <v>12978</v>
      </c>
      <c r="S1027" s="1" t="s">
        <v>52</v>
      </c>
      <c r="T1027" s="1" t="s">
        <v>6593</v>
      </c>
      <c r="U1027" s="1" t="s">
        <v>83</v>
      </c>
      <c r="V1027" s="1" t="s">
        <v>11397</v>
      </c>
      <c r="W1027" s="1" t="s">
        <v>509</v>
      </c>
      <c r="X1027" s="1" t="s">
        <v>7067</v>
      </c>
      <c r="Y1027" s="1" t="s">
        <v>140</v>
      </c>
      <c r="Z1027" s="1" t="s">
        <v>7129</v>
      </c>
      <c r="AC1027" s="1">
        <v>42</v>
      </c>
      <c r="AD1027" s="1" t="s">
        <v>307</v>
      </c>
      <c r="AE1027" s="1" t="s">
        <v>8745</v>
      </c>
      <c r="AJ1027" s="1" t="s">
        <v>17</v>
      </c>
      <c r="AK1027" s="1" t="s">
        <v>8908</v>
      </c>
      <c r="AL1027" s="1" t="s">
        <v>510</v>
      </c>
      <c r="AM1027" s="1" t="s">
        <v>8915</v>
      </c>
      <c r="AT1027" s="1" t="s">
        <v>78</v>
      </c>
      <c r="AU1027" s="1" t="s">
        <v>6689</v>
      </c>
      <c r="AV1027" s="1" t="s">
        <v>2516</v>
      </c>
      <c r="AW1027" s="1" t="s">
        <v>7753</v>
      </c>
      <c r="BG1027" s="1" t="s">
        <v>60</v>
      </c>
      <c r="BH1027" s="1" t="s">
        <v>7012</v>
      </c>
      <c r="BI1027" s="1" t="s">
        <v>1906</v>
      </c>
      <c r="BJ1027" s="1" t="s">
        <v>7689</v>
      </c>
      <c r="BK1027" s="1" t="s">
        <v>60</v>
      </c>
      <c r="BL1027" s="1" t="s">
        <v>7012</v>
      </c>
      <c r="BM1027" s="1" t="s">
        <v>2517</v>
      </c>
      <c r="BN1027" s="1" t="s">
        <v>10511</v>
      </c>
      <c r="BO1027" s="1" t="s">
        <v>1179</v>
      </c>
      <c r="BP1027" s="1" t="s">
        <v>11413</v>
      </c>
      <c r="BQ1027" s="1" t="s">
        <v>2017</v>
      </c>
      <c r="BR1027" s="1" t="s">
        <v>12089</v>
      </c>
      <c r="BS1027" s="1" t="s">
        <v>56</v>
      </c>
      <c r="BT1027" s="1" t="s">
        <v>11552</v>
      </c>
    </row>
    <row r="1028" spans="1:73" ht="13.5" customHeight="1" x14ac:dyDescent="0.25">
      <c r="A1028" s="4" t="str">
        <f t="shared" si="31"/>
        <v>1687_풍각남면_247</v>
      </c>
      <c r="B1028" s="1">
        <v>1687</v>
      </c>
      <c r="C1028" s="1" t="s">
        <v>11322</v>
      </c>
      <c r="D1028" s="1" t="s">
        <v>11323</v>
      </c>
      <c r="E1028" s="1">
        <v>1027</v>
      </c>
      <c r="F1028" s="1">
        <v>4</v>
      </c>
      <c r="G1028" s="1" t="s">
        <v>2332</v>
      </c>
      <c r="H1028" s="1" t="s">
        <v>6461</v>
      </c>
      <c r="I1028" s="1">
        <v>5</v>
      </c>
      <c r="L1028" s="1">
        <v>5</v>
      </c>
      <c r="M1028" s="1" t="s">
        <v>12485</v>
      </c>
      <c r="N1028" s="1" t="s">
        <v>12978</v>
      </c>
      <c r="S1028" s="1" t="s">
        <v>70</v>
      </c>
      <c r="T1028" s="1" t="s">
        <v>6596</v>
      </c>
      <c r="Y1028" s="1" t="s">
        <v>2518</v>
      </c>
      <c r="Z1028" s="1" t="s">
        <v>7711</v>
      </c>
      <c r="AC1028" s="1">
        <v>15</v>
      </c>
      <c r="AD1028" s="1" t="s">
        <v>119</v>
      </c>
      <c r="AE1028" s="1" t="s">
        <v>8724</v>
      </c>
    </row>
    <row r="1029" spans="1:73" ht="13.5" customHeight="1" x14ac:dyDescent="0.25">
      <c r="A1029" s="4" t="str">
        <f t="shared" si="31"/>
        <v>1687_풍각남면_247</v>
      </c>
      <c r="B1029" s="1">
        <v>1687</v>
      </c>
      <c r="C1029" s="1" t="s">
        <v>11322</v>
      </c>
      <c r="D1029" s="1" t="s">
        <v>11323</v>
      </c>
      <c r="E1029" s="1">
        <v>1028</v>
      </c>
      <c r="F1029" s="1">
        <v>4</v>
      </c>
      <c r="G1029" s="1" t="s">
        <v>2332</v>
      </c>
      <c r="H1029" s="1" t="s">
        <v>6461</v>
      </c>
      <c r="I1029" s="1">
        <v>5</v>
      </c>
      <c r="L1029" s="1">
        <v>5</v>
      </c>
      <c r="M1029" s="1" t="s">
        <v>12485</v>
      </c>
      <c r="N1029" s="1" t="s">
        <v>12978</v>
      </c>
      <c r="S1029" s="1" t="s">
        <v>93</v>
      </c>
      <c r="T1029" s="1" t="s">
        <v>6597</v>
      </c>
      <c r="Y1029" s="1" t="s">
        <v>2519</v>
      </c>
      <c r="Z1029" s="1" t="s">
        <v>7712</v>
      </c>
      <c r="AC1029" s="1">
        <v>14</v>
      </c>
      <c r="AD1029" s="1" t="s">
        <v>240</v>
      </c>
      <c r="AE1029" s="1" t="s">
        <v>8740</v>
      </c>
    </row>
    <row r="1030" spans="1:73" ht="13.5" customHeight="1" x14ac:dyDescent="0.25">
      <c r="A1030" s="4" t="str">
        <f t="shared" si="31"/>
        <v>1687_풍각남면_247</v>
      </c>
      <c r="B1030" s="1">
        <v>1687</v>
      </c>
      <c r="C1030" s="1" t="s">
        <v>11322</v>
      </c>
      <c r="D1030" s="1" t="s">
        <v>11323</v>
      </c>
      <c r="E1030" s="1">
        <v>1029</v>
      </c>
      <c r="F1030" s="1">
        <v>4</v>
      </c>
      <c r="G1030" s="1" t="s">
        <v>2332</v>
      </c>
      <c r="H1030" s="1" t="s">
        <v>6461</v>
      </c>
      <c r="I1030" s="1">
        <v>6</v>
      </c>
      <c r="J1030" s="1" t="s">
        <v>2520</v>
      </c>
      <c r="K1030" s="1" t="s">
        <v>6508</v>
      </c>
      <c r="L1030" s="1">
        <v>1</v>
      </c>
      <c r="M1030" s="1" t="s">
        <v>12486</v>
      </c>
      <c r="N1030" s="1" t="s">
        <v>12979</v>
      </c>
      <c r="O1030" s="1" t="s">
        <v>443</v>
      </c>
      <c r="P1030" s="1" t="s">
        <v>11371</v>
      </c>
      <c r="T1030" s="1" t="s">
        <v>11368</v>
      </c>
      <c r="U1030" s="1" t="s">
        <v>2521</v>
      </c>
      <c r="V1030" s="1" t="s">
        <v>6828</v>
      </c>
      <c r="W1030" s="1" t="s">
        <v>1603</v>
      </c>
      <c r="X1030" s="1" t="s">
        <v>7083</v>
      </c>
      <c r="Y1030" s="1" t="s">
        <v>2522</v>
      </c>
      <c r="Z1030" s="1" t="s">
        <v>7713</v>
      </c>
      <c r="AC1030" s="1">
        <v>29</v>
      </c>
      <c r="AD1030" s="1" t="s">
        <v>422</v>
      </c>
      <c r="AE1030" s="1" t="s">
        <v>8757</v>
      </c>
      <c r="AJ1030" s="1" t="s">
        <v>17</v>
      </c>
      <c r="AK1030" s="1" t="s">
        <v>8908</v>
      </c>
      <c r="AL1030" s="1" t="s">
        <v>522</v>
      </c>
      <c r="AM1030" s="1" t="s">
        <v>8889</v>
      </c>
      <c r="AT1030" s="1" t="s">
        <v>293</v>
      </c>
      <c r="AU1030" s="1" t="s">
        <v>6947</v>
      </c>
      <c r="AV1030" s="1" t="s">
        <v>2523</v>
      </c>
      <c r="AW1030" s="1" t="s">
        <v>7715</v>
      </c>
      <c r="BG1030" s="1" t="s">
        <v>60</v>
      </c>
      <c r="BH1030" s="1" t="s">
        <v>7012</v>
      </c>
      <c r="BI1030" s="1" t="s">
        <v>2524</v>
      </c>
      <c r="BJ1030" s="1" t="s">
        <v>8566</v>
      </c>
      <c r="BK1030" s="1" t="s">
        <v>60</v>
      </c>
      <c r="BL1030" s="1" t="s">
        <v>7012</v>
      </c>
      <c r="BM1030" s="1" t="s">
        <v>1606</v>
      </c>
      <c r="BN1030" s="1" t="s">
        <v>9371</v>
      </c>
      <c r="BO1030" s="1" t="s">
        <v>78</v>
      </c>
      <c r="BP1030" s="1" t="s">
        <v>6689</v>
      </c>
      <c r="BQ1030" s="1" t="s">
        <v>2525</v>
      </c>
      <c r="BR1030" s="1" t="s">
        <v>10946</v>
      </c>
      <c r="BS1030" s="1" t="s">
        <v>51</v>
      </c>
      <c r="BT1030" s="1" t="s">
        <v>8849</v>
      </c>
    </row>
    <row r="1031" spans="1:73" ht="13.5" customHeight="1" x14ac:dyDescent="0.25">
      <c r="A1031" s="4" t="str">
        <f t="shared" si="31"/>
        <v>1687_풍각남면_247</v>
      </c>
      <c r="B1031" s="1">
        <v>1687</v>
      </c>
      <c r="C1031" s="1" t="s">
        <v>11322</v>
      </c>
      <c r="D1031" s="1" t="s">
        <v>11323</v>
      </c>
      <c r="E1031" s="1">
        <v>1030</v>
      </c>
      <c r="F1031" s="1">
        <v>4</v>
      </c>
      <c r="G1031" s="1" t="s">
        <v>2332</v>
      </c>
      <c r="H1031" s="1" t="s">
        <v>6461</v>
      </c>
      <c r="I1031" s="1">
        <v>6</v>
      </c>
      <c r="L1031" s="1">
        <v>1</v>
      </c>
      <c r="M1031" s="1" t="s">
        <v>12486</v>
      </c>
      <c r="N1031" s="1" t="s">
        <v>12979</v>
      </c>
      <c r="S1031" s="1" t="s">
        <v>52</v>
      </c>
      <c r="T1031" s="1" t="s">
        <v>6593</v>
      </c>
      <c r="W1031" s="1" t="s">
        <v>2009</v>
      </c>
      <c r="X1031" s="1" t="s">
        <v>7087</v>
      </c>
      <c r="Y1031" s="1" t="s">
        <v>140</v>
      </c>
      <c r="Z1031" s="1" t="s">
        <v>7129</v>
      </c>
      <c r="AC1031" s="1">
        <v>29</v>
      </c>
      <c r="AD1031" s="1" t="s">
        <v>422</v>
      </c>
      <c r="AE1031" s="1" t="s">
        <v>8757</v>
      </c>
      <c r="AJ1031" s="1" t="s">
        <v>17</v>
      </c>
      <c r="AK1031" s="1" t="s">
        <v>8908</v>
      </c>
      <c r="AL1031" s="1" t="s">
        <v>56</v>
      </c>
      <c r="AM1031" s="1" t="s">
        <v>11552</v>
      </c>
      <c r="AT1031" s="1" t="s">
        <v>423</v>
      </c>
      <c r="AU1031" s="1" t="s">
        <v>8997</v>
      </c>
      <c r="AV1031" s="1" t="s">
        <v>722</v>
      </c>
      <c r="AW1031" s="1" t="s">
        <v>7247</v>
      </c>
      <c r="BG1031" s="1" t="s">
        <v>180</v>
      </c>
      <c r="BH1031" s="1" t="s">
        <v>6712</v>
      </c>
      <c r="BI1031" s="1" t="s">
        <v>294</v>
      </c>
      <c r="BJ1031" s="1" t="s">
        <v>7930</v>
      </c>
      <c r="BK1031" s="1" t="s">
        <v>1179</v>
      </c>
      <c r="BL1031" s="1" t="s">
        <v>11413</v>
      </c>
      <c r="BM1031" s="1" t="s">
        <v>2526</v>
      </c>
      <c r="BN1031" s="1" t="s">
        <v>10512</v>
      </c>
      <c r="BO1031" s="1" t="s">
        <v>2527</v>
      </c>
      <c r="BP1031" s="1" t="s">
        <v>10361</v>
      </c>
      <c r="BQ1031" s="1" t="s">
        <v>2528</v>
      </c>
      <c r="BR1031" s="1" t="s">
        <v>12036</v>
      </c>
      <c r="BS1031" s="1" t="s">
        <v>56</v>
      </c>
      <c r="BT1031" s="1" t="s">
        <v>11552</v>
      </c>
    </row>
    <row r="1032" spans="1:73" ht="13.5" customHeight="1" x14ac:dyDescent="0.25">
      <c r="A1032" s="4" t="str">
        <f t="shared" si="31"/>
        <v>1687_풍각남면_247</v>
      </c>
      <c r="B1032" s="1">
        <v>1687</v>
      </c>
      <c r="C1032" s="1" t="s">
        <v>11322</v>
      </c>
      <c r="D1032" s="1" t="s">
        <v>11323</v>
      </c>
      <c r="E1032" s="1">
        <v>1031</v>
      </c>
      <c r="F1032" s="1">
        <v>4</v>
      </c>
      <c r="G1032" s="1" t="s">
        <v>2332</v>
      </c>
      <c r="H1032" s="1" t="s">
        <v>6461</v>
      </c>
      <c r="I1032" s="1">
        <v>6</v>
      </c>
      <c r="L1032" s="1">
        <v>1</v>
      </c>
      <c r="M1032" s="1" t="s">
        <v>12486</v>
      </c>
      <c r="N1032" s="1" t="s">
        <v>12979</v>
      </c>
      <c r="S1032" s="1" t="s">
        <v>70</v>
      </c>
      <c r="T1032" s="1" t="s">
        <v>6596</v>
      </c>
      <c r="Y1032" s="1" t="s">
        <v>2529</v>
      </c>
      <c r="Z1032" s="1" t="s">
        <v>7714</v>
      </c>
      <c r="AC1032" s="1">
        <v>5</v>
      </c>
      <c r="AD1032" s="1" t="s">
        <v>133</v>
      </c>
      <c r="AE1032" s="1" t="s">
        <v>8727</v>
      </c>
      <c r="AF1032" s="1" t="s">
        <v>97</v>
      </c>
      <c r="AG1032" s="1" t="s">
        <v>8774</v>
      </c>
    </row>
    <row r="1033" spans="1:73" ht="13.5" customHeight="1" x14ac:dyDescent="0.25">
      <c r="A1033" s="4" t="str">
        <f t="shared" si="31"/>
        <v>1687_풍각남면_247</v>
      </c>
      <c r="B1033" s="1">
        <v>1687</v>
      </c>
      <c r="C1033" s="1" t="s">
        <v>11322</v>
      </c>
      <c r="D1033" s="1" t="s">
        <v>11323</v>
      </c>
      <c r="E1033" s="1">
        <v>1032</v>
      </c>
      <c r="F1033" s="1">
        <v>4</v>
      </c>
      <c r="G1033" s="1" t="s">
        <v>2332</v>
      </c>
      <c r="H1033" s="1" t="s">
        <v>6461</v>
      </c>
      <c r="I1033" s="1">
        <v>6</v>
      </c>
      <c r="L1033" s="1">
        <v>1</v>
      </c>
      <c r="M1033" s="1" t="s">
        <v>12486</v>
      </c>
      <c r="N1033" s="1" t="s">
        <v>12979</v>
      </c>
      <c r="S1033" s="1" t="s">
        <v>341</v>
      </c>
      <c r="T1033" s="1" t="s">
        <v>6594</v>
      </c>
      <c r="U1033" s="1" t="s">
        <v>2530</v>
      </c>
      <c r="V1033" s="1" t="s">
        <v>6829</v>
      </c>
      <c r="Y1033" s="1" t="s">
        <v>2523</v>
      </c>
      <c r="Z1033" s="1" t="s">
        <v>7715</v>
      </c>
      <c r="AC1033" s="1">
        <v>55</v>
      </c>
      <c r="AD1033" s="1" t="s">
        <v>431</v>
      </c>
      <c r="AE1033" s="1" t="s">
        <v>8760</v>
      </c>
    </row>
    <row r="1034" spans="1:73" ht="13.5" customHeight="1" x14ac:dyDescent="0.25">
      <c r="A1034" s="4" t="str">
        <f t="shared" si="31"/>
        <v>1687_풍각남면_247</v>
      </c>
      <c r="B1034" s="1">
        <v>1687</v>
      </c>
      <c r="C1034" s="1" t="s">
        <v>11322</v>
      </c>
      <c r="D1034" s="1" t="s">
        <v>11323</v>
      </c>
      <c r="E1034" s="1">
        <v>1033</v>
      </c>
      <c r="F1034" s="1">
        <v>4</v>
      </c>
      <c r="G1034" s="1" t="s">
        <v>2332</v>
      </c>
      <c r="H1034" s="1" t="s">
        <v>6461</v>
      </c>
      <c r="I1034" s="1">
        <v>6</v>
      </c>
      <c r="L1034" s="1">
        <v>1</v>
      </c>
      <c r="M1034" s="1" t="s">
        <v>12486</v>
      </c>
      <c r="N1034" s="1" t="s">
        <v>12979</v>
      </c>
      <c r="S1034" s="1" t="s">
        <v>68</v>
      </c>
      <c r="T1034" s="1" t="s">
        <v>6595</v>
      </c>
      <c r="W1034" s="1" t="s">
        <v>145</v>
      </c>
      <c r="X1034" s="1" t="s">
        <v>7059</v>
      </c>
      <c r="Y1034" s="1" t="s">
        <v>140</v>
      </c>
      <c r="Z1034" s="1" t="s">
        <v>7129</v>
      </c>
      <c r="AC1034" s="1">
        <v>56</v>
      </c>
      <c r="AD1034" s="1" t="s">
        <v>521</v>
      </c>
      <c r="AE1034" s="1" t="s">
        <v>8761</v>
      </c>
    </row>
    <row r="1035" spans="1:73" ht="13.5" customHeight="1" x14ac:dyDescent="0.25">
      <c r="A1035" s="4" t="str">
        <f t="shared" ref="A1035:A1062" si="32">HYPERLINK("http://kyu.snu.ac.kr/sdhj/index.jsp?type=hj/GK14817_00IH_0001_0248.jpg","1687_풍각남면_248")</f>
        <v>1687_풍각남면_248</v>
      </c>
      <c r="B1035" s="1">
        <v>1687</v>
      </c>
      <c r="C1035" s="1" t="s">
        <v>11322</v>
      </c>
      <c r="D1035" s="1" t="s">
        <v>11323</v>
      </c>
      <c r="E1035" s="1">
        <v>1034</v>
      </c>
      <c r="F1035" s="1">
        <v>4</v>
      </c>
      <c r="G1035" s="1" t="s">
        <v>2332</v>
      </c>
      <c r="H1035" s="1" t="s">
        <v>6461</v>
      </c>
      <c r="I1035" s="1">
        <v>6</v>
      </c>
      <c r="L1035" s="1">
        <v>2</v>
      </c>
      <c r="M1035" s="1" t="s">
        <v>12487</v>
      </c>
      <c r="N1035" s="1" t="s">
        <v>12980</v>
      </c>
      <c r="T1035" s="1" t="s">
        <v>11369</v>
      </c>
      <c r="U1035" s="1" t="s">
        <v>2531</v>
      </c>
      <c r="V1035" s="1" t="s">
        <v>6830</v>
      </c>
      <c r="W1035" s="1" t="s">
        <v>1603</v>
      </c>
      <c r="X1035" s="1" t="s">
        <v>7083</v>
      </c>
      <c r="Y1035" s="1" t="s">
        <v>236</v>
      </c>
      <c r="Z1035" s="1" t="s">
        <v>7706</v>
      </c>
      <c r="AC1035" s="1">
        <v>38</v>
      </c>
      <c r="AD1035" s="1" t="s">
        <v>85</v>
      </c>
      <c r="AE1035" s="1" t="s">
        <v>8720</v>
      </c>
      <c r="AJ1035" s="1" t="s">
        <v>17</v>
      </c>
      <c r="AK1035" s="1" t="s">
        <v>8908</v>
      </c>
      <c r="AL1035" s="1" t="s">
        <v>522</v>
      </c>
      <c r="AM1035" s="1" t="s">
        <v>8889</v>
      </c>
      <c r="AT1035" s="1" t="s">
        <v>970</v>
      </c>
      <c r="AU1035" s="1" t="s">
        <v>6704</v>
      </c>
      <c r="AV1035" s="1" t="s">
        <v>2192</v>
      </c>
      <c r="AW1035" s="1" t="s">
        <v>7636</v>
      </c>
      <c r="BG1035" s="1" t="s">
        <v>60</v>
      </c>
      <c r="BH1035" s="1" t="s">
        <v>7012</v>
      </c>
      <c r="BI1035" s="1" t="s">
        <v>2524</v>
      </c>
      <c r="BJ1035" s="1" t="s">
        <v>8566</v>
      </c>
      <c r="BK1035" s="1" t="s">
        <v>1179</v>
      </c>
      <c r="BL1035" s="1" t="s">
        <v>11413</v>
      </c>
      <c r="BM1035" s="1" t="s">
        <v>1606</v>
      </c>
      <c r="BN1035" s="1" t="s">
        <v>9371</v>
      </c>
      <c r="BO1035" s="1" t="s">
        <v>78</v>
      </c>
      <c r="BP1035" s="1" t="s">
        <v>6689</v>
      </c>
      <c r="BQ1035" s="1" t="s">
        <v>2532</v>
      </c>
      <c r="BR1035" s="1" t="s">
        <v>10987</v>
      </c>
      <c r="BS1035" s="1" t="s">
        <v>2533</v>
      </c>
      <c r="BT1035" s="1" t="s">
        <v>8955</v>
      </c>
    </row>
    <row r="1036" spans="1:73" ht="13.5" customHeight="1" x14ac:dyDescent="0.25">
      <c r="A1036" s="4" t="str">
        <f t="shared" si="32"/>
        <v>1687_풍각남면_248</v>
      </c>
      <c r="B1036" s="1">
        <v>1687</v>
      </c>
      <c r="C1036" s="1" t="s">
        <v>11322</v>
      </c>
      <c r="D1036" s="1" t="s">
        <v>11323</v>
      </c>
      <c r="E1036" s="1">
        <v>1035</v>
      </c>
      <c r="F1036" s="1">
        <v>4</v>
      </c>
      <c r="G1036" s="1" t="s">
        <v>2332</v>
      </c>
      <c r="H1036" s="1" t="s">
        <v>6461</v>
      </c>
      <c r="I1036" s="1">
        <v>6</v>
      </c>
      <c r="L1036" s="1">
        <v>2</v>
      </c>
      <c r="M1036" s="1" t="s">
        <v>12487</v>
      </c>
      <c r="N1036" s="1" t="s">
        <v>12980</v>
      </c>
      <c r="S1036" s="1" t="s">
        <v>52</v>
      </c>
      <c r="T1036" s="1" t="s">
        <v>6593</v>
      </c>
      <c r="U1036" s="1" t="s">
        <v>83</v>
      </c>
      <c r="V1036" s="1" t="s">
        <v>11397</v>
      </c>
      <c r="W1036" s="1" t="s">
        <v>84</v>
      </c>
      <c r="X1036" s="1" t="s">
        <v>11440</v>
      </c>
      <c r="Y1036" s="1" t="s">
        <v>140</v>
      </c>
      <c r="Z1036" s="1" t="s">
        <v>7129</v>
      </c>
      <c r="AC1036" s="1">
        <v>30</v>
      </c>
      <c r="AD1036" s="1" t="s">
        <v>136</v>
      </c>
      <c r="AE1036" s="1" t="s">
        <v>8728</v>
      </c>
      <c r="AJ1036" s="1" t="s">
        <v>17</v>
      </c>
      <c r="AK1036" s="1" t="s">
        <v>8908</v>
      </c>
      <c r="AL1036" s="1" t="s">
        <v>86</v>
      </c>
      <c r="AM1036" s="1" t="s">
        <v>8853</v>
      </c>
      <c r="AT1036" s="1" t="s">
        <v>931</v>
      </c>
      <c r="AU1036" s="1" t="s">
        <v>6813</v>
      </c>
      <c r="AV1036" s="1" t="s">
        <v>2534</v>
      </c>
      <c r="AW1036" s="1" t="s">
        <v>9407</v>
      </c>
      <c r="BG1036" s="1" t="s">
        <v>419</v>
      </c>
      <c r="BH1036" s="1" t="s">
        <v>9168</v>
      </c>
      <c r="BI1036" s="1" t="s">
        <v>13818</v>
      </c>
      <c r="BJ1036" s="1" t="s">
        <v>10088</v>
      </c>
      <c r="BK1036" s="1" t="s">
        <v>60</v>
      </c>
      <c r="BL1036" s="1" t="s">
        <v>7012</v>
      </c>
      <c r="BM1036" s="1" t="s">
        <v>2535</v>
      </c>
      <c r="BN1036" s="1" t="s">
        <v>7614</v>
      </c>
      <c r="BO1036" s="1" t="s">
        <v>60</v>
      </c>
      <c r="BP1036" s="1" t="s">
        <v>7012</v>
      </c>
      <c r="BQ1036" s="1" t="s">
        <v>2536</v>
      </c>
      <c r="BR1036" s="1" t="s">
        <v>10947</v>
      </c>
      <c r="BS1036" s="1" t="s">
        <v>2537</v>
      </c>
      <c r="BT1036" s="1" t="s">
        <v>8944</v>
      </c>
    </row>
    <row r="1037" spans="1:73" ht="13.5" customHeight="1" x14ac:dyDescent="0.25">
      <c r="A1037" s="4" t="str">
        <f t="shared" si="32"/>
        <v>1687_풍각남면_248</v>
      </c>
      <c r="B1037" s="1">
        <v>1687</v>
      </c>
      <c r="C1037" s="1" t="s">
        <v>11322</v>
      </c>
      <c r="D1037" s="1" t="s">
        <v>11323</v>
      </c>
      <c r="E1037" s="1">
        <v>1036</v>
      </c>
      <c r="F1037" s="1">
        <v>4</v>
      </c>
      <c r="G1037" s="1" t="s">
        <v>2332</v>
      </c>
      <c r="H1037" s="1" t="s">
        <v>6461</v>
      </c>
      <c r="I1037" s="1">
        <v>6</v>
      </c>
      <c r="L1037" s="1">
        <v>2</v>
      </c>
      <c r="M1037" s="1" t="s">
        <v>12487</v>
      </c>
      <c r="N1037" s="1" t="s">
        <v>12980</v>
      </c>
      <c r="S1037" s="1" t="s">
        <v>70</v>
      </c>
      <c r="T1037" s="1" t="s">
        <v>6596</v>
      </c>
      <c r="Y1037" s="1" t="s">
        <v>13441</v>
      </c>
      <c r="Z1037" s="1" t="s">
        <v>13460</v>
      </c>
      <c r="AC1037" s="1">
        <v>8</v>
      </c>
      <c r="AD1037" s="1" t="s">
        <v>429</v>
      </c>
      <c r="AE1037" s="1" t="s">
        <v>8759</v>
      </c>
      <c r="AF1037" s="1" t="s">
        <v>97</v>
      </c>
      <c r="AG1037" s="1" t="s">
        <v>8774</v>
      </c>
    </row>
    <row r="1038" spans="1:73" ht="13.5" customHeight="1" x14ac:dyDescent="0.25">
      <c r="A1038" s="4" t="str">
        <f t="shared" si="32"/>
        <v>1687_풍각남면_248</v>
      </c>
      <c r="B1038" s="1">
        <v>1687</v>
      </c>
      <c r="C1038" s="1" t="s">
        <v>11322</v>
      </c>
      <c r="D1038" s="1" t="s">
        <v>11323</v>
      </c>
      <c r="E1038" s="1">
        <v>1037</v>
      </c>
      <c r="F1038" s="1">
        <v>4</v>
      </c>
      <c r="G1038" s="1" t="s">
        <v>2332</v>
      </c>
      <c r="H1038" s="1" t="s">
        <v>6461</v>
      </c>
      <c r="I1038" s="1">
        <v>6</v>
      </c>
      <c r="L1038" s="1">
        <v>2</v>
      </c>
      <c r="M1038" s="1" t="s">
        <v>12487</v>
      </c>
      <c r="N1038" s="1" t="s">
        <v>12980</v>
      </c>
      <c r="S1038" s="1" t="s">
        <v>147</v>
      </c>
      <c r="T1038" s="1" t="s">
        <v>6598</v>
      </c>
      <c r="Y1038" s="1" t="s">
        <v>2538</v>
      </c>
      <c r="Z1038" s="1" t="s">
        <v>7716</v>
      </c>
      <c r="AF1038" s="1" t="s">
        <v>443</v>
      </c>
      <c r="AG1038" s="1" t="s">
        <v>11537</v>
      </c>
    </row>
    <row r="1039" spans="1:73" ht="13.5" customHeight="1" x14ac:dyDescent="0.25">
      <c r="A1039" s="4" t="str">
        <f t="shared" si="32"/>
        <v>1687_풍각남면_248</v>
      </c>
      <c r="B1039" s="1">
        <v>1687</v>
      </c>
      <c r="C1039" s="1" t="s">
        <v>11322</v>
      </c>
      <c r="D1039" s="1" t="s">
        <v>11323</v>
      </c>
      <c r="E1039" s="1">
        <v>1038</v>
      </c>
      <c r="F1039" s="1">
        <v>4</v>
      </c>
      <c r="G1039" s="1" t="s">
        <v>2332</v>
      </c>
      <c r="H1039" s="1" t="s">
        <v>6461</v>
      </c>
      <c r="I1039" s="1">
        <v>6</v>
      </c>
      <c r="L1039" s="1">
        <v>3</v>
      </c>
      <c r="M1039" s="1" t="s">
        <v>12488</v>
      </c>
      <c r="N1039" s="1" t="s">
        <v>12981</v>
      </c>
      <c r="O1039" s="1" t="s">
        <v>443</v>
      </c>
      <c r="P1039" s="1" t="s">
        <v>11371</v>
      </c>
      <c r="T1039" s="1" t="s">
        <v>11369</v>
      </c>
      <c r="U1039" s="1" t="s">
        <v>487</v>
      </c>
      <c r="V1039" s="1" t="s">
        <v>6703</v>
      </c>
      <c r="W1039" s="1" t="s">
        <v>1603</v>
      </c>
      <c r="X1039" s="1" t="s">
        <v>7083</v>
      </c>
      <c r="Y1039" s="1" t="s">
        <v>2538</v>
      </c>
      <c r="Z1039" s="1" t="s">
        <v>7716</v>
      </c>
      <c r="AC1039" s="1">
        <v>40</v>
      </c>
      <c r="AD1039" s="1" t="s">
        <v>327</v>
      </c>
      <c r="AE1039" s="1" t="s">
        <v>8748</v>
      </c>
      <c r="AJ1039" s="1" t="s">
        <v>17</v>
      </c>
      <c r="AK1039" s="1" t="s">
        <v>8908</v>
      </c>
      <c r="AL1039" s="1" t="s">
        <v>522</v>
      </c>
      <c r="AM1039" s="1" t="s">
        <v>8889</v>
      </c>
      <c r="AT1039" s="1" t="s">
        <v>970</v>
      </c>
      <c r="AU1039" s="1" t="s">
        <v>6704</v>
      </c>
      <c r="AV1039" s="1" t="s">
        <v>2192</v>
      </c>
      <c r="AW1039" s="1" t="s">
        <v>7636</v>
      </c>
      <c r="BG1039" s="1" t="s">
        <v>60</v>
      </c>
      <c r="BH1039" s="1" t="s">
        <v>7012</v>
      </c>
      <c r="BI1039" s="1" t="s">
        <v>2524</v>
      </c>
      <c r="BJ1039" s="1" t="s">
        <v>8566</v>
      </c>
      <c r="BK1039" s="1" t="s">
        <v>1179</v>
      </c>
      <c r="BL1039" s="1" t="s">
        <v>11413</v>
      </c>
      <c r="BM1039" s="1" t="s">
        <v>1606</v>
      </c>
      <c r="BN1039" s="1" t="s">
        <v>9371</v>
      </c>
      <c r="BO1039" s="1" t="s">
        <v>78</v>
      </c>
      <c r="BP1039" s="1" t="s">
        <v>6689</v>
      </c>
      <c r="BQ1039" s="1" t="s">
        <v>2532</v>
      </c>
      <c r="BR1039" s="1" t="s">
        <v>10987</v>
      </c>
      <c r="BS1039" s="1" t="s">
        <v>2533</v>
      </c>
      <c r="BT1039" s="1" t="s">
        <v>8955</v>
      </c>
    </row>
    <row r="1040" spans="1:73" ht="13.5" customHeight="1" x14ac:dyDescent="0.25">
      <c r="A1040" s="4" t="str">
        <f t="shared" si="32"/>
        <v>1687_풍각남면_248</v>
      </c>
      <c r="B1040" s="1">
        <v>1687</v>
      </c>
      <c r="C1040" s="1" t="s">
        <v>11322</v>
      </c>
      <c r="D1040" s="1" t="s">
        <v>11323</v>
      </c>
      <c r="E1040" s="1">
        <v>1039</v>
      </c>
      <c r="F1040" s="1">
        <v>4</v>
      </c>
      <c r="G1040" s="1" t="s">
        <v>2332</v>
      </c>
      <c r="H1040" s="1" t="s">
        <v>6461</v>
      </c>
      <c r="I1040" s="1">
        <v>6</v>
      </c>
      <c r="L1040" s="1">
        <v>3</v>
      </c>
      <c r="M1040" s="1" t="s">
        <v>12488</v>
      </c>
      <c r="N1040" s="1" t="s">
        <v>12981</v>
      </c>
      <c r="S1040" s="1" t="s">
        <v>52</v>
      </c>
      <c r="T1040" s="1" t="s">
        <v>6593</v>
      </c>
      <c r="U1040" s="1" t="s">
        <v>83</v>
      </c>
      <c r="V1040" s="1" t="s">
        <v>11397</v>
      </c>
      <c r="W1040" s="1" t="s">
        <v>1820</v>
      </c>
      <c r="X1040" s="1" t="s">
        <v>7085</v>
      </c>
      <c r="Y1040" s="1" t="s">
        <v>140</v>
      </c>
      <c r="Z1040" s="1" t="s">
        <v>7129</v>
      </c>
      <c r="AC1040" s="1">
        <v>38</v>
      </c>
      <c r="AD1040" s="1" t="s">
        <v>85</v>
      </c>
      <c r="AE1040" s="1" t="s">
        <v>8720</v>
      </c>
      <c r="AF1040" s="1" t="s">
        <v>97</v>
      </c>
      <c r="AG1040" s="1" t="s">
        <v>8774</v>
      </c>
      <c r="AJ1040" s="1" t="s">
        <v>17</v>
      </c>
      <c r="AK1040" s="1" t="s">
        <v>8908</v>
      </c>
      <c r="AL1040" s="1" t="s">
        <v>2500</v>
      </c>
      <c r="AM1040" s="1" t="s">
        <v>8924</v>
      </c>
      <c r="AV1040" s="1" t="s">
        <v>2499</v>
      </c>
      <c r="AW1040" s="1" t="s">
        <v>7708</v>
      </c>
      <c r="BG1040" s="1" t="s">
        <v>2501</v>
      </c>
      <c r="BH1040" s="1" t="s">
        <v>9193</v>
      </c>
      <c r="BI1040" s="1" t="s">
        <v>2502</v>
      </c>
      <c r="BJ1040" s="1" t="s">
        <v>9405</v>
      </c>
      <c r="BK1040" s="1" t="s">
        <v>60</v>
      </c>
      <c r="BL1040" s="1" t="s">
        <v>7012</v>
      </c>
      <c r="BM1040" s="1" t="s">
        <v>2503</v>
      </c>
      <c r="BN1040" s="1" t="s">
        <v>10087</v>
      </c>
      <c r="BO1040" s="1" t="s">
        <v>60</v>
      </c>
      <c r="BP1040" s="1" t="s">
        <v>7012</v>
      </c>
      <c r="BQ1040" s="1" t="s">
        <v>2539</v>
      </c>
      <c r="BR1040" s="1" t="s">
        <v>10948</v>
      </c>
      <c r="BS1040" s="1" t="s">
        <v>497</v>
      </c>
      <c r="BT1040" s="1" t="s">
        <v>8848</v>
      </c>
    </row>
    <row r="1041" spans="1:73" ht="13.5" customHeight="1" x14ac:dyDescent="0.25">
      <c r="A1041" s="4" t="str">
        <f t="shared" si="32"/>
        <v>1687_풍각남면_248</v>
      </c>
      <c r="B1041" s="1">
        <v>1687</v>
      </c>
      <c r="C1041" s="1" t="s">
        <v>11322</v>
      </c>
      <c r="D1041" s="1" t="s">
        <v>11323</v>
      </c>
      <c r="E1041" s="1">
        <v>1040</v>
      </c>
      <c r="F1041" s="1">
        <v>4</v>
      </c>
      <c r="G1041" s="1" t="s">
        <v>2332</v>
      </c>
      <c r="H1041" s="1" t="s">
        <v>6461</v>
      </c>
      <c r="I1041" s="1">
        <v>6</v>
      </c>
      <c r="L1041" s="1">
        <v>4</v>
      </c>
      <c r="M1041" s="1" t="s">
        <v>12489</v>
      </c>
      <c r="N1041" s="1" t="s">
        <v>12982</v>
      </c>
      <c r="T1041" s="1" t="s">
        <v>11368</v>
      </c>
      <c r="U1041" s="1" t="s">
        <v>1034</v>
      </c>
      <c r="V1041" s="1" t="s">
        <v>6739</v>
      </c>
      <c r="W1041" s="1" t="s">
        <v>84</v>
      </c>
      <c r="X1041" s="1" t="s">
        <v>11440</v>
      </c>
      <c r="Y1041" s="1" t="s">
        <v>2540</v>
      </c>
      <c r="Z1041" s="1" t="s">
        <v>7717</v>
      </c>
      <c r="AC1041" s="1">
        <v>23</v>
      </c>
      <c r="AD1041" s="1" t="s">
        <v>574</v>
      </c>
      <c r="AE1041" s="1" t="s">
        <v>8762</v>
      </c>
      <c r="AJ1041" s="1" t="s">
        <v>17</v>
      </c>
      <c r="AK1041" s="1" t="s">
        <v>8908</v>
      </c>
      <c r="AL1041" s="1" t="s">
        <v>86</v>
      </c>
      <c r="AM1041" s="1" t="s">
        <v>8853</v>
      </c>
      <c r="AT1041" s="1" t="s">
        <v>618</v>
      </c>
      <c r="AU1041" s="1" t="s">
        <v>6817</v>
      </c>
      <c r="AV1041" s="1" t="s">
        <v>2541</v>
      </c>
      <c r="AW1041" s="1" t="s">
        <v>9392</v>
      </c>
      <c r="BG1041" s="1" t="s">
        <v>78</v>
      </c>
      <c r="BH1041" s="1" t="s">
        <v>6689</v>
      </c>
      <c r="BI1041" s="1" t="s">
        <v>2542</v>
      </c>
      <c r="BJ1041" s="1" t="s">
        <v>10070</v>
      </c>
      <c r="BK1041" s="1" t="s">
        <v>618</v>
      </c>
      <c r="BL1041" s="1" t="s">
        <v>6817</v>
      </c>
      <c r="BM1041" s="1" t="s">
        <v>2344</v>
      </c>
      <c r="BN1041" s="1" t="s">
        <v>8275</v>
      </c>
      <c r="BO1041" s="1" t="s">
        <v>78</v>
      </c>
      <c r="BP1041" s="1" t="s">
        <v>6689</v>
      </c>
      <c r="BQ1041" s="1" t="s">
        <v>2405</v>
      </c>
      <c r="BR1041" s="1" t="s">
        <v>11960</v>
      </c>
      <c r="BS1041" s="1" t="s">
        <v>56</v>
      </c>
      <c r="BT1041" s="1" t="s">
        <v>11552</v>
      </c>
    </row>
    <row r="1042" spans="1:73" ht="13.5" customHeight="1" x14ac:dyDescent="0.25">
      <c r="A1042" s="4" t="str">
        <f t="shared" si="32"/>
        <v>1687_풍각남면_248</v>
      </c>
      <c r="B1042" s="1">
        <v>1687</v>
      </c>
      <c r="C1042" s="1" t="s">
        <v>11322</v>
      </c>
      <c r="D1042" s="1" t="s">
        <v>11323</v>
      </c>
      <c r="E1042" s="1">
        <v>1041</v>
      </c>
      <c r="F1042" s="1">
        <v>4</v>
      </c>
      <c r="G1042" s="1" t="s">
        <v>2332</v>
      </c>
      <c r="H1042" s="1" t="s">
        <v>6461</v>
      </c>
      <c r="I1042" s="1">
        <v>6</v>
      </c>
      <c r="L1042" s="1">
        <v>4</v>
      </c>
      <c r="M1042" s="1" t="s">
        <v>12489</v>
      </c>
      <c r="N1042" s="1" t="s">
        <v>12982</v>
      </c>
      <c r="S1042" s="1" t="s">
        <v>52</v>
      </c>
      <c r="T1042" s="1" t="s">
        <v>6593</v>
      </c>
      <c r="U1042" s="1" t="s">
        <v>83</v>
      </c>
      <c r="V1042" s="1" t="s">
        <v>11397</v>
      </c>
      <c r="W1042" s="1" t="s">
        <v>74</v>
      </c>
      <c r="X1042" s="1" t="s">
        <v>7057</v>
      </c>
      <c r="Y1042" s="1" t="s">
        <v>140</v>
      </c>
      <c r="Z1042" s="1" t="s">
        <v>7129</v>
      </c>
      <c r="AC1042" s="1">
        <v>25</v>
      </c>
      <c r="AD1042" s="1" t="s">
        <v>401</v>
      </c>
      <c r="AE1042" s="1" t="s">
        <v>8754</v>
      </c>
      <c r="AJ1042" s="1" t="s">
        <v>17</v>
      </c>
      <c r="AK1042" s="1" t="s">
        <v>8908</v>
      </c>
      <c r="AL1042" s="1" t="s">
        <v>981</v>
      </c>
      <c r="AM1042" s="1" t="s">
        <v>8921</v>
      </c>
      <c r="AT1042" s="1" t="s">
        <v>60</v>
      </c>
      <c r="AU1042" s="1" t="s">
        <v>7012</v>
      </c>
      <c r="AV1042" s="1" t="s">
        <v>2543</v>
      </c>
      <c r="AW1042" s="1" t="s">
        <v>9331</v>
      </c>
      <c r="BG1042" s="1" t="s">
        <v>60</v>
      </c>
      <c r="BH1042" s="1" t="s">
        <v>7012</v>
      </c>
      <c r="BI1042" s="1" t="s">
        <v>1467</v>
      </c>
      <c r="BJ1042" s="1" t="s">
        <v>8330</v>
      </c>
      <c r="BK1042" s="1" t="s">
        <v>60</v>
      </c>
      <c r="BL1042" s="1" t="s">
        <v>7012</v>
      </c>
      <c r="BM1042" s="1" t="s">
        <v>1492</v>
      </c>
      <c r="BN1042" s="1" t="s">
        <v>7741</v>
      </c>
      <c r="BO1042" s="1" t="s">
        <v>60</v>
      </c>
      <c r="BP1042" s="1" t="s">
        <v>7012</v>
      </c>
      <c r="BQ1042" s="1" t="s">
        <v>13778</v>
      </c>
      <c r="BR1042" s="1" t="s">
        <v>12074</v>
      </c>
      <c r="BS1042" s="1" t="s">
        <v>56</v>
      </c>
      <c r="BT1042" s="1" t="s">
        <v>11552</v>
      </c>
    </row>
    <row r="1043" spans="1:73" ht="13.5" customHeight="1" x14ac:dyDescent="0.25">
      <c r="A1043" s="4" t="str">
        <f t="shared" si="32"/>
        <v>1687_풍각남면_248</v>
      </c>
      <c r="B1043" s="1">
        <v>1687</v>
      </c>
      <c r="C1043" s="1" t="s">
        <v>11322</v>
      </c>
      <c r="D1043" s="1" t="s">
        <v>11323</v>
      </c>
      <c r="E1043" s="1">
        <v>1042</v>
      </c>
      <c r="F1043" s="1">
        <v>4</v>
      </c>
      <c r="G1043" s="1" t="s">
        <v>2332</v>
      </c>
      <c r="H1043" s="1" t="s">
        <v>6461</v>
      </c>
      <c r="I1043" s="1">
        <v>6</v>
      </c>
      <c r="L1043" s="1">
        <v>4</v>
      </c>
      <c r="M1043" s="1" t="s">
        <v>12489</v>
      </c>
      <c r="N1043" s="1" t="s">
        <v>12982</v>
      </c>
      <c r="S1043" s="1" t="s">
        <v>93</v>
      </c>
      <c r="T1043" s="1" t="s">
        <v>6597</v>
      </c>
      <c r="Y1043" s="1" t="s">
        <v>1346</v>
      </c>
      <c r="Z1043" s="1" t="s">
        <v>7413</v>
      </c>
      <c r="AC1043" s="1">
        <v>5</v>
      </c>
      <c r="AD1043" s="1" t="s">
        <v>133</v>
      </c>
      <c r="AE1043" s="1" t="s">
        <v>8727</v>
      </c>
    </row>
    <row r="1044" spans="1:73" ht="13.5" customHeight="1" x14ac:dyDescent="0.25">
      <c r="A1044" s="4" t="str">
        <f t="shared" si="32"/>
        <v>1687_풍각남면_248</v>
      </c>
      <c r="B1044" s="1">
        <v>1687</v>
      </c>
      <c r="C1044" s="1" t="s">
        <v>11322</v>
      </c>
      <c r="D1044" s="1" t="s">
        <v>11323</v>
      </c>
      <c r="E1044" s="1">
        <v>1043</v>
      </c>
      <c r="F1044" s="1">
        <v>4</v>
      </c>
      <c r="G1044" s="1" t="s">
        <v>2332</v>
      </c>
      <c r="H1044" s="1" t="s">
        <v>6461</v>
      </c>
      <c r="I1044" s="1">
        <v>6</v>
      </c>
      <c r="L1044" s="1">
        <v>4</v>
      </c>
      <c r="M1044" s="1" t="s">
        <v>12489</v>
      </c>
      <c r="N1044" s="1" t="s">
        <v>12982</v>
      </c>
      <c r="S1044" s="1" t="s">
        <v>93</v>
      </c>
      <c r="T1044" s="1" t="s">
        <v>6597</v>
      </c>
      <c r="Y1044" s="1" t="s">
        <v>2544</v>
      </c>
      <c r="Z1044" s="1" t="s">
        <v>7718</v>
      </c>
      <c r="AC1044" s="1">
        <v>2</v>
      </c>
      <c r="AD1044" s="1" t="s">
        <v>69</v>
      </c>
      <c r="AE1044" s="1" t="s">
        <v>6722</v>
      </c>
      <c r="AF1044" s="1" t="s">
        <v>97</v>
      </c>
      <c r="AG1044" s="1" t="s">
        <v>8774</v>
      </c>
    </row>
    <row r="1045" spans="1:73" ht="13.5" customHeight="1" x14ac:dyDescent="0.25">
      <c r="A1045" s="4" t="str">
        <f t="shared" si="32"/>
        <v>1687_풍각남면_248</v>
      </c>
      <c r="B1045" s="1">
        <v>1687</v>
      </c>
      <c r="C1045" s="1" t="s">
        <v>11322</v>
      </c>
      <c r="D1045" s="1" t="s">
        <v>11323</v>
      </c>
      <c r="E1045" s="1">
        <v>1044</v>
      </c>
      <c r="F1045" s="1">
        <v>4</v>
      </c>
      <c r="G1045" s="1" t="s">
        <v>2332</v>
      </c>
      <c r="H1045" s="1" t="s">
        <v>6461</v>
      </c>
      <c r="I1045" s="1">
        <v>6</v>
      </c>
      <c r="L1045" s="1">
        <v>5</v>
      </c>
      <c r="M1045" s="1" t="s">
        <v>13819</v>
      </c>
      <c r="N1045" s="1" t="s">
        <v>12983</v>
      </c>
      <c r="T1045" s="1" t="s">
        <v>11369</v>
      </c>
      <c r="U1045" s="1" t="s">
        <v>1539</v>
      </c>
      <c r="V1045" s="1" t="s">
        <v>6769</v>
      </c>
      <c r="W1045" s="1" t="s">
        <v>98</v>
      </c>
      <c r="X1045" s="1" t="s">
        <v>11439</v>
      </c>
      <c r="Y1045" s="1" t="s">
        <v>13820</v>
      </c>
      <c r="Z1045" s="1" t="s">
        <v>10474</v>
      </c>
      <c r="AC1045" s="1">
        <v>34</v>
      </c>
      <c r="AD1045" s="1" t="s">
        <v>55</v>
      </c>
      <c r="AE1045" s="1" t="s">
        <v>8716</v>
      </c>
      <c r="AJ1045" s="1" t="s">
        <v>17</v>
      </c>
      <c r="AK1045" s="1" t="s">
        <v>8908</v>
      </c>
      <c r="AL1045" s="1" t="s">
        <v>56</v>
      </c>
      <c r="AM1045" s="1" t="s">
        <v>11552</v>
      </c>
      <c r="AT1045" s="1" t="s">
        <v>841</v>
      </c>
      <c r="AU1045" s="1" t="s">
        <v>6724</v>
      </c>
      <c r="AV1045" s="1" t="s">
        <v>2383</v>
      </c>
      <c r="AW1045" s="1" t="s">
        <v>7678</v>
      </c>
      <c r="BG1045" s="1" t="s">
        <v>60</v>
      </c>
      <c r="BH1045" s="1" t="s">
        <v>7012</v>
      </c>
      <c r="BI1045" s="1" t="s">
        <v>2545</v>
      </c>
      <c r="BJ1045" s="1" t="s">
        <v>7818</v>
      </c>
      <c r="BK1045" s="1" t="s">
        <v>78</v>
      </c>
      <c r="BL1045" s="1" t="s">
        <v>6689</v>
      </c>
      <c r="BM1045" s="1" t="s">
        <v>13814</v>
      </c>
      <c r="BN1045" s="1" t="s">
        <v>11449</v>
      </c>
      <c r="BO1045" s="1" t="s">
        <v>78</v>
      </c>
      <c r="BP1045" s="1" t="s">
        <v>6689</v>
      </c>
      <c r="BQ1045" s="1" t="s">
        <v>2546</v>
      </c>
      <c r="BR1045" s="1" t="s">
        <v>12310</v>
      </c>
      <c r="BS1045" s="1" t="s">
        <v>86</v>
      </c>
      <c r="BT1045" s="1" t="s">
        <v>8853</v>
      </c>
    </row>
    <row r="1046" spans="1:73" ht="13.5" customHeight="1" x14ac:dyDescent="0.25">
      <c r="A1046" s="4" t="str">
        <f t="shared" si="32"/>
        <v>1687_풍각남면_248</v>
      </c>
      <c r="B1046" s="1">
        <v>1687</v>
      </c>
      <c r="C1046" s="1" t="s">
        <v>11322</v>
      </c>
      <c r="D1046" s="1" t="s">
        <v>11323</v>
      </c>
      <c r="E1046" s="1">
        <v>1045</v>
      </c>
      <c r="F1046" s="1">
        <v>4</v>
      </c>
      <c r="G1046" s="1" t="s">
        <v>2332</v>
      </c>
      <c r="H1046" s="1" t="s">
        <v>6461</v>
      </c>
      <c r="I1046" s="1">
        <v>6</v>
      </c>
      <c r="L1046" s="1">
        <v>5</v>
      </c>
      <c r="M1046" s="1" t="s">
        <v>13819</v>
      </c>
      <c r="N1046" s="1" t="s">
        <v>12983</v>
      </c>
      <c r="S1046" s="1" t="s">
        <v>52</v>
      </c>
      <c r="T1046" s="1" t="s">
        <v>6593</v>
      </c>
      <c r="W1046" s="1" t="s">
        <v>1478</v>
      </c>
      <c r="X1046" s="1" t="s">
        <v>7080</v>
      </c>
      <c r="Y1046" s="1" t="s">
        <v>140</v>
      </c>
      <c r="Z1046" s="1" t="s">
        <v>7129</v>
      </c>
      <c r="AC1046" s="1">
        <v>35</v>
      </c>
      <c r="AD1046" s="1" t="s">
        <v>39</v>
      </c>
      <c r="AE1046" s="1" t="s">
        <v>8715</v>
      </c>
      <c r="AJ1046" s="1" t="s">
        <v>17</v>
      </c>
      <c r="AK1046" s="1" t="s">
        <v>8908</v>
      </c>
      <c r="AL1046" s="1" t="s">
        <v>2547</v>
      </c>
      <c r="AM1046" s="1" t="s">
        <v>8865</v>
      </c>
      <c r="AT1046" s="1" t="s">
        <v>60</v>
      </c>
      <c r="AU1046" s="1" t="s">
        <v>7012</v>
      </c>
      <c r="AV1046" s="1" t="s">
        <v>2548</v>
      </c>
      <c r="AW1046" s="1" t="s">
        <v>9408</v>
      </c>
      <c r="BG1046" s="1" t="s">
        <v>60</v>
      </c>
      <c r="BH1046" s="1" t="s">
        <v>7012</v>
      </c>
      <c r="BI1046" s="1" t="s">
        <v>2298</v>
      </c>
      <c r="BJ1046" s="1" t="s">
        <v>10082</v>
      </c>
      <c r="BK1046" s="1" t="s">
        <v>60</v>
      </c>
      <c r="BL1046" s="1" t="s">
        <v>7012</v>
      </c>
      <c r="BM1046" s="1" t="s">
        <v>2549</v>
      </c>
      <c r="BN1046" s="1" t="s">
        <v>10513</v>
      </c>
      <c r="BO1046" s="1" t="s">
        <v>60</v>
      </c>
      <c r="BP1046" s="1" t="s">
        <v>7012</v>
      </c>
      <c r="BQ1046" s="1" t="s">
        <v>2464</v>
      </c>
      <c r="BR1046" s="1" t="s">
        <v>10938</v>
      </c>
      <c r="BS1046" s="1" t="s">
        <v>1273</v>
      </c>
      <c r="BT1046" s="1" t="s">
        <v>7926</v>
      </c>
    </row>
    <row r="1047" spans="1:73" ht="13.5" customHeight="1" x14ac:dyDescent="0.25">
      <c r="A1047" s="4" t="str">
        <f t="shared" si="32"/>
        <v>1687_풍각남면_248</v>
      </c>
      <c r="B1047" s="1">
        <v>1687</v>
      </c>
      <c r="C1047" s="1" t="s">
        <v>11322</v>
      </c>
      <c r="D1047" s="1" t="s">
        <v>11323</v>
      </c>
      <c r="E1047" s="1">
        <v>1046</v>
      </c>
      <c r="F1047" s="1">
        <v>4</v>
      </c>
      <c r="G1047" s="1" t="s">
        <v>2332</v>
      </c>
      <c r="H1047" s="1" t="s">
        <v>6461</v>
      </c>
      <c r="I1047" s="1">
        <v>6</v>
      </c>
      <c r="L1047" s="1">
        <v>5</v>
      </c>
      <c r="M1047" s="1" t="s">
        <v>13819</v>
      </c>
      <c r="N1047" s="1" t="s">
        <v>12983</v>
      </c>
      <c r="S1047" s="1" t="s">
        <v>70</v>
      </c>
      <c r="T1047" s="1" t="s">
        <v>6596</v>
      </c>
      <c r="Y1047" s="1" t="s">
        <v>2550</v>
      </c>
      <c r="Z1047" s="1" t="s">
        <v>7719</v>
      </c>
      <c r="AC1047" s="1">
        <v>4</v>
      </c>
      <c r="AD1047" s="1" t="s">
        <v>72</v>
      </c>
      <c r="AE1047" s="1" t="s">
        <v>8718</v>
      </c>
    </row>
    <row r="1048" spans="1:73" ht="13.5" customHeight="1" x14ac:dyDescent="0.25">
      <c r="A1048" s="4" t="str">
        <f t="shared" si="32"/>
        <v>1687_풍각남면_248</v>
      </c>
      <c r="B1048" s="1">
        <v>1687</v>
      </c>
      <c r="C1048" s="1" t="s">
        <v>11322</v>
      </c>
      <c r="D1048" s="1" t="s">
        <v>11323</v>
      </c>
      <c r="E1048" s="1">
        <v>1047</v>
      </c>
      <c r="F1048" s="1">
        <v>4</v>
      </c>
      <c r="G1048" s="1" t="s">
        <v>2332</v>
      </c>
      <c r="H1048" s="1" t="s">
        <v>6461</v>
      </c>
      <c r="I1048" s="1">
        <v>6</v>
      </c>
      <c r="L1048" s="1">
        <v>5</v>
      </c>
      <c r="M1048" s="1" t="s">
        <v>13819</v>
      </c>
      <c r="N1048" s="1" t="s">
        <v>12983</v>
      </c>
      <c r="S1048" s="1" t="s">
        <v>222</v>
      </c>
      <c r="T1048" s="1" t="s">
        <v>6601</v>
      </c>
      <c r="U1048" s="1" t="s">
        <v>2551</v>
      </c>
      <c r="V1048" s="1" t="s">
        <v>11411</v>
      </c>
      <c r="W1048" s="1" t="s">
        <v>306</v>
      </c>
      <c r="X1048" s="1" t="s">
        <v>7062</v>
      </c>
      <c r="Y1048" s="1" t="s">
        <v>2552</v>
      </c>
      <c r="Z1048" s="1" t="s">
        <v>7720</v>
      </c>
      <c r="AC1048" s="1">
        <v>69</v>
      </c>
      <c r="AD1048" s="1" t="s">
        <v>594</v>
      </c>
      <c r="AE1048" s="1" t="s">
        <v>8763</v>
      </c>
    </row>
    <row r="1049" spans="1:73" ht="13.5" customHeight="1" x14ac:dyDescent="0.25">
      <c r="A1049" s="4" t="str">
        <f t="shared" si="32"/>
        <v>1687_풍각남면_248</v>
      </c>
      <c r="B1049" s="1">
        <v>1687</v>
      </c>
      <c r="C1049" s="1" t="s">
        <v>11322</v>
      </c>
      <c r="D1049" s="1" t="s">
        <v>11323</v>
      </c>
      <c r="E1049" s="1">
        <v>1048</v>
      </c>
      <c r="F1049" s="1">
        <v>4</v>
      </c>
      <c r="G1049" s="1" t="s">
        <v>2332</v>
      </c>
      <c r="H1049" s="1" t="s">
        <v>6461</v>
      </c>
      <c r="I1049" s="1">
        <v>6</v>
      </c>
      <c r="L1049" s="1">
        <v>5</v>
      </c>
      <c r="M1049" s="1" t="s">
        <v>13819</v>
      </c>
      <c r="N1049" s="1" t="s">
        <v>12983</v>
      </c>
      <c r="S1049" s="1" t="s">
        <v>1586</v>
      </c>
      <c r="T1049" s="1" t="s">
        <v>6618</v>
      </c>
      <c r="W1049" s="1" t="s">
        <v>1729</v>
      </c>
      <c r="X1049" s="1" t="s">
        <v>7084</v>
      </c>
      <c r="Y1049" s="1" t="s">
        <v>140</v>
      </c>
      <c r="Z1049" s="1" t="s">
        <v>7129</v>
      </c>
      <c r="AF1049" s="1" t="s">
        <v>129</v>
      </c>
      <c r="AG1049" s="1" t="s">
        <v>8738</v>
      </c>
    </row>
    <row r="1050" spans="1:73" ht="13.5" customHeight="1" x14ac:dyDescent="0.25">
      <c r="A1050" s="4" t="str">
        <f t="shared" si="32"/>
        <v>1687_풍각남면_248</v>
      </c>
      <c r="B1050" s="1">
        <v>1687</v>
      </c>
      <c r="C1050" s="1" t="s">
        <v>11322</v>
      </c>
      <c r="D1050" s="1" t="s">
        <v>11323</v>
      </c>
      <c r="E1050" s="1">
        <v>1049</v>
      </c>
      <c r="F1050" s="1">
        <v>4</v>
      </c>
      <c r="G1050" s="1" t="s">
        <v>2332</v>
      </c>
      <c r="H1050" s="1" t="s">
        <v>6461</v>
      </c>
      <c r="I1050" s="1">
        <v>7</v>
      </c>
      <c r="J1050" s="1" t="s">
        <v>2553</v>
      </c>
      <c r="K1050" s="1" t="s">
        <v>6509</v>
      </c>
      <c r="L1050" s="1">
        <v>1</v>
      </c>
      <c r="M1050" s="1" t="s">
        <v>12490</v>
      </c>
      <c r="N1050" s="1" t="s">
        <v>12984</v>
      </c>
      <c r="T1050" s="1" t="s">
        <v>11368</v>
      </c>
      <c r="U1050" s="1" t="s">
        <v>134</v>
      </c>
      <c r="V1050" s="1" t="s">
        <v>6674</v>
      </c>
      <c r="W1050" s="1" t="s">
        <v>834</v>
      </c>
      <c r="X1050" s="1" t="s">
        <v>7074</v>
      </c>
      <c r="Y1050" s="1" t="s">
        <v>2554</v>
      </c>
      <c r="Z1050" s="1" t="s">
        <v>7721</v>
      </c>
      <c r="AC1050" s="1">
        <v>31</v>
      </c>
      <c r="AD1050" s="1" t="s">
        <v>247</v>
      </c>
      <c r="AE1050" s="1" t="s">
        <v>8741</v>
      </c>
      <c r="AJ1050" s="1" t="s">
        <v>17</v>
      </c>
      <c r="AK1050" s="1" t="s">
        <v>8908</v>
      </c>
      <c r="AL1050" s="1" t="s">
        <v>108</v>
      </c>
      <c r="AM1050" s="1" t="s">
        <v>8869</v>
      </c>
      <c r="AT1050" s="1" t="s">
        <v>841</v>
      </c>
      <c r="AU1050" s="1" t="s">
        <v>6724</v>
      </c>
      <c r="AV1050" s="1" t="s">
        <v>2555</v>
      </c>
      <c r="AW1050" s="1" t="s">
        <v>9409</v>
      </c>
      <c r="BG1050" s="1" t="s">
        <v>60</v>
      </c>
      <c r="BH1050" s="1" t="s">
        <v>7012</v>
      </c>
      <c r="BI1050" s="1" t="s">
        <v>2395</v>
      </c>
      <c r="BJ1050" s="1" t="s">
        <v>9390</v>
      </c>
      <c r="BK1050" s="1" t="s">
        <v>60</v>
      </c>
      <c r="BL1050" s="1" t="s">
        <v>7012</v>
      </c>
      <c r="BM1050" s="1" t="s">
        <v>2396</v>
      </c>
      <c r="BN1050" s="1" t="s">
        <v>10077</v>
      </c>
      <c r="BO1050" s="1" t="s">
        <v>60</v>
      </c>
      <c r="BP1050" s="1" t="s">
        <v>7012</v>
      </c>
      <c r="BQ1050" s="1" t="s">
        <v>449</v>
      </c>
      <c r="BR1050" s="1" t="s">
        <v>10805</v>
      </c>
      <c r="BS1050" s="1" t="s">
        <v>51</v>
      </c>
      <c r="BT1050" s="1" t="s">
        <v>8849</v>
      </c>
      <c r="BU1050" s="1" t="s">
        <v>14104</v>
      </c>
    </row>
    <row r="1051" spans="1:73" ht="13.5" customHeight="1" x14ac:dyDescent="0.25">
      <c r="A1051" s="4" t="str">
        <f t="shared" si="32"/>
        <v>1687_풍각남면_248</v>
      </c>
      <c r="B1051" s="1">
        <v>1687</v>
      </c>
      <c r="C1051" s="1" t="s">
        <v>11322</v>
      </c>
      <c r="D1051" s="1" t="s">
        <v>11323</v>
      </c>
      <c r="E1051" s="1">
        <v>1050</v>
      </c>
      <c r="F1051" s="1">
        <v>4</v>
      </c>
      <c r="G1051" s="1" t="s">
        <v>2332</v>
      </c>
      <c r="H1051" s="1" t="s">
        <v>6461</v>
      </c>
      <c r="I1051" s="1">
        <v>7</v>
      </c>
      <c r="L1051" s="1">
        <v>1</v>
      </c>
      <c r="M1051" s="1" t="s">
        <v>12490</v>
      </c>
      <c r="N1051" s="1" t="s">
        <v>12984</v>
      </c>
      <c r="S1051" s="1" t="s">
        <v>52</v>
      </c>
      <c r="T1051" s="1" t="s">
        <v>6593</v>
      </c>
      <c r="W1051" s="1" t="s">
        <v>404</v>
      </c>
      <c r="X1051" s="1" t="s">
        <v>7066</v>
      </c>
      <c r="Y1051" s="1" t="s">
        <v>140</v>
      </c>
      <c r="Z1051" s="1" t="s">
        <v>7129</v>
      </c>
      <c r="AC1051" s="1">
        <v>33</v>
      </c>
      <c r="AD1051" s="1" t="s">
        <v>574</v>
      </c>
      <c r="AE1051" s="1" t="s">
        <v>8762</v>
      </c>
      <c r="AJ1051" s="1" t="s">
        <v>17</v>
      </c>
      <c r="AK1051" s="1" t="s">
        <v>8908</v>
      </c>
      <c r="AL1051" s="1" t="s">
        <v>56</v>
      </c>
      <c r="AM1051" s="1" t="s">
        <v>11552</v>
      </c>
      <c r="AT1051" s="1" t="s">
        <v>288</v>
      </c>
      <c r="AU1051" s="1" t="s">
        <v>6823</v>
      </c>
      <c r="AV1051" s="1" t="s">
        <v>2556</v>
      </c>
      <c r="AW1051" s="1" t="s">
        <v>7912</v>
      </c>
      <c r="BG1051" s="1" t="s">
        <v>78</v>
      </c>
      <c r="BH1051" s="1" t="s">
        <v>6689</v>
      </c>
      <c r="BI1051" s="1" t="s">
        <v>407</v>
      </c>
      <c r="BJ1051" s="1" t="s">
        <v>9260</v>
      </c>
      <c r="BK1051" s="1" t="s">
        <v>60</v>
      </c>
      <c r="BL1051" s="1" t="s">
        <v>7012</v>
      </c>
      <c r="BM1051" s="1" t="s">
        <v>2557</v>
      </c>
      <c r="BN1051" s="1" t="s">
        <v>9964</v>
      </c>
      <c r="BO1051" s="1" t="s">
        <v>60</v>
      </c>
      <c r="BP1051" s="1" t="s">
        <v>7012</v>
      </c>
      <c r="BQ1051" s="1" t="s">
        <v>2532</v>
      </c>
      <c r="BR1051" s="1" t="s">
        <v>10987</v>
      </c>
      <c r="BS1051" s="1" t="s">
        <v>51</v>
      </c>
      <c r="BT1051" s="1" t="s">
        <v>8849</v>
      </c>
    </row>
    <row r="1052" spans="1:73" ht="13.5" customHeight="1" x14ac:dyDescent="0.25">
      <c r="A1052" s="4" t="str">
        <f t="shared" si="32"/>
        <v>1687_풍각남면_248</v>
      </c>
      <c r="B1052" s="1">
        <v>1687</v>
      </c>
      <c r="C1052" s="1" t="s">
        <v>11322</v>
      </c>
      <c r="D1052" s="1" t="s">
        <v>11323</v>
      </c>
      <c r="E1052" s="1">
        <v>1051</v>
      </c>
      <c r="F1052" s="1">
        <v>4</v>
      </c>
      <c r="G1052" s="1" t="s">
        <v>2332</v>
      </c>
      <c r="H1052" s="1" t="s">
        <v>6461</v>
      </c>
      <c r="I1052" s="1">
        <v>7</v>
      </c>
      <c r="L1052" s="1">
        <v>1</v>
      </c>
      <c r="M1052" s="1" t="s">
        <v>12490</v>
      </c>
      <c r="N1052" s="1" t="s">
        <v>12984</v>
      </c>
      <c r="S1052" s="1" t="s">
        <v>70</v>
      </c>
      <c r="T1052" s="1" t="s">
        <v>6596</v>
      </c>
      <c r="Y1052" s="1" t="s">
        <v>13409</v>
      </c>
      <c r="Z1052" s="1" t="s">
        <v>13461</v>
      </c>
      <c r="AC1052" s="1">
        <v>4</v>
      </c>
      <c r="AD1052" s="1" t="s">
        <v>72</v>
      </c>
      <c r="AE1052" s="1" t="s">
        <v>8718</v>
      </c>
    </row>
    <row r="1053" spans="1:73" ht="13.5" customHeight="1" x14ac:dyDescent="0.25">
      <c r="A1053" s="4" t="str">
        <f t="shared" si="32"/>
        <v>1687_풍각남면_248</v>
      </c>
      <c r="B1053" s="1">
        <v>1687</v>
      </c>
      <c r="C1053" s="1" t="s">
        <v>11322</v>
      </c>
      <c r="D1053" s="1" t="s">
        <v>11323</v>
      </c>
      <c r="E1053" s="1">
        <v>1052</v>
      </c>
      <c r="F1053" s="1">
        <v>4</v>
      </c>
      <c r="G1053" s="1" t="s">
        <v>2332</v>
      </c>
      <c r="H1053" s="1" t="s">
        <v>6461</v>
      </c>
      <c r="I1053" s="1">
        <v>7</v>
      </c>
      <c r="L1053" s="1">
        <v>2</v>
      </c>
      <c r="M1053" s="1" t="s">
        <v>12491</v>
      </c>
      <c r="N1053" s="1" t="s">
        <v>12985</v>
      </c>
      <c r="T1053" s="1" t="s">
        <v>11368</v>
      </c>
      <c r="U1053" s="1" t="s">
        <v>2558</v>
      </c>
      <c r="V1053" s="1" t="s">
        <v>6831</v>
      </c>
      <c r="W1053" s="1" t="s">
        <v>98</v>
      </c>
      <c r="X1053" s="1" t="s">
        <v>11439</v>
      </c>
      <c r="Y1053" s="1" t="s">
        <v>2559</v>
      </c>
      <c r="Z1053" s="1" t="s">
        <v>7722</v>
      </c>
      <c r="AC1053" s="1">
        <v>34</v>
      </c>
      <c r="AD1053" s="1" t="s">
        <v>55</v>
      </c>
      <c r="AE1053" s="1" t="s">
        <v>8716</v>
      </c>
      <c r="AJ1053" s="1" t="s">
        <v>17</v>
      </c>
      <c r="AK1053" s="1" t="s">
        <v>8908</v>
      </c>
      <c r="AL1053" s="1" t="s">
        <v>56</v>
      </c>
      <c r="AM1053" s="1" t="s">
        <v>11552</v>
      </c>
      <c r="AT1053" s="1" t="s">
        <v>288</v>
      </c>
      <c r="AU1053" s="1" t="s">
        <v>6823</v>
      </c>
      <c r="AV1053" s="1" t="s">
        <v>111</v>
      </c>
      <c r="AW1053" s="1" t="s">
        <v>7984</v>
      </c>
      <c r="BG1053" s="1" t="s">
        <v>78</v>
      </c>
      <c r="BH1053" s="1" t="s">
        <v>6689</v>
      </c>
      <c r="BI1053" s="1" t="s">
        <v>1783</v>
      </c>
      <c r="BJ1053" s="1" t="s">
        <v>7916</v>
      </c>
      <c r="BM1053" s="1" t="s">
        <v>2560</v>
      </c>
      <c r="BN1053" s="1" t="s">
        <v>8064</v>
      </c>
      <c r="BO1053" s="1" t="s">
        <v>60</v>
      </c>
      <c r="BP1053" s="1" t="s">
        <v>7012</v>
      </c>
      <c r="BQ1053" s="1" t="s">
        <v>2561</v>
      </c>
      <c r="BR1053" s="1" t="s">
        <v>10949</v>
      </c>
      <c r="BS1053" s="1" t="s">
        <v>163</v>
      </c>
      <c r="BT1053" s="1" t="s">
        <v>8851</v>
      </c>
    </row>
    <row r="1054" spans="1:73" ht="13.5" customHeight="1" x14ac:dyDescent="0.25">
      <c r="A1054" s="4" t="str">
        <f t="shared" si="32"/>
        <v>1687_풍각남면_248</v>
      </c>
      <c r="B1054" s="1">
        <v>1687</v>
      </c>
      <c r="C1054" s="1" t="s">
        <v>11322</v>
      </c>
      <c r="D1054" s="1" t="s">
        <v>11323</v>
      </c>
      <c r="E1054" s="1">
        <v>1053</v>
      </c>
      <c r="F1054" s="1">
        <v>4</v>
      </c>
      <c r="G1054" s="1" t="s">
        <v>2332</v>
      </c>
      <c r="H1054" s="1" t="s">
        <v>6461</v>
      </c>
      <c r="I1054" s="1">
        <v>7</v>
      </c>
      <c r="L1054" s="1">
        <v>2</v>
      </c>
      <c r="M1054" s="1" t="s">
        <v>12491</v>
      </c>
      <c r="N1054" s="1" t="s">
        <v>12985</v>
      </c>
      <c r="S1054" s="1" t="s">
        <v>52</v>
      </c>
      <c r="T1054" s="1" t="s">
        <v>6593</v>
      </c>
      <c r="U1054" s="1" t="s">
        <v>83</v>
      </c>
      <c r="V1054" s="1" t="s">
        <v>11397</v>
      </c>
      <c r="W1054" s="1" t="s">
        <v>98</v>
      </c>
      <c r="X1054" s="1" t="s">
        <v>11439</v>
      </c>
      <c r="Y1054" s="1" t="s">
        <v>140</v>
      </c>
      <c r="Z1054" s="1" t="s">
        <v>7129</v>
      </c>
      <c r="AC1054" s="1">
        <v>30</v>
      </c>
      <c r="AD1054" s="1" t="s">
        <v>136</v>
      </c>
      <c r="AE1054" s="1" t="s">
        <v>8728</v>
      </c>
      <c r="AJ1054" s="1" t="s">
        <v>17</v>
      </c>
      <c r="AK1054" s="1" t="s">
        <v>8908</v>
      </c>
      <c r="AL1054" s="1" t="s">
        <v>56</v>
      </c>
      <c r="AM1054" s="1" t="s">
        <v>11552</v>
      </c>
      <c r="AT1054" s="1" t="s">
        <v>78</v>
      </c>
      <c r="AU1054" s="1" t="s">
        <v>6689</v>
      </c>
      <c r="AV1054" s="1" t="s">
        <v>2562</v>
      </c>
      <c r="AW1054" s="1" t="s">
        <v>9410</v>
      </c>
      <c r="BG1054" s="1" t="s">
        <v>60</v>
      </c>
      <c r="BH1054" s="1" t="s">
        <v>7012</v>
      </c>
      <c r="BI1054" s="1" t="s">
        <v>2563</v>
      </c>
      <c r="BJ1054" s="1" t="s">
        <v>10089</v>
      </c>
      <c r="BK1054" s="1" t="s">
        <v>60</v>
      </c>
      <c r="BL1054" s="1" t="s">
        <v>7012</v>
      </c>
      <c r="BM1054" s="1" t="s">
        <v>2564</v>
      </c>
      <c r="BN1054" s="1" t="s">
        <v>9743</v>
      </c>
      <c r="BO1054" s="1" t="s">
        <v>78</v>
      </c>
      <c r="BP1054" s="1" t="s">
        <v>6689</v>
      </c>
      <c r="BQ1054" s="1" t="s">
        <v>2565</v>
      </c>
      <c r="BR1054" s="1" t="s">
        <v>12099</v>
      </c>
      <c r="BS1054" s="1" t="s">
        <v>56</v>
      </c>
      <c r="BT1054" s="1" t="s">
        <v>11552</v>
      </c>
    </row>
    <row r="1055" spans="1:73" ht="13.5" customHeight="1" x14ac:dyDescent="0.25">
      <c r="A1055" s="4" t="str">
        <f t="shared" si="32"/>
        <v>1687_풍각남면_248</v>
      </c>
      <c r="B1055" s="1">
        <v>1687</v>
      </c>
      <c r="C1055" s="1" t="s">
        <v>11322</v>
      </c>
      <c r="D1055" s="1" t="s">
        <v>11323</v>
      </c>
      <c r="E1055" s="1">
        <v>1054</v>
      </c>
      <c r="F1055" s="1">
        <v>4</v>
      </c>
      <c r="G1055" s="1" t="s">
        <v>2332</v>
      </c>
      <c r="H1055" s="1" t="s">
        <v>6461</v>
      </c>
      <c r="I1055" s="1">
        <v>7</v>
      </c>
      <c r="L1055" s="1">
        <v>2</v>
      </c>
      <c r="M1055" s="1" t="s">
        <v>12491</v>
      </c>
      <c r="N1055" s="1" t="s">
        <v>12985</v>
      </c>
      <c r="S1055" s="1" t="s">
        <v>68</v>
      </c>
      <c r="T1055" s="1" t="s">
        <v>6595</v>
      </c>
      <c r="W1055" s="1" t="s">
        <v>306</v>
      </c>
      <c r="X1055" s="1" t="s">
        <v>7062</v>
      </c>
      <c r="Y1055" s="1" t="s">
        <v>140</v>
      </c>
      <c r="Z1055" s="1" t="s">
        <v>7129</v>
      </c>
      <c r="AC1055" s="1">
        <v>50</v>
      </c>
      <c r="AD1055" s="1" t="s">
        <v>533</v>
      </c>
      <c r="AE1055" s="1" t="s">
        <v>7162</v>
      </c>
    </row>
    <row r="1056" spans="1:73" ht="13.5" customHeight="1" x14ac:dyDescent="0.25">
      <c r="A1056" s="4" t="str">
        <f t="shared" si="32"/>
        <v>1687_풍각남면_248</v>
      </c>
      <c r="B1056" s="1">
        <v>1687</v>
      </c>
      <c r="C1056" s="1" t="s">
        <v>11322</v>
      </c>
      <c r="D1056" s="1" t="s">
        <v>11323</v>
      </c>
      <c r="E1056" s="1">
        <v>1055</v>
      </c>
      <c r="F1056" s="1">
        <v>4</v>
      </c>
      <c r="G1056" s="1" t="s">
        <v>2332</v>
      </c>
      <c r="H1056" s="1" t="s">
        <v>6461</v>
      </c>
      <c r="I1056" s="1">
        <v>7</v>
      </c>
      <c r="L1056" s="1">
        <v>2</v>
      </c>
      <c r="M1056" s="1" t="s">
        <v>12491</v>
      </c>
      <c r="N1056" s="1" t="s">
        <v>12985</v>
      </c>
      <c r="S1056" s="1" t="s">
        <v>147</v>
      </c>
      <c r="T1056" s="1" t="s">
        <v>6598</v>
      </c>
      <c r="U1056" s="1" t="s">
        <v>487</v>
      </c>
      <c r="V1056" s="1" t="s">
        <v>6703</v>
      </c>
      <c r="Y1056" s="1" t="s">
        <v>2566</v>
      </c>
      <c r="Z1056" s="1" t="s">
        <v>7723</v>
      </c>
      <c r="AC1056" s="1">
        <v>21</v>
      </c>
      <c r="AD1056" s="1" t="s">
        <v>415</v>
      </c>
      <c r="AE1056" s="1" t="s">
        <v>8756</v>
      </c>
    </row>
    <row r="1057" spans="1:73" ht="13.5" customHeight="1" x14ac:dyDescent="0.25">
      <c r="A1057" s="4" t="str">
        <f t="shared" si="32"/>
        <v>1687_풍각남면_248</v>
      </c>
      <c r="B1057" s="1">
        <v>1687</v>
      </c>
      <c r="C1057" s="1" t="s">
        <v>11322</v>
      </c>
      <c r="D1057" s="1" t="s">
        <v>11323</v>
      </c>
      <c r="E1057" s="1">
        <v>1056</v>
      </c>
      <c r="F1057" s="1">
        <v>4</v>
      </c>
      <c r="G1057" s="1" t="s">
        <v>2332</v>
      </c>
      <c r="H1057" s="1" t="s">
        <v>6461</v>
      </c>
      <c r="I1057" s="1">
        <v>7</v>
      </c>
      <c r="L1057" s="1">
        <v>2</v>
      </c>
      <c r="M1057" s="1" t="s">
        <v>12491</v>
      </c>
      <c r="N1057" s="1" t="s">
        <v>12985</v>
      </c>
      <c r="S1057" s="1" t="s">
        <v>93</v>
      </c>
      <c r="T1057" s="1" t="s">
        <v>6597</v>
      </c>
      <c r="Y1057" s="1" t="s">
        <v>2567</v>
      </c>
      <c r="Z1057" s="1" t="s">
        <v>7724</v>
      </c>
      <c r="AC1057" s="1">
        <v>5</v>
      </c>
      <c r="AD1057" s="1" t="s">
        <v>133</v>
      </c>
      <c r="AE1057" s="1" t="s">
        <v>8727</v>
      </c>
    </row>
    <row r="1058" spans="1:73" ht="13.5" customHeight="1" x14ac:dyDescent="0.25">
      <c r="A1058" s="4" t="str">
        <f t="shared" si="32"/>
        <v>1687_풍각남면_248</v>
      </c>
      <c r="B1058" s="1">
        <v>1687</v>
      </c>
      <c r="C1058" s="1" t="s">
        <v>11322</v>
      </c>
      <c r="D1058" s="1" t="s">
        <v>11323</v>
      </c>
      <c r="E1058" s="1">
        <v>1057</v>
      </c>
      <c r="F1058" s="1">
        <v>4</v>
      </c>
      <c r="G1058" s="1" t="s">
        <v>2332</v>
      </c>
      <c r="H1058" s="1" t="s">
        <v>6461</v>
      </c>
      <c r="I1058" s="1">
        <v>7</v>
      </c>
      <c r="L1058" s="1">
        <v>3</v>
      </c>
      <c r="M1058" s="1" t="s">
        <v>12492</v>
      </c>
      <c r="N1058" s="1" t="s">
        <v>12986</v>
      </c>
      <c r="T1058" s="1" t="s">
        <v>11368</v>
      </c>
      <c r="U1058" s="1" t="s">
        <v>1034</v>
      </c>
      <c r="V1058" s="1" t="s">
        <v>6739</v>
      </c>
      <c r="W1058" s="1" t="s">
        <v>84</v>
      </c>
      <c r="X1058" s="1" t="s">
        <v>11440</v>
      </c>
      <c r="Y1058" s="1" t="s">
        <v>2568</v>
      </c>
      <c r="Z1058" s="1" t="s">
        <v>7725</v>
      </c>
      <c r="AC1058" s="1">
        <v>28</v>
      </c>
      <c r="AD1058" s="1" t="s">
        <v>340</v>
      </c>
      <c r="AE1058" s="1" t="s">
        <v>8750</v>
      </c>
      <c r="AJ1058" s="1" t="s">
        <v>17</v>
      </c>
      <c r="AK1058" s="1" t="s">
        <v>8908</v>
      </c>
      <c r="AL1058" s="1" t="s">
        <v>86</v>
      </c>
      <c r="AM1058" s="1" t="s">
        <v>8853</v>
      </c>
      <c r="AT1058" s="1" t="s">
        <v>618</v>
      </c>
      <c r="AU1058" s="1" t="s">
        <v>6817</v>
      </c>
      <c r="AV1058" s="1" t="s">
        <v>13737</v>
      </c>
      <c r="AW1058" s="1" t="s">
        <v>11476</v>
      </c>
      <c r="BG1058" s="1" t="s">
        <v>618</v>
      </c>
      <c r="BH1058" s="1" t="s">
        <v>6817</v>
      </c>
      <c r="BI1058" s="1" t="s">
        <v>1461</v>
      </c>
      <c r="BJ1058" s="1" t="s">
        <v>8047</v>
      </c>
      <c r="BK1058" s="1" t="s">
        <v>78</v>
      </c>
      <c r="BL1058" s="1" t="s">
        <v>6689</v>
      </c>
      <c r="BM1058" s="1" t="s">
        <v>2569</v>
      </c>
      <c r="BN1058" s="1" t="s">
        <v>10070</v>
      </c>
      <c r="BO1058" s="1" t="s">
        <v>78</v>
      </c>
      <c r="BP1058" s="1" t="s">
        <v>6689</v>
      </c>
      <c r="BQ1058" s="1" t="s">
        <v>2570</v>
      </c>
      <c r="BR1058" s="1" t="s">
        <v>12159</v>
      </c>
      <c r="BS1058" s="1" t="s">
        <v>56</v>
      </c>
      <c r="BT1058" s="1" t="s">
        <v>11552</v>
      </c>
    </row>
    <row r="1059" spans="1:73" ht="13.5" customHeight="1" x14ac:dyDescent="0.25">
      <c r="A1059" s="4" t="str">
        <f t="shared" si="32"/>
        <v>1687_풍각남면_248</v>
      </c>
      <c r="B1059" s="1">
        <v>1687</v>
      </c>
      <c r="C1059" s="1" t="s">
        <v>11322</v>
      </c>
      <c r="D1059" s="1" t="s">
        <v>11323</v>
      </c>
      <c r="E1059" s="1">
        <v>1058</v>
      </c>
      <c r="F1059" s="1">
        <v>4</v>
      </c>
      <c r="G1059" s="1" t="s">
        <v>2332</v>
      </c>
      <c r="H1059" s="1" t="s">
        <v>6461</v>
      </c>
      <c r="I1059" s="1">
        <v>7</v>
      </c>
      <c r="L1059" s="1">
        <v>3</v>
      </c>
      <c r="M1059" s="1" t="s">
        <v>12492</v>
      </c>
      <c r="N1059" s="1" t="s">
        <v>12986</v>
      </c>
      <c r="S1059" s="1" t="s">
        <v>52</v>
      </c>
      <c r="T1059" s="1" t="s">
        <v>6593</v>
      </c>
      <c r="W1059" s="1" t="s">
        <v>1478</v>
      </c>
      <c r="X1059" s="1" t="s">
        <v>7080</v>
      </c>
      <c r="Y1059" s="1" t="s">
        <v>140</v>
      </c>
      <c r="Z1059" s="1" t="s">
        <v>7129</v>
      </c>
      <c r="AC1059" s="1">
        <v>28</v>
      </c>
      <c r="AD1059" s="1" t="s">
        <v>340</v>
      </c>
      <c r="AE1059" s="1" t="s">
        <v>8750</v>
      </c>
      <c r="AJ1059" s="1" t="s">
        <v>17</v>
      </c>
      <c r="AK1059" s="1" t="s">
        <v>8908</v>
      </c>
      <c r="AL1059" s="1" t="s">
        <v>795</v>
      </c>
      <c r="AM1059" s="1" t="s">
        <v>8865</v>
      </c>
      <c r="AT1059" s="1" t="s">
        <v>60</v>
      </c>
      <c r="AU1059" s="1" t="s">
        <v>7012</v>
      </c>
      <c r="AV1059" s="1" t="s">
        <v>538</v>
      </c>
      <c r="AW1059" s="1" t="s">
        <v>7793</v>
      </c>
      <c r="BG1059" s="1" t="s">
        <v>78</v>
      </c>
      <c r="BH1059" s="1" t="s">
        <v>6689</v>
      </c>
      <c r="BI1059" s="1" t="s">
        <v>174</v>
      </c>
      <c r="BJ1059" s="1" t="s">
        <v>7137</v>
      </c>
      <c r="BK1059" s="1" t="s">
        <v>78</v>
      </c>
      <c r="BL1059" s="1" t="s">
        <v>6689</v>
      </c>
      <c r="BM1059" s="1" t="s">
        <v>2571</v>
      </c>
      <c r="BN1059" s="1" t="s">
        <v>10514</v>
      </c>
      <c r="BO1059" s="1" t="s">
        <v>60</v>
      </c>
      <c r="BP1059" s="1" t="s">
        <v>7012</v>
      </c>
      <c r="BQ1059" s="1" t="s">
        <v>2572</v>
      </c>
      <c r="BR1059" s="1" t="s">
        <v>12022</v>
      </c>
      <c r="BS1059" s="1" t="s">
        <v>86</v>
      </c>
      <c r="BT1059" s="1" t="s">
        <v>8853</v>
      </c>
    </row>
    <row r="1060" spans="1:73" ht="13.5" customHeight="1" x14ac:dyDescent="0.25">
      <c r="A1060" s="4" t="str">
        <f t="shared" si="32"/>
        <v>1687_풍각남면_248</v>
      </c>
      <c r="B1060" s="1">
        <v>1687</v>
      </c>
      <c r="C1060" s="1" t="s">
        <v>11322</v>
      </c>
      <c r="D1060" s="1" t="s">
        <v>11323</v>
      </c>
      <c r="E1060" s="1">
        <v>1059</v>
      </c>
      <c r="F1060" s="1">
        <v>4</v>
      </c>
      <c r="G1060" s="1" t="s">
        <v>2332</v>
      </c>
      <c r="H1060" s="1" t="s">
        <v>6461</v>
      </c>
      <c r="I1060" s="1">
        <v>7</v>
      </c>
      <c r="L1060" s="1">
        <v>3</v>
      </c>
      <c r="M1060" s="1" t="s">
        <v>12492</v>
      </c>
      <c r="N1060" s="1" t="s">
        <v>12986</v>
      </c>
      <c r="S1060" s="1" t="s">
        <v>1586</v>
      </c>
      <c r="T1060" s="1" t="s">
        <v>6618</v>
      </c>
      <c r="U1060" s="1" t="s">
        <v>1913</v>
      </c>
      <c r="V1060" s="1" t="s">
        <v>6792</v>
      </c>
      <c r="W1060" s="1" t="s">
        <v>74</v>
      </c>
      <c r="X1060" s="1" t="s">
        <v>7057</v>
      </c>
      <c r="Y1060" s="1" t="s">
        <v>140</v>
      </c>
      <c r="Z1060" s="1" t="s">
        <v>7129</v>
      </c>
      <c r="AC1060" s="1">
        <v>61</v>
      </c>
      <c r="AD1060" s="1" t="s">
        <v>661</v>
      </c>
      <c r="AE1060" s="1" t="s">
        <v>8765</v>
      </c>
      <c r="AJ1060" s="1" t="s">
        <v>17</v>
      </c>
      <c r="AK1060" s="1" t="s">
        <v>8908</v>
      </c>
      <c r="AL1060" s="1" t="s">
        <v>56</v>
      </c>
      <c r="AM1060" s="1" t="s">
        <v>11552</v>
      </c>
    </row>
    <row r="1061" spans="1:73" ht="13.5" customHeight="1" x14ac:dyDescent="0.25">
      <c r="A1061" s="4" t="str">
        <f t="shared" si="32"/>
        <v>1687_풍각남면_248</v>
      </c>
      <c r="B1061" s="1">
        <v>1687</v>
      </c>
      <c r="C1061" s="1" t="s">
        <v>11322</v>
      </c>
      <c r="D1061" s="1" t="s">
        <v>11323</v>
      </c>
      <c r="E1061" s="1">
        <v>1060</v>
      </c>
      <c r="F1061" s="1">
        <v>4</v>
      </c>
      <c r="G1061" s="1" t="s">
        <v>2332</v>
      </c>
      <c r="H1061" s="1" t="s">
        <v>6461</v>
      </c>
      <c r="I1061" s="1">
        <v>7</v>
      </c>
      <c r="L1061" s="1">
        <v>4</v>
      </c>
      <c r="M1061" s="1" t="s">
        <v>12493</v>
      </c>
      <c r="N1061" s="1" t="s">
        <v>12987</v>
      </c>
      <c r="T1061" s="1" t="s">
        <v>11369</v>
      </c>
      <c r="U1061" s="1" t="s">
        <v>2573</v>
      </c>
      <c r="V1061" s="1" t="s">
        <v>6832</v>
      </c>
      <c r="W1061" s="1" t="s">
        <v>834</v>
      </c>
      <c r="X1061" s="1" t="s">
        <v>7074</v>
      </c>
      <c r="Y1061" s="1" t="s">
        <v>713</v>
      </c>
      <c r="Z1061" s="1" t="s">
        <v>7726</v>
      </c>
      <c r="AC1061" s="1">
        <v>54</v>
      </c>
      <c r="AD1061" s="1" t="s">
        <v>264</v>
      </c>
      <c r="AE1061" s="1" t="s">
        <v>8743</v>
      </c>
      <c r="AJ1061" s="1" t="s">
        <v>17</v>
      </c>
      <c r="AK1061" s="1" t="s">
        <v>8908</v>
      </c>
      <c r="AL1061" s="1" t="s">
        <v>108</v>
      </c>
      <c r="AM1061" s="1" t="s">
        <v>8869</v>
      </c>
      <c r="AT1061" s="1" t="s">
        <v>78</v>
      </c>
      <c r="AU1061" s="1" t="s">
        <v>6689</v>
      </c>
      <c r="AV1061" s="1" t="s">
        <v>2574</v>
      </c>
      <c r="AW1061" s="1" t="s">
        <v>9390</v>
      </c>
      <c r="BG1061" s="1" t="s">
        <v>60</v>
      </c>
      <c r="BH1061" s="1" t="s">
        <v>7012</v>
      </c>
      <c r="BI1061" s="1" t="s">
        <v>2396</v>
      </c>
      <c r="BJ1061" s="1" t="s">
        <v>10077</v>
      </c>
      <c r="BK1061" s="1" t="s">
        <v>78</v>
      </c>
      <c r="BL1061" s="1" t="s">
        <v>6689</v>
      </c>
      <c r="BM1061" s="1" t="s">
        <v>2036</v>
      </c>
      <c r="BN1061" s="1" t="s">
        <v>10049</v>
      </c>
      <c r="BO1061" s="1" t="s">
        <v>78</v>
      </c>
      <c r="BP1061" s="1" t="s">
        <v>6689</v>
      </c>
      <c r="BQ1061" s="1" t="s">
        <v>2575</v>
      </c>
      <c r="BR1061" s="1" t="s">
        <v>10932</v>
      </c>
      <c r="BS1061" s="1" t="s">
        <v>275</v>
      </c>
      <c r="BT1061" s="1" t="s">
        <v>8913</v>
      </c>
    </row>
    <row r="1062" spans="1:73" ht="13.5" customHeight="1" x14ac:dyDescent="0.25">
      <c r="A1062" s="4" t="str">
        <f t="shared" si="32"/>
        <v>1687_풍각남면_248</v>
      </c>
      <c r="B1062" s="1">
        <v>1687</v>
      </c>
      <c r="C1062" s="1" t="s">
        <v>11322</v>
      </c>
      <c r="D1062" s="1" t="s">
        <v>11323</v>
      </c>
      <c r="E1062" s="1">
        <v>1061</v>
      </c>
      <c r="F1062" s="1">
        <v>4</v>
      </c>
      <c r="G1062" s="1" t="s">
        <v>2332</v>
      </c>
      <c r="H1062" s="1" t="s">
        <v>6461</v>
      </c>
      <c r="I1062" s="1">
        <v>7</v>
      </c>
      <c r="L1062" s="1">
        <v>4</v>
      </c>
      <c r="M1062" s="1" t="s">
        <v>12493</v>
      </c>
      <c r="N1062" s="1" t="s">
        <v>12987</v>
      </c>
      <c r="S1062" s="1" t="s">
        <v>52</v>
      </c>
      <c r="T1062" s="1" t="s">
        <v>6593</v>
      </c>
      <c r="U1062" s="1" t="s">
        <v>83</v>
      </c>
      <c r="V1062" s="1" t="s">
        <v>11397</v>
      </c>
      <c r="W1062" s="1" t="s">
        <v>509</v>
      </c>
      <c r="X1062" s="1" t="s">
        <v>7067</v>
      </c>
      <c r="Y1062" s="1" t="s">
        <v>140</v>
      </c>
      <c r="Z1062" s="1" t="s">
        <v>7129</v>
      </c>
      <c r="AC1062" s="1">
        <v>55</v>
      </c>
      <c r="AD1062" s="1" t="s">
        <v>431</v>
      </c>
      <c r="AE1062" s="1" t="s">
        <v>8760</v>
      </c>
      <c r="AJ1062" s="1" t="s">
        <v>17</v>
      </c>
      <c r="AK1062" s="1" t="s">
        <v>8908</v>
      </c>
      <c r="AL1062" s="1" t="s">
        <v>77</v>
      </c>
      <c r="AM1062" s="1" t="s">
        <v>8882</v>
      </c>
      <c r="AT1062" s="1" t="s">
        <v>2576</v>
      </c>
      <c r="AU1062" s="1" t="s">
        <v>9194</v>
      </c>
      <c r="AV1062" s="1" t="s">
        <v>2577</v>
      </c>
      <c r="AW1062" s="1" t="s">
        <v>9411</v>
      </c>
      <c r="BG1062" s="1" t="s">
        <v>60</v>
      </c>
      <c r="BH1062" s="1" t="s">
        <v>7012</v>
      </c>
      <c r="BI1062" s="1" t="s">
        <v>2396</v>
      </c>
      <c r="BJ1062" s="1" t="s">
        <v>10077</v>
      </c>
      <c r="BK1062" s="1" t="s">
        <v>60</v>
      </c>
      <c r="BL1062" s="1" t="s">
        <v>7012</v>
      </c>
      <c r="BM1062" s="1" t="s">
        <v>2289</v>
      </c>
      <c r="BN1062" s="1" t="s">
        <v>9605</v>
      </c>
      <c r="BO1062" s="1" t="s">
        <v>60</v>
      </c>
      <c r="BP1062" s="1" t="s">
        <v>7012</v>
      </c>
      <c r="BQ1062" s="1" t="s">
        <v>2578</v>
      </c>
      <c r="BR1062" s="1" t="s">
        <v>10950</v>
      </c>
      <c r="BS1062" s="1" t="s">
        <v>510</v>
      </c>
      <c r="BT1062" s="1" t="s">
        <v>8915</v>
      </c>
    </row>
    <row r="1063" spans="1:73" ht="13.5" customHeight="1" x14ac:dyDescent="0.25">
      <c r="A1063" s="4" t="str">
        <f t="shared" ref="A1063:A1091" si="33">HYPERLINK("http://kyu.snu.ac.kr/sdhj/index.jsp?type=hj/GK14817_00IH_0001_0249.jpg","1687_풍각남면_249")</f>
        <v>1687_풍각남면_249</v>
      </c>
      <c r="B1063" s="1">
        <v>1687</v>
      </c>
      <c r="C1063" s="1" t="s">
        <v>11322</v>
      </c>
      <c r="D1063" s="1" t="s">
        <v>11323</v>
      </c>
      <c r="E1063" s="1">
        <v>1062</v>
      </c>
      <c r="F1063" s="1">
        <v>4</v>
      </c>
      <c r="G1063" s="1" t="s">
        <v>2332</v>
      </c>
      <c r="H1063" s="1" t="s">
        <v>6461</v>
      </c>
      <c r="I1063" s="1">
        <v>7</v>
      </c>
      <c r="L1063" s="1">
        <v>4</v>
      </c>
      <c r="M1063" s="1" t="s">
        <v>12493</v>
      </c>
      <c r="N1063" s="1" t="s">
        <v>12987</v>
      </c>
      <c r="S1063" s="1" t="s">
        <v>70</v>
      </c>
      <c r="T1063" s="1" t="s">
        <v>6596</v>
      </c>
      <c r="Y1063" s="1" t="s">
        <v>13821</v>
      </c>
      <c r="Z1063" s="1" t="s">
        <v>7727</v>
      </c>
      <c r="AF1063" s="1" t="s">
        <v>479</v>
      </c>
      <c r="AG1063" s="1" t="s">
        <v>8780</v>
      </c>
      <c r="AH1063" s="1" t="s">
        <v>13822</v>
      </c>
      <c r="AI1063" s="1" t="s">
        <v>8864</v>
      </c>
    </row>
    <row r="1064" spans="1:73" ht="13.5" customHeight="1" x14ac:dyDescent="0.25">
      <c r="A1064" s="4" t="str">
        <f t="shared" si="33"/>
        <v>1687_풍각남면_249</v>
      </c>
      <c r="B1064" s="1">
        <v>1687</v>
      </c>
      <c r="C1064" s="1" t="s">
        <v>11322</v>
      </c>
      <c r="D1064" s="1" t="s">
        <v>11323</v>
      </c>
      <c r="E1064" s="1">
        <v>1063</v>
      </c>
      <c r="F1064" s="1">
        <v>4</v>
      </c>
      <c r="G1064" s="1" t="s">
        <v>2332</v>
      </c>
      <c r="H1064" s="1" t="s">
        <v>6461</v>
      </c>
      <c r="I1064" s="1">
        <v>7</v>
      </c>
      <c r="L1064" s="1">
        <v>5</v>
      </c>
      <c r="M1064" s="1" t="s">
        <v>12494</v>
      </c>
      <c r="N1064" s="1" t="s">
        <v>12988</v>
      </c>
      <c r="O1064" s="1" t="s">
        <v>443</v>
      </c>
      <c r="P1064" s="1" t="s">
        <v>11371</v>
      </c>
      <c r="T1064" s="1" t="s">
        <v>11368</v>
      </c>
      <c r="U1064" s="1" t="s">
        <v>1986</v>
      </c>
      <c r="V1064" s="1" t="s">
        <v>6796</v>
      </c>
      <c r="W1064" s="1" t="s">
        <v>834</v>
      </c>
      <c r="X1064" s="1" t="s">
        <v>7074</v>
      </c>
      <c r="Y1064" s="1" t="s">
        <v>2579</v>
      </c>
      <c r="Z1064" s="1" t="s">
        <v>7602</v>
      </c>
      <c r="AC1064" s="1">
        <v>28</v>
      </c>
      <c r="AD1064" s="1" t="s">
        <v>340</v>
      </c>
      <c r="AE1064" s="1" t="s">
        <v>8750</v>
      </c>
      <c r="AJ1064" s="1" t="s">
        <v>17</v>
      </c>
      <c r="AK1064" s="1" t="s">
        <v>8908</v>
      </c>
      <c r="AL1064" s="1" t="s">
        <v>108</v>
      </c>
      <c r="AM1064" s="1" t="s">
        <v>8869</v>
      </c>
      <c r="AT1064" s="1" t="s">
        <v>970</v>
      </c>
      <c r="AU1064" s="1" t="s">
        <v>6704</v>
      </c>
      <c r="AV1064" s="1" t="s">
        <v>713</v>
      </c>
      <c r="AW1064" s="1" t="s">
        <v>7726</v>
      </c>
      <c r="BG1064" s="1" t="s">
        <v>60</v>
      </c>
      <c r="BH1064" s="1" t="s">
        <v>7012</v>
      </c>
      <c r="BI1064" s="1" t="s">
        <v>2440</v>
      </c>
      <c r="BJ1064" s="1" t="s">
        <v>9390</v>
      </c>
      <c r="BK1064" s="1" t="s">
        <v>60</v>
      </c>
      <c r="BL1064" s="1" t="s">
        <v>7012</v>
      </c>
      <c r="BM1064" s="1" t="s">
        <v>2396</v>
      </c>
      <c r="BN1064" s="1" t="s">
        <v>10077</v>
      </c>
      <c r="BO1064" s="1" t="s">
        <v>2576</v>
      </c>
      <c r="BP1064" s="1" t="s">
        <v>9194</v>
      </c>
      <c r="BQ1064" s="1" t="s">
        <v>2577</v>
      </c>
      <c r="BR1064" s="1" t="s">
        <v>9411</v>
      </c>
      <c r="BS1064" s="1" t="s">
        <v>510</v>
      </c>
      <c r="BT1064" s="1" t="s">
        <v>8915</v>
      </c>
    </row>
    <row r="1065" spans="1:73" ht="13.5" customHeight="1" x14ac:dyDescent="0.25">
      <c r="A1065" s="4" t="str">
        <f t="shared" si="33"/>
        <v>1687_풍각남면_249</v>
      </c>
      <c r="B1065" s="1">
        <v>1687</v>
      </c>
      <c r="C1065" s="1" t="s">
        <v>11322</v>
      </c>
      <c r="D1065" s="1" t="s">
        <v>11323</v>
      </c>
      <c r="E1065" s="1">
        <v>1064</v>
      </c>
      <c r="F1065" s="1">
        <v>4</v>
      </c>
      <c r="G1065" s="1" t="s">
        <v>2332</v>
      </c>
      <c r="H1065" s="1" t="s">
        <v>6461</v>
      </c>
      <c r="I1065" s="1">
        <v>7</v>
      </c>
      <c r="L1065" s="1">
        <v>5</v>
      </c>
      <c r="M1065" s="1" t="s">
        <v>12494</v>
      </c>
      <c r="N1065" s="1" t="s">
        <v>12988</v>
      </c>
      <c r="S1065" s="1" t="s">
        <v>52</v>
      </c>
      <c r="T1065" s="1" t="s">
        <v>6593</v>
      </c>
      <c r="U1065" s="1" t="s">
        <v>83</v>
      </c>
      <c r="V1065" s="1" t="s">
        <v>11397</v>
      </c>
      <c r="W1065" s="1" t="s">
        <v>74</v>
      </c>
      <c r="X1065" s="1" t="s">
        <v>7057</v>
      </c>
      <c r="Y1065" s="1" t="s">
        <v>140</v>
      </c>
      <c r="Z1065" s="1" t="s">
        <v>7129</v>
      </c>
      <c r="AC1065" s="1">
        <v>23</v>
      </c>
      <c r="AD1065" s="1" t="s">
        <v>202</v>
      </c>
      <c r="AE1065" s="1" t="s">
        <v>8736</v>
      </c>
      <c r="AJ1065" s="1" t="s">
        <v>17</v>
      </c>
      <c r="AK1065" s="1" t="s">
        <v>8908</v>
      </c>
      <c r="AL1065" s="1" t="s">
        <v>981</v>
      </c>
      <c r="AM1065" s="1" t="s">
        <v>8921</v>
      </c>
      <c r="AT1065" s="1" t="s">
        <v>60</v>
      </c>
      <c r="AU1065" s="1" t="s">
        <v>7012</v>
      </c>
      <c r="AV1065" s="1" t="s">
        <v>2580</v>
      </c>
      <c r="AW1065" s="1" t="s">
        <v>9412</v>
      </c>
      <c r="BG1065" s="1" t="s">
        <v>2581</v>
      </c>
      <c r="BH1065" s="1" t="s">
        <v>9913</v>
      </c>
      <c r="BI1065" s="1" t="s">
        <v>2462</v>
      </c>
      <c r="BJ1065" s="1" t="s">
        <v>9371</v>
      </c>
      <c r="BK1065" s="1" t="s">
        <v>173</v>
      </c>
      <c r="BL1065" s="1" t="s">
        <v>6934</v>
      </c>
      <c r="BM1065" s="1" t="s">
        <v>2582</v>
      </c>
      <c r="BN1065" s="1" t="s">
        <v>9508</v>
      </c>
      <c r="BO1065" s="1" t="s">
        <v>60</v>
      </c>
      <c r="BP1065" s="1" t="s">
        <v>7012</v>
      </c>
      <c r="BQ1065" s="1" t="s">
        <v>2583</v>
      </c>
      <c r="BR1065" s="1" t="s">
        <v>12119</v>
      </c>
      <c r="BS1065" s="1" t="s">
        <v>56</v>
      </c>
      <c r="BT1065" s="1" t="s">
        <v>11552</v>
      </c>
    </row>
    <row r="1066" spans="1:73" ht="13.5" customHeight="1" x14ac:dyDescent="0.25">
      <c r="A1066" s="4" t="str">
        <f t="shared" si="33"/>
        <v>1687_풍각남면_249</v>
      </c>
      <c r="B1066" s="1">
        <v>1687</v>
      </c>
      <c r="C1066" s="1" t="s">
        <v>11322</v>
      </c>
      <c r="D1066" s="1" t="s">
        <v>11323</v>
      </c>
      <c r="E1066" s="1">
        <v>1065</v>
      </c>
      <c r="F1066" s="1">
        <v>4</v>
      </c>
      <c r="G1066" s="1" t="s">
        <v>2332</v>
      </c>
      <c r="H1066" s="1" t="s">
        <v>6461</v>
      </c>
      <c r="I1066" s="1">
        <v>7</v>
      </c>
      <c r="L1066" s="1">
        <v>5</v>
      </c>
      <c r="M1066" s="1" t="s">
        <v>12494</v>
      </c>
      <c r="N1066" s="1" t="s">
        <v>12988</v>
      </c>
      <c r="S1066" s="1" t="s">
        <v>265</v>
      </c>
      <c r="T1066" s="1" t="s">
        <v>6603</v>
      </c>
      <c r="Y1066" s="1" t="s">
        <v>13821</v>
      </c>
      <c r="Z1066" s="1" t="s">
        <v>7727</v>
      </c>
      <c r="AC1066" s="1">
        <v>22</v>
      </c>
      <c r="AD1066" s="1" t="s">
        <v>253</v>
      </c>
      <c r="AE1066" s="1" t="s">
        <v>8742</v>
      </c>
    </row>
    <row r="1067" spans="1:73" ht="13.5" customHeight="1" x14ac:dyDescent="0.25">
      <c r="A1067" s="4" t="str">
        <f t="shared" si="33"/>
        <v>1687_풍각남면_249</v>
      </c>
      <c r="B1067" s="1">
        <v>1687</v>
      </c>
      <c r="C1067" s="1" t="s">
        <v>11322</v>
      </c>
      <c r="D1067" s="1" t="s">
        <v>11323</v>
      </c>
      <c r="E1067" s="1">
        <v>1066</v>
      </c>
      <c r="F1067" s="1">
        <v>4</v>
      </c>
      <c r="G1067" s="1" t="s">
        <v>2332</v>
      </c>
      <c r="H1067" s="1" t="s">
        <v>6461</v>
      </c>
      <c r="I1067" s="1">
        <v>8</v>
      </c>
      <c r="J1067" s="1" t="s">
        <v>2584</v>
      </c>
      <c r="K1067" s="1" t="s">
        <v>6510</v>
      </c>
      <c r="L1067" s="1">
        <v>1</v>
      </c>
      <c r="M1067" s="1" t="s">
        <v>1582</v>
      </c>
      <c r="N1067" s="1" t="s">
        <v>9337</v>
      </c>
      <c r="T1067" s="1" t="s">
        <v>11369</v>
      </c>
      <c r="U1067" s="1" t="s">
        <v>1719</v>
      </c>
      <c r="V1067" s="1" t="s">
        <v>6778</v>
      </c>
      <c r="W1067" s="1" t="s">
        <v>2009</v>
      </c>
      <c r="X1067" s="1" t="s">
        <v>7087</v>
      </c>
      <c r="Y1067" s="1" t="s">
        <v>1120</v>
      </c>
      <c r="Z1067" s="1" t="s">
        <v>7728</v>
      </c>
      <c r="AC1067" s="1">
        <v>60</v>
      </c>
      <c r="AD1067" s="1" t="s">
        <v>312</v>
      </c>
      <c r="AE1067" s="1" t="s">
        <v>8746</v>
      </c>
      <c r="AJ1067" s="1" t="s">
        <v>17</v>
      </c>
      <c r="AK1067" s="1" t="s">
        <v>8908</v>
      </c>
      <c r="AL1067" s="1" t="s">
        <v>51</v>
      </c>
      <c r="AM1067" s="1" t="s">
        <v>8849</v>
      </c>
      <c r="AT1067" s="1" t="s">
        <v>60</v>
      </c>
      <c r="AU1067" s="1" t="s">
        <v>7012</v>
      </c>
      <c r="AV1067" s="1" t="s">
        <v>1584</v>
      </c>
      <c r="AW1067" s="1" t="s">
        <v>9413</v>
      </c>
      <c r="BG1067" s="1" t="s">
        <v>60</v>
      </c>
      <c r="BH1067" s="1" t="s">
        <v>7012</v>
      </c>
      <c r="BI1067" s="1" t="s">
        <v>1585</v>
      </c>
      <c r="BJ1067" s="1" t="s">
        <v>11934</v>
      </c>
      <c r="BK1067" s="1" t="s">
        <v>60</v>
      </c>
      <c r="BL1067" s="1" t="s">
        <v>7012</v>
      </c>
      <c r="BM1067" s="1" t="s">
        <v>2585</v>
      </c>
      <c r="BN1067" s="1" t="s">
        <v>10515</v>
      </c>
      <c r="BO1067" s="1" t="s">
        <v>60</v>
      </c>
      <c r="BP1067" s="1" t="s">
        <v>7012</v>
      </c>
      <c r="BQ1067" s="1" t="s">
        <v>2586</v>
      </c>
      <c r="BR1067" s="1" t="s">
        <v>10951</v>
      </c>
      <c r="BS1067" s="1" t="s">
        <v>522</v>
      </c>
      <c r="BT1067" s="1" t="s">
        <v>8889</v>
      </c>
    </row>
    <row r="1068" spans="1:73" ht="13.5" customHeight="1" x14ac:dyDescent="0.25">
      <c r="A1068" s="4" t="str">
        <f t="shared" si="33"/>
        <v>1687_풍각남면_249</v>
      </c>
      <c r="B1068" s="1">
        <v>1687</v>
      </c>
      <c r="C1068" s="1" t="s">
        <v>11322</v>
      </c>
      <c r="D1068" s="1" t="s">
        <v>11323</v>
      </c>
      <c r="E1068" s="1">
        <v>1067</v>
      </c>
      <c r="F1068" s="1">
        <v>4</v>
      </c>
      <c r="G1068" s="1" t="s">
        <v>2332</v>
      </c>
      <c r="H1068" s="1" t="s">
        <v>6461</v>
      </c>
      <c r="I1068" s="1">
        <v>8</v>
      </c>
      <c r="L1068" s="1">
        <v>1</v>
      </c>
      <c r="M1068" s="1" t="s">
        <v>1582</v>
      </c>
      <c r="N1068" s="1" t="s">
        <v>9337</v>
      </c>
      <c r="S1068" s="1" t="s">
        <v>52</v>
      </c>
      <c r="T1068" s="1" t="s">
        <v>6593</v>
      </c>
      <c r="W1068" s="1" t="s">
        <v>98</v>
      </c>
      <c r="X1068" s="1" t="s">
        <v>11439</v>
      </c>
      <c r="Y1068" s="1" t="s">
        <v>140</v>
      </c>
      <c r="Z1068" s="1" t="s">
        <v>7129</v>
      </c>
      <c r="AC1068" s="1">
        <v>64</v>
      </c>
      <c r="AD1068" s="1" t="s">
        <v>72</v>
      </c>
      <c r="AE1068" s="1" t="s">
        <v>8718</v>
      </c>
      <c r="AJ1068" s="1" t="s">
        <v>17</v>
      </c>
      <c r="AK1068" s="1" t="s">
        <v>8908</v>
      </c>
      <c r="AL1068" s="1" t="s">
        <v>56</v>
      </c>
      <c r="AM1068" s="1" t="s">
        <v>11552</v>
      </c>
      <c r="AT1068" s="1" t="s">
        <v>60</v>
      </c>
      <c r="AU1068" s="1" t="s">
        <v>7012</v>
      </c>
      <c r="AV1068" s="1" t="s">
        <v>2587</v>
      </c>
      <c r="AW1068" s="1" t="s">
        <v>9414</v>
      </c>
      <c r="BG1068" s="1" t="s">
        <v>60</v>
      </c>
      <c r="BH1068" s="1" t="s">
        <v>7012</v>
      </c>
      <c r="BI1068" s="1" t="s">
        <v>2588</v>
      </c>
      <c r="BJ1068" s="1" t="s">
        <v>10090</v>
      </c>
      <c r="BK1068" s="1" t="s">
        <v>60</v>
      </c>
      <c r="BL1068" s="1" t="s">
        <v>7012</v>
      </c>
      <c r="BM1068" s="1" t="s">
        <v>2589</v>
      </c>
      <c r="BN1068" s="1" t="s">
        <v>10437</v>
      </c>
      <c r="BO1068" s="1" t="s">
        <v>60</v>
      </c>
      <c r="BP1068" s="1" t="s">
        <v>7012</v>
      </c>
      <c r="BQ1068" s="1" t="s">
        <v>2590</v>
      </c>
      <c r="BR1068" s="1" t="s">
        <v>10952</v>
      </c>
      <c r="BS1068" s="1" t="s">
        <v>51</v>
      </c>
      <c r="BT1068" s="1" t="s">
        <v>8849</v>
      </c>
    </row>
    <row r="1069" spans="1:73" ht="13.5" customHeight="1" x14ac:dyDescent="0.25">
      <c r="A1069" s="4" t="str">
        <f t="shared" si="33"/>
        <v>1687_풍각남면_249</v>
      </c>
      <c r="B1069" s="1">
        <v>1687</v>
      </c>
      <c r="C1069" s="1" t="s">
        <v>11322</v>
      </c>
      <c r="D1069" s="1" t="s">
        <v>11323</v>
      </c>
      <c r="E1069" s="1">
        <v>1068</v>
      </c>
      <c r="F1069" s="1">
        <v>4</v>
      </c>
      <c r="G1069" s="1" t="s">
        <v>2332</v>
      </c>
      <c r="H1069" s="1" t="s">
        <v>6461</v>
      </c>
      <c r="I1069" s="1">
        <v>8</v>
      </c>
      <c r="L1069" s="1">
        <v>1</v>
      </c>
      <c r="M1069" s="1" t="s">
        <v>1582</v>
      </c>
      <c r="N1069" s="1" t="s">
        <v>9337</v>
      </c>
      <c r="S1069" s="1" t="s">
        <v>93</v>
      </c>
      <c r="T1069" s="1" t="s">
        <v>6597</v>
      </c>
      <c r="U1069" s="1" t="s">
        <v>189</v>
      </c>
      <c r="V1069" s="1" t="s">
        <v>6677</v>
      </c>
      <c r="Y1069" s="1" t="s">
        <v>79</v>
      </c>
      <c r="Z1069" s="1" t="s">
        <v>7302</v>
      </c>
      <c r="AC1069" s="1">
        <v>17</v>
      </c>
      <c r="AD1069" s="1" t="s">
        <v>611</v>
      </c>
      <c r="AE1069" s="1" t="s">
        <v>8764</v>
      </c>
    </row>
    <row r="1070" spans="1:73" ht="13.5" customHeight="1" x14ac:dyDescent="0.25">
      <c r="A1070" s="4" t="str">
        <f t="shared" si="33"/>
        <v>1687_풍각남면_249</v>
      </c>
      <c r="B1070" s="1">
        <v>1687</v>
      </c>
      <c r="C1070" s="1" t="s">
        <v>11322</v>
      </c>
      <c r="D1070" s="1" t="s">
        <v>11323</v>
      </c>
      <c r="E1070" s="1">
        <v>1069</v>
      </c>
      <c r="F1070" s="1">
        <v>4</v>
      </c>
      <c r="G1070" s="1" t="s">
        <v>2332</v>
      </c>
      <c r="H1070" s="1" t="s">
        <v>6461</v>
      </c>
      <c r="I1070" s="1">
        <v>8</v>
      </c>
      <c r="L1070" s="1">
        <v>1</v>
      </c>
      <c r="M1070" s="1" t="s">
        <v>1582</v>
      </c>
      <c r="N1070" s="1" t="s">
        <v>9337</v>
      </c>
      <c r="S1070" s="1" t="s">
        <v>70</v>
      </c>
      <c r="T1070" s="1" t="s">
        <v>6596</v>
      </c>
      <c r="Y1070" s="1" t="s">
        <v>13791</v>
      </c>
      <c r="Z1070" s="1" t="s">
        <v>11481</v>
      </c>
      <c r="AC1070" s="1">
        <v>19</v>
      </c>
      <c r="AD1070" s="1" t="s">
        <v>188</v>
      </c>
      <c r="AE1070" s="1" t="s">
        <v>8734</v>
      </c>
    </row>
    <row r="1071" spans="1:73" ht="13.5" customHeight="1" x14ac:dyDescent="0.25">
      <c r="A1071" s="4" t="str">
        <f t="shared" si="33"/>
        <v>1687_풍각남면_249</v>
      </c>
      <c r="B1071" s="1">
        <v>1687</v>
      </c>
      <c r="C1071" s="1" t="s">
        <v>11322</v>
      </c>
      <c r="D1071" s="1" t="s">
        <v>11323</v>
      </c>
      <c r="E1071" s="1">
        <v>1070</v>
      </c>
      <c r="F1071" s="1">
        <v>4</v>
      </c>
      <c r="G1071" s="1" t="s">
        <v>2332</v>
      </c>
      <c r="H1071" s="1" t="s">
        <v>6461</v>
      </c>
      <c r="I1071" s="1">
        <v>8</v>
      </c>
      <c r="L1071" s="1">
        <v>2</v>
      </c>
      <c r="M1071" s="1" t="s">
        <v>12495</v>
      </c>
      <c r="N1071" s="1" t="s">
        <v>12989</v>
      </c>
      <c r="O1071" s="1" t="s">
        <v>443</v>
      </c>
      <c r="P1071" s="1" t="s">
        <v>11371</v>
      </c>
      <c r="T1071" s="1" t="s">
        <v>11369</v>
      </c>
      <c r="U1071" s="1" t="s">
        <v>2591</v>
      </c>
      <c r="V1071" s="1" t="s">
        <v>11393</v>
      </c>
      <c r="W1071" s="1" t="s">
        <v>145</v>
      </c>
      <c r="X1071" s="1" t="s">
        <v>7059</v>
      </c>
      <c r="Y1071" s="1" t="s">
        <v>2592</v>
      </c>
      <c r="Z1071" s="1" t="s">
        <v>7729</v>
      </c>
      <c r="AC1071" s="1">
        <v>45</v>
      </c>
      <c r="AD1071" s="1" t="s">
        <v>406</v>
      </c>
      <c r="AE1071" s="1" t="s">
        <v>8755</v>
      </c>
      <c r="AJ1071" s="1" t="s">
        <v>17</v>
      </c>
      <c r="AK1071" s="1" t="s">
        <v>8908</v>
      </c>
      <c r="AL1071" s="1" t="s">
        <v>51</v>
      </c>
      <c r="AM1071" s="1" t="s">
        <v>8849</v>
      </c>
      <c r="AT1071" s="1" t="s">
        <v>44</v>
      </c>
      <c r="AU1071" s="1" t="s">
        <v>6669</v>
      </c>
      <c r="AV1071" s="1" t="s">
        <v>2593</v>
      </c>
      <c r="AW1071" s="1" t="s">
        <v>9415</v>
      </c>
      <c r="BG1071" s="1" t="s">
        <v>44</v>
      </c>
      <c r="BH1071" s="1" t="s">
        <v>6669</v>
      </c>
      <c r="BI1071" s="1" t="s">
        <v>2594</v>
      </c>
      <c r="BJ1071" s="1" t="s">
        <v>7629</v>
      </c>
      <c r="BK1071" s="1" t="s">
        <v>44</v>
      </c>
      <c r="BL1071" s="1" t="s">
        <v>6669</v>
      </c>
      <c r="BM1071" s="1" t="s">
        <v>2595</v>
      </c>
      <c r="BN1071" s="1" t="s">
        <v>10516</v>
      </c>
      <c r="BO1071" s="1" t="s">
        <v>44</v>
      </c>
      <c r="BP1071" s="1" t="s">
        <v>6669</v>
      </c>
      <c r="BQ1071" s="1" t="s">
        <v>2596</v>
      </c>
      <c r="BR1071" s="1" t="s">
        <v>10953</v>
      </c>
      <c r="BS1071" s="1" t="s">
        <v>497</v>
      </c>
      <c r="BT1071" s="1" t="s">
        <v>8848</v>
      </c>
      <c r="BU1071" s="1" t="s">
        <v>14105</v>
      </c>
    </row>
    <row r="1072" spans="1:73" ht="13.5" customHeight="1" x14ac:dyDescent="0.25">
      <c r="A1072" s="4" t="str">
        <f t="shared" si="33"/>
        <v>1687_풍각남면_249</v>
      </c>
      <c r="B1072" s="1">
        <v>1687</v>
      </c>
      <c r="C1072" s="1" t="s">
        <v>11322</v>
      </c>
      <c r="D1072" s="1" t="s">
        <v>11323</v>
      </c>
      <c r="E1072" s="1">
        <v>1071</v>
      </c>
      <c r="F1072" s="1">
        <v>4</v>
      </c>
      <c r="G1072" s="1" t="s">
        <v>2332</v>
      </c>
      <c r="H1072" s="1" t="s">
        <v>6461</v>
      </c>
      <c r="I1072" s="1">
        <v>8</v>
      </c>
      <c r="L1072" s="1">
        <v>3</v>
      </c>
      <c r="M1072" s="1" t="s">
        <v>12496</v>
      </c>
      <c r="N1072" s="1" t="s">
        <v>12990</v>
      </c>
      <c r="T1072" s="1" t="s">
        <v>11369</v>
      </c>
      <c r="U1072" s="1" t="s">
        <v>154</v>
      </c>
      <c r="V1072" s="1" t="s">
        <v>6675</v>
      </c>
      <c r="W1072" s="1" t="s">
        <v>2597</v>
      </c>
      <c r="X1072" s="1" t="s">
        <v>6686</v>
      </c>
      <c r="Y1072" s="1" t="s">
        <v>2598</v>
      </c>
      <c r="Z1072" s="1" t="s">
        <v>7730</v>
      </c>
      <c r="AC1072" s="1">
        <v>54</v>
      </c>
      <c r="AD1072" s="1" t="s">
        <v>264</v>
      </c>
      <c r="AE1072" s="1" t="s">
        <v>8743</v>
      </c>
      <c r="AJ1072" s="1" t="s">
        <v>17</v>
      </c>
      <c r="AK1072" s="1" t="s">
        <v>8908</v>
      </c>
      <c r="AL1072" s="1" t="s">
        <v>351</v>
      </c>
      <c r="AM1072" s="1" t="s">
        <v>8854</v>
      </c>
      <c r="AT1072" s="1" t="s">
        <v>78</v>
      </c>
      <c r="AU1072" s="1" t="s">
        <v>6689</v>
      </c>
      <c r="AV1072" s="1" t="s">
        <v>1535</v>
      </c>
      <c r="AW1072" s="1" t="s">
        <v>8196</v>
      </c>
      <c r="BG1072" s="1" t="s">
        <v>419</v>
      </c>
      <c r="BH1072" s="1" t="s">
        <v>9168</v>
      </c>
      <c r="BI1072" s="1" t="s">
        <v>13501</v>
      </c>
      <c r="BJ1072" s="1" t="s">
        <v>13505</v>
      </c>
      <c r="BK1072" s="1" t="s">
        <v>60</v>
      </c>
      <c r="BL1072" s="1" t="s">
        <v>7012</v>
      </c>
      <c r="BM1072" s="1" t="s">
        <v>2599</v>
      </c>
      <c r="BN1072" s="1" t="s">
        <v>10517</v>
      </c>
      <c r="BO1072" s="1" t="s">
        <v>60</v>
      </c>
      <c r="BP1072" s="1" t="s">
        <v>7012</v>
      </c>
      <c r="BQ1072" s="1" t="s">
        <v>2600</v>
      </c>
      <c r="BR1072" s="1" t="s">
        <v>10954</v>
      </c>
      <c r="BS1072" s="1" t="s">
        <v>2300</v>
      </c>
      <c r="BT1072" s="1" t="s">
        <v>11294</v>
      </c>
    </row>
    <row r="1073" spans="1:72" ht="13.5" customHeight="1" x14ac:dyDescent="0.25">
      <c r="A1073" s="4" t="str">
        <f t="shared" si="33"/>
        <v>1687_풍각남면_249</v>
      </c>
      <c r="B1073" s="1">
        <v>1687</v>
      </c>
      <c r="C1073" s="1" t="s">
        <v>11322</v>
      </c>
      <c r="D1073" s="1" t="s">
        <v>11323</v>
      </c>
      <c r="E1073" s="1">
        <v>1072</v>
      </c>
      <c r="F1073" s="1">
        <v>4</v>
      </c>
      <c r="G1073" s="1" t="s">
        <v>2332</v>
      </c>
      <c r="H1073" s="1" t="s">
        <v>6461</v>
      </c>
      <c r="I1073" s="1">
        <v>8</v>
      </c>
      <c r="L1073" s="1">
        <v>3</v>
      </c>
      <c r="M1073" s="1" t="s">
        <v>12496</v>
      </c>
      <c r="N1073" s="1" t="s">
        <v>12990</v>
      </c>
      <c r="S1073" s="1" t="s">
        <v>52</v>
      </c>
      <c r="T1073" s="1" t="s">
        <v>6593</v>
      </c>
      <c r="U1073" s="1" t="s">
        <v>83</v>
      </c>
      <c r="V1073" s="1" t="s">
        <v>11397</v>
      </c>
      <c r="W1073" s="1" t="s">
        <v>84</v>
      </c>
      <c r="X1073" s="1" t="s">
        <v>11440</v>
      </c>
      <c r="Y1073" s="1" t="s">
        <v>140</v>
      </c>
      <c r="Z1073" s="1" t="s">
        <v>7129</v>
      </c>
      <c r="AC1073" s="1">
        <v>46</v>
      </c>
      <c r="AD1073" s="1" t="s">
        <v>376</v>
      </c>
      <c r="AE1073" s="1" t="s">
        <v>8752</v>
      </c>
      <c r="AJ1073" s="1" t="s">
        <v>17</v>
      </c>
      <c r="AK1073" s="1" t="s">
        <v>8908</v>
      </c>
      <c r="AL1073" s="1" t="s">
        <v>986</v>
      </c>
      <c r="AM1073" s="1" t="s">
        <v>8922</v>
      </c>
      <c r="AT1073" s="1" t="s">
        <v>60</v>
      </c>
      <c r="AU1073" s="1" t="s">
        <v>7012</v>
      </c>
      <c r="AV1073" s="1" t="s">
        <v>2066</v>
      </c>
      <c r="AW1073" s="1" t="s">
        <v>8571</v>
      </c>
      <c r="BG1073" s="1" t="s">
        <v>60</v>
      </c>
      <c r="BH1073" s="1" t="s">
        <v>7012</v>
      </c>
      <c r="BI1073" s="1" t="s">
        <v>296</v>
      </c>
      <c r="BJ1073" s="1" t="s">
        <v>10091</v>
      </c>
      <c r="BK1073" s="1" t="s">
        <v>60</v>
      </c>
      <c r="BL1073" s="1" t="s">
        <v>7012</v>
      </c>
      <c r="BM1073" s="1" t="s">
        <v>2259</v>
      </c>
      <c r="BN1073" s="1" t="s">
        <v>10063</v>
      </c>
      <c r="BO1073" s="1" t="s">
        <v>297</v>
      </c>
      <c r="BP1073" s="1" t="s">
        <v>11399</v>
      </c>
      <c r="BQ1073" s="1" t="s">
        <v>2601</v>
      </c>
      <c r="BR1073" s="1" t="s">
        <v>10955</v>
      </c>
      <c r="BS1073" s="1" t="s">
        <v>77</v>
      </c>
      <c r="BT1073" s="1" t="s">
        <v>8882</v>
      </c>
    </row>
    <row r="1074" spans="1:72" ht="13.5" customHeight="1" x14ac:dyDescent="0.25">
      <c r="A1074" s="4" t="str">
        <f t="shared" si="33"/>
        <v>1687_풍각남면_249</v>
      </c>
      <c r="B1074" s="1">
        <v>1687</v>
      </c>
      <c r="C1074" s="1" t="s">
        <v>11322</v>
      </c>
      <c r="D1074" s="1" t="s">
        <v>11323</v>
      </c>
      <c r="E1074" s="1">
        <v>1073</v>
      </c>
      <c r="F1074" s="1">
        <v>4</v>
      </c>
      <c r="G1074" s="1" t="s">
        <v>2332</v>
      </c>
      <c r="H1074" s="1" t="s">
        <v>6461</v>
      </c>
      <c r="I1074" s="1">
        <v>8</v>
      </c>
      <c r="L1074" s="1">
        <v>3</v>
      </c>
      <c r="M1074" s="1" t="s">
        <v>12496</v>
      </c>
      <c r="N1074" s="1" t="s">
        <v>12990</v>
      </c>
      <c r="S1074" s="1" t="s">
        <v>70</v>
      </c>
      <c r="T1074" s="1" t="s">
        <v>6596</v>
      </c>
      <c r="Y1074" s="1" t="s">
        <v>2602</v>
      </c>
      <c r="Z1074" s="1" t="s">
        <v>7731</v>
      </c>
      <c r="AC1074" s="1">
        <v>14</v>
      </c>
      <c r="AD1074" s="1" t="s">
        <v>240</v>
      </c>
      <c r="AE1074" s="1" t="s">
        <v>8740</v>
      </c>
    </row>
    <row r="1075" spans="1:72" ht="13.5" customHeight="1" x14ac:dyDescent="0.25">
      <c r="A1075" s="4" t="str">
        <f t="shared" si="33"/>
        <v>1687_풍각남면_249</v>
      </c>
      <c r="B1075" s="1">
        <v>1687</v>
      </c>
      <c r="C1075" s="1" t="s">
        <v>11322</v>
      </c>
      <c r="D1075" s="1" t="s">
        <v>11323</v>
      </c>
      <c r="E1075" s="1">
        <v>1074</v>
      </c>
      <c r="F1075" s="1">
        <v>4</v>
      </c>
      <c r="G1075" s="1" t="s">
        <v>2332</v>
      </c>
      <c r="H1075" s="1" t="s">
        <v>6461</v>
      </c>
      <c r="I1075" s="1">
        <v>8</v>
      </c>
      <c r="L1075" s="1">
        <v>3</v>
      </c>
      <c r="M1075" s="1" t="s">
        <v>12496</v>
      </c>
      <c r="N1075" s="1" t="s">
        <v>12990</v>
      </c>
      <c r="S1075" s="1" t="s">
        <v>70</v>
      </c>
      <c r="T1075" s="1" t="s">
        <v>6596</v>
      </c>
      <c r="Y1075" s="1" t="s">
        <v>2603</v>
      </c>
      <c r="Z1075" s="1" t="s">
        <v>7732</v>
      </c>
      <c r="AC1075" s="1">
        <v>11</v>
      </c>
      <c r="AD1075" s="1" t="s">
        <v>192</v>
      </c>
      <c r="AE1075" s="1" t="s">
        <v>8735</v>
      </c>
    </row>
    <row r="1076" spans="1:72" ht="13.5" customHeight="1" x14ac:dyDescent="0.25">
      <c r="A1076" s="4" t="str">
        <f t="shared" si="33"/>
        <v>1687_풍각남면_249</v>
      </c>
      <c r="B1076" s="1">
        <v>1687</v>
      </c>
      <c r="C1076" s="1" t="s">
        <v>11322</v>
      </c>
      <c r="D1076" s="1" t="s">
        <v>11323</v>
      </c>
      <c r="E1076" s="1">
        <v>1075</v>
      </c>
      <c r="F1076" s="1">
        <v>4</v>
      </c>
      <c r="G1076" s="1" t="s">
        <v>2332</v>
      </c>
      <c r="H1076" s="1" t="s">
        <v>6461</v>
      </c>
      <c r="I1076" s="1">
        <v>8</v>
      </c>
      <c r="L1076" s="1">
        <v>4</v>
      </c>
      <c r="M1076" s="1" t="s">
        <v>12497</v>
      </c>
      <c r="N1076" s="1" t="s">
        <v>12991</v>
      </c>
      <c r="T1076" s="1" t="s">
        <v>11368</v>
      </c>
      <c r="U1076" s="1" t="s">
        <v>2604</v>
      </c>
      <c r="V1076" s="1" t="s">
        <v>6675</v>
      </c>
      <c r="W1076" s="1" t="s">
        <v>1603</v>
      </c>
      <c r="X1076" s="1" t="s">
        <v>7083</v>
      </c>
      <c r="Y1076" s="1" t="s">
        <v>2192</v>
      </c>
      <c r="Z1076" s="1" t="s">
        <v>7636</v>
      </c>
      <c r="AC1076" s="1">
        <v>68</v>
      </c>
      <c r="AD1076" s="1" t="s">
        <v>429</v>
      </c>
      <c r="AE1076" s="1" t="s">
        <v>8759</v>
      </c>
      <c r="AJ1076" s="1" t="s">
        <v>17</v>
      </c>
      <c r="AK1076" s="1" t="s">
        <v>8908</v>
      </c>
      <c r="AL1076" s="1" t="s">
        <v>522</v>
      </c>
      <c r="AM1076" s="1" t="s">
        <v>8889</v>
      </c>
      <c r="AT1076" s="1" t="s">
        <v>60</v>
      </c>
      <c r="AU1076" s="1" t="s">
        <v>7012</v>
      </c>
      <c r="AV1076" s="1" t="s">
        <v>2605</v>
      </c>
      <c r="AW1076" s="1" t="s">
        <v>8566</v>
      </c>
      <c r="BG1076" s="1" t="s">
        <v>60</v>
      </c>
      <c r="BH1076" s="1" t="s">
        <v>7012</v>
      </c>
      <c r="BI1076" s="1" t="s">
        <v>2606</v>
      </c>
      <c r="BJ1076" s="1" t="s">
        <v>9469</v>
      </c>
      <c r="BK1076" s="1" t="s">
        <v>60</v>
      </c>
      <c r="BL1076" s="1" t="s">
        <v>7012</v>
      </c>
      <c r="BM1076" s="1" t="s">
        <v>2607</v>
      </c>
      <c r="BN1076" s="1" t="s">
        <v>10518</v>
      </c>
      <c r="BO1076" s="1" t="s">
        <v>60</v>
      </c>
      <c r="BP1076" s="1" t="s">
        <v>7012</v>
      </c>
      <c r="BQ1076" s="1" t="s">
        <v>2608</v>
      </c>
      <c r="BR1076" s="1" t="s">
        <v>10956</v>
      </c>
      <c r="BS1076" s="1" t="s">
        <v>51</v>
      </c>
      <c r="BT1076" s="1" t="s">
        <v>8849</v>
      </c>
    </row>
    <row r="1077" spans="1:72" ht="13.5" customHeight="1" x14ac:dyDescent="0.25">
      <c r="A1077" s="4" t="str">
        <f t="shared" si="33"/>
        <v>1687_풍각남면_249</v>
      </c>
      <c r="B1077" s="1">
        <v>1687</v>
      </c>
      <c r="C1077" s="1" t="s">
        <v>11322</v>
      </c>
      <c r="D1077" s="1" t="s">
        <v>11323</v>
      </c>
      <c r="E1077" s="1">
        <v>1076</v>
      </c>
      <c r="F1077" s="1">
        <v>4</v>
      </c>
      <c r="G1077" s="1" t="s">
        <v>2332</v>
      </c>
      <c r="H1077" s="1" t="s">
        <v>6461</v>
      </c>
      <c r="I1077" s="1">
        <v>8</v>
      </c>
      <c r="L1077" s="1">
        <v>4</v>
      </c>
      <c r="M1077" s="1" t="s">
        <v>12497</v>
      </c>
      <c r="N1077" s="1" t="s">
        <v>12991</v>
      </c>
      <c r="S1077" s="1" t="s">
        <v>52</v>
      </c>
      <c r="T1077" s="1" t="s">
        <v>6593</v>
      </c>
      <c r="U1077" s="1" t="s">
        <v>83</v>
      </c>
      <c r="V1077" s="1" t="s">
        <v>11397</v>
      </c>
      <c r="W1077" s="1" t="s">
        <v>904</v>
      </c>
      <c r="X1077" s="1" t="s">
        <v>7071</v>
      </c>
      <c r="Y1077" s="1" t="s">
        <v>140</v>
      </c>
      <c r="Z1077" s="1" t="s">
        <v>7129</v>
      </c>
      <c r="AC1077" s="1">
        <v>64</v>
      </c>
      <c r="AD1077" s="1" t="s">
        <v>72</v>
      </c>
      <c r="AE1077" s="1" t="s">
        <v>8718</v>
      </c>
      <c r="AJ1077" s="1" t="s">
        <v>17</v>
      </c>
      <c r="AK1077" s="1" t="s">
        <v>8908</v>
      </c>
      <c r="AL1077" s="1" t="s">
        <v>1317</v>
      </c>
      <c r="AM1077" s="1" t="s">
        <v>8926</v>
      </c>
      <c r="AT1077" s="1" t="s">
        <v>60</v>
      </c>
      <c r="AU1077" s="1" t="s">
        <v>7012</v>
      </c>
      <c r="AV1077" s="1" t="s">
        <v>984</v>
      </c>
      <c r="AW1077" s="1" t="s">
        <v>9416</v>
      </c>
      <c r="BG1077" s="1" t="s">
        <v>60</v>
      </c>
      <c r="BH1077" s="1" t="s">
        <v>7012</v>
      </c>
      <c r="BI1077" s="1" t="s">
        <v>774</v>
      </c>
      <c r="BJ1077" s="1" t="s">
        <v>10092</v>
      </c>
      <c r="BK1077" s="1" t="s">
        <v>60</v>
      </c>
      <c r="BL1077" s="1" t="s">
        <v>7012</v>
      </c>
      <c r="BM1077" s="1" t="s">
        <v>2036</v>
      </c>
      <c r="BN1077" s="1" t="s">
        <v>10049</v>
      </c>
      <c r="BO1077" s="1" t="s">
        <v>60</v>
      </c>
      <c r="BP1077" s="1" t="s">
        <v>7012</v>
      </c>
      <c r="BQ1077" s="1" t="s">
        <v>2609</v>
      </c>
      <c r="BR1077" s="1" t="s">
        <v>11994</v>
      </c>
      <c r="BS1077" s="1" t="s">
        <v>56</v>
      </c>
      <c r="BT1077" s="1" t="s">
        <v>11552</v>
      </c>
    </row>
    <row r="1078" spans="1:72" ht="13.5" customHeight="1" x14ac:dyDescent="0.25">
      <c r="A1078" s="4" t="str">
        <f t="shared" si="33"/>
        <v>1687_풍각남면_249</v>
      </c>
      <c r="B1078" s="1">
        <v>1687</v>
      </c>
      <c r="C1078" s="1" t="s">
        <v>11322</v>
      </c>
      <c r="D1078" s="1" t="s">
        <v>11323</v>
      </c>
      <c r="E1078" s="1">
        <v>1077</v>
      </c>
      <c r="F1078" s="1">
        <v>4</v>
      </c>
      <c r="G1078" s="1" t="s">
        <v>2332</v>
      </c>
      <c r="H1078" s="1" t="s">
        <v>6461</v>
      </c>
      <c r="I1078" s="1">
        <v>8</v>
      </c>
      <c r="L1078" s="1">
        <v>4</v>
      </c>
      <c r="M1078" s="1" t="s">
        <v>12497</v>
      </c>
      <c r="N1078" s="1" t="s">
        <v>12991</v>
      </c>
      <c r="S1078" s="1" t="s">
        <v>93</v>
      </c>
      <c r="T1078" s="1" t="s">
        <v>6597</v>
      </c>
      <c r="U1078" s="1" t="s">
        <v>2610</v>
      </c>
      <c r="V1078" s="1" t="s">
        <v>6833</v>
      </c>
      <c r="Y1078" s="1" t="s">
        <v>2611</v>
      </c>
      <c r="Z1078" s="1" t="s">
        <v>7733</v>
      </c>
      <c r="AC1078" s="1">
        <v>31</v>
      </c>
      <c r="AD1078" s="1" t="s">
        <v>247</v>
      </c>
      <c r="AE1078" s="1" t="s">
        <v>8741</v>
      </c>
    </row>
    <row r="1079" spans="1:72" ht="13.5" customHeight="1" x14ac:dyDescent="0.25">
      <c r="A1079" s="4" t="str">
        <f t="shared" si="33"/>
        <v>1687_풍각남면_249</v>
      </c>
      <c r="B1079" s="1">
        <v>1687</v>
      </c>
      <c r="C1079" s="1" t="s">
        <v>11322</v>
      </c>
      <c r="D1079" s="1" t="s">
        <v>11323</v>
      </c>
      <c r="E1079" s="1">
        <v>1078</v>
      </c>
      <c r="F1079" s="1">
        <v>4</v>
      </c>
      <c r="G1079" s="1" t="s">
        <v>2332</v>
      </c>
      <c r="H1079" s="1" t="s">
        <v>6461</v>
      </c>
      <c r="I1079" s="1">
        <v>8</v>
      </c>
      <c r="L1079" s="1">
        <v>4</v>
      </c>
      <c r="M1079" s="1" t="s">
        <v>12497</v>
      </c>
      <c r="N1079" s="1" t="s">
        <v>12991</v>
      </c>
      <c r="S1079" s="1" t="s">
        <v>341</v>
      </c>
      <c r="T1079" s="1" t="s">
        <v>6594</v>
      </c>
      <c r="W1079" s="1" t="s">
        <v>145</v>
      </c>
      <c r="X1079" s="1" t="s">
        <v>7059</v>
      </c>
      <c r="Y1079" s="1" t="s">
        <v>140</v>
      </c>
      <c r="Z1079" s="1" t="s">
        <v>7129</v>
      </c>
      <c r="AC1079" s="1">
        <v>22</v>
      </c>
      <c r="AD1079" s="1" t="s">
        <v>253</v>
      </c>
      <c r="AE1079" s="1" t="s">
        <v>8742</v>
      </c>
      <c r="AF1079" s="1" t="s">
        <v>97</v>
      </c>
      <c r="AG1079" s="1" t="s">
        <v>8774</v>
      </c>
      <c r="AJ1079" s="1" t="s">
        <v>17</v>
      </c>
      <c r="AK1079" s="1" t="s">
        <v>8908</v>
      </c>
      <c r="AL1079" s="1" t="s">
        <v>51</v>
      </c>
      <c r="AM1079" s="1" t="s">
        <v>8849</v>
      </c>
    </row>
    <row r="1080" spans="1:72" ht="13.5" customHeight="1" x14ac:dyDescent="0.25">
      <c r="A1080" s="4" t="str">
        <f t="shared" si="33"/>
        <v>1687_풍각남면_249</v>
      </c>
      <c r="B1080" s="1">
        <v>1687</v>
      </c>
      <c r="C1080" s="1" t="s">
        <v>11322</v>
      </c>
      <c r="D1080" s="1" t="s">
        <v>11323</v>
      </c>
      <c r="E1080" s="1">
        <v>1079</v>
      </c>
      <c r="F1080" s="1">
        <v>4</v>
      </c>
      <c r="G1080" s="1" t="s">
        <v>2332</v>
      </c>
      <c r="H1080" s="1" t="s">
        <v>6461</v>
      </c>
      <c r="I1080" s="1">
        <v>8</v>
      </c>
      <c r="L1080" s="1">
        <v>5</v>
      </c>
      <c r="M1080" s="1" t="s">
        <v>12498</v>
      </c>
      <c r="N1080" s="1" t="s">
        <v>12992</v>
      </c>
      <c r="O1080" s="1" t="s">
        <v>6</v>
      </c>
      <c r="P1080" s="1" t="s">
        <v>6578</v>
      </c>
      <c r="T1080" s="1" t="s">
        <v>11369</v>
      </c>
      <c r="U1080" s="1" t="s">
        <v>2612</v>
      </c>
      <c r="V1080" s="1" t="s">
        <v>6834</v>
      </c>
      <c r="W1080" s="1" t="s">
        <v>98</v>
      </c>
      <c r="X1080" s="1" t="s">
        <v>11439</v>
      </c>
      <c r="Y1080" s="1" t="s">
        <v>2613</v>
      </c>
      <c r="Z1080" s="1" t="s">
        <v>7734</v>
      </c>
      <c r="AC1080" s="1">
        <v>62</v>
      </c>
      <c r="AD1080" s="1" t="s">
        <v>69</v>
      </c>
      <c r="AE1080" s="1" t="s">
        <v>6722</v>
      </c>
      <c r="AJ1080" s="1" t="s">
        <v>17</v>
      </c>
      <c r="AK1080" s="1" t="s">
        <v>8908</v>
      </c>
      <c r="AL1080" s="1" t="s">
        <v>57</v>
      </c>
      <c r="AM1080" s="1" t="s">
        <v>8919</v>
      </c>
      <c r="AT1080" s="1" t="s">
        <v>2614</v>
      </c>
      <c r="AU1080" s="1" t="s">
        <v>9195</v>
      </c>
      <c r="AV1080" s="1" t="s">
        <v>1249</v>
      </c>
      <c r="AW1080" s="1" t="s">
        <v>9389</v>
      </c>
      <c r="BG1080" s="1" t="s">
        <v>1177</v>
      </c>
      <c r="BH1080" s="1" t="s">
        <v>9914</v>
      </c>
      <c r="BI1080" s="1" t="s">
        <v>1218</v>
      </c>
      <c r="BJ1080" s="1" t="s">
        <v>7056</v>
      </c>
      <c r="BK1080" s="1" t="s">
        <v>581</v>
      </c>
      <c r="BL1080" s="1" t="s">
        <v>9902</v>
      </c>
      <c r="BM1080" s="1" t="s">
        <v>582</v>
      </c>
      <c r="BN1080" s="1" t="s">
        <v>9971</v>
      </c>
      <c r="BO1080" s="1" t="s">
        <v>392</v>
      </c>
      <c r="BP1080" s="1" t="s">
        <v>9213</v>
      </c>
      <c r="BQ1080" s="1" t="s">
        <v>2615</v>
      </c>
      <c r="BR1080" s="1" t="s">
        <v>11955</v>
      </c>
      <c r="BS1080" s="1" t="s">
        <v>56</v>
      </c>
      <c r="BT1080" s="1" t="s">
        <v>11552</v>
      </c>
    </row>
    <row r="1081" spans="1:72" ht="13.5" customHeight="1" x14ac:dyDescent="0.25">
      <c r="A1081" s="4" t="str">
        <f t="shared" si="33"/>
        <v>1687_풍각남면_249</v>
      </c>
      <c r="B1081" s="1">
        <v>1687</v>
      </c>
      <c r="C1081" s="1" t="s">
        <v>11322</v>
      </c>
      <c r="D1081" s="1" t="s">
        <v>11323</v>
      </c>
      <c r="E1081" s="1">
        <v>1080</v>
      </c>
      <c r="F1081" s="1">
        <v>4</v>
      </c>
      <c r="G1081" s="1" t="s">
        <v>2332</v>
      </c>
      <c r="H1081" s="1" t="s">
        <v>6461</v>
      </c>
      <c r="I1081" s="1">
        <v>8</v>
      </c>
      <c r="L1081" s="1">
        <v>5</v>
      </c>
      <c r="M1081" s="1" t="s">
        <v>12498</v>
      </c>
      <c r="N1081" s="1" t="s">
        <v>12992</v>
      </c>
      <c r="S1081" s="1" t="s">
        <v>52</v>
      </c>
      <c r="T1081" s="1" t="s">
        <v>6593</v>
      </c>
      <c r="W1081" s="1" t="s">
        <v>98</v>
      </c>
      <c r="X1081" s="1" t="s">
        <v>11439</v>
      </c>
      <c r="Y1081" s="1" t="s">
        <v>10</v>
      </c>
      <c r="Z1081" s="1" t="s">
        <v>7056</v>
      </c>
      <c r="AC1081" s="1">
        <v>54</v>
      </c>
      <c r="AD1081" s="1" t="s">
        <v>264</v>
      </c>
      <c r="AE1081" s="1" t="s">
        <v>8743</v>
      </c>
      <c r="AJ1081" s="1" t="s">
        <v>17</v>
      </c>
      <c r="AK1081" s="1" t="s">
        <v>8908</v>
      </c>
      <c r="AL1081" s="1" t="s">
        <v>56</v>
      </c>
      <c r="AM1081" s="1" t="s">
        <v>11552</v>
      </c>
      <c r="AT1081" s="1" t="s">
        <v>335</v>
      </c>
      <c r="AU1081" s="1" t="s">
        <v>6942</v>
      </c>
      <c r="AV1081" s="1" t="s">
        <v>2616</v>
      </c>
      <c r="AW1081" s="1" t="s">
        <v>10310</v>
      </c>
      <c r="BG1081" s="1" t="s">
        <v>180</v>
      </c>
      <c r="BH1081" s="1" t="s">
        <v>6712</v>
      </c>
      <c r="BI1081" s="1" t="s">
        <v>2617</v>
      </c>
      <c r="BJ1081" s="1" t="s">
        <v>10093</v>
      </c>
      <c r="BK1081" s="1" t="s">
        <v>581</v>
      </c>
      <c r="BL1081" s="1" t="s">
        <v>9902</v>
      </c>
      <c r="BM1081" s="1" t="s">
        <v>2618</v>
      </c>
      <c r="BN1081" s="1" t="s">
        <v>10519</v>
      </c>
      <c r="BO1081" s="1" t="s">
        <v>180</v>
      </c>
      <c r="BP1081" s="1" t="s">
        <v>6712</v>
      </c>
      <c r="BQ1081" s="1" t="s">
        <v>2619</v>
      </c>
      <c r="BR1081" s="1" t="s">
        <v>10957</v>
      </c>
      <c r="BS1081" s="1" t="s">
        <v>51</v>
      </c>
      <c r="BT1081" s="1" t="s">
        <v>8849</v>
      </c>
    </row>
    <row r="1082" spans="1:72" ht="13.5" customHeight="1" x14ac:dyDescent="0.25">
      <c r="A1082" s="4" t="str">
        <f t="shared" si="33"/>
        <v>1687_풍각남면_249</v>
      </c>
      <c r="B1082" s="1">
        <v>1687</v>
      </c>
      <c r="C1082" s="1" t="s">
        <v>11322</v>
      </c>
      <c r="D1082" s="1" t="s">
        <v>11323</v>
      </c>
      <c r="E1082" s="1">
        <v>1081</v>
      </c>
      <c r="F1082" s="1">
        <v>4</v>
      </c>
      <c r="G1082" s="1" t="s">
        <v>2332</v>
      </c>
      <c r="H1082" s="1" t="s">
        <v>6461</v>
      </c>
      <c r="I1082" s="1">
        <v>8</v>
      </c>
      <c r="L1082" s="1">
        <v>5</v>
      </c>
      <c r="M1082" s="1" t="s">
        <v>12498</v>
      </c>
      <c r="N1082" s="1" t="s">
        <v>12992</v>
      </c>
      <c r="S1082" s="1" t="s">
        <v>93</v>
      </c>
      <c r="T1082" s="1" t="s">
        <v>6597</v>
      </c>
      <c r="U1082" s="1" t="s">
        <v>2620</v>
      </c>
      <c r="V1082" s="1" t="s">
        <v>6835</v>
      </c>
      <c r="Y1082" s="1" t="s">
        <v>2621</v>
      </c>
      <c r="Z1082" s="1" t="s">
        <v>7735</v>
      </c>
      <c r="AC1082" s="1">
        <v>32</v>
      </c>
      <c r="AD1082" s="1" t="s">
        <v>633</v>
      </c>
      <c r="AE1082" s="1" t="s">
        <v>7260</v>
      </c>
    </row>
    <row r="1083" spans="1:72" ht="13.5" customHeight="1" x14ac:dyDescent="0.25">
      <c r="A1083" s="4" t="str">
        <f t="shared" si="33"/>
        <v>1687_풍각남면_249</v>
      </c>
      <c r="B1083" s="1">
        <v>1687</v>
      </c>
      <c r="C1083" s="1" t="s">
        <v>11322</v>
      </c>
      <c r="D1083" s="1" t="s">
        <v>11323</v>
      </c>
      <c r="E1083" s="1">
        <v>1082</v>
      </c>
      <c r="F1083" s="1">
        <v>4</v>
      </c>
      <c r="G1083" s="1" t="s">
        <v>2332</v>
      </c>
      <c r="H1083" s="1" t="s">
        <v>6461</v>
      </c>
      <c r="I1083" s="1">
        <v>8</v>
      </c>
      <c r="L1083" s="1">
        <v>5</v>
      </c>
      <c r="M1083" s="1" t="s">
        <v>12498</v>
      </c>
      <c r="N1083" s="1" t="s">
        <v>12992</v>
      </c>
      <c r="S1083" s="1" t="s">
        <v>341</v>
      </c>
      <c r="T1083" s="1" t="s">
        <v>6594</v>
      </c>
      <c r="W1083" s="1" t="s">
        <v>1995</v>
      </c>
      <c r="X1083" s="1" t="s">
        <v>7086</v>
      </c>
      <c r="Y1083" s="1" t="s">
        <v>10</v>
      </c>
      <c r="Z1083" s="1" t="s">
        <v>7056</v>
      </c>
      <c r="AC1083" s="1">
        <v>31</v>
      </c>
      <c r="AD1083" s="1" t="s">
        <v>247</v>
      </c>
      <c r="AE1083" s="1" t="s">
        <v>8741</v>
      </c>
      <c r="AJ1083" s="1" t="s">
        <v>17</v>
      </c>
      <c r="AK1083" s="1" t="s">
        <v>8908</v>
      </c>
      <c r="AL1083" s="1" t="s">
        <v>351</v>
      </c>
      <c r="AM1083" s="1" t="s">
        <v>8854</v>
      </c>
    </row>
    <row r="1084" spans="1:72" ht="13.5" customHeight="1" x14ac:dyDescent="0.25">
      <c r="A1084" s="4" t="str">
        <f t="shared" si="33"/>
        <v>1687_풍각남면_249</v>
      </c>
      <c r="B1084" s="1">
        <v>1687</v>
      </c>
      <c r="C1084" s="1" t="s">
        <v>11322</v>
      </c>
      <c r="D1084" s="1" t="s">
        <v>11323</v>
      </c>
      <c r="E1084" s="1">
        <v>1083</v>
      </c>
      <c r="F1084" s="1">
        <v>4</v>
      </c>
      <c r="G1084" s="1" t="s">
        <v>2332</v>
      </c>
      <c r="H1084" s="1" t="s">
        <v>6461</v>
      </c>
      <c r="I1084" s="1">
        <v>8</v>
      </c>
      <c r="L1084" s="1">
        <v>5</v>
      </c>
      <c r="M1084" s="1" t="s">
        <v>12498</v>
      </c>
      <c r="N1084" s="1" t="s">
        <v>12992</v>
      </c>
      <c r="T1084" s="1" t="s">
        <v>11389</v>
      </c>
      <c r="U1084" s="1" t="s">
        <v>2622</v>
      </c>
      <c r="V1084" s="1" t="s">
        <v>6836</v>
      </c>
      <c r="Y1084" s="1" t="s">
        <v>292</v>
      </c>
      <c r="Z1084" s="1" t="s">
        <v>7156</v>
      </c>
      <c r="AC1084" s="1">
        <v>66</v>
      </c>
      <c r="AD1084" s="1" t="s">
        <v>333</v>
      </c>
      <c r="AE1084" s="1" t="s">
        <v>8749</v>
      </c>
      <c r="AG1084" s="1" t="s">
        <v>11558</v>
      </c>
      <c r="AI1084" s="1" t="s">
        <v>8865</v>
      </c>
      <c r="AT1084" s="1" t="s">
        <v>44</v>
      </c>
      <c r="AU1084" s="1" t="s">
        <v>6669</v>
      </c>
      <c r="AV1084" s="1" t="s">
        <v>2623</v>
      </c>
      <c r="AW1084" s="1" t="s">
        <v>9417</v>
      </c>
      <c r="BB1084" s="1" t="s">
        <v>46</v>
      </c>
      <c r="BC1084" s="1" t="s">
        <v>6783</v>
      </c>
      <c r="BD1084" s="1" t="s">
        <v>2444</v>
      </c>
      <c r="BE1084" s="1" t="s">
        <v>7695</v>
      </c>
    </row>
    <row r="1085" spans="1:72" ht="13.5" customHeight="1" x14ac:dyDescent="0.25">
      <c r="A1085" s="4" t="str">
        <f t="shared" si="33"/>
        <v>1687_풍각남면_249</v>
      </c>
      <c r="B1085" s="1">
        <v>1687</v>
      </c>
      <c r="C1085" s="1" t="s">
        <v>11322</v>
      </c>
      <c r="D1085" s="1" t="s">
        <v>11323</v>
      </c>
      <c r="E1085" s="1">
        <v>1084</v>
      </c>
      <c r="F1085" s="1">
        <v>4</v>
      </c>
      <c r="G1085" s="1" t="s">
        <v>2332</v>
      </c>
      <c r="H1085" s="1" t="s">
        <v>6461</v>
      </c>
      <c r="I1085" s="1">
        <v>8</v>
      </c>
      <c r="L1085" s="1">
        <v>5</v>
      </c>
      <c r="M1085" s="1" t="s">
        <v>12498</v>
      </c>
      <c r="N1085" s="1" t="s">
        <v>12992</v>
      </c>
      <c r="T1085" s="1" t="s">
        <v>11389</v>
      </c>
      <c r="U1085" s="1" t="s">
        <v>326</v>
      </c>
      <c r="V1085" s="1" t="s">
        <v>6686</v>
      </c>
      <c r="Y1085" s="1" t="s">
        <v>2624</v>
      </c>
      <c r="Z1085" s="1" t="s">
        <v>7736</v>
      </c>
      <c r="AC1085" s="1">
        <v>49</v>
      </c>
      <c r="AD1085" s="1" t="s">
        <v>100</v>
      </c>
      <c r="AE1085" s="1" t="s">
        <v>8722</v>
      </c>
      <c r="AG1085" s="1" t="s">
        <v>11558</v>
      </c>
      <c r="AI1085" s="1" t="s">
        <v>8865</v>
      </c>
      <c r="BB1085" s="1" t="s">
        <v>329</v>
      </c>
      <c r="BC1085" s="1" t="s">
        <v>9755</v>
      </c>
      <c r="BE1085" s="1" t="s">
        <v>13709</v>
      </c>
      <c r="BF1085" s="1" t="s">
        <v>11810</v>
      </c>
    </row>
    <row r="1086" spans="1:72" ht="13.5" customHeight="1" x14ac:dyDescent="0.25">
      <c r="A1086" s="4" t="str">
        <f t="shared" si="33"/>
        <v>1687_풍각남면_249</v>
      </c>
      <c r="B1086" s="1">
        <v>1687</v>
      </c>
      <c r="C1086" s="1" t="s">
        <v>11322</v>
      </c>
      <c r="D1086" s="1" t="s">
        <v>11323</v>
      </c>
      <c r="E1086" s="1">
        <v>1085</v>
      </c>
      <c r="F1086" s="1">
        <v>4</v>
      </c>
      <c r="G1086" s="1" t="s">
        <v>2332</v>
      </c>
      <c r="H1086" s="1" t="s">
        <v>6461</v>
      </c>
      <c r="I1086" s="1">
        <v>8</v>
      </c>
      <c r="L1086" s="1">
        <v>5</v>
      </c>
      <c r="M1086" s="1" t="s">
        <v>12498</v>
      </c>
      <c r="N1086" s="1" t="s">
        <v>12992</v>
      </c>
      <c r="T1086" s="1" t="s">
        <v>11389</v>
      </c>
      <c r="U1086" s="1" t="s">
        <v>322</v>
      </c>
      <c r="V1086" s="1" t="s">
        <v>6685</v>
      </c>
      <c r="Y1086" s="1" t="s">
        <v>13823</v>
      </c>
      <c r="Z1086" s="1" t="s">
        <v>7737</v>
      </c>
      <c r="AC1086" s="1">
        <v>44</v>
      </c>
      <c r="AD1086" s="1" t="s">
        <v>229</v>
      </c>
      <c r="AE1086" s="1" t="s">
        <v>8739</v>
      </c>
      <c r="AG1086" s="1" t="s">
        <v>11558</v>
      </c>
      <c r="AI1086" s="1" t="s">
        <v>8865</v>
      </c>
      <c r="BC1086" s="1" t="s">
        <v>9755</v>
      </c>
      <c r="BE1086" s="1" t="s">
        <v>13709</v>
      </c>
      <c r="BF1086" s="1" t="s">
        <v>11811</v>
      </c>
    </row>
    <row r="1087" spans="1:72" ht="13.5" customHeight="1" x14ac:dyDescent="0.25">
      <c r="A1087" s="4" t="str">
        <f t="shared" si="33"/>
        <v>1687_풍각남면_249</v>
      </c>
      <c r="B1087" s="1">
        <v>1687</v>
      </c>
      <c r="C1087" s="1" t="s">
        <v>11322</v>
      </c>
      <c r="D1087" s="1" t="s">
        <v>11323</v>
      </c>
      <c r="E1087" s="1">
        <v>1086</v>
      </c>
      <c r="F1087" s="1">
        <v>4</v>
      </c>
      <c r="G1087" s="1" t="s">
        <v>2332</v>
      </c>
      <c r="H1087" s="1" t="s">
        <v>6461</v>
      </c>
      <c r="I1087" s="1">
        <v>8</v>
      </c>
      <c r="L1087" s="1">
        <v>5</v>
      </c>
      <c r="M1087" s="1" t="s">
        <v>12498</v>
      </c>
      <c r="N1087" s="1" t="s">
        <v>12992</v>
      </c>
      <c r="T1087" s="1" t="s">
        <v>11389</v>
      </c>
      <c r="U1087" s="1" t="s">
        <v>322</v>
      </c>
      <c r="V1087" s="1" t="s">
        <v>6685</v>
      </c>
      <c r="Y1087" s="1" t="s">
        <v>2625</v>
      </c>
      <c r="Z1087" s="1" t="s">
        <v>7738</v>
      </c>
      <c r="AC1087" s="1">
        <v>30</v>
      </c>
      <c r="AD1087" s="1" t="s">
        <v>136</v>
      </c>
      <c r="AE1087" s="1" t="s">
        <v>8728</v>
      </c>
      <c r="AG1087" s="1" t="s">
        <v>11558</v>
      </c>
      <c r="AI1087" s="1" t="s">
        <v>8865</v>
      </c>
      <c r="BC1087" s="1" t="s">
        <v>9755</v>
      </c>
      <c r="BE1087" s="1" t="s">
        <v>13709</v>
      </c>
      <c r="BF1087" s="1" t="s">
        <v>11817</v>
      </c>
    </row>
    <row r="1088" spans="1:72" ht="13.5" customHeight="1" x14ac:dyDescent="0.25">
      <c r="A1088" s="4" t="str">
        <f t="shared" si="33"/>
        <v>1687_풍각남면_249</v>
      </c>
      <c r="B1088" s="1">
        <v>1687</v>
      </c>
      <c r="C1088" s="1" t="s">
        <v>11322</v>
      </c>
      <c r="D1088" s="1" t="s">
        <v>11323</v>
      </c>
      <c r="E1088" s="1">
        <v>1087</v>
      </c>
      <c r="F1088" s="1">
        <v>4</v>
      </c>
      <c r="G1088" s="1" t="s">
        <v>2332</v>
      </c>
      <c r="H1088" s="1" t="s">
        <v>6461</v>
      </c>
      <c r="I1088" s="1">
        <v>8</v>
      </c>
      <c r="L1088" s="1">
        <v>5</v>
      </c>
      <c r="M1088" s="1" t="s">
        <v>12498</v>
      </c>
      <c r="N1088" s="1" t="s">
        <v>12992</v>
      </c>
      <c r="T1088" s="1" t="s">
        <v>11389</v>
      </c>
      <c r="U1088" s="1" t="s">
        <v>326</v>
      </c>
      <c r="V1088" s="1" t="s">
        <v>6686</v>
      </c>
      <c r="Y1088" s="1" t="s">
        <v>2626</v>
      </c>
      <c r="Z1088" s="1" t="s">
        <v>7739</v>
      </c>
      <c r="AC1088" s="1">
        <v>25</v>
      </c>
      <c r="AD1088" s="1" t="s">
        <v>401</v>
      </c>
      <c r="AE1088" s="1" t="s">
        <v>8754</v>
      </c>
      <c r="AG1088" s="1" t="s">
        <v>11558</v>
      </c>
      <c r="AI1088" s="1" t="s">
        <v>8865</v>
      </c>
      <c r="BC1088" s="1" t="s">
        <v>9755</v>
      </c>
      <c r="BE1088" s="1" t="s">
        <v>13709</v>
      </c>
      <c r="BF1088" s="1" t="s">
        <v>11819</v>
      </c>
    </row>
    <row r="1089" spans="1:72" ht="13.5" customHeight="1" x14ac:dyDescent="0.25">
      <c r="A1089" s="4" t="str">
        <f t="shared" si="33"/>
        <v>1687_풍각남면_249</v>
      </c>
      <c r="B1089" s="1">
        <v>1687</v>
      </c>
      <c r="C1089" s="1" t="s">
        <v>11322</v>
      </c>
      <c r="D1089" s="1" t="s">
        <v>11323</v>
      </c>
      <c r="E1089" s="1">
        <v>1088</v>
      </c>
      <c r="F1089" s="1">
        <v>4</v>
      </c>
      <c r="G1089" s="1" t="s">
        <v>2332</v>
      </c>
      <c r="H1089" s="1" t="s">
        <v>6461</v>
      </c>
      <c r="I1089" s="1">
        <v>8</v>
      </c>
      <c r="L1089" s="1">
        <v>5</v>
      </c>
      <c r="M1089" s="1" t="s">
        <v>12498</v>
      </c>
      <c r="N1089" s="1" t="s">
        <v>12992</v>
      </c>
      <c r="T1089" s="1" t="s">
        <v>11389</v>
      </c>
      <c r="U1089" s="1" t="s">
        <v>322</v>
      </c>
      <c r="V1089" s="1" t="s">
        <v>6685</v>
      </c>
      <c r="Y1089" s="1" t="s">
        <v>128</v>
      </c>
      <c r="Z1089" s="1" t="s">
        <v>7124</v>
      </c>
      <c r="AC1089" s="1">
        <v>23</v>
      </c>
      <c r="AD1089" s="1" t="s">
        <v>202</v>
      </c>
      <c r="AE1089" s="1" t="s">
        <v>8736</v>
      </c>
      <c r="AF1089" s="1" t="s">
        <v>11572</v>
      </c>
      <c r="AG1089" s="1" t="s">
        <v>11571</v>
      </c>
      <c r="AH1089" s="1" t="s">
        <v>795</v>
      </c>
      <c r="AI1089" s="1" t="s">
        <v>8865</v>
      </c>
      <c r="BC1089" s="1" t="s">
        <v>9755</v>
      </c>
      <c r="BE1089" s="1" t="s">
        <v>13709</v>
      </c>
      <c r="BF1089" s="1" t="s">
        <v>11821</v>
      </c>
    </row>
    <row r="1090" spans="1:72" ht="13.5" customHeight="1" x14ac:dyDescent="0.25">
      <c r="A1090" s="4" t="str">
        <f t="shared" si="33"/>
        <v>1687_풍각남면_249</v>
      </c>
      <c r="B1090" s="1">
        <v>1687</v>
      </c>
      <c r="C1090" s="1" t="s">
        <v>11322</v>
      </c>
      <c r="D1090" s="1" t="s">
        <v>11323</v>
      </c>
      <c r="E1090" s="1">
        <v>1089</v>
      </c>
      <c r="F1090" s="1">
        <v>4</v>
      </c>
      <c r="G1090" s="1" t="s">
        <v>2332</v>
      </c>
      <c r="H1090" s="1" t="s">
        <v>6461</v>
      </c>
      <c r="I1090" s="1">
        <v>9</v>
      </c>
      <c r="J1090" s="1" t="s">
        <v>2627</v>
      </c>
      <c r="K1090" s="1" t="s">
        <v>6511</v>
      </c>
      <c r="L1090" s="1">
        <v>1</v>
      </c>
      <c r="M1090" s="1" t="s">
        <v>12499</v>
      </c>
      <c r="N1090" s="1" t="s">
        <v>12993</v>
      </c>
      <c r="O1090" s="1" t="s">
        <v>6</v>
      </c>
      <c r="P1090" s="1" t="s">
        <v>6578</v>
      </c>
      <c r="T1090" s="1" t="s">
        <v>11368</v>
      </c>
      <c r="U1090" s="1" t="s">
        <v>2628</v>
      </c>
      <c r="V1090" s="1" t="s">
        <v>6837</v>
      </c>
      <c r="W1090" s="1" t="s">
        <v>306</v>
      </c>
      <c r="X1090" s="1" t="s">
        <v>7062</v>
      </c>
      <c r="Y1090" s="1" t="s">
        <v>2629</v>
      </c>
      <c r="Z1090" s="1" t="s">
        <v>7740</v>
      </c>
      <c r="AC1090" s="1">
        <v>36</v>
      </c>
      <c r="AD1090" s="1" t="s">
        <v>76</v>
      </c>
      <c r="AE1090" s="1" t="s">
        <v>8719</v>
      </c>
      <c r="AJ1090" s="1" t="s">
        <v>17</v>
      </c>
      <c r="AK1090" s="1" t="s">
        <v>8908</v>
      </c>
      <c r="AL1090" s="1" t="s">
        <v>86</v>
      </c>
      <c r="AM1090" s="1" t="s">
        <v>8853</v>
      </c>
      <c r="AT1090" s="1" t="s">
        <v>419</v>
      </c>
      <c r="AU1090" s="1" t="s">
        <v>9168</v>
      </c>
      <c r="AV1090" s="1" t="s">
        <v>2041</v>
      </c>
      <c r="AW1090" s="1" t="s">
        <v>8002</v>
      </c>
      <c r="BG1090" s="1" t="s">
        <v>2630</v>
      </c>
      <c r="BH1090" s="1" t="s">
        <v>9915</v>
      </c>
      <c r="BI1090" s="1" t="s">
        <v>2631</v>
      </c>
      <c r="BJ1090" s="1" t="s">
        <v>9343</v>
      </c>
      <c r="BK1090" s="1" t="s">
        <v>180</v>
      </c>
      <c r="BL1090" s="1" t="s">
        <v>6712</v>
      </c>
      <c r="BM1090" s="1" t="s">
        <v>2632</v>
      </c>
      <c r="BN1090" s="1" t="s">
        <v>10520</v>
      </c>
      <c r="BO1090" s="1" t="s">
        <v>60</v>
      </c>
      <c r="BP1090" s="1" t="s">
        <v>7012</v>
      </c>
      <c r="BQ1090" s="1" t="s">
        <v>2633</v>
      </c>
      <c r="BR1090" s="1" t="s">
        <v>10958</v>
      </c>
      <c r="BS1090" s="1" t="s">
        <v>106</v>
      </c>
      <c r="BT1090" s="1" t="s">
        <v>8894</v>
      </c>
    </row>
    <row r="1091" spans="1:72" ht="13.5" customHeight="1" x14ac:dyDescent="0.25">
      <c r="A1091" s="4" t="str">
        <f t="shared" si="33"/>
        <v>1687_풍각남면_249</v>
      </c>
      <c r="B1091" s="1">
        <v>1687</v>
      </c>
      <c r="C1091" s="1" t="s">
        <v>11322</v>
      </c>
      <c r="D1091" s="1" t="s">
        <v>11323</v>
      </c>
      <c r="E1091" s="1">
        <v>1090</v>
      </c>
      <c r="F1091" s="1">
        <v>4</v>
      </c>
      <c r="G1091" s="1" t="s">
        <v>2332</v>
      </c>
      <c r="H1091" s="1" t="s">
        <v>6461</v>
      </c>
      <c r="I1091" s="1">
        <v>9</v>
      </c>
      <c r="L1091" s="1">
        <v>1</v>
      </c>
      <c r="M1091" s="1" t="s">
        <v>12499</v>
      </c>
      <c r="N1091" s="1" t="s">
        <v>12993</v>
      </c>
      <c r="S1091" s="1" t="s">
        <v>52</v>
      </c>
      <c r="T1091" s="1" t="s">
        <v>6593</v>
      </c>
      <c r="W1091" s="1" t="s">
        <v>1603</v>
      </c>
      <c r="X1091" s="1" t="s">
        <v>7083</v>
      </c>
      <c r="Y1091" s="1" t="s">
        <v>140</v>
      </c>
      <c r="Z1091" s="1" t="s">
        <v>7129</v>
      </c>
      <c r="AC1091" s="1">
        <v>36</v>
      </c>
      <c r="AD1091" s="1" t="s">
        <v>76</v>
      </c>
      <c r="AE1091" s="1" t="s">
        <v>8719</v>
      </c>
      <c r="AJ1091" s="1" t="s">
        <v>17</v>
      </c>
      <c r="AK1091" s="1" t="s">
        <v>8908</v>
      </c>
      <c r="AL1091" s="1" t="s">
        <v>522</v>
      </c>
      <c r="AM1091" s="1" t="s">
        <v>8889</v>
      </c>
      <c r="AT1091" s="1" t="s">
        <v>293</v>
      </c>
      <c r="AU1091" s="1" t="s">
        <v>6947</v>
      </c>
      <c r="AV1091" s="1" t="s">
        <v>2523</v>
      </c>
      <c r="AW1091" s="1" t="s">
        <v>7715</v>
      </c>
      <c r="BG1091" s="1" t="s">
        <v>60</v>
      </c>
      <c r="BH1091" s="1" t="s">
        <v>7012</v>
      </c>
      <c r="BI1091" s="1" t="s">
        <v>2524</v>
      </c>
      <c r="BJ1091" s="1" t="s">
        <v>8566</v>
      </c>
      <c r="BK1091" s="1" t="s">
        <v>60</v>
      </c>
      <c r="BL1091" s="1" t="s">
        <v>7012</v>
      </c>
      <c r="BM1091" s="1" t="s">
        <v>1606</v>
      </c>
      <c r="BN1091" s="1" t="s">
        <v>9371</v>
      </c>
      <c r="BO1091" s="1" t="s">
        <v>180</v>
      </c>
      <c r="BP1091" s="1" t="s">
        <v>6712</v>
      </c>
      <c r="BQ1091" s="1" t="s">
        <v>2634</v>
      </c>
      <c r="BR1091" s="1" t="s">
        <v>10946</v>
      </c>
      <c r="BS1091" s="1" t="s">
        <v>51</v>
      </c>
      <c r="BT1091" s="1" t="s">
        <v>8849</v>
      </c>
    </row>
    <row r="1092" spans="1:72" ht="13.5" customHeight="1" x14ac:dyDescent="0.25">
      <c r="A1092" s="4" t="str">
        <f t="shared" ref="A1092:A1116" si="34">HYPERLINK("http://kyu.snu.ac.kr/sdhj/index.jsp?type=hj/GK14817_00IH_0001_0250.jpg","1687_풍각남면_250")</f>
        <v>1687_풍각남면_250</v>
      </c>
      <c r="B1092" s="1">
        <v>1687</v>
      </c>
      <c r="C1092" s="1" t="s">
        <v>11322</v>
      </c>
      <c r="D1092" s="1" t="s">
        <v>11323</v>
      </c>
      <c r="E1092" s="1">
        <v>1091</v>
      </c>
      <c r="F1092" s="1">
        <v>4</v>
      </c>
      <c r="G1092" s="1" t="s">
        <v>2332</v>
      </c>
      <c r="H1092" s="1" t="s">
        <v>6461</v>
      </c>
      <c r="I1092" s="1">
        <v>9</v>
      </c>
      <c r="L1092" s="1">
        <v>1</v>
      </c>
      <c r="M1092" s="1" t="s">
        <v>12499</v>
      </c>
      <c r="N1092" s="1" t="s">
        <v>12993</v>
      </c>
      <c r="S1092" s="1" t="s">
        <v>93</v>
      </c>
      <c r="T1092" s="1" t="s">
        <v>6597</v>
      </c>
      <c r="U1092" s="1" t="s">
        <v>2635</v>
      </c>
      <c r="V1092" s="1" t="s">
        <v>6838</v>
      </c>
      <c r="Y1092" s="1" t="s">
        <v>1468</v>
      </c>
      <c r="Z1092" s="1" t="s">
        <v>7741</v>
      </c>
      <c r="AC1092" s="1">
        <v>14</v>
      </c>
      <c r="AD1092" s="1" t="s">
        <v>240</v>
      </c>
      <c r="AE1092" s="1" t="s">
        <v>8740</v>
      </c>
    </row>
    <row r="1093" spans="1:72" ht="13.5" customHeight="1" x14ac:dyDescent="0.25">
      <c r="A1093" s="4" t="str">
        <f t="shared" si="34"/>
        <v>1687_풍각남면_250</v>
      </c>
      <c r="B1093" s="1">
        <v>1687</v>
      </c>
      <c r="C1093" s="1" t="s">
        <v>11322</v>
      </c>
      <c r="D1093" s="1" t="s">
        <v>11323</v>
      </c>
      <c r="E1093" s="1">
        <v>1092</v>
      </c>
      <c r="F1093" s="1">
        <v>4</v>
      </c>
      <c r="G1093" s="1" t="s">
        <v>2332</v>
      </c>
      <c r="H1093" s="1" t="s">
        <v>6461</v>
      </c>
      <c r="I1093" s="1">
        <v>9</v>
      </c>
      <c r="L1093" s="1">
        <v>2</v>
      </c>
      <c r="M1093" s="1" t="s">
        <v>12500</v>
      </c>
      <c r="N1093" s="1" t="s">
        <v>12994</v>
      </c>
      <c r="O1093" s="1" t="s">
        <v>6</v>
      </c>
      <c r="P1093" s="1" t="s">
        <v>6578</v>
      </c>
      <c r="T1093" s="1" t="s">
        <v>11368</v>
      </c>
      <c r="U1093" s="1" t="s">
        <v>1449</v>
      </c>
      <c r="V1093" s="1" t="s">
        <v>6762</v>
      </c>
      <c r="W1093" s="1" t="s">
        <v>84</v>
      </c>
      <c r="X1093" s="1" t="s">
        <v>11440</v>
      </c>
      <c r="Y1093" s="1" t="s">
        <v>2209</v>
      </c>
      <c r="Z1093" s="1" t="s">
        <v>11473</v>
      </c>
      <c r="AC1093" s="1">
        <v>60</v>
      </c>
      <c r="AD1093" s="1" t="s">
        <v>312</v>
      </c>
      <c r="AE1093" s="1" t="s">
        <v>8746</v>
      </c>
      <c r="AJ1093" s="1" t="s">
        <v>17</v>
      </c>
      <c r="AK1093" s="1" t="s">
        <v>8908</v>
      </c>
      <c r="AL1093" s="1" t="s">
        <v>86</v>
      </c>
      <c r="AM1093" s="1" t="s">
        <v>8853</v>
      </c>
      <c r="AT1093" s="1" t="s">
        <v>618</v>
      </c>
      <c r="AU1093" s="1" t="s">
        <v>6817</v>
      </c>
      <c r="AV1093" s="1" t="s">
        <v>1461</v>
      </c>
      <c r="AW1093" s="1" t="s">
        <v>8047</v>
      </c>
      <c r="BG1093" s="1" t="s">
        <v>78</v>
      </c>
      <c r="BH1093" s="1" t="s">
        <v>6689</v>
      </c>
      <c r="BI1093" s="1" t="s">
        <v>2343</v>
      </c>
      <c r="BJ1093" s="1" t="s">
        <v>10070</v>
      </c>
      <c r="BK1093" s="1" t="s">
        <v>618</v>
      </c>
      <c r="BL1093" s="1" t="s">
        <v>6817</v>
      </c>
      <c r="BM1093" s="1" t="s">
        <v>2636</v>
      </c>
      <c r="BN1093" s="1" t="s">
        <v>8275</v>
      </c>
      <c r="BO1093" s="1" t="s">
        <v>78</v>
      </c>
      <c r="BP1093" s="1" t="s">
        <v>6689</v>
      </c>
      <c r="BQ1093" s="1" t="s">
        <v>2345</v>
      </c>
      <c r="BR1093" s="1" t="s">
        <v>12262</v>
      </c>
      <c r="BS1093" s="1" t="s">
        <v>86</v>
      </c>
      <c r="BT1093" s="1" t="s">
        <v>8853</v>
      </c>
    </row>
    <row r="1094" spans="1:72" ht="13.5" customHeight="1" x14ac:dyDescent="0.25">
      <c r="A1094" s="4" t="str">
        <f t="shared" si="34"/>
        <v>1687_풍각남면_250</v>
      </c>
      <c r="B1094" s="1">
        <v>1687</v>
      </c>
      <c r="C1094" s="1" t="s">
        <v>11322</v>
      </c>
      <c r="D1094" s="1" t="s">
        <v>11323</v>
      </c>
      <c r="E1094" s="1">
        <v>1093</v>
      </c>
      <c r="F1094" s="1">
        <v>4</v>
      </c>
      <c r="G1094" s="1" t="s">
        <v>2332</v>
      </c>
      <c r="H1094" s="1" t="s">
        <v>6461</v>
      </c>
      <c r="I1094" s="1">
        <v>9</v>
      </c>
      <c r="L1094" s="1">
        <v>2</v>
      </c>
      <c r="M1094" s="1" t="s">
        <v>12500</v>
      </c>
      <c r="N1094" s="1" t="s">
        <v>12994</v>
      </c>
      <c r="S1094" s="1" t="s">
        <v>52</v>
      </c>
      <c r="T1094" s="1" t="s">
        <v>6593</v>
      </c>
      <c r="U1094" s="1" t="s">
        <v>83</v>
      </c>
      <c r="V1094" s="1" t="s">
        <v>11397</v>
      </c>
      <c r="W1094" s="1" t="s">
        <v>342</v>
      </c>
      <c r="X1094" s="1" t="s">
        <v>7064</v>
      </c>
      <c r="Y1094" s="1" t="s">
        <v>140</v>
      </c>
      <c r="Z1094" s="1" t="s">
        <v>7129</v>
      </c>
      <c r="AC1094" s="1">
        <v>48</v>
      </c>
      <c r="AD1094" s="1" t="s">
        <v>427</v>
      </c>
      <c r="AE1094" s="1" t="s">
        <v>8758</v>
      </c>
      <c r="AJ1094" s="1" t="s">
        <v>17</v>
      </c>
      <c r="AK1094" s="1" t="s">
        <v>8908</v>
      </c>
      <c r="AL1094" s="1" t="s">
        <v>2637</v>
      </c>
      <c r="AM1094" s="1" t="s">
        <v>8938</v>
      </c>
      <c r="AT1094" s="1" t="s">
        <v>60</v>
      </c>
      <c r="AU1094" s="1" t="s">
        <v>7012</v>
      </c>
      <c r="AV1094" s="1" t="s">
        <v>2340</v>
      </c>
      <c r="AW1094" s="1" t="s">
        <v>9418</v>
      </c>
      <c r="BG1094" s="1" t="s">
        <v>60</v>
      </c>
      <c r="BH1094" s="1" t="s">
        <v>7012</v>
      </c>
      <c r="BI1094" s="1" t="s">
        <v>2638</v>
      </c>
      <c r="BJ1094" s="1" t="s">
        <v>9456</v>
      </c>
      <c r="BK1094" s="1" t="s">
        <v>60</v>
      </c>
      <c r="BL1094" s="1" t="s">
        <v>7012</v>
      </c>
      <c r="BM1094" s="1" t="s">
        <v>2639</v>
      </c>
      <c r="BN1094" s="1" t="s">
        <v>8134</v>
      </c>
      <c r="BO1094" s="1" t="s">
        <v>60</v>
      </c>
      <c r="BP1094" s="1" t="s">
        <v>7012</v>
      </c>
      <c r="BQ1094" s="1" t="s">
        <v>2640</v>
      </c>
      <c r="BR1094" s="1" t="s">
        <v>12033</v>
      </c>
      <c r="BS1094" s="1" t="s">
        <v>56</v>
      </c>
      <c r="BT1094" s="1" t="s">
        <v>11552</v>
      </c>
    </row>
    <row r="1095" spans="1:72" ht="13.5" customHeight="1" x14ac:dyDescent="0.25">
      <c r="A1095" s="4" t="str">
        <f t="shared" si="34"/>
        <v>1687_풍각남면_250</v>
      </c>
      <c r="B1095" s="1">
        <v>1687</v>
      </c>
      <c r="C1095" s="1" t="s">
        <v>11322</v>
      </c>
      <c r="D1095" s="1" t="s">
        <v>11323</v>
      </c>
      <c r="E1095" s="1">
        <v>1094</v>
      </c>
      <c r="F1095" s="1">
        <v>4</v>
      </c>
      <c r="G1095" s="1" t="s">
        <v>2332</v>
      </c>
      <c r="H1095" s="1" t="s">
        <v>6461</v>
      </c>
      <c r="I1095" s="1">
        <v>9</v>
      </c>
      <c r="L1095" s="1">
        <v>2</v>
      </c>
      <c r="M1095" s="1" t="s">
        <v>12500</v>
      </c>
      <c r="N1095" s="1" t="s">
        <v>12994</v>
      </c>
      <c r="S1095" s="1" t="s">
        <v>93</v>
      </c>
      <c r="T1095" s="1" t="s">
        <v>6597</v>
      </c>
      <c r="U1095" s="1" t="s">
        <v>1034</v>
      </c>
      <c r="V1095" s="1" t="s">
        <v>6739</v>
      </c>
      <c r="Y1095" s="1" t="s">
        <v>198</v>
      </c>
      <c r="Z1095" s="1" t="s">
        <v>7476</v>
      </c>
      <c r="AC1095" s="1">
        <v>22</v>
      </c>
      <c r="AD1095" s="1" t="s">
        <v>253</v>
      </c>
      <c r="AE1095" s="1" t="s">
        <v>8742</v>
      </c>
    </row>
    <row r="1096" spans="1:72" ht="13.5" customHeight="1" x14ac:dyDescent="0.25">
      <c r="A1096" s="4" t="str">
        <f t="shared" si="34"/>
        <v>1687_풍각남면_250</v>
      </c>
      <c r="B1096" s="1">
        <v>1687</v>
      </c>
      <c r="C1096" s="1" t="s">
        <v>11322</v>
      </c>
      <c r="D1096" s="1" t="s">
        <v>11323</v>
      </c>
      <c r="E1096" s="1">
        <v>1095</v>
      </c>
      <c r="F1096" s="1">
        <v>4</v>
      </c>
      <c r="G1096" s="1" t="s">
        <v>2332</v>
      </c>
      <c r="H1096" s="1" t="s">
        <v>6461</v>
      </c>
      <c r="I1096" s="1">
        <v>9</v>
      </c>
      <c r="L1096" s="1">
        <v>3</v>
      </c>
      <c r="M1096" s="1" t="s">
        <v>12501</v>
      </c>
      <c r="N1096" s="1" t="s">
        <v>12995</v>
      </c>
      <c r="T1096" s="1" t="s">
        <v>11368</v>
      </c>
      <c r="U1096" s="1" t="s">
        <v>2641</v>
      </c>
      <c r="V1096" s="1" t="s">
        <v>6839</v>
      </c>
      <c r="W1096" s="1" t="s">
        <v>1207</v>
      </c>
      <c r="X1096" s="1" t="s">
        <v>7092</v>
      </c>
      <c r="Y1096" s="1" t="s">
        <v>2642</v>
      </c>
      <c r="Z1096" s="1" t="s">
        <v>7742</v>
      </c>
      <c r="AC1096" s="1">
        <v>60</v>
      </c>
      <c r="AD1096" s="1" t="s">
        <v>312</v>
      </c>
      <c r="AE1096" s="1" t="s">
        <v>8746</v>
      </c>
      <c r="AJ1096" s="1" t="s">
        <v>17</v>
      </c>
      <c r="AK1096" s="1" t="s">
        <v>8908</v>
      </c>
      <c r="AL1096" s="1" t="s">
        <v>86</v>
      </c>
      <c r="AM1096" s="1" t="s">
        <v>8853</v>
      </c>
      <c r="AT1096" s="1" t="s">
        <v>60</v>
      </c>
      <c r="AU1096" s="1" t="s">
        <v>7012</v>
      </c>
      <c r="AV1096" s="1" t="s">
        <v>2643</v>
      </c>
      <c r="AW1096" s="1" t="s">
        <v>9419</v>
      </c>
      <c r="BG1096" s="1" t="s">
        <v>78</v>
      </c>
      <c r="BH1096" s="1" t="s">
        <v>6689</v>
      </c>
      <c r="BI1096" s="1" t="s">
        <v>2644</v>
      </c>
      <c r="BJ1096" s="1" t="s">
        <v>10094</v>
      </c>
      <c r="BK1096" s="1" t="s">
        <v>1149</v>
      </c>
      <c r="BL1096" s="1" t="s">
        <v>9178</v>
      </c>
      <c r="BM1096" s="1" t="s">
        <v>2645</v>
      </c>
      <c r="BN1096" s="1" t="s">
        <v>8178</v>
      </c>
      <c r="BO1096" s="1" t="s">
        <v>78</v>
      </c>
      <c r="BP1096" s="1" t="s">
        <v>6689</v>
      </c>
      <c r="BQ1096" s="1" t="s">
        <v>2646</v>
      </c>
      <c r="BR1096" s="1" t="s">
        <v>12088</v>
      </c>
      <c r="BS1096" s="1" t="s">
        <v>56</v>
      </c>
      <c r="BT1096" s="1" t="s">
        <v>11552</v>
      </c>
    </row>
    <row r="1097" spans="1:72" ht="13.5" customHeight="1" x14ac:dyDescent="0.25">
      <c r="A1097" s="4" t="str">
        <f t="shared" si="34"/>
        <v>1687_풍각남면_250</v>
      </c>
      <c r="B1097" s="1">
        <v>1687</v>
      </c>
      <c r="C1097" s="1" t="s">
        <v>11322</v>
      </c>
      <c r="D1097" s="1" t="s">
        <v>11323</v>
      </c>
      <c r="E1097" s="1">
        <v>1096</v>
      </c>
      <c r="F1097" s="1">
        <v>4</v>
      </c>
      <c r="G1097" s="1" t="s">
        <v>2332</v>
      </c>
      <c r="H1097" s="1" t="s">
        <v>6461</v>
      </c>
      <c r="I1097" s="1">
        <v>9</v>
      </c>
      <c r="L1097" s="1">
        <v>3</v>
      </c>
      <c r="M1097" s="1" t="s">
        <v>12501</v>
      </c>
      <c r="N1097" s="1" t="s">
        <v>12995</v>
      </c>
      <c r="S1097" s="1" t="s">
        <v>52</v>
      </c>
      <c r="T1097" s="1" t="s">
        <v>6593</v>
      </c>
      <c r="U1097" s="1" t="s">
        <v>83</v>
      </c>
      <c r="V1097" s="1" t="s">
        <v>11397</v>
      </c>
      <c r="W1097" s="1" t="s">
        <v>145</v>
      </c>
      <c r="X1097" s="1" t="s">
        <v>7059</v>
      </c>
      <c r="Y1097" s="1" t="s">
        <v>2647</v>
      </c>
      <c r="Z1097" s="1" t="s">
        <v>7743</v>
      </c>
      <c r="AC1097" s="1">
        <v>62</v>
      </c>
      <c r="AD1097" s="1" t="s">
        <v>69</v>
      </c>
      <c r="AE1097" s="1" t="s">
        <v>6722</v>
      </c>
      <c r="AJ1097" s="1" t="s">
        <v>17</v>
      </c>
      <c r="AK1097" s="1" t="s">
        <v>8908</v>
      </c>
      <c r="AL1097" s="1" t="s">
        <v>51</v>
      </c>
      <c r="AM1097" s="1" t="s">
        <v>8849</v>
      </c>
      <c r="AT1097" s="1" t="s">
        <v>60</v>
      </c>
      <c r="AU1097" s="1" t="s">
        <v>7012</v>
      </c>
      <c r="AV1097" s="1" t="s">
        <v>1737</v>
      </c>
      <c r="AW1097" s="1" t="s">
        <v>7535</v>
      </c>
      <c r="BG1097" s="1" t="s">
        <v>60</v>
      </c>
      <c r="BH1097" s="1" t="s">
        <v>7012</v>
      </c>
      <c r="BI1097" s="1" t="s">
        <v>1706</v>
      </c>
      <c r="BJ1097" s="1" t="s">
        <v>10030</v>
      </c>
      <c r="BK1097" s="1" t="s">
        <v>60</v>
      </c>
      <c r="BL1097" s="1" t="s">
        <v>7012</v>
      </c>
      <c r="BM1097" s="1" t="s">
        <v>2431</v>
      </c>
      <c r="BN1097" s="1" t="s">
        <v>9378</v>
      </c>
      <c r="BO1097" s="1" t="s">
        <v>60</v>
      </c>
      <c r="BP1097" s="1" t="s">
        <v>7012</v>
      </c>
      <c r="BQ1097" s="1" t="s">
        <v>1855</v>
      </c>
      <c r="BR1097" s="1" t="s">
        <v>10888</v>
      </c>
      <c r="BS1097" s="1" t="s">
        <v>238</v>
      </c>
      <c r="BT1097" s="1" t="s">
        <v>8872</v>
      </c>
    </row>
    <row r="1098" spans="1:72" ht="13.5" customHeight="1" x14ac:dyDescent="0.25">
      <c r="A1098" s="4" t="str">
        <f t="shared" si="34"/>
        <v>1687_풍각남면_250</v>
      </c>
      <c r="B1098" s="1">
        <v>1687</v>
      </c>
      <c r="C1098" s="1" t="s">
        <v>11322</v>
      </c>
      <c r="D1098" s="1" t="s">
        <v>11323</v>
      </c>
      <c r="E1098" s="1">
        <v>1097</v>
      </c>
      <c r="F1098" s="1">
        <v>4</v>
      </c>
      <c r="G1098" s="1" t="s">
        <v>2332</v>
      </c>
      <c r="H1098" s="1" t="s">
        <v>6461</v>
      </c>
      <c r="I1098" s="1">
        <v>9</v>
      </c>
      <c r="L1098" s="1">
        <v>3</v>
      </c>
      <c r="M1098" s="1" t="s">
        <v>12501</v>
      </c>
      <c r="N1098" s="1" t="s">
        <v>12995</v>
      </c>
      <c r="S1098" s="1" t="s">
        <v>93</v>
      </c>
      <c r="T1098" s="1" t="s">
        <v>6597</v>
      </c>
      <c r="U1098" s="1" t="s">
        <v>134</v>
      </c>
      <c r="V1098" s="1" t="s">
        <v>6674</v>
      </c>
      <c r="Y1098" s="1" t="s">
        <v>2648</v>
      </c>
      <c r="Z1098" s="1" t="s">
        <v>7744</v>
      </c>
      <c r="AC1098" s="1">
        <v>21</v>
      </c>
      <c r="AD1098" s="1" t="s">
        <v>415</v>
      </c>
      <c r="AE1098" s="1" t="s">
        <v>8756</v>
      </c>
    </row>
    <row r="1099" spans="1:72" ht="13.5" customHeight="1" x14ac:dyDescent="0.25">
      <c r="A1099" s="4" t="str">
        <f t="shared" si="34"/>
        <v>1687_풍각남면_250</v>
      </c>
      <c r="B1099" s="1">
        <v>1687</v>
      </c>
      <c r="C1099" s="1" t="s">
        <v>11322</v>
      </c>
      <c r="D1099" s="1" t="s">
        <v>11323</v>
      </c>
      <c r="E1099" s="1">
        <v>1098</v>
      </c>
      <c r="F1099" s="1">
        <v>4</v>
      </c>
      <c r="G1099" s="1" t="s">
        <v>2332</v>
      </c>
      <c r="H1099" s="1" t="s">
        <v>6461</v>
      </c>
      <c r="I1099" s="1">
        <v>9</v>
      </c>
      <c r="L1099" s="1">
        <v>4</v>
      </c>
      <c r="M1099" s="1" t="s">
        <v>12502</v>
      </c>
      <c r="N1099" s="1" t="s">
        <v>12996</v>
      </c>
      <c r="T1099" s="1" t="s">
        <v>11369</v>
      </c>
      <c r="U1099" s="1" t="s">
        <v>2649</v>
      </c>
      <c r="V1099" s="1" t="s">
        <v>11422</v>
      </c>
      <c r="W1099" s="1" t="s">
        <v>145</v>
      </c>
      <c r="X1099" s="1" t="s">
        <v>7059</v>
      </c>
      <c r="Y1099" s="1" t="s">
        <v>2650</v>
      </c>
      <c r="Z1099" s="1" t="s">
        <v>7414</v>
      </c>
      <c r="AC1099" s="1">
        <v>58</v>
      </c>
      <c r="AD1099" s="1" t="s">
        <v>1424</v>
      </c>
      <c r="AE1099" s="1" t="s">
        <v>8770</v>
      </c>
      <c r="AJ1099" s="1" t="s">
        <v>17</v>
      </c>
      <c r="AK1099" s="1" t="s">
        <v>8908</v>
      </c>
      <c r="AL1099" s="1" t="s">
        <v>51</v>
      </c>
      <c r="AM1099" s="1" t="s">
        <v>8849</v>
      </c>
      <c r="AT1099" s="1" t="s">
        <v>2054</v>
      </c>
      <c r="AU1099" s="1" t="s">
        <v>6840</v>
      </c>
      <c r="AV1099" s="1" t="s">
        <v>2651</v>
      </c>
      <c r="AW1099" s="1" t="s">
        <v>9420</v>
      </c>
      <c r="BG1099" s="1" t="s">
        <v>2054</v>
      </c>
      <c r="BH1099" s="1" t="s">
        <v>6840</v>
      </c>
      <c r="BI1099" s="1" t="s">
        <v>2652</v>
      </c>
      <c r="BJ1099" s="1" t="s">
        <v>10095</v>
      </c>
      <c r="BK1099" s="1" t="s">
        <v>2054</v>
      </c>
      <c r="BL1099" s="1" t="s">
        <v>6840</v>
      </c>
      <c r="BM1099" s="1" t="s">
        <v>2653</v>
      </c>
      <c r="BN1099" s="1" t="s">
        <v>9619</v>
      </c>
      <c r="BO1099" s="1" t="s">
        <v>2054</v>
      </c>
      <c r="BP1099" s="1" t="s">
        <v>6840</v>
      </c>
      <c r="BQ1099" s="1" t="s">
        <v>13523</v>
      </c>
      <c r="BR1099" s="1" t="s">
        <v>13519</v>
      </c>
      <c r="BS1099" s="1" t="s">
        <v>56</v>
      </c>
      <c r="BT1099" s="1" t="s">
        <v>11552</v>
      </c>
    </row>
    <row r="1100" spans="1:72" ht="13.5" customHeight="1" x14ac:dyDescent="0.25">
      <c r="A1100" s="4" t="str">
        <f t="shared" si="34"/>
        <v>1687_풍각남면_250</v>
      </c>
      <c r="B1100" s="1">
        <v>1687</v>
      </c>
      <c r="C1100" s="1" t="s">
        <v>11322</v>
      </c>
      <c r="D1100" s="1" t="s">
        <v>11323</v>
      </c>
      <c r="E1100" s="1">
        <v>1099</v>
      </c>
      <c r="F1100" s="1">
        <v>4</v>
      </c>
      <c r="G1100" s="1" t="s">
        <v>2332</v>
      </c>
      <c r="H1100" s="1" t="s">
        <v>6461</v>
      </c>
      <c r="I1100" s="1">
        <v>9</v>
      </c>
      <c r="L1100" s="1">
        <v>4</v>
      </c>
      <c r="M1100" s="1" t="s">
        <v>12502</v>
      </c>
      <c r="N1100" s="1" t="s">
        <v>12996</v>
      </c>
      <c r="S1100" s="1" t="s">
        <v>52</v>
      </c>
      <c r="T1100" s="1" t="s">
        <v>6593</v>
      </c>
      <c r="U1100" s="1" t="s">
        <v>83</v>
      </c>
      <c r="V1100" s="1" t="s">
        <v>11397</v>
      </c>
      <c r="W1100" s="1" t="s">
        <v>98</v>
      </c>
      <c r="X1100" s="1" t="s">
        <v>11439</v>
      </c>
      <c r="Y1100" s="1" t="s">
        <v>2654</v>
      </c>
      <c r="Z1100" s="1" t="s">
        <v>7745</v>
      </c>
      <c r="AC1100" s="1">
        <v>24</v>
      </c>
      <c r="AD1100" s="1" t="s">
        <v>764</v>
      </c>
      <c r="AE1100" s="1" t="s">
        <v>8767</v>
      </c>
      <c r="AJ1100" s="1" t="s">
        <v>17</v>
      </c>
      <c r="AK1100" s="1" t="s">
        <v>8908</v>
      </c>
      <c r="AL1100" s="1" t="s">
        <v>56</v>
      </c>
      <c r="AM1100" s="1" t="s">
        <v>11552</v>
      </c>
      <c r="AT1100" s="1" t="s">
        <v>2054</v>
      </c>
      <c r="AU1100" s="1" t="s">
        <v>6840</v>
      </c>
      <c r="AV1100" s="1" t="s">
        <v>2655</v>
      </c>
      <c r="AW1100" s="1" t="s">
        <v>7584</v>
      </c>
      <c r="BG1100" s="1" t="s">
        <v>2054</v>
      </c>
      <c r="BH1100" s="1" t="s">
        <v>6840</v>
      </c>
      <c r="BI1100" s="1" t="s">
        <v>1601</v>
      </c>
      <c r="BJ1100" s="1" t="s">
        <v>7492</v>
      </c>
      <c r="BK1100" s="1" t="s">
        <v>2054</v>
      </c>
      <c r="BL1100" s="1" t="s">
        <v>6840</v>
      </c>
      <c r="BM1100" s="1" t="s">
        <v>448</v>
      </c>
      <c r="BN1100" s="1" t="s">
        <v>8112</v>
      </c>
      <c r="BO1100" s="1" t="s">
        <v>2054</v>
      </c>
      <c r="BP1100" s="1" t="s">
        <v>6840</v>
      </c>
      <c r="BQ1100" s="1" t="s">
        <v>2656</v>
      </c>
      <c r="BR1100" s="1" t="s">
        <v>11944</v>
      </c>
      <c r="BS1100" s="1" t="s">
        <v>56</v>
      </c>
      <c r="BT1100" s="1" t="s">
        <v>11552</v>
      </c>
    </row>
    <row r="1101" spans="1:72" ht="13.5" customHeight="1" x14ac:dyDescent="0.25">
      <c r="A1101" s="4" t="str">
        <f t="shared" si="34"/>
        <v>1687_풍각남면_250</v>
      </c>
      <c r="B1101" s="1">
        <v>1687</v>
      </c>
      <c r="C1101" s="1" t="s">
        <v>11322</v>
      </c>
      <c r="D1101" s="1" t="s">
        <v>11323</v>
      </c>
      <c r="E1101" s="1">
        <v>1100</v>
      </c>
      <c r="F1101" s="1">
        <v>4</v>
      </c>
      <c r="G1101" s="1" t="s">
        <v>2332</v>
      </c>
      <c r="H1101" s="1" t="s">
        <v>6461</v>
      </c>
      <c r="I1101" s="1">
        <v>9</v>
      </c>
      <c r="L1101" s="1">
        <v>4</v>
      </c>
      <c r="M1101" s="1" t="s">
        <v>12502</v>
      </c>
      <c r="N1101" s="1" t="s">
        <v>12996</v>
      </c>
      <c r="S1101" s="1" t="s">
        <v>93</v>
      </c>
      <c r="T1101" s="1" t="s">
        <v>6597</v>
      </c>
      <c r="U1101" s="1" t="s">
        <v>2054</v>
      </c>
      <c r="V1101" s="1" t="s">
        <v>6840</v>
      </c>
      <c r="Y1101" s="1" t="s">
        <v>228</v>
      </c>
      <c r="Z1101" s="1" t="s">
        <v>7145</v>
      </c>
      <c r="AC1101" s="1">
        <v>24</v>
      </c>
      <c r="AD1101" s="1" t="s">
        <v>764</v>
      </c>
      <c r="AE1101" s="1" t="s">
        <v>8767</v>
      </c>
    </row>
    <row r="1102" spans="1:72" ht="13.5" customHeight="1" x14ac:dyDescent="0.25">
      <c r="A1102" s="4" t="str">
        <f t="shared" si="34"/>
        <v>1687_풍각남면_250</v>
      </c>
      <c r="B1102" s="1">
        <v>1687</v>
      </c>
      <c r="C1102" s="1" t="s">
        <v>11322</v>
      </c>
      <c r="D1102" s="1" t="s">
        <v>11323</v>
      </c>
      <c r="E1102" s="1">
        <v>1101</v>
      </c>
      <c r="F1102" s="1">
        <v>4</v>
      </c>
      <c r="G1102" s="1" t="s">
        <v>2332</v>
      </c>
      <c r="H1102" s="1" t="s">
        <v>6461</v>
      </c>
      <c r="I1102" s="1">
        <v>9</v>
      </c>
      <c r="L1102" s="1">
        <v>5</v>
      </c>
      <c r="M1102" s="1" t="s">
        <v>12503</v>
      </c>
      <c r="N1102" s="1" t="s">
        <v>12997</v>
      </c>
      <c r="T1102" s="1" t="s">
        <v>11368</v>
      </c>
      <c r="U1102" s="1" t="s">
        <v>2649</v>
      </c>
      <c r="V1102" s="1" t="s">
        <v>11422</v>
      </c>
      <c r="W1102" s="1" t="s">
        <v>84</v>
      </c>
      <c r="X1102" s="1" t="s">
        <v>11440</v>
      </c>
      <c r="Y1102" s="1" t="s">
        <v>2657</v>
      </c>
      <c r="Z1102" s="1" t="s">
        <v>7746</v>
      </c>
      <c r="AC1102" s="1">
        <v>38</v>
      </c>
      <c r="AD1102" s="1" t="s">
        <v>85</v>
      </c>
      <c r="AE1102" s="1" t="s">
        <v>8720</v>
      </c>
      <c r="AJ1102" s="1" t="s">
        <v>17</v>
      </c>
      <c r="AK1102" s="1" t="s">
        <v>8908</v>
      </c>
      <c r="AL1102" s="1" t="s">
        <v>522</v>
      </c>
      <c r="AM1102" s="1" t="s">
        <v>8889</v>
      </c>
      <c r="AT1102" s="1" t="s">
        <v>2054</v>
      </c>
      <c r="AU1102" s="1" t="s">
        <v>6840</v>
      </c>
      <c r="AV1102" s="1" t="s">
        <v>2658</v>
      </c>
      <c r="AW1102" s="1" t="s">
        <v>9421</v>
      </c>
      <c r="BG1102" s="1" t="s">
        <v>2054</v>
      </c>
      <c r="BH1102" s="1" t="s">
        <v>6840</v>
      </c>
      <c r="BI1102" s="1" t="s">
        <v>2659</v>
      </c>
      <c r="BJ1102" s="1" t="s">
        <v>7962</v>
      </c>
      <c r="BK1102" s="1" t="s">
        <v>2054</v>
      </c>
      <c r="BL1102" s="1" t="s">
        <v>6840</v>
      </c>
      <c r="BM1102" s="1" t="s">
        <v>2027</v>
      </c>
      <c r="BN1102" s="1" t="s">
        <v>9360</v>
      </c>
      <c r="BO1102" s="1" t="s">
        <v>2054</v>
      </c>
      <c r="BP1102" s="1" t="s">
        <v>6840</v>
      </c>
      <c r="BQ1102" s="1" t="s">
        <v>2660</v>
      </c>
      <c r="BR1102" s="1" t="s">
        <v>12110</v>
      </c>
      <c r="BS1102" s="1" t="s">
        <v>56</v>
      </c>
      <c r="BT1102" s="1" t="s">
        <v>11552</v>
      </c>
    </row>
    <row r="1103" spans="1:72" ht="13.5" customHeight="1" x14ac:dyDescent="0.25">
      <c r="A1103" s="4" t="str">
        <f t="shared" si="34"/>
        <v>1687_풍각남면_250</v>
      </c>
      <c r="B1103" s="1">
        <v>1687</v>
      </c>
      <c r="C1103" s="1" t="s">
        <v>11322</v>
      </c>
      <c r="D1103" s="1" t="s">
        <v>11323</v>
      </c>
      <c r="E1103" s="1">
        <v>1102</v>
      </c>
      <c r="F1103" s="1">
        <v>4</v>
      </c>
      <c r="G1103" s="1" t="s">
        <v>2332</v>
      </c>
      <c r="H1103" s="1" t="s">
        <v>6461</v>
      </c>
      <c r="I1103" s="1">
        <v>9</v>
      </c>
      <c r="L1103" s="1">
        <v>5</v>
      </c>
      <c r="M1103" s="1" t="s">
        <v>12503</v>
      </c>
      <c r="N1103" s="1" t="s">
        <v>12997</v>
      </c>
      <c r="S1103" s="1" t="s">
        <v>52</v>
      </c>
      <c r="T1103" s="1" t="s">
        <v>6593</v>
      </c>
      <c r="U1103" s="1" t="s">
        <v>83</v>
      </c>
      <c r="V1103" s="1" t="s">
        <v>11397</v>
      </c>
      <c r="W1103" s="1" t="s">
        <v>98</v>
      </c>
      <c r="X1103" s="1" t="s">
        <v>11439</v>
      </c>
      <c r="Y1103" s="1" t="s">
        <v>13824</v>
      </c>
      <c r="Z1103" s="1" t="s">
        <v>11498</v>
      </c>
      <c r="AC1103" s="1">
        <v>30</v>
      </c>
      <c r="AD1103" s="1" t="s">
        <v>136</v>
      </c>
      <c r="AE1103" s="1" t="s">
        <v>8728</v>
      </c>
      <c r="AJ1103" s="1" t="s">
        <v>17</v>
      </c>
      <c r="AK1103" s="1" t="s">
        <v>8908</v>
      </c>
      <c r="AL1103" s="1" t="s">
        <v>56</v>
      </c>
      <c r="AM1103" s="1" t="s">
        <v>11552</v>
      </c>
      <c r="AT1103" s="1" t="s">
        <v>2054</v>
      </c>
      <c r="AU1103" s="1" t="s">
        <v>6840</v>
      </c>
      <c r="AV1103" s="1" t="s">
        <v>2655</v>
      </c>
      <c r="AW1103" s="1" t="s">
        <v>7584</v>
      </c>
      <c r="BG1103" s="1" t="s">
        <v>2054</v>
      </c>
      <c r="BH1103" s="1" t="s">
        <v>6840</v>
      </c>
      <c r="BI1103" s="1" t="s">
        <v>1601</v>
      </c>
      <c r="BJ1103" s="1" t="s">
        <v>7492</v>
      </c>
      <c r="BK1103" s="1" t="s">
        <v>2054</v>
      </c>
      <c r="BL1103" s="1" t="s">
        <v>6840</v>
      </c>
      <c r="BM1103" s="1" t="s">
        <v>448</v>
      </c>
      <c r="BN1103" s="1" t="s">
        <v>8112</v>
      </c>
      <c r="BO1103" s="1" t="s">
        <v>2054</v>
      </c>
      <c r="BP1103" s="1" t="s">
        <v>6840</v>
      </c>
      <c r="BQ1103" s="1" t="s">
        <v>2661</v>
      </c>
      <c r="BR1103" s="1" t="s">
        <v>11946</v>
      </c>
      <c r="BS1103" s="1" t="s">
        <v>56</v>
      </c>
      <c r="BT1103" s="1" t="s">
        <v>11552</v>
      </c>
    </row>
    <row r="1104" spans="1:72" ht="13.5" customHeight="1" x14ac:dyDescent="0.25">
      <c r="A1104" s="4" t="str">
        <f t="shared" si="34"/>
        <v>1687_풍각남면_250</v>
      </c>
      <c r="B1104" s="1">
        <v>1687</v>
      </c>
      <c r="C1104" s="1" t="s">
        <v>11322</v>
      </c>
      <c r="D1104" s="1" t="s">
        <v>11323</v>
      </c>
      <c r="E1104" s="1">
        <v>1103</v>
      </c>
      <c r="F1104" s="1">
        <v>4</v>
      </c>
      <c r="G1104" s="1" t="s">
        <v>2332</v>
      </c>
      <c r="H1104" s="1" t="s">
        <v>6461</v>
      </c>
      <c r="I1104" s="1">
        <v>9</v>
      </c>
      <c r="L1104" s="1">
        <v>5</v>
      </c>
      <c r="M1104" s="1" t="s">
        <v>12503</v>
      </c>
      <c r="N1104" s="1" t="s">
        <v>12997</v>
      </c>
      <c r="S1104" s="1" t="s">
        <v>70</v>
      </c>
      <c r="T1104" s="1" t="s">
        <v>6596</v>
      </c>
      <c r="Y1104" s="1" t="s">
        <v>161</v>
      </c>
      <c r="Z1104" s="1" t="s">
        <v>7132</v>
      </c>
      <c r="AC1104" s="1">
        <v>7</v>
      </c>
      <c r="AD1104" s="1" t="s">
        <v>121</v>
      </c>
      <c r="AE1104" s="1" t="s">
        <v>8725</v>
      </c>
    </row>
    <row r="1105" spans="1:73" ht="13.5" customHeight="1" x14ac:dyDescent="0.25">
      <c r="A1105" s="4" t="str">
        <f t="shared" si="34"/>
        <v>1687_풍각남면_250</v>
      </c>
      <c r="B1105" s="1">
        <v>1687</v>
      </c>
      <c r="C1105" s="1" t="s">
        <v>11322</v>
      </c>
      <c r="D1105" s="1" t="s">
        <v>11323</v>
      </c>
      <c r="E1105" s="1">
        <v>1104</v>
      </c>
      <c r="F1105" s="1">
        <v>4</v>
      </c>
      <c r="G1105" s="1" t="s">
        <v>2332</v>
      </c>
      <c r="H1105" s="1" t="s">
        <v>6461</v>
      </c>
      <c r="I1105" s="1">
        <v>9</v>
      </c>
      <c r="L1105" s="1">
        <v>5</v>
      </c>
      <c r="M1105" s="1" t="s">
        <v>12503</v>
      </c>
      <c r="N1105" s="1" t="s">
        <v>12997</v>
      </c>
      <c r="S1105" s="1" t="s">
        <v>66</v>
      </c>
      <c r="T1105" s="1" t="s">
        <v>11384</v>
      </c>
      <c r="U1105" s="1" t="s">
        <v>2054</v>
      </c>
      <c r="V1105" s="1" t="s">
        <v>6840</v>
      </c>
      <c r="Y1105" s="1" t="s">
        <v>2662</v>
      </c>
      <c r="Z1105" s="1" t="s">
        <v>7747</v>
      </c>
      <c r="AC1105" s="1">
        <v>70</v>
      </c>
      <c r="AD1105" s="1" t="s">
        <v>67</v>
      </c>
      <c r="AE1105" s="1" t="s">
        <v>8717</v>
      </c>
      <c r="AF1105" s="1" t="s">
        <v>97</v>
      </c>
      <c r="AG1105" s="1" t="s">
        <v>8774</v>
      </c>
    </row>
    <row r="1106" spans="1:73" ht="13.5" customHeight="1" x14ac:dyDescent="0.25">
      <c r="A1106" s="4" t="str">
        <f t="shared" si="34"/>
        <v>1687_풍각남면_250</v>
      </c>
      <c r="B1106" s="1">
        <v>1687</v>
      </c>
      <c r="C1106" s="1" t="s">
        <v>11322</v>
      </c>
      <c r="D1106" s="1" t="s">
        <v>11323</v>
      </c>
      <c r="E1106" s="1">
        <v>1105</v>
      </c>
      <c r="F1106" s="1">
        <v>5</v>
      </c>
      <c r="G1106" s="1" t="s">
        <v>2663</v>
      </c>
      <c r="H1106" s="1" t="s">
        <v>6462</v>
      </c>
      <c r="I1106" s="1">
        <v>1</v>
      </c>
      <c r="J1106" s="1" t="s">
        <v>2664</v>
      </c>
      <c r="K1106" s="1" t="s">
        <v>11362</v>
      </c>
      <c r="L1106" s="1">
        <v>1</v>
      </c>
      <c r="M1106" s="1" t="s">
        <v>12504</v>
      </c>
      <c r="N1106" s="1" t="s">
        <v>12998</v>
      </c>
      <c r="T1106" s="1" t="s">
        <v>11369</v>
      </c>
      <c r="U1106" s="1" t="s">
        <v>841</v>
      </c>
      <c r="V1106" s="1" t="s">
        <v>6724</v>
      </c>
      <c r="W1106" s="1" t="s">
        <v>1603</v>
      </c>
      <c r="X1106" s="1" t="s">
        <v>7083</v>
      </c>
      <c r="Y1106" s="1" t="s">
        <v>1604</v>
      </c>
      <c r="Z1106" s="1" t="s">
        <v>7748</v>
      </c>
      <c r="AC1106" s="1">
        <v>65</v>
      </c>
      <c r="AD1106" s="1" t="s">
        <v>133</v>
      </c>
      <c r="AE1106" s="1" t="s">
        <v>8727</v>
      </c>
      <c r="AJ1106" s="1" t="s">
        <v>17</v>
      </c>
      <c r="AK1106" s="1" t="s">
        <v>8908</v>
      </c>
      <c r="AL1106" s="1" t="s">
        <v>522</v>
      </c>
      <c r="AM1106" s="1" t="s">
        <v>8889</v>
      </c>
      <c r="AT1106" s="1" t="s">
        <v>60</v>
      </c>
      <c r="AU1106" s="1" t="s">
        <v>7012</v>
      </c>
      <c r="AV1106" s="1" t="s">
        <v>2605</v>
      </c>
      <c r="AW1106" s="1" t="s">
        <v>8566</v>
      </c>
      <c r="BG1106" s="1" t="s">
        <v>60</v>
      </c>
      <c r="BH1106" s="1" t="s">
        <v>7012</v>
      </c>
      <c r="BI1106" s="1" t="s">
        <v>1606</v>
      </c>
      <c r="BJ1106" s="1" t="s">
        <v>9371</v>
      </c>
      <c r="BK1106" s="1" t="s">
        <v>60</v>
      </c>
      <c r="BL1106" s="1" t="s">
        <v>7012</v>
      </c>
      <c r="BM1106" s="1" t="s">
        <v>2665</v>
      </c>
      <c r="BN1106" s="1" t="s">
        <v>10521</v>
      </c>
      <c r="BO1106" s="1" t="s">
        <v>60</v>
      </c>
      <c r="BP1106" s="1" t="s">
        <v>7012</v>
      </c>
      <c r="BQ1106" s="1" t="s">
        <v>2608</v>
      </c>
      <c r="BR1106" s="1" t="s">
        <v>10956</v>
      </c>
      <c r="BS1106" s="1" t="s">
        <v>51</v>
      </c>
      <c r="BT1106" s="1" t="s">
        <v>8849</v>
      </c>
    </row>
    <row r="1107" spans="1:73" ht="13.5" customHeight="1" x14ac:dyDescent="0.25">
      <c r="A1107" s="4" t="str">
        <f t="shared" si="34"/>
        <v>1687_풍각남면_250</v>
      </c>
      <c r="B1107" s="1">
        <v>1687</v>
      </c>
      <c r="C1107" s="1" t="s">
        <v>11322</v>
      </c>
      <c r="D1107" s="1" t="s">
        <v>11323</v>
      </c>
      <c r="E1107" s="1">
        <v>1106</v>
      </c>
      <c r="F1107" s="1">
        <v>5</v>
      </c>
      <c r="G1107" s="1" t="s">
        <v>2663</v>
      </c>
      <c r="H1107" s="1" t="s">
        <v>6462</v>
      </c>
      <c r="I1107" s="1">
        <v>1</v>
      </c>
      <c r="L1107" s="1">
        <v>1</v>
      </c>
      <c r="M1107" s="1" t="s">
        <v>12504</v>
      </c>
      <c r="N1107" s="1" t="s">
        <v>12998</v>
      </c>
      <c r="S1107" s="1" t="s">
        <v>52</v>
      </c>
      <c r="T1107" s="1" t="s">
        <v>6593</v>
      </c>
      <c r="W1107" s="1" t="s">
        <v>1254</v>
      </c>
      <c r="X1107" s="1" t="s">
        <v>7079</v>
      </c>
      <c r="Y1107" s="1" t="s">
        <v>140</v>
      </c>
      <c r="Z1107" s="1" t="s">
        <v>7129</v>
      </c>
      <c r="AC1107" s="1">
        <v>67</v>
      </c>
      <c r="AD1107" s="1" t="s">
        <v>121</v>
      </c>
      <c r="AE1107" s="1" t="s">
        <v>8725</v>
      </c>
      <c r="AJ1107" s="1" t="s">
        <v>17</v>
      </c>
      <c r="AK1107" s="1" t="s">
        <v>8908</v>
      </c>
      <c r="AL1107" s="1" t="s">
        <v>51</v>
      </c>
      <c r="AM1107" s="1" t="s">
        <v>8849</v>
      </c>
      <c r="AT1107" s="1" t="s">
        <v>78</v>
      </c>
      <c r="AU1107" s="1" t="s">
        <v>6689</v>
      </c>
      <c r="AV1107" s="1" t="s">
        <v>2666</v>
      </c>
      <c r="AW1107" s="1" t="s">
        <v>9422</v>
      </c>
      <c r="BG1107" s="1" t="s">
        <v>60</v>
      </c>
      <c r="BH1107" s="1" t="s">
        <v>7012</v>
      </c>
      <c r="BI1107" s="1" t="s">
        <v>2667</v>
      </c>
      <c r="BJ1107" s="1" t="s">
        <v>10096</v>
      </c>
      <c r="BK1107" s="1" t="s">
        <v>334</v>
      </c>
      <c r="BL1107" s="1" t="s">
        <v>6767</v>
      </c>
      <c r="BM1107" s="1" t="s">
        <v>2668</v>
      </c>
      <c r="BN1107" s="1" t="s">
        <v>10322</v>
      </c>
      <c r="BO1107" s="1" t="s">
        <v>60</v>
      </c>
      <c r="BP1107" s="1" t="s">
        <v>7012</v>
      </c>
      <c r="BQ1107" s="1" t="s">
        <v>2669</v>
      </c>
      <c r="BR1107" s="1" t="s">
        <v>12050</v>
      </c>
      <c r="BS1107" s="1" t="s">
        <v>56</v>
      </c>
      <c r="BT1107" s="1" t="s">
        <v>11552</v>
      </c>
      <c r="BU1107" s="1" t="s">
        <v>14106</v>
      </c>
    </row>
    <row r="1108" spans="1:73" ht="13.5" customHeight="1" x14ac:dyDescent="0.25">
      <c r="A1108" s="4" t="str">
        <f t="shared" si="34"/>
        <v>1687_풍각남면_250</v>
      </c>
      <c r="B1108" s="1">
        <v>1687</v>
      </c>
      <c r="C1108" s="1" t="s">
        <v>11322</v>
      </c>
      <c r="D1108" s="1" t="s">
        <v>11323</v>
      </c>
      <c r="E1108" s="1">
        <v>1107</v>
      </c>
      <c r="F1108" s="1">
        <v>5</v>
      </c>
      <c r="G1108" s="1" t="s">
        <v>2663</v>
      </c>
      <c r="H1108" s="1" t="s">
        <v>6462</v>
      </c>
      <c r="I1108" s="1">
        <v>1</v>
      </c>
      <c r="L1108" s="1">
        <v>2</v>
      </c>
      <c r="M1108" s="1" t="s">
        <v>12358</v>
      </c>
      <c r="N1108" s="1" t="s">
        <v>12848</v>
      </c>
      <c r="T1108" s="1" t="s">
        <v>11369</v>
      </c>
      <c r="U1108" s="1" t="s">
        <v>2670</v>
      </c>
      <c r="V1108" s="1" t="s">
        <v>6841</v>
      </c>
      <c r="W1108" s="1" t="s">
        <v>98</v>
      </c>
      <c r="X1108" s="1" t="s">
        <v>11439</v>
      </c>
      <c r="Y1108" s="1" t="s">
        <v>917</v>
      </c>
      <c r="Z1108" s="1" t="s">
        <v>7292</v>
      </c>
      <c r="AC1108" s="1">
        <v>61</v>
      </c>
      <c r="AD1108" s="1" t="s">
        <v>661</v>
      </c>
      <c r="AE1108" s="1" t="s">
        <v>8765</v>
      </c>
      <c r="AJ1108" s="1" t="s">
        <v>17</v>
      </c>
      <c r="AK1108" s="1" t="s">
        <v>8908</v>
      </c>
      <c r="AL1108" s="1" t="s">
        <v>56</v>
      </c>
      <c r="AM1108" s="1" t="s">
        <v>11552</v>
      </c>
      <c r="AT1108" s="1" t="s">
        <v>60</v>
      </c>
      <c r="AU1108" s="1" t="s">
        <v>7012</v>
      </c>
      <c r="AV1108" s="1" t="s">
        <v>881</v>
      </c>
      <c r="AW1108" s="1" t="s">
        <v>7444</v>
      </c>
      <c r="BG1108" s="1" t="s">
        <v>60</v>
      </c>
      <c r="BH1108" s="1" t="s">
        <v>7012</v>
      </c>
      <c r="BI1108" s="1" t="s">
        <v>2671</v>
      </c>
      <c r="BJ1108" s="1" t="s">
        <v>10097</v>
      </c>
      <c r="BK1108" s="1" t="s">
        <v>60</v>
      </c>
      <c r="BL1108" s="1" t="s">
        <v>7012</v>
      </c>
      <c r="BM1108" s="1" t="s">
        <v>2396</v>
      </c>
      <c r="BN1108" s="1" t="s">
        <v>10077</v>
      </c>
      <c r="BO1108" s="1" t="s">
        <v>60</v>
      </c>
      <c r="BP1108" s="1" t="s">
        <v>7012</v>
      </c>
      <c r="BQ1108" s="1" t="s">
        <v>2672</v>
      </c>
      <c r="BR1108" s="1" t="s">
        <v>12092</v>
      </c>
      <c r="BS1108" s="1" t="s">
        <v>56</v>
      </c>
      <c r="BT1108" s="1" t="s">
        <v>11552</v>
      </c>
    </row>
    <row r="1109" spans="1:73" ht="13.5" customHeight="1" x14ac:dyDescent="0.25">
      <c r="A1109" s="4" t="str">
        <f t="shared" si="34"/>
        <v>1687_풍각남면_250</v>
      </c>
      <c r="B1109" s="1">
        <v>1687</v>
      </c>
      <c r="C1109" s="1" t="s">
        <v>11322</v>
      </c>
      <c r="D1109" s="1" t="s">
        <v>11323</v>
      </c>
      <c r="E1109" s="1">
        <v>1108</v>
      </c>
      <c r="F1109" s="1">
        <v>5</v>
      </c>
      <c r="G1109" s="1" t="s">
        <v>2663</v>
      </c>
      <c r="H1109" s="1" t="s">
        <v>6462</v>
      </c>
      <c r="I1109" s="1">
        <v>1</v>
      </c>
      <c r="L1109" s="1">
        <v>2</v>
      </c>
      <c r="M1109" s="1" t="s">
        <v>12358</v>
      </c>
      <c r="N1109" s="1" t="s">
        <v>12848</v>
      </c>
      <c r="S1109" s="1" t="s">
        <v>52</v>
      </c>
      <c r="T1109" s="1" t="s">
        <v>6593</v>
      </c>
      <c r="W1109" s="1" t="s">
        <v>276</v>
      </c>
      <c r="X1109" s="1" t="s">
        <v>7061</v>
      </c>
      <c r="Y1109" s="1" t="s">
        <v>140</v>
      </c>
      <c r="Z1109" s="1" t="s">
        <v>7129</v>
      </c>
      <c r="AC1109" s="1">
        <v>41</v>
      </c>
      <c r="AD1109" s="1" t="s">
        <v>287</v>
      </c>
      <c r="AE1109" s="1" t="s">
        <v>8744</v>
      </c>
      <c r="AJ1109" s="1" t="s">
        <v>17</v>
      </c>
      <c r="AK1109" s="1" t="s">
        <v>8908</v>
      </c>
      <c r="AL1109" s="1" t="s">
        <v>51</v>
      </c>
      <c r="AM1109" s="1" t="s">
        <v>8849</v>
      </c>
      <c r="AT1109" s="1" t="s">
        <v>60</v>
      </c>
      <c r="AU1109" s="1" t="s">
        <v>7012</v>
      </c>
      <c r="AV1109" s="1" t="s">
        <v>2673</v>
      </c>
      <c r="AW1109" s="1" t="s">
        <v>9423</v>
      </c>
      <c r="BG1109" s="1" t="s">
        <v>334</v>
      </c>
      <c r="BH1109" s="1" t="s">
        <v>6767</v>
      </c>
      <c r="BI1109" s="1" t="s">
        <v>2674</v>
      </c>
      <c r="BJ1109" s="1" t="s">
        <v>8586</v>
      </c>
      <c r="BO1109" s="1" t="s">
        <v>148</v>
      </c>
      <c r="BP1109" s="1" t="s">
        <v>11401</v>
      </c>
      <c r="BQ1109" s="1" t="s">
        <v>2675</v>
      </c>
      <c r="BR1109" s="1" t="s">
        <v>12124</v>
      </c>
      <c r="BS1109" s="1" t="s">
        <v>56</v>
      </c>
      <c r="BT1109" s="1" t="s">
        <v>11552</v>
      </c>
    </row>
    <row r="1110" spans="1:73" ht="13.5" customHeight="1" x14ac:dyDescent="0.25">
      <c r="A1110" s="4" t="str">
        <f t="shared" si="34"/>
        <v>1687_풍각남면_250</v>
      </c>
      <c r="B1110" s="1">
        <v>1687</v>
      </c>
      <c r="C1110" s="1" t="s">
        <v>11322</v>
      </c>
      <c r="D1110" s="1" t="s">
        <v>11323</v>
      </c>
      <c r="E1110" s="1">
        <v>1109</v>
      </c>
      <c r="F1110" s="1">
        <v>5</v>
      </c>
      <c r="G1110" s="1" t="s">
        <v>2663</v>
      </c>
      <c r="H1110" s="1" t="s">
        <v>6462</v>
      </c>
      <c r="I1110" s="1">
        <v>1</v>
      </c>
      <c r="L1110" s="1">
        <v>2</v>
      </c>
      <c r="M1110" s="1" t="s">
        <v>12358</v>
      </c>
      <c r="N1110" s="1" t="s">
        <v>12848</v>
      </c>
      <c r="S1110" s="1" t="s">
        <v>70</v>
      </c>
      <c r="T1110" s="1" t="s">
        <v>6596</v>
      </c>
      <c r="Y1110" s="1" t="s">
        <v>2676</v>
      </c>
      <c r="Z1110" s="1" t="s">
        <v>11455</v>
      </c>
      <c r="AC1110" s="1">
        <v>14</v>
      </c>
      <c r="AD1110" s="1" t="s">
        <v>240</v>
      </c>
      <c r="AE1110" s="1" t="s">
        <v>8740</v>
      </c>
    </row>
    <row r="1111" spans="1:73" ht="13.5" customHeight="1" x14ac:dyDescent="0.25">
      <c r="A1111" s="4" t="str">
        <f t="shared" si="34"/>
        <v>1687_풍각남면_250</v>
      </c>
      <c r="B1111" s="1">
        <v>1687</v>
      </c>
      <c r="C1111" s="1" t="s">
        <v>11322</v>
      </c>
      <c r="D1111" s="1" t="s">
        <v>11323</v>
      </c>
      <c r="E1111" s="1">
        <v>1110</v>
      </c>
      <c r="F1111" s="1">
        <v>5</v>
      </c>
      <c r="G1111" s="1" t="s">
        <v>2663</v>
      </c>
      <c r="H1111" s="1" t="s">
        <v>6462</v>
      </c>
      <c r="I1111" s="1">
        <v>1</v>
      </c>
      <c r="L1111" s="1">
        <v>2</v>
      </c>
      <c r="M1111" s="1" t="s">
        <v>12358</v>
      </c>
      <c r="N1111" s="1" t="s">
        <v>12848</v>
      </c>
      <c r="S1111" s="1" t="s">
        <v>343</v>
      </c>
      <c r="T1111" s="1" t="s">
        <v>6604</v>
      </c>
      <c r="Y1111" s="1" t="s">
        <v>2026</v>
      </c>
      <c r="Z1111" s="1" t="s">
        <v>7594</v>
      </c>
      <c r="AC1111" s="1">
        <v>7</v>
      </c>
      <c r="AD1111" s="1" t="s">
        <v>121</v>
      </c>
      <c r="AE1111" s="1" t="s">
        <v>8725</v>
      </c>
    </row>
    <row r="1112" spans="1:73" ht="13.5" customHeight="1" x14ac:dyDescent="0.25">
      <c r="A1112" s="4" t="str">
        <f t="shared" si="34"/>
        <v>1687_풍각남면_250</v>
      </c>
      <c r="B1112" s="1">
        <v>1687</v>
      </c>
      <c r="C1112" s="1" t="s">
        <v>11322</v>
      </c>
      <c r="D1112" s="1" t="s">
        <v>11323</v>
      </c>
      <c r="E1112" s="1">
        <v>1111</v>
      </c>
      <c r="F1112" s="1">
        <v>5</v>
      </c>
      <c r="G1112" s="1" t="s">
        <v>2663</v>
      </c>
      <c r="H1112" s="1" t="s">
        <v>6462</v>
      </c>
      <c r="I1112" s="1">
        <v>1</v>
      </c>
      <c r="L1112" s="1">
        <v>2</v>
      </c>
      <c r="M1112" s="1" t="s">
        <v>12358</v>
      </c>
      <c r="N1112" s="1" t="s">
        <v>12848</v>
      </c>
      <c r="S1112" s="1" t="s">
        <v>70</v>
      </c>
      <c r="T1112" s="1" t="s">
        <v>6596</v>
      </c>
      <c r="Y1112" s="1" t="s">
        <v>2677</v>
      </c>
      <c r="Z1112" s="1" t="s">
        <v>7749</v>
      </c>
      <c r="AC1112" s="1">
        <v>5</v>
      </c>
      <c r="AD1112" s="1" t="s">
        <v>133</v>
      </c>
      <c r="AE1112" s="1" t="s">
        <v>8727</v>
      </c>
    </row>
    <row r="1113" spans="1:73" ht="13.5" customHeight="1" x14ac:dyDescent="0.25">
      <c r="A1113" s="4" t="str">
        <f t="shared" si="34"/>
        <v>1687_풍각남면_250</v>
      </c>
      <c r="B1113" s="1">
        <v>1687</v>
      </c>
      <c r="C1113" s="1" t="s">
        <v>11322</v>
      </c>
      <c r="D1113" s="1" t="s">
        <v>11323</v>
      </c>
      <c r="E1113" s="1">
        <v>1112</v>
      </c>
      <c r="F1113" s="1">
        <v>5</v>
      </c>
      <c r="G1113" s="1" t="s">
        <v>2663</v>
      </c>
      <c r="H1113" s="1" t="s">
        <v>6462</v>
      </c>
      <c r="I1113" s="1">
        <v>1</v>
      </c>
      <c r="L1113" s="1">
        <v>3</v>
      </c>
      <c r="M1113" s="1" t="s">
        <v>12505</v>
      </c>
      <c r="N1113" s="1" t="s">
        <v>12999</v>
      </c>
      <c r="T1113" s="1" t="s">
        <v>11369</v>
      </c>
      <c r="U1113" s="1" t="s">
        <v>2678</v>
      </c>
      <c r="V1113" s="1" t="s">
        <v>11423</v>
      </c>
      <c r="W1113" s="1" t="s">
        <v>1254</v>
      </c>
      <c r="X1113" s="1" t="s">
        <v>7079</v>
      </c>
      <c r="Y1113" s="1" t="s">
        <v>1862</v>
      </c>
      <c r="Z1113" s="1" t="s">
        <v>7750</v>
      </c>
      <c r="AC1113" s="1">
        <v>65</v>
      </c>
      <c r="AD1113" s="1" t="s">
        <v>133</v>
      </c>
      <c r="AE1113" s="1" t="s">
        <v>8727</v>
      </c>
      <c r="AJ1113" s="1" t="s">
        <v>17</v>
      </c>
      <c r="AK1113" s="1" t="s">
        <v>8908</v>
      </c>
      <c r="AL1113" s="1" t="s">
        <v>833</v>
      </c>
      <c r="AM1113" s="1" t="s">
        <v>8552</v>
      </c>
      <c r="AT1113" s="1" t="s">
        <v>1179</v>
      </c>
      <c r="AU1113" s="1" t="s">
        <v>11413</v>
      </c>
      <c r="AV1113" s="1" t="s">
        <v>936</v>
      </c>
      <c r="AW1113" s="1" t="s">
        <v>9296</v>
      </c>
      <c r="BG1113" s="1" t="s">
        <v>60</v>
      </c>
      <c r="BH1113" s="1" t="s">
        <v>7012</v>
      </c>
      <c r="BI1113" s="1" t="s">
        <v>2667</v>
      </c>
      <c r="BJ1113" s="1" t="s">
        <v>10096</v>
      </c>
      <c r="BK1113" s="1" t="s">
        <v>334</v>
      </c>
      <c r="BL1113" s="1" t="s">
        <v>6767</v>
      </c>
      <c r="BM1113" s="1" t="s">
        <v>2668</v>
      </c>
      <c r="BN1113" s="1" t="s">
        <v>10322</v>
      </c>
      <c r="BO1113" s="1" t="s">
        <v>60</v>
      </c>
      <c r="BP1113" s="1" t="s">
        <v>7012</v>
      </c>
      <c r="BQ1113" s="1" t="s">
        <v>2679</v>
      </c>
      <c r="BR1113" s="1" t="s">
        <v>12050</v>
      </c>
      <c r="BS1113" s="1" t="s">
        <v>56</v>
      </c>
      <c r="BT1113" s="1" t="s">
        <v>11552</v>
      </c>
      <c r="BU1113" s="1" t="s">
        <v>14106</v>
      </c>
    </row>
    <row r="1114" spans="1:73" ht="13.5" customHeight="1" x14ac:dyDescent="0.25">
      <c r="A1114" s="4" t="str">
        <f t="shared" si="34"/>
        <v>1687_풍각남면_250</v>
      </c>
      <c r="B1114" s="1">
        <v>1687</v>
      </c>
      <c r="C1114" s="1" t="s">
        <v>11322</v>
      </c>
      <c r="D1114" s="1" t="s">
        <v>11323</v>
      </c>
      <c r="E1114" s="1">
        <v>1113</v>
      </c>
      <c r="F1114" s="1">
        <v>5</v>
      </c>
      <c r="G1114" s="1" t="s">
        <v>2663</v>
      </c>
      <c r="H1114" s="1" t="s">
        <v>6462</v>
      </c>
      <c r="I1114" s="1">
        <v>1</v>
      </c>
      <c r="L1114" s="1">
        <v>3</v>
      </c>
      <c r="M1114" s="1" t="s">
        <v>12505</v>
      </c>
      <c r="N1114" s="1" t="s">
        <v>12999</v>
      </c>
      <c r="S1114" s="1" t="s">
        <v>52</v>
      </c>
      <c r="T1114" s="1" t="s">
        <v>6593</v>
      </c>
      <c r="U1114" s="1" t="s">
        <v>83</v>
      </c>
      <c r="V1114" s="1" t="s">
        <v>11397</v>
      </c>
      <c r="W1114" s="1" t="s">
        <v>84</v>
      </c>
      <c r="X1114" s="1" t="s">
        <v>11440</v>
      </c>
      <c r="Y1114" s="1" t="s">
        <v>140</v>
      </c>
      <c r="Z1114" s="1" t="s">
        <v>7129</v>
      </c>
      <c r="AC1114" s="1">
        <v>45</v>
      </c>
      <c r="AD1114" s="1" t="s">
        <v>406</v>
      </c>
      <c r="AE1114" s="1" t="s">
        <v>8755</v>
      </c>
      <c r="AJ1114" s="1" t="s">
        <v>17</v>
      </c>
      <c r="AK1114" s="1" t="s">
        <v>8908</v>
      </c>
      <c r="AL1114" s="1" t="s">
        <v>86</v>
      </c>
      <c r="AM1114" s="1" t="s">
        <v>8853</v>
      </c>
      <c r="AT1114" s="1" t="s">
        <v>60</v>
      </c>
      <c r="AU1114" s="1" t="s">
        <v>7012</v>
      </c>
      <c r="AV1114" s="1" t="s">
        <v>1096</v>
      </c>
      <c r="AW1114" s="1" t="s">
        <v>7488</v>
      </c>
      <c r="BG1114" s="1" t="s">
        <v>60</v>
      </c>
      <c r="BH1114" s="1" t="s">
        <v>7012</v>
      </c>
      <c r="BI1114" s="1" t="s">
        <v>2680</v>
      </c>
      <c r="BJ1114" s="1" t="s">
        <v>9802</v>
      </c>
      <c r="BK1114" s="1" t="s">
        <v>60</v>
      </c>
      <c r="BL1114" s="1" t="s">
        <v>7012</v>
      </c>
      <c r="BM1114" s="1" t="s">
        <v>2681</v>
      </c>
      <c r="BN1114" s="1" t="s">
        <v>7375</v>
      </c>
      <c r="BO1114" s="1" t="s">
        <v>60</v>
      </c>
      <c r="BP1114" s="1" t="s">
        <v>7012</v>
      </c>
      <c r="BQ1114" s="1" t="s">
        <v>2682</v>
      </c>
      <c r="BR1114" s="1" t="s">
        <v>12218</v>
      </c>
      <c r="BS1114" s="1" t="s">
        <v>86</v>
      </c>
      <c r="BT1114" s="1" t="s">
        <v>8853</v>
      </c>
    </row>
    <row r="1115" spans="1:73" ht="13.5" customHeight="1" x14ac:dyDescent="0.25">
      <c r="A1115" s="4" t="str">
        <f t="shared" si="34"/>
        <v>1687_풍각남면_250</v>
      </c>
      <c r="B1115" s="1">
        <v>1687</v>
      </c>
      <c r="C1115" s="1" t="s">
        <v>11322</v>
      </c>
      <c r="D1115" s="1" t="s">
        <v>11323</v>
      </c>
      <c r="E1115" s="1">
        <v>1114</v>
      </c>
      <c r="F1115" s="1">
        <v>5</v>
      </c>
      <c r="G1115" s="1" t="s">
        <v>2663</v>
      </c>
      <c r="H1115" s="1" t="s">
        <v>6462</v>
      </c>
      <c r="I1115" s="1">
        <v>1</v>
      </c>
      <c r="L1115" s="1">
        <v>3</v>
      </c>
      <c r="M1115" s="1" t="s">
        <v>12505</v>
      </c>
      <c r="N1115" s="1" t="s">
        <v>12999</v>
      </c>
      <c r="S1115" s="1" t="s">
        <v>13614</v>
      </c>
      <c r="T1115" s="1" t="s">
        <v>13615</v>
      </c>
      <c r="U1115" s="1" t="s">
        <v>2683</v>
      </c>
      <c r="V1115" s="1" t="s">
        <v>6842</v>
      </c>
      <c r="Y1115" s="1" t="s">
        <v>496</v>
      </c>
      <c r="Z1115" s="1" t="s">
        <v>7751</v>
      </c>
      <c r="AC1115" s="1">
        <v>33</v>
      </c>
      <c r="AD1115" s="1" t="s">
        <v>574</v>
      </c>
      <c r="AE1115" s="1" t="s">
        <v>8762</v>
      </c>
      <c r="BU1115" s="1" t="s">
        <v>14107</v>
      </c>
    </row>
    <row r="1116" spans="1:73" ht="13.5" customHeight="1" x14ac:dyDescent="0.25">
      <c r="A1116" s="4" t="str">
        <f t="shared" si="34"/>
        <v>1687_풍각남면_250</v>
      </c>
      <c r="B1116" s="1">
        <v>1687</v>
      </c>
      <c r="C1116" s="1" t="s">
        <v>11322</v>
      </c>
      <c r="D1116" s="1" t="s">
        <v>11323</v>
      </c>
      <c r="E1116" s="1">
        <v>1115</v>
      </c>
      <c r="F1116" s="1">
        <v>5</v>
      </c>
      <c r="G1116" s="1" t="s">
        <v>2663</v>
      </c>
      <c r="H1116" s="1" t="s">
        <v>6462</v>
      </c>
      <c r="I1116" s="1">
        <v>1</v>
      </c>
      <c r="L1116" s="1">
        <v>4</v>
      </c>
      <c r="M1116" s="1" t="s">
        <v>12506</v>
      </c>
      <c r="N1116" s="1" t="s">
        <v>13000</v>
      </c>
      <c r="T1116" s="1" t="s">
        <v>11368</v>
      </c>
      <c r="U1116" s="1" t="s">
        <v>2678</v>
      </c>
      <c r="V1116" s="1" t="s">
        <v>11423</v>
      </c>
      <c r="W1116" s="1" t="s">
        <v>994</v>
      </c>
      <c r="X1116" s="1" t="s">
        <v>7077</v>
      </c>
      <c r="Y1116" s="1" t="s">
        <v>1812</v>
      </c>
      <c r="Z1116" s="1" t="s">
        <v>7549</v>
      </c>
      <c r="AC1116" s="1">
        <v>67</v>
      </c>
      <c r="AD1116" s="1" t="s">
        <v>121</v>
      </c>
      <c r="AE1116" s="1" t="s">
        <v>8725</v>
      </c>
      <c r="AJ1116" s="1" t="s">
        <v>17</v>
      </c>
      <c r="AK1116" s="1" t="s">
        <v>8908</v>
      </c>
      <c r="AL1116" s="1" t="s">
        <v>351</v>
      </c>
      <c r="AM1116" s="1" t="s">
        <v>8854</v>
      </c>
      <c r="AT1116" s="1" t="s">
        <v>159</v>
      </c>
      <c r="AU1116" s="1" t="s">
        <v>9166</v>
      </c>
      <c r="AV1116" s="1" t="s">
        <v>2684</v>
      </c>
      <c r="AW1116" s="1" t="s">
        <v>11775</v>
      </c>
      <c r="BG1116" s="1" t="s">
        <v>293</v>
      </c>
      <c r="BH1116" s="1" t="s">
        <v>6947</v>
      </c>
      <c r="BI1116" s="1" t="s">
        <v>2685</v>
      </c>
      <c r="BJ1116" s="1" t="s">
        <v>10098</v>
      </c>
      <c r="BK1116" s="1" t="s">
        <v>159</v>
      </c>
      <c r="BL1116" s="1" t="s">
        <v>9166</v>
      </c>
      <c r="BM1116" s="1" t="s">
        <v>1410</v>
      </c>
      <c r="BN1116" s="1" t="s">
        <v>8328</v>
      </c>
      <c r="BO1116" s="1" t="s">
        <v>60</v>
      </c>
      <c r="BP1116" s="1" t="s">
        <v>7012</v>
      </c>
      <c r="BQ1116" s="1" t="s">
        <v>2686</v>
      </c>
      <c r="BR1116" s="1" t="s">
        <v>11967</v>
      </c>
      <c r="BS1116" s="1" t="s">
        <v>56</v>
      </c>
      <c r="BT1116" s="1" t="s">
        <v>11552</v>
      </c>
    </row>
    <row r="1117" spans="1:73" ht="13.5" customHeight="1" x14ac:dyDescent="0.25">
      <c r="A1117" s="4" t="str">
        <f t="shared" ref="A1117:A1152" si="35">HYPERLINK("http://kyu.snu.ac.kr/sdhj/index.jsp?type=hj/GK14817_00IH_0001_0251.jpg","1687_풍각남면_251")</f>
        <v>1687_풍각남면_251</v>
      </c>
      <c r="B1117" s="1">
        <v>1687</v>
      </c>
      <c r="C1117" s="1" t="s">
        <v>11322</v>
      </c>
      <c r="D1117" s="1" t="s">
        <v>11323</v>
      </c>
      <c r="E1117" s="1">
        <v>1116</v>
      </c>
      <c r="F1117" s="1">
        <v>5</v>
      </c>
      <c r="G1117" s="1" t="s">
        <v>2663</v>
      </c>
      <c r="H1117" s="1" t="s">
        <v>6462</v>
      </c>
      <c r="I1117" s="1">
        <v>1</v>
      </c>
      <c r="L1117" s="1">
        <v>4</v>
      </c>
      <c r="M1117" s="1" t="s">
        <v>12506</v>
      </c>
      <c r="N1117" s="1" t="s">
        <v>13000</v>
      </c>
      <c r="S1117" s="1" t="s">
        <v>52</v>
      </c>
      <c r="T1117" s="1" t="s">
        <v>6593</v>
      </c>
      <c r="W1117" s="1" t="s">
        <v>1254</v>
      </c>
      <c r="X1117" s="1" t="s">
        <v>7079</v>
      </c>
      <c r="Y1117" s="1" t="s">
        <v>140</v>
      </c>
      <c r="Z1117" s="1" t="s">
        <v>7129</v>
      </c>
      <c r="AC1117" s="1">
        <v>67</v>
      </c>
      <c r="AD1117" s="1" t="s">
        <v>121</v>
      </c>
      <c r="AE1117" s="1" t="s">
        <v>8725</v>
      </c>
      <c r="AJ1117" s="1" t="s">
        <v>17</v>
      </c>
      <c r="AK1117" s="1" t="s">
        <v>8908</v>
      </c>
      <c r="AL1117" s="1" t="s">
        <v>86</v>
      </c>
      <c r="AM1117" s="1" t="s">
        <v>8853</v>
      </c>
      <c r="AT1117" s="1" t="s">
        <v>60</v>
      </c>
      <c r="AU1117" s="1" t="s">
        <v>7012</v>
      </c>
      <c r="AV1117" s="1" t="s">
        <v>235</v>
      </c>
      <c r="AW1117" s="1" t="s">
        <v>8010</v>
      </c>
      <c r="BG1117" s="1" t="s">
        <v>60</v>
      </c>
      <c r="BH1117" s="1" t="s">
        <v>7012</v>
      </c>
      <c r="BI1117" s="1" t="s">
        <v>2667</v>
      </c>
      <c r="BJ1117" s="1" t="s">
        <v>10096</v>
      </c>
      <c r="BK1117" s="1" t="s">
        <v>334</v>
      </c>
      <c r="BL1117" s="1" t="s">
        <v>6767</v>
      </c>
      <c r="BM1117" s="1" t="s">
        <v>2668</v>
      </c>
      <c r="BN1117" s="1" t="s">
        <v>10322</v>
      </c>
      <c r="BO1117" s="1" t="s">
        <v>293</v>
      </c>
      <c r="BP1117" s="1" t="s">
        <v>6947</v>
      </c>
      <c r="BQ1117" s="1" t="s">
        <v>2687</v>
      </c>
      <c r="BR1117" s="1" t="s">
        <v>10959</v>
      </c>
      <c r="BS1117" s="1" t="s">
        <v>51</v>
      </c>
      <c r="BT1117" s="1" t="s">
        <v>8849</v>
      </c>
      <c r="BU1117" s="1" t="s">
        <v>14108</v>
      </c>
    </row>
    <row r="1118" spans="1:73" ht="13.5" customHeight="1" x14ac:dyDescent="0.25">
      <c r="A1118" s="4" t="str">
        <f t="shared" si="35"/>
        <v>1687_풍각남면_251</v>
      </c>
      <c r="B1118" s="1">
        <v>1687</v>
      </c>
      <c r="C1118" s="1" t="s">
        <v>11322</v>
      </c>
      <c r="D1118" s="1" t="s">
        <v>11323</v>
      </c>
      <c r="E1118" s="1">
        <v>1117</v>
      </c>
      <c r="F1118" s="1">
        <v>5</v>
      </c>
      <c r="G1118" s="1" t="s">
        <v>2663</v>
      </c>
      <c r="H1118" s="1" t="s">
        <v>6462</v>
      </c>
      <c r="I1118" s="1">
        <v>1</v>
      </c>
      <c r="L1118" s="1">
        <v>4</v>
      </c>
      <c r="M1118" s="1" t="s">
        <v>12506</v>
      </c>
      <c r="N1118" s="1" t="s">
        <v>13000</v>
      </c>
      <c r="S1118" s="1" t="s">
        <v>93</v>
      </c>
      <c r="T1118" s="1" t="s">
        <v>6597</v>
      </c>
      <c r="U1118" s="1" t="s">
        <v>2688</v>
      </c>
      <c r="V1118" s="1" t="s">
        <v>6843</v>
      </c>
      <c r="Y1118" s="1" t="s">
        <v>886</v>
      </c>
      <c r="Z1118" s="1" t="s">
        <v>7287</v>
      </c>
      <c r="AC1118" s="1">
        <v>37</v>
      </c>
      <c r="AD1118" s="1" t="s">
        <v>124</v>
      </c>
      <c r="AE1118" s="1" t="s">
        <v>8726</v>
      </c>
    </row>
    <row r="1119" spans="1:73" ht="13.5" customHeight="1" x14ac:dyDescent="0.25">
      <c r="A1119" s="4" t="str">
        <f t="shared" si="35"/>
        <v>1687_풍각남면_251</v>
      </c>
      <c r="B1119" s="1">
        <v>1687</v>
      </c>
      <c r="C1119" s="1" t="s">
        <v>11322</v>
      </c>
      <c r="D1119" s="1" t="s">
        <v>11323</v>
      </c>
      <c r="E1119" s="1">
        <v>1118</v>
      </c>
      <c r="F1119" s="1">
        <v>5</v>
      </c>
      <c r="G1119" s="1" t="s">
        <v>2663</v>
      </c>
      <c r="H1119" s="1" t="s">
        <v>6462</v>
      </c>
      <c r="I1119" s="1">
        <v>1</v>
      </c>
      <c r="L1119" s="1">
        <v>4</v>
      </c>
      <c r="M1119" s="1" t="s">
        <v>12506</v>
      </c>
      <c r="N1119" s="1" t="s">
        <v>13000</v>
      </c>
      <c r="S1119" s="1" t="s">
        <v>341</v>
      </c>
      <c r="T1119" s="1" t="s">
        <v>6594</v>
      </c>
      <c r="W1119" s="1" t="s">
        <v>904</v>
      </c>
      <c r="X1119" s="1" t="s">
        <v>7071</v>
      </c>
      <c r="Y1119" s="1" t="s">
        <v>140</v>
      </c>
      <c r="Z1119" s="1" t="s">
        <v>7129</v>
      </c>
      <c r="AC1119" s="1">
        <v>24</v>
      </c>
      <c r="AD1119" s="1" t="s">
        <v>764</v>
      </c>
      <c r="AE1119" s="1" t="s">
        <v>8767</v>
      </c>
    </row>
    <row r="1120" spans="1:73" ht="13.5" customHeight="1" x14ac:dyDescent="0.25">
      <c r="A1120" s="4" t="str">
        <f t="shared" si="35"/>
        <v>1687_풍각남면_251</v>
      </c>
      <c r="B1120" s="1">
        <v>1687</v>
      </c>
      <c r="C1120" s="1" t="s">
        <v>11322</v>
      </c>
      <c r="D1120" s="1" t="s">
        <v>11323</v>
      </c>
      <c r="E1120" s="1">
        <v>1119</v>
      </c>
      <c r="F1120" s="1">
        <v>5</v>
      </c>
      <c r="G1120" s="1" t="s">
        <v>2663</v>
      </c>
      <c r="H1120" s="1" t="s">
        <v>6462</v>
      </c>
      <c r="I1120" s="1">
        <v>1</v>
      </c>
      <c r="L1120" s="1">
        <v>4</v>
      </c>
      <c r="M1120" s="1" t="s">
        <v>12506</v>
      </c>
      <c r="N1120" s="1" t="s">
        <v>13000</v>
      </c>
      <c r="S1120" s="1" t="s">
        <v>914</v>
      </c>
      <c r="T1120" s="1" t="s">
        <v>6611</v>
      </c>
      <c r="U1120" s="1" t="s">
        <v>2689</v>
      </c>
      <c r="V1120" s="1" t="s">
        <v>6844</v>
      </c>
      <c r="Y1120" s="1" t="s">
        <v>1538</v>
      </c>
      <c r="Z1120" s="1" t="s">
        <v>7475</v>
      </c>
      <c r="AC1120" s="1">
        <v>24</v>
      </c>
      <c r="AD1120" s="1" t="s">
        <v>764</v>
      </c>
      <c r="AE1120" s="1" t="s">
        <v>8767</v>
      </c>
    </row>
    <row r="1121" spans="1:73" ht="13.5" customHeight="1" x14ac:dyDescent="0.25">
      <c r="A1121" s="4" t="str">
        <f t="shared" si="35"/>
        <v>1687_풍각남면_251</v>
      </c>
      <c r="B1121" s="1">
        <v>1687</v>
      </c>
      <c r="C1121" s="1" t="s">
        <v>11322</v>
      </c>
      <c r="D1121" s="1" t="s">
        <v>11323</v>
      </c>
      <c r="E1121" s="1">
        <v>1120</v>
      </c>
      <c r="F1121" s="1">
        <v>5</v>
      </c>
      <c r="G1121" s="1" t="s">
        <v>2663</v>
      </c>
      <c r="H1121" s="1" t="s">
        <v>6462</v>
      </c>
      <c r="I1121" s="1">
        <v>1</v>
      </c>
      <c r="L1121" s="1">
        <v>4</v>
      </c>
      <c r="M1121" s="1" t="s">
        <v>12506</v>
      </c>
      <c r="N1121" s="1" t="s">
        <v>13000</v>
      </c>
      <c r="S1121" s="1" t="s">
        <v>70</v>
      </c>
      <c r="T1121" s="1" t="s">
        <v>6596</v>
      </c>
      <c r="Y1121" s="1" t="s">
        <v>1925</v>
      </c>
      <c r="Z1121" s="1" t="s">
        <v>7572</v>
      </c>
      <c r="AC1121" s="1">
        <v>9</v>
      </c>
      <c r="AD1121" s="1" t="s">
        <v>429</v>
      </c>
      <c r="AE1121" s="1" t="s">
        <v>8759</v>
      </c>
    </row>
    <row r="1122" spans="1:73" ht="13.5" customHeight="1" x14ac:dyDescent="0.25">
      <c r="A1122" s="4" t="str">
        <f t="shared" si="35"/>
        <v>1687_풍각남면_251</v>
      </c>
      <c r="B1122" s="1">
        <v>1687</v>
      </c>
      <c r="C1122" s="1" t="s">
        <v>11322</v>
      </c>
      <c r="D1122" s="1" t="s">
        <v>11323</v>
      </c>
      <c r="E1122" s="1">
        <v>1121</v>
      </c>
      <c r="F1122" s="1">
        <v>5</v>
      </c>
      <c r="G1122" s="1" t="s">
        <v>2663</v>
      </c>
      <c r="H1122" s="1" t="s">
        <v>6462</v>
      </c>
      <c r="I1122" s="1">
        <v>1</v>
      </c>
      <c r="L1122" s="1">
        <v>4</v>
      </c>
      <c r="M1122" s="1" t="s">
        <v>12506</v>
      </c>
      <c r="N1122" s="1" t="s">
        <v>13000</v>
      </c>
      <c r="S1122" s="1" t="s">
        <v>70</v>
      </c>
      <c r="T1122" s="1" t="s">
        <v>6596</v>
      </c>
      <c r="Y1122" s="1" t="s">
        <v>2690</v>
      </c>
      <c r="Z1122" s="1" t="s">
        <v>7752</v>
      </c>
      <c r="AC1122" s="1">
        <v>6</v>
      </c>
      <c r="AD1122" s="1" t="s">
        <v>333</v>
      </c>
      <c r="AE1122" s="1" t="s">
        <v>8749</v>
      </c>
    </row>
    <row r="1123" spans="1:73" ht="13.5" customHeight="1" x14ac:dyDescent="0.25">
      <c r="A1123" s="4" t="str">
        <f t="shared" si="35"/>
        <v>1687_풍각남면_251</v>
      </c>
      <c r="B1123" s="1">
        <v>1687</v>
      </c>
      <c r="C1123" s="1" t="s">
        <v>11322</v>
      </c>
      <c r="D1123" s="1" t="s">
        <v>11323</v>
      </c>
      <c r="E1123" s="1">
        <v>1122</v>
      </c>
      <c r="F1123" s="1">
        <v>5</v>
      </c>
      <c r="G1123" s="1" t="s">
        <v>2663</v>
      </c>
      <c r="H1123" s="1" t="s">
        <v>6462</v>
      </c>
      <c r="I1123" s="1">
        <v>1</v>
      </c>
      <c r="L1123" s="1">
        <v>5</v>
      </c>
      <c r="M1123" s="1" t="s">
        <v>12507</v>
      </c>
      <c r="N1123" s="1" t="s">
        <v>13001</v>
      </c>
      <c r="T1123" s="1" t="s">
        <v>11369</v>
      </c>
      <c r="U1123" s="1" t="s">
        <v>134</v>
      </c>
      <c r="V1123" s="1" t="s">
        <v>6674</v>
      </c>
      <c r="W1123" s="1" t="s">
        <v>98</v>
      </c>
      <c r="X1123" s="1" t="s">
        <v>11439</v>
      </c>
      <c r="Y1123" s="1" t="s">
        <v>2516</v>
      </c>
      <c r="Z1123" s="1" t="s">
        <v>7753</v>
      </c>
      <c r="AC1123" s="1">
        <v>39</v>
      </c>
      <c r="AD1123" s="1" t="s">
        <v>347</v>
      </c>
      <c r="AE1123" s="1" t="s">
        <v>8751</v>
      </c>
      <c r="AJ1123" s="1" t="s">
        <v>17</v>
      </c>
      <c r="AK1123" s="1" t="s">
        <v>8908</v>
      </c>
      <c r="AL1123" s="1" t="s">
        <v>56</v>
      </c>
      <c r="AM1123" s="1" t="s">
        <v>11552</v>
      </c>
      <c r="AT1123" s="1" t="s">
        <v>60</v>
      </c>
      <c r="AU1123" s="1" t="s">
        <v>7012</v>
      </c>
      <c r="AV1123" s="1" t="s">
        <v>261</v>
      </c>
      <c r="AW1123" s="1" t="s">
        <v>9331</v>
      </c>
      <c r="BG1123" s="1" t="s">
        <v>78</v>
      </c>
      <c r="BH1123" s="1" t="s">
        <v>6689</v>
      </c>
      <c r="BI1123" s="1" t="s">
        <v>1933</v>
      </c>
      <c r="BJ1123" s="1" t="s">
        <v>9723</v>
      </c>
      <c r="BK1123" s="1" t="s">
        <v>335</v>
      </c>
      <c r="BL1123" s="1" t="s">
        <v>6942</v>
      </c>
      <c r="BM1123" s="1" t="s">
        <v>2691</v>
      </c>
      <c r="BN1123" s="1" t="s">
        <v>10230</v>
      </c>
      <c r="BO1123" s="1" t="s">
        <v>60</v>
      </c>
      <c r="BP1123" s="1" t="s">
        <v>7012</v>
      </c>
      <c r="BQ1123" s="1" t="s">
        <v>2421</v>
      </c>
      <c r="BR1123" s="1" t="s">
        <v>12062</v>
      </c>
      <c r="BS1123" s="1" t="s">
        <v>56</v>
      </c>
      <c r="BT1123" s="1" t="s">
        <v>11552</v>
      </c>
    </row>
    <row r="1124" spans="1:73" ht="13.5" customHeight="1" x14ac:dyDescent="0.25">
      <c r="A1124" s="4" t="str">
        <f t="shared" si="35"/>
        <v>1687_풍각남면_251</v>
      </c>
      <c r="B1124" s="1">
        <v>1687</v>
      </c>
      <c r="C1124" s="1" t="s">
        <v>11322</v>
      </c>
      <c r="D1124" s="1" t="s">
        <v>11323</v>
      </c>
      <c r="E1124" s="1">
        <v>1123</v>
      </c>
      <c r="F1124" s="1">
        <v>5</v>
      </c>
      <c r="G1124" s="1" t="s">
        <v>2663</v>
      </c>
      <c r="H1124" s="1" t="s">
        <v>6462</v>
      </c>
      <c r="I1124" s="1">
        <v>1</v>
      </c>
      <c r="L1124" s="1">
        <v>5</v>
      </c>
      <c r="M1124" s="1" t="s">
        <v>12507</v>
      </c>
      <c r="N1124" s="1" t="s">
        <v>13001</v>
      </c>
      <c r="S1124" s="1" t="s">
        <v>52</v>
      </c>
      <c r="T1124" s="1" t="s">
        <v>6593</v>
      </c>
      <c r="W1124" s="1" t="s">
        <v>527</v>
      </c>
      <c r="X1124" s="1" t="s">
        <v>7094</v>
      </c>
      <c r="Y1124" s="1" t="s">
        <v>140</v>
      </c>
      <c r="Z1124" s="1" t="s">
        <v>7129</v>
      </c>
      <c r="AC1124" s="1">
        <v>23</v>
      </c>
      <c r="AD1124" s="1" t="s">
        <v>202</v>
      </c>
      <c r="AE1124" s="1" t="s">
        <v>8736</v>
      </c>
      <c r="AJ1124" s="1" t="s">
        <v>17</v>
      </c>
      <c r="AK1124" s="1" t="s">
        <v>8908</v>
      </c>
      <c r="AL1124" s="1" t="s">
        <v>1095</v>
      </c>
      <c r="AM1124" s="1" t="s">
        <v>11631</v>
      </c>
      <c r="AT1124" s="1" t="s">
        <v>60</v>
      </c>
      <c r="AU1124" s="1" t="s">
        <v>7012</v>
      </c>
      <c r="AV1124" s="1" t="s">
        <v>2692</v>
      </c>
      <c r="AW1124" s="1" t="s">
        <v>9424</v>
      </c>
      <c r="BG1124" s="1" t="s">
        <v>60</v>
      </c>
      <c r="BH1124" s="1" t="s">
        <v>7012</v>
      </c>
      <c r="BI1124" s="1" t="s">
        <v>2693</v>
      </c>
      <c r="BJ1124" s="1" t="s">
        <v>10099</v>
      </c>
      <c r="BK1124" s="1" t="s">
        <v>60</v>
      </c>
      <c r="BL1124" s="1" t="s">
        <v>7012</v>
      </c>
      <c r="BM1124" s="1" t="s">
        <v>2694</v>
      </c>
      <c r="BN1124" s="1" t="s">
        <v>10522</v>
      </c>
      <c r="BO1124" s="1" t="s">
        <v>78</v>
      </c>
      <c r="BP1124" s="1" t="s">
        <v>6689</v>
      </c>
      <c r="BQ1124" s="1" t="s">
        <v>2695</v>
      </c>
      <c r="BR1124" s="1" t="s">
        <v>12054</v>
      </c>
      <c r="BS1124" s="1" t="s">
        <v>56</v>
      </c>
      <c r="BT1124" s="1" t="s">
        <v>11552</v>
      </c>
    </row>
    <row r="1125" spans="1:73" ht="13.5" customHeight="1" x14ac:dyDescent="0.25">
      <c r="A1125" s="4" t="str">
        <f t="shared" si="35"/>
        <v>1687_풍각남면_251</v>
      </c>
      <c r="B1125" s="1">
        <v>1687</v>
      </c>
      <c r="C1125" s="1" t="s">
        <v>11322</v>
      </c>
      <c r="D1125" s="1" t="s">
        <v>11323</v>
      </c>
      <c r="E1125" s="1">
        <v>1124</v>
      </c>
      <c r="F1125" s="1">
        <v>5</v>
      </c>
      <c r="G1125" s="1" t="s">
        <v>2663</v>
      </c>
      <c r="H1125" s="1" t="s">
        <v>6462</v>
      </c>
      <c r="I1125" s="1">
        <v>1</v>
      </c>
      <c r="L1125" s="1">
        <v>5</v>
      </c>
      <c r="M1125" s="1" t="s">
        <v>12507</v>
      </c>
      <c r="N1125" s="1" t="s">
        <v>13001</v>
      </c>
      <c r="S1125" s="1" t="s">
        <v>68</v>
      </c>
      <c r="T1125" s="1" t="s">
        <v>6595</v>
      </c>
      <c r="W1125" s="1" t="s">
        <v>98</v>
      </c>
      <c r="X1125" s="1" t="s">
        <v>11439</v>
      </c>
      <c r="Y1125" s="1" t="s">
        <v>140</v>
      </c>
      <c r="Z1125" s="1" t="s">
        <v>7129</v>
      </c>
      <c r="AC1125" s="1">
        <v>84</v>
      </c>
      <c r="AD1125" s="1" t="s">
        <v>764</v>
      </c>
      <c r="AE1125" s="1" t="s">
        <v>8767</v>
      </c>
    </row>
    <row r="1126" spans="1:73" ht="13.5" customHeight="1" x14ac:dyDescent="0.25">
      <c r="A1126" s="4" t="str">
        <f t="shared" si="35"/>
        <v>1687_풍각남면_251</v>
      </c>
      <c r="B1126" s="1">
        <v>1687</v>
      </c>
      <c r="C1126" s="1" t="s">
        <v>11322</v>
      </c>
      <c r="D1126" s="1" t="s">
        <v>11323</v>
      </c>
      <c r="E1126" s="1">
        <v>1125</v>
      </c>
      <c r="F1126" s="1">
        <v>5</v>
      </c>
      <c r="G1126" s="1" t="s">
        <v>2663</v>
      </c>
      <c r="H1126" s="1" t="s">
        <v>6462</v>
      </c>
      <c r="I1126" s="1">
        <v>1</v>
      </c>
      <c r="L1126" s="1">
        <v>5</v>
      </c>
      <c r="M1126" s="1" t="s">
        <v>12507</v>
      </c>
      <c r="N1126" s="1" t="s">
        <v>13001</v>
      </c>
      <c r="S1126" s="1" t="s">
        <v>70</v>
      </c>
      <c r="T1126" s="1" t="s">
        <v>6596</v>
      </c>
      <c r="Y1126" s="1" t="s">
        <v>2696</v>
      </c>
      <c r="Z1126" s="1" t="s">
        <v>7754</v>
      </c>
      <c r="AF1126" s="1" t="s">
        <v>571</v>
      </c>
      <c r="AG1126" s="1" t="s">
        <v>7068</v>
      </c>
    </row>
    <row r="1127" spans="1:73" ht="13.5" customHeight="1" x14ac:dyDescent="0.25">
      <c r="A1127" s="4" t="str">
        <f t="shared" si="35"/>
        <v>1687_풍각남면_251</v>
      </c>
      <c r="B1127" s="1">
        <v>1687</v>
      </c>
      <c r="C1127" s="1" t="s">
        <v>11322</v>
      </c>
      <c r="D1127" s="1" t="s">
        <v>11323</v>
      </c>
      <c r="E1127" s="1">
        <v>1126</v>
      </c>
      <c r="F1127" s="1">
        <v>5</v>
      </c>
      <c r="G1127" s="1" t="s">
        <v>2663</v>
      </c>
      <c r="H1127" s="1" t="s">
        <v>6462</v>
      </c>
      <c r="I1127" s="1">
        <v>1</v>
      </c>
      <c r="L1127" s="1">
        <v>5</v>
      </c>
      <c r="M1127" s="1" t="s">
        <v>12507</v>
      </c>
      <c r="N1127" s="1" t="s">
        <v>13001</v>
      </c>
      <c r="S1127" s="1" t="s">
        <v>1223</v>
      </c>
      <c r="T1127" s="1" t="s">
        <v>6614</v>
      </c>
      <c r="U1127" s="1" t="s">
        <v>2697</v>
      </c>
      <c r="V1127" s="1" t="s">
        <v>6845</v>
      </c>
      <c r="Y1127" s="1" t="s">
        <v>2698</v>
      </c>
      <c r="Z1127" s="1" t="s">
        <v>7235</v>
      </c>
      <c r="AC1127" s="1">
        <v>20</v>
      </c>
      <c r="AD1127" s="1" t="s">
        <v>1066</v>
      </c>
      <c r="AE1127" s="1" t="s">
        <v>7176</v>
      </c>
      <c r="AF1127" s="1" t="s">
        <v>97</v>
      </c>
      <c r="AG1127" s="1" t="s">
        <v>8774</v>
      </c>
    </row>
    <row r="1128" spans="1:73" ht="13.5" customHeight="1" x14ac:dyDescent="0.25">
      <c r="A1128" s="4" t="str">
        <f t="shared" si="35"/>
        <v>1687_풍각남면_251</v>
      </c>
      <c r="B1128" s="1">
        <v>1687</v>
      </c>
      <c r="C1128" s="1" t="s">
        <v>11322</v>
      </c>
      <c r="D1128" s="1" t="s">
        <v>11323</v>
      </c>
      <c r="E1128" s="1">
        <v>1127</v>
      </c>
      <c r="F1128" s="1">
        <v>5</v>
      </c>
      <c r="G1128" s="1" t="s">
        <v>2663</v>
      </c>
      <c r="H1128" s="1" t="s">
        <v>6462</v>
      </c>
      <c r="I1128" s="1">
        <v>2</v>
      </c>
      <c r="J1128" s="1" t="s">
        <v>2699</v>
      </c>
      <c r="K1128" s="1" t="s">
        <v>11350</v>
      </c>
      <c r="L1128" s="1">
        <v>1</v>
      </c>
      <c r="M1128" s="1" t="s">
        <v>12508</v>
      </c>
      <c r="N1128" s="1" t="s">
        <v>13002</v>
      </c>
      <c r="T1128" s="1" t="s">
        <v>11368</v>
      </c>
      <c r="U1128" s="1" t="s">
        <v>1986</v>
      </c>
      <c r="V1128" s="1" t="s">
        <v>6796</v>
      </c>
      <c r="W1128" s="1" t="s">
        <v>98</v>
      </c>
      <c r="X1128" s="1" t="s">
        <v>11439</v>
      </c>
      <c r="Y1128" s="1" t="s">
        <v>740</v>
      </c>
      <c r="Z1128" s="1" t="s">
        <v>7755</v>
      </c>
      <c r="AC1128" s="1">
        <v>54</v>
      </c>
      <c r="AD1128" s="1" t="s">
        <v>264</v>
      </c>
      <c r="AE1128" s="1" t="s">
        <v>8743</v>
      </c>
      <c r="AJ1128" s="1" t="s">
        <v>17</v>
      </c>
      <c r="AK1128" s="1" t="s">
        <v>8908</v>
      </c>
      <c r="AL1128" s="1" t="s">
        <v>56</v>
      </c>
      <c r="AM1128" s="1" t="s">
        <v>11552</v>
      </c>
      <c r="AT1128" s="1" t="s">
        <v>2700</v>
      </c>
      <c r="AU1128" s="1" t="s">
        <v>9196</v>
      </c>
      <c r="AV1128" s="1" t="s">
        <v>1518</v>
      </c>
      <c r="AW1128" s="1" t="s">
        <v>7472</v>
      </c>
      <c r="BK1128" s="1" t="s">
        <v>60</v>
      </c>
      <c r="BL1128" s="1" t="s">
        <v>7012</v>
      </c>
      <c r="BM1128" s="1" t="s">
        <v>539</v>
      </c>
      <c r="BN1128" s="1" t="s">
        <v>9969</v>
      </c>
      <c r="BO1128" s="1" t="s">
        <v>423</v>
      </c>
      <c r="BP1128" s="1" t="s">
        <v>8997</v>
      </c>
      <c r="BQ1128" s="1" t="s">
        <v>2578</v>
      </c>
      <c r="BR1128" s="1" t="s">
        <v>10950</v>
      </c>
      <c r="BS1128" s="1" t="s">
        <v>510</v>
      </c>
      <c r="BT1128" s="1" t="s">
        <v>8915</v>
      </c>
    </row>
    <row r="1129" spans="1:73" ht="13.5" customHeight="1" x14ac:dyDescent="0.25">
      <c r="A1129" s="4" t="str">
        <f t="shared" si="35"/>
        <v>1687_풍각남면_251</v>
      </c>
      <c r="B1129" s="1">
        <v>1687</v>
      </c>
      <c r="C1129" s="1" t="s">
        <v>11322</v>
      </c>
      <c r="D1129" s="1" t="s">
        <v>11323</v>
      </c>
      <c r="E1129" s="1">
        <v>1128</v>
      </c>
      <c r="F1129" s="1">
        <v>5</v>
      </c>
      <c r="G1129" s="1" t="s">
        <v>2663</v>
      </c>
      <c r="H1129" s="1" t="s">
        <v>6462</v>
      </c>
      <c r="I1129" s="1">
        <v>2</v>
      </c>
      <c r="L1129" s="1">
        <v>1</v>
      </c>
      <c r="M1129" s="1" t="s">
        <v>12508</v>
      </c>
      <c r="N1129" s="1" t="s">
        <v>13002</v>
      </c>
      <c r="S1129" s="1" t="s">
        <v>52</v>
      </c>
      <c r="T1129" s="1" t="s">
        <v>6593</v>
      </c>
      <c r="W1129" s="1" t="s">
        <v>306</v>
      </c>
      <c r="X1129" s="1" t="s">
        <v>7062</v>
      </c>
      <c r="Y1129" s="1" t="s">
        <v>140</v>
      </c>
      <c r="Z1129" s="1" t="s">
        <v>7129</v>
      </c>
      <c r="AC1129" s="1">
        <v>54</v>
      </c>
      <c r="AD1129" s="1" t="s">
        <v>264</v>
      </c>
      <c r="AE1129" s="1" t="s">
        <v>8743</v>
      </c>
      <c r="AJ1129" s="1" t="s">
        <v>17</v>
      </c>
      <c r="AK1129" s="1" t="s">
        <v>8908</v>
      </c>
      <c r="AL1129" s="1" t="s">
        <v>86</v>
      </c>
      <c r="AM1129" s="1" t="s">
        <v>8853</v>
      </c>
      <c r="AT1129" s="1" t="s">
        <v>60</v>
      </c>
      <c r="AU1129" s="1" t="s">
        <v>7012</v>
      </c>
      <c r="AV1129" s="1" t="s">
        <v>576</v>
      </c>
      <c r="AW1129" s="1" t="s">
        <v>7768</v>
      </c>
      <c r="BG1129" s="1" t="s">
        <v>60</v>
      </c>
      <c r="BH1129" s="1" t="s">
        <v>7012</v>
      </c>
      <c r="BI1129" s="1" t="s">
        <v>2701</v>
      </c>
      <c r="BJ1129" s="1" t="s">
        <v>7819</v>
      </c>
      <c r="BK1129" s="1" t="s">
        <v>60</v>
      </c>
      <c r="BL1129" s="1" t="s">
        <v>7012</v>
      </c>
      <c r="BM1129" s="1" t="s">
        <v>2702</v>
      </c>
      <c r="BN1129" s="1" t="s">
        <v>10281</v>
      </c>
      <c r="BO1129" s="1" t="s">
        <v>60</v>
      </c>
      <c r="BP1129" s="1" t="s">
        <v>7012</v>
      </c>
      <c r="BQ1129" s="1" t="s">
        <v>2703</v>
      </c>
      <c r="BR1129" s="1" t="s">
        <v>10960</v>
      </c>
      <c r="BS1129" s="1" t="s">
        <v>86</v>
      </c>
      <c r="BT1129" s="1" t="s">
        <v>8853</v>
      </c>
    </row>
    <row r="1130" spans="1:73" ht="13.5" customHeight="1" x14ac:dyDescent="0.25">
      <c r="A1130" s="4" t="str">
        <f t="shared" si="35"/>
        <v>1687_풍각남면_251</v>
      </c>
      <c r="B1130" s="1">
        <v>1687</v>
      </c>
      <c r="C1130" s="1" t="s">
        <v>11322</v>
      </c>
      <c r="D1130" s="1" t="s">
        <v>11323</v>
      </c>
      <c r="E1130" s="1">
        <v>1129</v>
      </c>
      <c r="F1130" s="1">
        <v>5</v>
      </c>
      <c r="G1130" s="1" t="s">
        <v>2663</v>
      </c>
      <c r="H1130" s="1" t="s">
        <v>6462</v>
      </c>
      <c r="I1130" s="1">
        <v>2</v>
      </c>
      <c r="L1130" s="1">
        <v>1</v>
      </c>
      <c r="M1130" s="1" t="s">
        <v>12508</v>
      </c>
      <c r="N1130" s="1" t="s">
        <v>13002</v>
      </c>
      <c r="S1130" s="1" t="s">
        <v>93</v>
      </c>
      <c r="T1130" s="1" t="s">
        <v>6597</v>
      </c>
      <c r="U1130" s="1" t="s">
        <v>1539</v>
      </c>
      <c r="V1130" s="1" t="s">
        <v>6769</v>
      </c>
      <c r="Y1130" s="1" t="s">
        <v>1020</v>
      </c>
      <c r="Z1130" s="1" t="s">
        <v>7319</v>
      </c>
      <c r="AC1130" s="1">
        <v>28</v>
      </c>
      <c r="AD1130" s="1" t="s">
        <v>340</v>
      </c>
      <c r="AE1130" s="1" t="s">
        <v>8750</v>
      </c>
    </row>
    <row r="1131" spans="1:73" ht="13.5" customHeight="1" x14ac:dyDescent="0.25">
      <c r="A1131" s="4" t="str">
        <f t="shared" si="35"/>
        <v>1687_풍각남면_251</v>
      </c>
      <c r="B1131" s="1">
        <v>1687</v>
      </c>
      <c r="C1131" s="1" t="s">
        <v>11322</v>
      </c>
      <c r="D1131" s="1" t="s">
        <v>11323</v>
      </c>
      <c r="E1131" s="1">
        <v>1130</v>
      </c>
      <c r="F1131" s="1">
        <v>5</v>
      </c>
      <c r="G1131" s="1" t="s">
        <v>2663</v>
      </c>
      <c r="H1131" s="1" t="s">
        <v>6462</v>
      </c>
      <c r="I1131" s="1">
        <v>2</v>
      </c>
      <c r="L1131" s="1">
        <v>1</v>
      </c>
      <c r="M1131" s="1" t="s">
        <v>12508</v>
      </c>
      <c r="N1131" s="1" t="s">
        <v>13002</v>
      </c>
      <c r="S1131" s="1" t="s">
        <v>93</v>
      </c>
      <c r="T1131" s="1" t="s">
        <v>6597</v>
      </c>
      <c r="U1131" s="1" t="s">
        <v>2704</v>
      </c>
      <c r="V1131" s="1" t="s">
        <v>6846</v>
      </c>
      <c r="Y1131" s="1" t="s">
        <v>2705</v>
      </c>
      <c r="Z1131" s="1" t="s">
        <v>7756</v>
      </c>
      <c r="AC1131" s="1">
        <v>14</v>
      </c>
      <c r="AD1131" s="1" t="s">
        <v>240</v>
      </c>
      <c r="AE1131" s="1" t="s">
        <v>8740</v>
      </c>
    </row>
    <row r="1132" spans="1:73" ht="13.5" customHeight="1" x14ac:dyDescent="0.25">
      <c r="A1132" s="4" t="str">
        <f t="shared" si="35"/>
        <v>1687_풍각남면_251</v>
      </c>
      <c r="B1132" s="1">
        <v>1687</v>
      </c>
      <c r="C1132" s="1" t="s">
        <v>11322</v>
      </c>
      <c r="D1132" s="1" t="s">
        <v>11323</v>
      </c>
      <c r="E1132" s="1">
        <v>1131</v>
      </c>
      <c r="F1132" s="1">
        <v>5</v>
      </c>
      <c r="G1132" s="1" t="s">
        <v>2663</v>
      </c>
      <c r="H1132" s="1" t="s">
        <v>6462</v>
      </c>
      <c r="I1132" s="1">
        <v>2</v>
      </c>
      <c r="L1132" s="1">
        <v>2</v>
      </c>
      <c r="M1132" s="1" t="s">
        <v>12509</v>
      </c>
      <c r="N1132" s="1" t="s">
        <v>13003</v>
      </c>
      <c r="T1132" s="1" t="s">
        <v>11368</v>
      </c>
      <c r="U1132" s="1" t="s">
        <v>2497</v>
      </c>
      <c r="V1132" s="1" t="s">
        <v>11434</v>
      </c>
      <c r="W1132" s="1" t="s">
        <v>1254</v>
      </c>
      <c r="X1132" s="1" t="s">
        <v>7079</v>
      </c>
      <c r="Y1132" s="1" t="s">
        <v>2706</v>
      </c>
      <c r="Z1132" s="1" t="s">
        <v>7757</v>
      </c>
      <c r="AC1132" s="1">
        <v>68</v>
      </c>
      <c r="AD1132" s="1" t="s">
        <v>429</v>
      </c>
      <c r="AE1132" s="1" t="s">
        <v>8759</v>
      </c>
      <c r="AJ1132" s="1" t="s">
        <v>17</v>
      </c>
      <c r="AK1132" s="1" t="s">
        <v>8908</v>
      </c>
      <c r="AL1132" s="1" t="s">
        <v>833</v>
      </c>
      <c r="AM1132" s="1" t="s">
        <v>8552</v>
      </c>
      <c r="AT1132" s="1" t="s">
        <v>60</v>
      </c>
      <c r="AU1132" s="1" t="s">
        <v>7012</v>
      </c>
      <c r="AV1132" s="1" t="s">
        <v>310</v>
      </c>
      <c r="AW1132" s="1" t="s">
        <v>7854</v>
      </c>
      <c r="BG1132" s="1" t="s">
        <v>60</v>
      </c>
      <c r="BH1132" s="1" t="s">
        <v>7012</v>
      </c>
      <c r="BI1132" s="1" t="s">
        <v>2667</v>
      </c>
      <c r="BJ1132" s="1" t="s">
        <v>10096</v>
      </c>
      <c r="BK1132" s="1" t="s">
        <v>334</v>
      </c>
      <c r="BL1132" s="1" t="s">
        <v>6767</v>
      </c>
      <c r="BM1132" s="1" t="s">
        <v>2668</v>
      </c>
      <c r="BN1132" s="1" t="s">
        <v>10322</v>
      </c>
      <c r="BO1132" s="1" t="s">
        <v>423</v>
      </c>
      <c r="BP1132" s="1" t="s">
        <v>8997</v>
      </c>
      <c r="BQ1132" s="1" t="s">
        <v>2707</v>
      </c>
      <c r="BR1132" s="1" t="s">
        <v>10961</v>
      </c>
      <c r="BS1132" s="1" t="s">
        <v>51</v>
      </c>
      <c r="BT1132" s="1" t="s">
        <v>8849</v>
      </c>
    </row>
    <row r="1133" spans="1:73" ht="13.5" customHeight="1" x14ac:dyDescent="0.25">
      <c r="A1133" s="4" t="str">
        <f t="shared" si="35"/>
        <v>1687_풍각남면_251</v>
      </c>
      <c r="B1133" s="1">
        <v>1687</v>
      </c>
      <c r="C1133" s="1" t="s">
        <v>11322</v>
      </c>
      <c r="D1133" s="1" t="s">
        <v>11323</v>
      </c>
      <c r="E1133" s="1">
        <v>1132</v>
      </c>
      <c r="F1133" s="1">
        <v>5</v>
      </c>
      <c r="G1133" s="1" t="s">
        <v>2663</v>
      </c>
      <c r="H1133" s="1" t="s">
        <v>6462</v>
      </c>
      <c r="I1133" s="1">
        <v>2</v>
      </c>
      <c r="L1133" s="1">
        <v>2</v>
      </c>
      <c r="M1133" s="1" t="s">
        <v>12509</v>
      </c>
      <c r="N1133" s="1" t="s">
        <v>13003</v>
      </c>
      <c r="S1133" s="1" t="s">
        <v>93</v>
      </c>
      <c r="T1133" s="1" t="s">
        <v>6597</v>
      </c>
      <c r="U1133" s="1" t="s">
        <v>44</v>
      </c>
      <c r="V1133" s="1" t="s">
        <v>6669</v>
      </c>
      <c r="Y1133" s="1" t="s">
        <v>2708</v>
      </c>
      <c r="Z1133" s="1" t="s">
        <v>7758</v>
      </c>
      <c r="AF1133" s="1" t="s">
        <v>129</v>
      </c>
      <c r="AG1133" s="1" t="s">
        <v>8738</v>
      </c>
    </row>
    <row r="1134" spans="1:73" ht="13.5" customHeight="1" x14ac:dyDescent="0.25">
      <c r="A1134" s="4" t="str">
        <f t="shared" si="35"/>
        <v>1687_풍각남면_251</v>
      </c>
      <c r="B1134" s="1">
        <v>1687</v>
      </c>
      <c r="C1134" s="1" t="s">
        <v>11322</v>
      </c>
      <c r="D1134" s="1" t="s">
        <v>11323</v>
      </c>
      <c r="E1134" s="1">
        <v>1133</v>
      </c>
      <c r="F1134" s="1">
        <v>5</v>
      </c>
      <c r="G1134" s="1" t="s">
        <v>2663</v>
      </c>
      <c r="H1134" s="1" t="s">
        <v>6462</v>
      </c>
      <c r="I1134" s="1">
        <v>2</v>
      </c>
      <c r="L1134" s="1">
        <v>2</v>
      </c>
      <c r="M1134" s="1" t="s">
        <v>12509</v>
      </c>
      <c r="N1134" s="1" t="s">
        <v>13003</v>
      </c>
      <c r="S1134" s="1" t="s">
        <v>93</v>
      </c>
      <c r="T1134" s="1" t="s">
        <v>6597</v>
      </c>
      <c r="U1134" s="1" t="s">
        <v>640</v>
      </c>
      <c r="V1134" s="1" t="s">
        <v>6711</v>
      </c>
      <c r="Y1134" s="1" t="s">
        <v>2709</v>
      </c>
      <c r="Z1134" s="1" t="s">
        <v>7759</v>
      </c>
      <c r="AC1134" s="1">
        <v>30</v>
      </c>
      <c r="AD1134" s="1" t="s">
        <v>136</v>
      </c>
      <c r="AE1134" s="1" t="s">
        <v>8728</v>
      </c>
      <c r="AN1134" s="1" t="s">
        <v>2710</v>
      </c>
      <c r="AO1134" s="1" t="s">
        <v>8978</v>
      </c>
      <c r="AP1134" s="1" t="s">
        <v>58</v>
      </c>
      <c r="AQ1134" s="1" t="s">
        <v>6774</v>
      </c>
      <c r="AR1134" s="1" t="s">
        <v>2711</v>
      </c>
      <c r="AS1134" s="1" t="s">
        <v>9065</v>
      </c>
      <c r="BU1134" s="1" t="s">
        <v>14109</v>
      </c>
    </row>
    <row r="1135" spans="1:73" ht="13.5" customHeight="1" x14ac:dyDescent="0.25">
      <c r="A1135" s="4" t="str">
        <f t="shared" si="35"/>
        <v>1687_풍각남면_251</v>
      </c>
      <c r="B1135" s="1">
        <v>1687</v>
      </c>
      <c r="C1135" s="1" t="s">
        <v>11322</v>
      </c>
      <c r="D1135" s="1" t="s">
        <v>11323</v>
      </c>
      <c r="E1135" s="1">
        <v>1134</v>
      </c>
      <c r="F1135" s="1">
        <v>5</v>
      </c>
      <c r="G1135" s="1" t="s">
        <v>2663</v>
      </c>
      <c r="H1135" s="1" t="s">
        <v>6462</v>
      </c>
      <c r="I1135" s="1">
        <v>2</v>
      </c>
      <c r="L1135" s="1">
        <v>2</v>
      </c>
      <c r="M1135" s="1" t="s">
        <v>12509</v>
      </c>
      <c r="N1135" s="1" t="s">
        <v>13003</v>
      </c>
      <c r="T1135" s="1" t="s">
        <v>11389</v>
      </c>
      <c r="U1135" s="1" t="s">
        <v>2712</v>
      </c>
      <c r="V1135" s="1" t="s">
        <v>6847</v>
      </c>
      <c r="W1135" s="1" t="s">
        <v>84</v>
      </c>
      <c r="X1135" s="1" t="s">
        <v>11440</v>
      </c>
      <c r="Y1135" s="1" t="s">
        <v>2713</v>
      </c>
      <c r="Z1135" s="1" t="s">
        <v>7760</v>
      </c>
      <c r="AC1135" s="1">
        <v>41</v>
      </c>
      <c r="AD1135" s="1" t="s">
        <v>287</v>
      </c>
      <c r="AE1135" s="1" t="s">
        <v>8744</v>
      </c>
      <c r="AF1135" s="1" t="s">
        <v>97</v>
      </c>
      <c r="AG1135" s="1" t="s">
        <v>8774</v>
      </c>
      <c r="AJ1135" s="1" t="s">
        <v>17</v>
      </c>
      <c r="AK1135" s="1" t="s">
        <v>8908</v>
      </c>
      <c r="AL1135" s="1" t="s">
        <v>86</v>
      </c>
      <c r="AM1135" s="1" t="s">
        <v>8853</v>
      </c>
      <c r="AT1135" s="1" t="s">
        <v>60</v>
      </c>
      <c r="AU1135" s="1" t="s">
        <v>7012</v>
      </c>
      <c r="AV1135" s="1" t="s">
        <v>2714</v>
      </c>
      <c r="AW1135" s="1" t="s">
        <v>9425</v>
      </c>
      <c r="BB1135" s="1" t="s">
        <v>2715</v>
      </c>
      <c r="BC1135" s="1" t="s">
        <v>9756</v>
      </c>
      <c r="BD1135" s="1" t="s">
        <v>1573</v>
      </c>
      <c r="BE1135" s="1" t="s">
        <v>7880</v>
      </c>
      <c r="BG1135" s="1" t="s">
        <v>60</v>
      </c>
      <c r="BH1135" s="1" t="s">
        <v>7012</v>
      </c>
      <c r="BI1135" s="1" t="s">
        <v>2716</v>
      </c>
      <c r="BJ1135" s="1" t="s">
        <v>8158</v>
      </c>
      <c r="BK1135" s="1" t="s">
        <v>60</v>
      </c>
      <c r="BL1135" s="1" t="s">
        <v>7012</v>
      </c>
      <c r="BM1135" s="1" t="s">
        <v>2717</v>
      </c>
      <c r="BN1135" s="1" t="s">
        <v>9587</v>
      </c>
      <c r="BO1135" s="1" t="s">
        <v>60</v>
      </c>
      <c r="BP1135" s="1" t="s">
        <v>7012</v>
      </c>
      <c r="BQ1135" s="1" t="s">
        <v>2718</v>
      </c>
      <c r="BR1135" s="1" t="s">
        <v>10962</v>
      </c>
      <c r="BS1135" s="1" t="s">
        <v>2719</v>
      </c>
      <c r="BT1135" s="1" t="s">
        <v>8937</v>
      </c>
    </row>
    <row r="1136" spans="1:73" ht="13.5" customHeight="1" x14ac:dyDescent="0.25">
      <c r="A1136" s="4" t="str">
        <f t="shared" si="35"/>
        <v>1687_풍각남면_251</v>
      </c>
      <c r="B1136" s="1">
        <v>1687</v>
      </c>
      <c r="C1136" s="1" t="s">
        <v>11322</v>
      </c>
      <c r="D1136" s="1" t="s">
        <v>11323</v>
      </c>
      <c r="E1136" s="1">
        <v>1135</v>
      </c>
      <c r="F1136" s="1">
        <v>5</v>
      </c>
      <c r="G1136" s="1" t="s">
        <v>2663</v>
      </c>
      <c r="H1136" s="1" t="s">
        <v>6462</v>
      </c>
      <c r="I1136" s="1">
        <v>2</v>
      </c>
      <c r="L1136" s="1">
        <v>3</v>
      </c>
      <c r="M1136" s="1" t="s">
        <v>3539</v>
      </c>
      <c r="N1136" s="1" t="s">
        <v>9082</v>
      </c>
      <c r="T1136" s="1" t="s">
        <v>11368</v>
      </c>
      <c r="U1136" s="1" t="s">
        <v>2720</v>
      </c>
      <c r="V1136" s="1" t="s">
        <v>6848</v>
      </c>
      <c r="W1136" s="1" t="s">
        <v>1558</v>
      </c>
      <c r="X1136" s="1" t="s">
        <v>7082</v>
      </c>
      <c r="Y1136" s="1" t="s">
        <v>2721</v>
      </c>
      <c r="Z1136" s="1" t="s">
        <v>7273</v>
      </c>
      <c r="AC1136" s="1">
        <v>35</v>
      </c>
      <c r="AD1136" s="1" t="s">
        <v>39</v>
      </c>
      <c r="AE1136" s="1" t="s">
        <v>8715</v>
      </c>
      <c r="AJ1136" s="1" t="s">
        <v>17</v>
      </c>
      <c r="AK1136" s="1" t="s">
        <v>8908</v>
      </c>
      <c r="AL1136" s="1" t="s">
        <v>833</v>
      </c>
      <c r="AM1136" s="1" t="s">
        <v>8552</v>
      </c>
      <c r="AT1136" s="1" t="s">
        <v>60</v>
      </c>
      <c r="AU1136" s="1" t="s">
        <v>7012</v>
      </c>
      <c r="AV1136" s="1" t="s">
        <v>2455</v>
      </c>
      <c r="AW1136" s="1" t="s">
        <v>9399</v>
      </c>
      <c r="BG1136" s="1" t="s">
        <v>78</v>
      </c>
      <c r="BH1136" s="1" t="s">
        <v>6689</v>
      </c>
      <c r="BI1136" s="1" t="s">
        <v>2456</v>
      </c>
      <c r="BJ1136" s="1" t="s">
        <v>10081</v>
      </c>
      <c r="BK1136" s="1" t="s">
        <v>173</v>
      </c>
      <c r="BL1136" s="1" t="s">
        <v>6934</v>
      </c>
      <c r="BM1136" s="1" t="s">
        <v>2722</v>
      </c>
      <c r="BN1136" s="1" t="s">
        <v>10523</v>
      </c>
      <c r="BO1136" s="1" t="s">
        <v>60</v>
      </c>
      <c r="BP1136" s="1" t="s">
        <v>7012</v>
      </c>
      <c r="BQ1136" s="1" t="s">
        <v>2723</v>
      </c>
      <c r="BR1136" s="1" t="s">
        <v>10963</v>
      </c>
      <c r="BS1136" s="1" t="s">
        <v>833</v>
      </c>
      <c r="BT1136" s="1" t="s">
        <v>8552</v>
      </c>
    </row>
    <row r="1137" spans="1:73" ht="13.5" customHeight="1" x14ac:dyDescent="0.25">
      <c r="A1137" s="4" t="str">
        <f t="shared" si="35"/>
        <v>1687_풍각남면_251</v>
      </c>
      <c r="B1137" s="1">
        <v>1687</v>
      </c>
      <c r="C1137" s="1" t="s">
        <v>11322</v>
      </c>
      <c r="D1137" s="1" t="s">
        <v>11323</v>
      </c>
      <c r="E1137" s="1">
        <v>1136</v>
      </c>
      <c r="F1137" s="1">
        <v>5</v>
      </c>
      <c r="G1137" s="1" t="s">
        <v>2663</v>
      </c>
      <c r="H1137" s="1" t="s">
        <v>6462</v>
      </c>
      <c r="I1137" s="1">
        <v>2</v>
      </c>
      <c r="L1137" s="1">
        <v>3</v>
      </c>
      <c r="M1137" s="1" t="s">
        <v>3539</v>
      </c>
      <c r="N1137" s="1" t="s">
        <v>9082</v>
      </c>
      <c r="S1137" s="1" t="s">
        <v>52</v>
      </c>
      <c r="T1137" s="1" t="s">
        <v>6593</v>
      </c>
      <c r="W1137" s="1" t="s">
        <v>145</v>
      </c>
      <c r="X1137" s="1" t="s">
        <v>7059</v>
      </c>
      <c r="Y1137" s="1" t="s">
        <v>140</v>
      </c>
      <c r="Z1137" s="1" t="s">
        <v>7129</v>
      </c>
      <c r="AC1137" s="1">
        <v>23</v>
      </c>
      <c r="AD1137" s="1" t="s">
        <v>202</v>
      </c>
      <c r="AE1137" s="1" t="s">
        <v>8736</v>
      </c>
      <c r="AJ1137" s="1" t="s">
        <v>17</v>
      </c>
      <c r="AK1137" s="1" t="s">
        <v>8908</v>
      </c>
      <c r="AL1137" s="1" t="s">
        <v>57</v>
      </c>
      <c r="AM1137" s="1" t="s">
        <v>8919</v>
      </c>
      <c r="AT1137" s="1" t="s">
        <v>60</v>
      </c>
      <c r="AU1137" s="1" t="s">
        <v>7012</v>
      </c>
      <c r="AV1137" s="1" t="s">
        <v>2523</v>
      </c>
      <c r="AW1137" s="1" t="s">
        <v>7715</v>
      </c>
      <c r="BG1137" s="1" t="s">
        <v>288</v>
      </c>
      <c r="BH1137" s="1" t="s">
        <v>6823</v>
      </c>
      <c r="BI1137" s="1" t="s">
        <v>2724</v>
      </c>
      <c r="BJ1137" s="1" t="s">
        <v>10100</v>
      </c>
      <c r="BK1137" s="1" t="s">
        <v>78</v>
      </c>
      <c r="BL1137" s="1" t="s">
        <v>6689</v>
      </c>
      <c r="BM1137" s="1" t="s">
        <v>1445</v>
      </c>
      <c r="BN1137" s="1" t="s">
        <v>10019</v>
      </c>
      <c r="BO1137" s="1" t="s">
        <v>334</v>
      </c>
      <c r="BP1137" s="1" t="s">
        <v>6767</v>
      </c>
      <c r="BQ1137" s="1" t="s">
        <v>2725</v>
      </c>
      <c r="BR1137" s="1" t="s">
        <v>12114</v>
      </c>
      <c r="BS1137" s="1" t="s">
        <v>56</v>
      </c>
      <c r="BT1137" s="1" t="s">
        <v>11552</v>
      </c>
    </row>
    <row r="1138" spans="1:73" ht="13.5" customHeight="1" x14ac:dyDescent="0.25">
      <c r="A1138" s="4" t="str">
        <f t="shared" si="35"/>
        <v>1687_풍각남면_251</v>
      </c>
      <c r="B1138" s="1">
        <v>1687</v>
      </c>
      <c r="C1138" s="1" t="s">
        <v>11322</v>
      </c>
      <c r="D1138" s="1" t="s">
        <v>11323</v>
      </c>
      <c r="E1138" s="1">
        <v>1137</v>
      </c>
      <c r="F1138" s="1">
        <v>5</v>
      </c>
      <c r="G1138" s="1" t="s">
        <v>2663</v>
      </c>
      <c r="H1138" s="1" t="s">
        <v>6462</v>
      </c>
      <c r="I1138" s="1">
        <v>2</v>
      </c>
      <c r="L1138" s="1">
        <v>3</v>
      </c>
      <c r="M1138" s="1" t="s">
        <v>3539</v>
      </c>
      <c r="N1138" s="1" t="s">
        <v>9082</v>
      </c>
      <c r="S1138" s="1" t="s">
        <v>68</v>
      </c>
      <c r="T1138" s="1" t="s">
        <v>6595</v>
      </c>
      <c r="W1138" s="1" t="s">
        <v>1254</v>
      </c>
      <c r="X1138" s="1" t="s">
        <v>7079</v>
      </c>
      <c r="Y1138" s="1" t="s">
        <v>140</v>
      </c>
      <c r="Z1138" s="1" t="s">
        <v>7129</v>
      </c>
      <c r="AC1138" s="1">
        <v>61</v>
      </c>
      <c r="AD1138" s="1" t="s">
        <v>661</v>
      </c>
      <c r="AE1138" s="1" t="s">
        <v>8765</v>
      </c>
    </row>
    <row r="1139" spans="1:73" ht="13.5" customHeight="1" x14ac:dyDescent="0.25">
      <c r="A1139" s="4" t="str">
        <f t="shared" si="35"/>
        <v>1687_풍각남면_251</v>
      </c>
      <c r="B1139" s="1">
        <v>1687</v>
      </c>
      <c r="C1139" s="1" t="s">
        <v>11322</v>
      </c>
      <c r="D1139" s="1" t="s">
        <v>11323</v>
      </c>
      <c r="E1139" s="1">
        <v>1138</v>
      </c>
      <c r="F1139" s="1">
        <v>5</v>
      </c>
      <c r="G1139" s="1" t="s">
        <v>2663</v>
      </c>
      <c r="H1139" s="1" t="s">
        <v>6462</v>
      </c>
      <c r="I1139" s="1">
        <v>2</v>
      </c>
      <c r="L1139" s="1">
        <v>4</v>
      </c>
      <c r="M1139" s="1" t="s">
        <v>12510</v>
      </c>
      <c r="N1139" s="1" t="s">
        <v>13004</v>
      </c>
      <c r="T1139" s="1" t="s">
        <v>11369</v>
      </c>
      <c r="U1139" s="1" t="s">
        <v>346</v>
      </c>
      <c r="V1139" s="1" t="s">
        <v>6688</v>
      </c>
      <c r="W1139" s="1" t="s">
        <v>84</v>
      </c>
      <c r="X1139" s="1" t="s">
        <v>11440</v>
      </c>
      <c r="Y1139" s="1" t="s">
        <v>2726</v>
      </c>
      <c r="Z1139" s="1" t="s">
        <v>7761</v>
      </c>
      <c r="AC1139" s="1">
        <v>34</v>
      </c>
      <c r="AD1139" s="1" t="s">
        <v>55</v>
      </c>
      <c r="AE1139" s="1" t="s">
        <v>8716</v>
      </c>
      <c r="AJ1139" s="1" t="s">
        <v>17</v>
      </c>
      <c r="AK1139" s="1" t="s">
        <v>8908</v>
      </c>
      <c r="AL1139" s="1" t="s">
        <v>86</v>
      </c>
      <c r="AM1139" s="1" t="s">
        <v>8853</v>
      </c>
      <c r="AT1139" s="1" t="s">
        <v>2727</v>
      </c>
      <c r="AU1139" s="1" t="s">
        <v>9197</v>
      </c>
      <c r="AV1139" s="1" t="s">
        <v>420</v>
      </c>
      <c r="AW1139" s="1" t="s">
        <v>9262</v>
      </c>
      <c r="BG1139" s="1" t="s">
        <v>78</v>
      </c>
      <c r="BH1139" s="1" t="s">
        <v>6689</v>
      </c>
      <c r="BI1139" s="1" t="s">
        <v>2728</v>
      </c>
      <c r="BJ1139" s="1" t="s">
        <v>8932</v>
      </c>
      <c r="BK1139" s="1" t="s">
        <v>60</v>
      </c>
      <c r="BL1139" s="1" t="s">
        <v>7012</v>
      </c>
      <c r="BM1139" s="1" t="s">
        <v>273</v>
      </c>
      <c r="BN1139" s="1" t="s">
        <v>10394</v>
      </c>
      <c r="BO1139" s="1" t="s">
        <v>2729</v>
      </c>
      <c r="BP1139" s="1" t="s">
        <v>6849</v>
      </c>
      <c r="BQ1139" s="1" t="s">
        <v>2730</v>
      </c>
      <c r="BR1139" s="1" t="s">
        <v>13677</v>
      </c>
      <c r="BS1139" s="1" t="s">
        <v>56</v>
      </c>
      <c r="BT1139" s="1" t="s">
        <v>11552</v>
      </c>
      <c r="BU1139" s="1" t="s">
        <v>14110</v>
      </c>
    </row>
    <row r="1140" spans="1:73" ht="13.5" customHeight="1" x14ac:dyDescent="0.25">
      <c r="A1140" s="4" t="str">
        <f t="shared" si="35"/>
        <v>1687_풍각남면_251</v>
      </c>
      <c r="B1140" s="1">
        <v>1687</v>
      </c>
      <c r="C1140" s="1" t="s">
        <v>11322</v>
      </c>
      <c r="D1140" s="1" t="s">
        <v>11323</v>
      </c>
      <c r="E1140" s="1">
        <v>1139</v>
      </c>
      <c r="F1140" s="1">
        <v>5</v>
      </c>
      <c r="G1140" s="1" t="s">
        <v>2663</v>
      </c>
      <c r="H1140" s="1" t="s">
        <v>6462</v>
      </c>
      <c r="I1140" s="1">
        <v>2</v>
      </c>
      <c r="L1140" s="1">
        <v>4</v>
      </c>
      <c r="M1140" s="1" t="s">
        <v>12510</v>
      </c>
      <c r="N1140" s="1" t="s">
        <v>13004</v>
      </c>
      <c r="S1140" s="1" t="s">
        <v>52</v>
      </c>
      <c r="T1140" s="1" t="s">
        <v>6593</v>
      </c>
      <c r="W1140" s="1" t="s">
        <v>342</v>
      </c>
      <c r="X1140" s="1" t="s">
        <v>7064</v>
      </c>
      <c r="Y1140" s="1" t="s">
        <v>140</v>
      </c>
      <c r="Z1140" s="1" t="s">
        <v>7129</v>
      </c>
      <c r="AC1140" s="1">
        <v>30</v>
      </c>
      <c r="AD1140" s="1" t="s">
        <v>136</v>
      </c>
      <c r="AE1140" s="1" t="s">
        <v>8728</v>
      </c>
      <c r="AJ1140" s="1" t="s">
        <v>17</v>
      </c>
      <c r="AK1140" s="1" t="s">
        <v>8908</v>
      </c>
      <c r="AL1140" s="1" t="s">
        <v>2731</v>
      </c>
      <c r="AM1140" s="1" t="s">
        <v>8937</v>
      </c>
      <c r="AT1140" s="1" t="s">
        <v>931</v>
      </c>
      <c r="AU1140" s="1" t="s">
        <v>6813</v>
      </c>
      <c r="AV1140" s="1" t="s">
        <v>2732</v>
      </c>
      <c r="AW1140" s="1" t="s">
        <v>9426</v>
      </c>
      <c r="BG1140" s="1" t="s">
        <v>335</v>
      </c>
      <c r="BH1140" s="1" t="s">
        <v>6942</v>
      </c>
      <c r="BI1140" s="1" t="s">
        <v>2733</v>
      </c>
      <c r="BJ1140" s="1" t="s">
        <v>8412</v>
      </c>
      <c r="BK1140" s="1" t="s">
        <v>2734</v>
      </c>
      <c r="BL1140" s="1" t="s">
        <v>10347</v>
      </c>
      <c r="BM1140" s="1" t="s">
        <v>2735</v>
      </c>
      <c r="BN1140" s="1" t="s">
        <v>9540</v>
      </c>
      <c r="BO1140" s="1" t="s">
        <v>348</v>
      </c>
      <c r="BP1140" s="1" t="s">
        <v>9000</v>
      </c>
      <c r="BQ1140" s="1" t="s">
        <v>2736</v>
      </c>
      <c r="BR1140" s="1" t="s">
        <v>10964</v>
      </c>
      <c r="BS1140" s="1" t="s">
        <v>1095</v>
      </c>
      <c r="BT1140" s="1" t="s">
        <v>11631</v>
      </c>
    </row>
    <row r="1141" spans="1:73" ht="13.5" customHeight="1" x14ac:dyDescent="0.25">
      <c r="A1141" s="4" t="str">
        <f t="shared" si="35"/>
        <v>1687_풍각남면_251</v>
      </c>
      <c r="B1141" s="1">
        <v>1687</v>
      </c>
      <c r="C1141" s="1" t="s">
        <v>11322</v>
      </c>
      <c r="D1141" s="1" t="s">
        <v>11323</v>
      </c>
      <c r="E1141" s="1">
        <v>1140</v>
      </c>
      <c r="F1141" s="1">
        <v>5</v>
      </c>
      <c r="G1141" s="1" t="s">
        <v>2663</v>
      </c>
      <c r="H1141" s="1" t="s">
        <v>6462</v>
      </c>
      <c r="I1141" s="1">
        <v>2</v>
      </c>
      <c r="L1141" s="1">
        <v>4</v>
      </c>
      <c r="M1141" s="1" t="s">
        <v>12510</v>
      </c>
      <c r="N1141" s="1" t="s">
        <v>13004</v>
      </c>
      <c r="S1141" s="1" t="s">
        <v>2737</v>
      </c>
      <c r="T1141" s="1" t="s">
        <v>6633</v>
      </c>
      <c r="U1141" s="1" t="s">
        <v>2729</v>
      </c>
      <c r="V1141" s="1" t="s">
        <v>6849</v>
      </c>
      <c r="W1141" s="1" t="s">
        <v>98</v>
      </c>
      <c r="X1141" s="1" t="s">
        <v>11439</v>
      </c>
      <c r="Y1141" s="1" t="s">
        <v>137</v>
      </c>
      <c r="Z1141" s="1" t="s">
        <v>7762</v>
      </c>
      <c r="AC1141" s="1">
        <v>92</v>
      </c>
      <c r="AD1141" s="1" t="s">
        <v>633</v>
      </c>
      <c r="AE1141" s="1" t="s">
        <v>7260</v>
      </c>
    </row>
    <row r="1142" spans="1:73" ht="13.5" customHeight="1" x14ac:dyDescent="0.25">
      <c r="A1142" s="4" t="str">
        <f t="shared" si="35"/>
        <v>1687_풍각남면_251</v>
      </c>
      <c r="B1142" s="1">
        <v>1687</v>
      </c>
      <c r="C1142" s="1" t="s">
        <v>11322</v>
      </c>
      <c r="D1142" s="1" t="s">
        <v>11323</v>
      </c>
      <c r="E1142" s="1">
        <v>1141</v>
      </c>
      <c r="F1142" s="1">
        <v>5</v>
      </c>
      <c r="G1142" s="1" t="s">
        <v>2663</v>
      </c>
      <c r="H1142" s="1" t="s">
        <v>6462</v>
      </c>
      <c r="I1142" s="1">
        <v>2</v>
      </c>
      <c r="L1142" s="1">
        <v>4</v>
      </c>
      <c r="M1142" s="1" t="s">
        <v>12510</v>
      </c>
      <c r="N1142" s="1" t="s">
        <v>13004</v>
      </c>
      <c r="S1142" s="1" t="s">
        <v>68</v>
      </c>
      <c r="T1142" s="1" t="s">
        <v>6595</v>
      </c>
      <c r="W1142" s="1" t="s">
        <v>98</v>
      </c>
      <c r="X1142" s="1" t="s">
        <v>11439</v>
      </c>
      <c r="Y1142" s="1" t="s">
        <v>140</v>
      </c>
      <c r="Z1142" s="1" t="s">
        <v>7129</v>
      </c>
      <c r="AC1142" s="1">
        <v>49</v>
      </c>
      <c r="AD1142" s="1" t="s">
        <v>100</v>
      </c>
      <c r="AE1142" s="1" t="s">
        <v>8722</v>
      </c>
    </row>
    <row r="1143" spans="1:73" ht="13.5" customHeight="1" x14ac:dyDescent="0.25">
      <c r="A1143" s="4" t="str">
        <f t="shared" si="35"/>
        <v>1687_풍각남면_251</v>
      </c>
      <c r="B1143" s="1">
        <v>1687</v>
      </c>
      <c r="C1143" s="1" t="s">
        <v>11322</v>
      </c>
      <c r="D1143" s="1" t="s">
        <v>11323</v>
      </c>
      <c r="E1143" s="1">
        <v>1142</v>
      </c>
      <c r="F1143" s="1">
        <v>5</v>
      </c>
      <c r="G1143" s="1" t="s">
        <v>2663</v>
      </c>
      <c r="H1143" s="1" t="s">
        <v>6462</v>
      </c>
      <c r="I1143" s="1">
        <v>2</v>
      </c>
      <c r="L1143" s="1">
        <v>4</v>
      </c>
      <c r="M1143" s="1" t="s">
        <v>12510</v>
      </c>
      <c r="N1143" s="1" t="s">
        <v>13004</v>
      </c>
      <c r="S1143" s="1" t="s">
        <v>147</v>
      </c>
      <c r="T1143" s="1" t="s">
        <v>6598</v>
      </c>
      <c r="U1143" s="1" t="s">
        <v>2738</v>
      </c>
      <c r="V1143" s="1" t="s">
        <v>6850</v>
      </c>
      <c r="Y1143" s="1" t="s">
        <v>495</v>
      </c>
      <c r="Z1143" s="1" t="s">
        <v>7763</v>
      </c>
      <c r="AC1143" s="1">
        <v>20</v>
      </c>
      <c r="AD1143" s="1" t="s">
        <v>1066</v>
      </c>
      <c r="AE1143" s="1" t="s">
        <v>7176</v>
      </c>
    </row>
    <row r="1144" spans="1:73" ht="13.5" customHeight="1" x14ac:dyDescent="0.25">
      <c r="A1144" s="4" t="str">
        <f t="shared" si="35"/>
        <v>1687_풍각남면_251</v>
      </c>
      <c r="B1144" s="1">
        <v>1687</v>
      </c>
      <c r="C1144" s="1" t="s">
        <v>11322</v>
      </c>
      <c r="D1144" s="1" t="s">
        <v>11323</v>
      </c>
      <c r="E1144" s="1">
        <v>1143</v>
      </c>
      <c r="F1144" s="1">
        <v>5</v>
      </c>
      <c r="G1144" s="1" t="s">
        <v>2663</v>
      </c>
      <c r="H1144" s="1" t="s">
        <v>6462</v>
      </c>
      <c r="I1144" s="1">
        <v>2</v>
      </c>
      <c r="L1144" s="1">
        <v>4</v>
      </c>
      <c r="M1144" s="1" t="s">
        <v>12510</v>
      </c>
      <c r="N1144" s="1" t="s">
        <v>13004</v>
      </c>
      <c r="S1144" s="1" t="s">
        <v>93</v>
      </c>
      <c r="T1144" s="1" t="s">
        <v>6597</v>
      </c>
      <c r="Y1144" s="1" t="s">
        <v>2739</v>
      </c>
      <c r="Z1144" s="1" t="s">
        <v>7764</v>
      </c>
      <c r="AC1144" s="1">
        <v>3</v>
      </c>
      <c r="AD1144" s="1" t="s">
        <v>96</v>
      </c>
      <c r="AE1144" s="1" t="s">
        <v>8721</v>
      </c>
      <c r="AF1144" s="1" t="s">
        <v>571</v>
      </c>
      <c r="AG1144" s="1" t="s">
        <v>7068</v>
      </c>
    </row>
    <row r="1145" spans="1:73" ht="13.5" customHeight="1" x14ac:dyDescent="0.25">
      <c r="A1145" s="4" t="str">
        <f t="shared" si="35"/>
        <v>1687_풍각남면_251</v>
      </c>
      <c r="B1145" s="1">
        <v>1687</v>
      </c>
      <c r="C1145" s="1" t="s">
        <v>11322</v>
      </c>
      <c r="D1145" s="1" t="s">
        <v>11323</v>
      </c>
      <c r="E1145" s="1">
        <v>1144</v>
      </c>
      <c r="F1145" s="1">
        <v>5</v>
      </c>
      <c r="G1145" s="1" t="s">
        <v>2663</v>
      </c>
      <c r="H1145" s="1" t="s">
        <v>6462</v>
      </c>
      <c r="I1145" s="1">
        <v>2</v>
      </c>
      <c r="L1145" s="1">
        <v>4</v>
      </c>
      <c r="M1145" s="1" t="s">
        <v>12510</v>
      </c>
      <c r="N1145" s="1" t="s">
        <v>13004</v>
      </c>
      <c r="S1145" s="1" t="s">
        <v>70</v>
      </c>
      <c r="T1145" s="1" t="s">
        <v>6596</v>
      </c>
      <c r="Y1145" s="1" t="s">
        <v>13825</v>
      </c>
      <c r="Z1145" s="1" t="s">
        <v>7765</v>
      </c>
      <c r="AF1145" s="1" t="s">
        <v>129</v>
      </c>
      <c r="AG1145" s="1" t="s">
        <v>8738</v>
      </c>
    </row>
    <row r="1146" spans="1:73" ht="13.5" customHeight="1" x14ac:dyDescent="0.25">
      <c r="A1146" s="4" t="str">
        <f t="shared" si="35"/>
        <v>1687_풍각남면_251</v>
      </c>
      <c r="B1146" s="1">
        <v>1687</v>
      </c>
      <c r="C1146" s="1" t="s">
        <v>11322</v>
      </c>
      <c r="D1146" s="1" t="s">
        <v>11323</v>
      </c>
      <c r="E1146" s="1">
        <v>1145</v>
      </c>
      <c r="F1146" s="1">
        <v>5</v>
      </c>
      <c r="G1146" s="1" t="s">
        <v>2663</v>
      </c>
      <c r="H1146" s="1" t="s">
        <v>6462</v>
      </c>
      <c r="I1146" s="1">
        <v>2</v>
      </c>
      <c r="L1146" s="1">
        <v>4</v>
      </c>
      <c r="M1146" s="1" t="s">
        <v>12510</v>
      </c>
      <c r="N1146" s="1" t="s">
        <v>13004</v>
      </c>
      <c r="S1146" s="1" t="s">
        <v>70</v>
      </c>
      <c r="T1146" s="1" t="s">
        <v>6596</v>
      </c>
      <c r="Y1146" s="1" t="s">
        <v>2740</v>
      </c>
      <c r="Z1146" s="1" t="s">
        <v>7766</v>
      </c>
      <c r="AC1146" s="1">
        <v>1</v>
      </c>
      <c r="AD1146" s="1" t="s">
        <v>661</v>
      </c>
      <c r="AE1146" s="1" t="s">
        <v>8765</v>
      </c>
      <c r="AF1146" s="1" t="s">
        <v>97</v>
      </c>
      <c r="AG1146" s="1" t="s">
        <v>8774</v>
      </c>
    </row>
    <row r="1147" spans="1:73" ht="13.5" customHeight="1" x14ac:dyDescent="0.25">
      <c r="A1147" s="4" t="str">
        <f t="shared" si="35"/>
        <v>1687_풍각남면_251</v>
      </c>
      <c r="B1147" s="1">
        <v>1687</v>
      </c>
      <c r="C1147" s="1" t="s">
        <v>11322</v>
      </c>
      <c r="D1147" s="1" t="s">
        <v>11323</v>
      </c>
      <c r="E1147" s="1">
        <v>1146</v>
      </c>
      <c r="F1147" s="1">
        <v>5</v>
      </c>
      <c r="G1147" s="1" t="s">
        <v>2663</v>
      </c>
      <c r="H1147" s="1" t="s">
        <v>6462</v>
      </c>
      <c r="I1147" s="1">
        <v>2</v>
      </c>
      <c r="L1147" s="1">
        <v>5</v>
      </c>
      <c r="M1147" s="1" t="s">
        <v>12511</v>
      </c>
      <c r="N1147" s="1" t="s">
        <v>13005</v>
      </c>
      <c r="T1147" s="1" t="s">
        <v>11368</v>
      </c>
      <c r="U1147" s="1" t="s">
        <v>2741</v>
      </c>
      <c r="V1147" s="1" t="s">
        <v>6851</v>
      </c>
      <c r="W1147" s="1" t="s">
        <v>98</v>
      </c>
      <c r="X1147" s="1" t="s">
        <v>11439</v>
      </c>
      <c r="Y1147" s="1" t="s">
        <v>2742</v>
      </c>
      <c r="Z1147" s="1" t="s">
        <v>7767</v>
      </c>
      <c r="AC1147" s="1">
        <v>45</v>
      </c>
      <c r="AD1147" s="1" t="s">
        <v>406</v>
      </c>
      <c r="AE1147" s="1" t="s">
        <v>8755</v>
      </c>
      <c r="AJ1147" s="1" t="s">
        <v>17</v>
      </c>
      <c r="AK1147" s="1" t="s">
        <v>8908</v>
      </c>
      <c r="AL1147" s="1" t="s">
        <v>56</v>
      </c>
      <c r="AM1147" s="1" t="s">
        <v>11552</v>
      </c>
      <c r="AT1147" s="1" t="s">
        <v>1179</v>
      </c>
      <c r="AU1147" s="1" t="s">
        <v>11413</v>
      </c>
      <c r="AV1147" s="1" t="s">
        <v>576</v>
      </c>
      <c r="AW1147" s="1" t="s">
        <v>7768</v>
      </c>
      <c r="BG1147" s="1" t="s">
        <v>78</v>
      </c>
      <c r="BH1147" s="1" t="s">
        <v>6689</v>
      </c>
      <c r="BI1147" s="1" t="s">
        <v>948</v>
      </c>
      <c r="BJ1147" s="1" t="s">
        <v>7626</v>
      </c>
      <c r="BK1147" s="1" t="s">
        <v>335</v>
      </c>
      <c r="BL1147" s="1" t="s">
        <v>6942</v>
      </c>
      <c r="BM1147" s="1" t="s">
        <v>2691</v>
      </c>
      <c r="BN1147" s="1" t="s">
        <v>10230</v>
      </c>
      <c r="BO1147" s="1" t="s">
        <v>60</v>
      </c>
      <c r="BP1147" s="1" t="s">
        <v>7012</v>
      </c>
      <c r="BQ1147" s="1" t="s">
        <v>2743</v>
      </c>
      <c r="BR1147" s="1" t="s">
        <v>10965</v>
      </c>
      <c r="BS1147" s="1" t="s">
        <v>833</v>
      </c>
      <c r="BT1147" s="1" t="s">
        <v>8552</v>
      </c>
      <c r="BU1147" s="1" t="s">
        <v>14111</v>
      </c>
    </row>
    <row r="1148" spans="1:73" ht="13.5" customHeight="1" x14ac:dyDescent="0.25">
      <c r="A1148" s="4" t="str">
        <f t="shared" si="35"/>
        <v>1687_풍각남면_251</v>
      </c>
      <c r="B1148" s="1">
        <v>1687</v>
      </c>
      <c r="C1148" s="1" t="s">
        <v>11322</v>
      </c>
      <c r="D1148" s="1" t="s">
        <v>11323</v>
      </c>
      <c r="E1148" s="1">
        <v>1147</v>
      </c>
      <c r="F1148" s="1">
        <v>5</v>
      </c>
      <c r="G1148" s="1" t="s">
        <v>2663</v>
      </c>
      <c r="H1148" s="1" t="s">
        <v>6462</v>
      </c>
      <c r="I1148" s="1">
        <v>2</v>
      </c>
      <c r="L1148" s="1">
        <v>5</v>
      </c>
      <c r="M1148" s="1" t="s">
        <v>12511</v>
      </c>
      <c r="N1148" s="1" t="s">
        <v>13005</v>
      </c>
      <c r="S1148" s="1" t="s">
        <v>52</v>
      </c>
      <c r="T1148" s="1" t="s">
        <v>6593</v>
      </c>
      <c r="U1148" s="1" t="s">
        <v>83</v>
      </c>
      <c r="V1148" s="1" t="s">
        <v>11397</v>
      </c>
      <c r="W1148" s="1" t="s">
        <v>84</v>
      </c>
      <c r="X1148" s="1" t="s">
        <v>11440</v>
      </c>
      <c r="Y1148" s="1" t="s">
        <v>140</v>
      </c>
      <c r="Z1148" s="1" t="s">
        <v>7129</v>
      </c>
      <c r="AC1148" s="1">
        <v>40</v>
      </c>
      <c r="AD1148" s="1" t="s">
        <v>327</v>
      </c>
      <c r="AE1148" s="1" t="s">
        <v>8748</v>
      </c>
      <c r="AJ1148" s="1" t="s">
        <v>17</v>
      </c>
      <c r="AK1148" s="1" t="s">
        <v>8908</v>
      </c>
      <c r="AL1148" s="1" t="s">
        <v>86</v>
      </c>
      <c r="AM1148" s="1" t="s">
        <v>8853</v>
      </c>
      <c r="AT1148" s="1" t="s">
        <v>159</v>
      </c>
      <c r="AU1148" s="1" t="s">
        <v>9166</v>
      </c>
      <c r="AV1148" s="1" t="s">
        <v>2488</v>
      </c>
      <c r="AW1148" s="1" t="s">
        <v>9403</v>
      </c>
      <c r="BG1148" s="1" t="s">
        <v>60</v>
      </c>
      <c r="BH1148" s="1" t="s">
        <v>7012</v>
      </c>
      <c r="BI1148" s="1" t="s">
        <v>712</v>
      </c>
      <c r="BJ1148" s="1" t="s">
        <v>9329</v>
      </c>
      <c r="BM1148" s="1" t="s">
        <v>2744</v>
      </c>
      <c r="BN1148" s="1" t="s">
        <v>10524</v>
      </c>
      <c r="BO1148" s="1" t="s">
        <v>60</v>
      </c>
      <c r="BP1148" s="1" t="s">
        <v>7012</v>
      </c>
      <c r="BQ1148" s="1" t="s">
        <v>2745</v>
      </c>
      <c r="BR1148" s="1" t="s">
        <v>10966</v>
      </c>
      <c r="BS1148" s="1" t="s">
        <v>51</v>
      </c>
      <c r="BT1148" s="1" t="s">
        <v>8849</v>
      </c>
      <c r="BU1148" s="1" t="s">
        <v>14112</v>
      </c>
    </row>
    <row r="1149" spans="1:73" ht="13.5" customHeight="1" x14ac:dyDescent="0.25">
      <c r="A1149" s="4" t="str">
        <f t="shared" si="35"/>
        <v>1687_풍각남면_251</v>
      </c>
      <c r="B1149" s="1">
        <v>1687</v>
      </c>
      <c r="C1149" s="1" t="s">
        <v>11322</v>
      </c>
      <c r="D1149" s="1" t="s">
        <v>11323</v>
      </c>
      <c r="E1149" s="1">
        <v>1148</v>
      </c>
      <c r="F1149" s="1">
        <v>5</v>
      </c>
      <c r="G1149" s="1" t="s">
        <v>2663</v>
      </c>
      <c r="H1149" s="1" t="s">
        <v>6462</v>
      </c>
      <c r="I1149" s="1">
        <v>2</v>
      </c>
      <c r="L1149" s="1">
        <v>5</v>
      </c>
      <c r="M1149" s="1" t="s">
        <v>12511</v>
      </c>
      <c r="N1149" s="1" t="s">
        <v>13005</v>
      </c>
      <c r="S1149" s="1" t="s">
        <v>66</v>
      </c>
      <c r="T1149" s="1" t="s">
        <v>11384</v>
      </c>
      <c r="U1149" s="1" t="s">
        <v>78</v>
      </c>
      <c r="V1149" s="1" t="s">
        <v>6689</v>
      </c>
      <c r="Y1149" s="1" t="s">
        <v>576</v>
      </c>
      <c r="Z1149" s="1" t="s">
        <v>7768</v>
      </c>
      <c r="AC1149" s="1">
        <v>86</v>
      </c>
      <c r="AD1149" s="1" t="s">
        <v>141</v>
      </c>
      <c r="AE1149" s="1" t="s">
        <v>8729</v>
      </c>
    </row>
    <row r="1150" spans="1:73" ht="13.5" customHeight="1" x14ac:dyDescent="0.25">
      <c r="A1150" s="4" t="str">
        <f t="shared" si="35"/>
        <v>1687_풍각남면_251</v>
      </c>
      <c r="B1150" s="1">
        <v>1687</v>
      </c>
      <c r="C1150" s="1" t="s">
        <v>11322</v>
      </c>
      <c r="D1150" s="1" t="s">
        <v>11323</v>
      </c>
      <c r="E1150" s="1">
        <v>1149</v>
      </c>
      <c r="F1150" s="1">
        <v>5</v>
      </c>
      <c r="G1150" s="1" t="s">
        <v>2663</v>
      </c>
      <c r="H1150" s="1" t="s">
        <v>6462</v>
      </c>
      <c r="I1150" s="1">
        <v>2</v>
      </c>
      <c r="L1150" s="1">
        <v>5</v>
      </c>
      <c r="M1150" s="1" t="s">
        <v>12511</v>
      </c>
      <c r="N1150" s="1" t="s">
        <v>13005</v>
      </c>
      <c r="S1150" s="1" t="s">
        <v>70</v>
      </c>
      <c r="T1150" s="1" t="s">
        <v>6596</v>
      </c>
      <c r="Y1150" s="1" t="s">
        <v>2746</v>
      </c>
      <c r="Z1150" s="1" t="s">
        <v>7560</v>
      </c>
      <c r="AC1150" s="1">
        <v>13</v>
      </c>
      <c r="AD1150" s="1" t="s">
        <v>314</v>
      </c>
      <c r="AE1150" s="1" t="s">
        <v>8747</v>
      </c>
    </row>
    <row r="1151" spans="1:73" ht="13.5" customHeight="1" x14ac:dyDescent="0.25">
      <c r="A1151" s="4" t="str">
        <f t="shared" si="35"/>
        <v>1687_풍각남면_251</v>
      </c>
      <c r="B1151" s="1">
        <v>1687</v>
      </c>
      <c r="C1151" s="1" t="s">
        <v>11322</v>
      </c>
      <c r="D1151" s="1" t="s">
        <v>11323</v>
      </c>
      <c r="E1151" s="1">
        <v>1150</v>
      </c>
      <c r="F1151" s="1">
        <v>5</v>
      </c>
      <c r="G1151" s="1" t="s">
        <v>2663</v>
      </c>
      <c r="H1151" s="1" t="s">
        <v>6462</v>
      </c>
      <c r="I1151" s="1">
        <v>2</v>
      </c>
      <c r="L1151" s="1">
        <v>5</v>
      </c>
      <c r="M1151" s="1" t="s">
        <v>12511</v>
      </c>
      <c r="N1151" s="1" t="s">
        <v>13005</v>
      </c>
      <c r="S1151" s="1" t="s">
        <v>70</v>
      </c>
      <c r="T1151" s="1" t="s">
        <v>6596</v>
      </c>
      <c r="Y1151" s="1" t="s">
        <v>1252</v>
      </c>
      <c r="Z1151" s="1" t="s">
        <v>7386</v>
      </c>
      <c r="AC1151" s="1">
        <v>11</v>
      </c>
      <c r="AD1151" s="1" t="s">
        <v>192</v>
      </c>
      <c r="AE1151" s="1" t="s">
        <v>8735</v>
      </c>
    </row>
    <row r="1152" spans="1:73" ht="13.5" customHeight="1" x14ac:dyDescent="0.25">
      <c r="A1152" s="4" t="str">
        <f t="shared" si="35"/>
        <v>1687_풍각남면_251</v>
      </c>
      <c r="B1152" s="1">
        <v>1687</v>
      </c>
      <c r="C1152" s="1" t="s">
        <v>11322</v>
      </c>
      <c r="D1152" s="1" t="s">
        <v>11323</v>
      </c>
      <c r="E1152" s="1">
        <v>1151</v>
      </c>
      <c r="F1152" s="1">
        <v>5</v>
      </c>
      <c r="G1152" s="1" t="s">
        <v>2663</v>
      </c>
      <c r="H1152" s="1" t="s">
        <v>6462</v>
      </c>
      <c r="I1152" s="1">
        <v>3</v>
      </c>
      <c r="J1152" s="1" t="s">
        <v>2747</v>
      </c>
      <c r="K1152" s="1" t="s">
        <v>11365</v>
      </c>
      <c r="L1152" s="1">
        <v>1</v>
      </c>
      <c r="M1152" s="1" t="s">
        <v>12512</v>
      </c>
      <c r="N1152" s="1" t="s">
        <v>13006</v>
      </c>
      <c r="T1152" s="1" t="s">
        <v>11368</v>
      </c>
      <c r="U1152" s="1" t="s">
        <v>2748</v>
      </c>
      <c r="V1152" s="1" t="s">
        <v>6852</v>
      </c>
      <c r="W1152" s="1" t="s">
        <v>98</v>
      </c>
      <c r="X1152" s="1" t="s">
        <v>11439</v>
      </c>
      <c r="Y1152" s="1" t="s">
        <v>2749</v>
      </c>
      <c r="Z1152" s="1" t="s">
        <v>7769</v>
      </c>
      <c r="AC1152" s="1">
        <v>36</v>
      </c>
      <c r="AD1152" s="1" t="s">
        <v>76</v>
      </c>
      <c r="AE1152" s="1" t="s">
        <v>8719</v>
      </c>
      <c r="AJ1152" s="1" t="s">
        <v>17</v>
      </c>
      <c r="AK1152" s="1" t="s">
        <v>8908</v>
      </c>
      <c r="AL1152" s="1" t="s">
        <v>56</v>
      </c>
      <c r="AM1152" s="1" t="s">
        <v>11552</v>
      </c>
      <c r="AT1152" s="1" t="s">
        <v>60</v>
      </c>
      <c r="AU1152" s="1" t="s">
        <v>7012</v>
      </c>
      <c r="AV1152" s="1" t="s">
        <v>2249</v>
      </c>
      <c r="AW1152" s="1" t="s">
        <v>9375</v>
      </c>
      <c r="BG1152" s="1" t="s">
        <v>60</v>
      </c>
      <c r="BH1152" s="1" t="s">
        <v>7012</v>
      </c>
      <c r="BI1152" s="1" t="s">
        <v>2750</v>
      </c>
      <c r="BJ1152" s="1" t="s">
        <v>9745</v>
      </c>
      <c r="BK1152" s="1" t="s">
        <v>60</v>
      </c>
      <c r="BL1152" s="1" t="s">
        <v>7012</v>
      </c>
      <c r="BM1152" s="1" t="s">
        <v>2474</v>
      </c>
      <c r="BN1152" s="1" t="s">
        <v>8294</v>
      </c>
      <c r="BO1152" s="1" t="s">
        <v>60</v>
      </c>
      <c r="BP1152" s="1" t="s">
        <v>7012</v>
      </c>
      <c r="BQ1152" s="1" t="s">
        <v>2751</v>
      </c>
      <c r="BR1152" s="1" t="s">
        <v>12282</v>
      </c>
      <c r="BS1152" s="1" t="s">
        <v>86</v>
      </c>
      <c r="BT1152" s="1" t="s">
        <v>8853</v>
      </c>
    </row>
    <row r="1153" spans="1:73" ht="13.5" customHeight="1" x14ac:dyDescent="0.25">
      <c r="A1153" s="4" t="str">
        <f t="shared" ref="A1153:A1185" si="36">HYPERLINK("http://kyu.snu.ac.kr/sdhj/index.jsp?type=hj/GK14817_00IH_0001_0252.jpg","1687_풍각남면_252")</f>
        <v>1687_풍각남면_252</v>
      </c>
      <c r="B1153" s="1">
        <v>1687</v>
      </c>
      <c r="C1153" s="1" t="s">
        <v>11322</v>
      </c>
      <c r="D1153" s="1" t="s">
        <v>11323</v>
      </c>
      <c r="E1153" s="1">
        <v>1152</v>
      </c>
      <c r="F1153" s="1">
        <v>5</v>
      </c>
      <c r="G1153" s="1" t="s">
        <v>2663</v>
      </c>
      <c r="H1153" s="1" t="s">
        <v>6462</v>
      </c>
      <c r="I1153" s="1">
        <v>3</v>
      </c>
      <c r="L1153" s="1">
        <v>1</v>
      </c>
      <c r="M1153" s="1" t="s">
        <v>12512</v>
      </c>
      <c r="N1153" s="1" t="s">
        <v>13006</v>
      </c>
      <c r="S1153" s="1" t="s">
        <v>52</v>
      </c>
      <c r="T1153" s="1" t="s">
        <v>6593</v>
      </c>
      <c r="W1153" s="1" t="s">
        <v>2752</v>
      </c>
      <c r="X1153" s="1" t="s">
        <v>7095</v>
      </c>
      <c r="Y1153" s="1" t="s">
        <v>140</v>
      </c>
      <c r="Z1153" s="1" t="s">
        <v>7129</v>
      </c>
      <c r="AC1153" s="1">
        <v>39</v>
      </c>
      <c r="AD1153" s="1" t="s">
        <v>347</v>
      </c>
      <c r="AE1153" s="1" t="s">
        <v>8751</v>
      </c>
      <c r="AJ1153" s="1" t="s">
        <v>17</v>
      </c>
      <c r="AK1153" s="1" t="s">
        <v>8908</v>
      </c>
      <c r="AL1153" s="1" t="s">
        <v>163</v>
      </c>
      <c r="AM1153" s="1" t="s">
        <v>8851</v>
      </c>
      <c r="AT1153" s="1" t="s">
        <v>60</v>
      </c>
      <c r="AU1153" s="1" t="s">
        <v>7012</v>
      </c>
      <c r="AV1153" s="1" t="s">
        <v>2753</v>
      </c>
      <c r="AW1153" s="1" t="s">
        <v>9427</v>
      </c>
      <c r="BG1153" s="1" t="s">
        <v>78</v>
      </c>
      <c r="BH1153" s="1" t="s">
        <v>6689</v>
      </c>
      <c r="BI1153" s="1" t="s">
        <v>2754</v>
      </c>
      <c r="BJ1153" s="1" t="s">
        <v>10101</v>
      </c>
      <c r="BK1153" s="1" t="s">
        <v>60</v>
      </c>
      <c r="BL1153" s="1" t="s">
        <v>7012</v>
      </c>
      <c r="BM1153" s="1" t="s">
        <v>2755</v>
      </c>
      <c r="BN1153" s="1" t="s">
        <v>10525</v>
      </c>
      <c r="BO1153" s="1" t="s">
        <v>60</v>
      </c>
      <c r="BP1153" s="1" t="s">
        <v>7012</v>
      </c>
      <c r="BQ1153" s="1" t="s">
        <v>2756</v>
      </c>
      <c r="BR1153" s="1" t="s">
        <v>10967</v>
      </c>
      <c r="BS1153" s="1" t="s">
        <v>163</v>
      </c>
      <c r="BT1153" s="1" t="s">
        <v>8851</v>
      </c>
    </row>
    <row r="1154" spans="1:73" ht="13.5" customHeight="1" x14ac:dyDescent="0.25">
      <c r="A1154" s="4" t="str">
        <f t="shared" si="36"/>
        <v>1687_풍각남면_252</v>
      </c>
      <c r="B1154" s="1">
        <v>1687</v>
      </c>
      <c r="C1154" s="1" t="s">
        <v>11322</v>
      </c>
      <c r="D1154" s="1" t="s">
        <v>11323</v>
      </c>
      <c r="E1154" s="1">
        <v>1153</v>
      </c>
      <c r="F1154" s="1">
        <v>5</v>
      </c>
      <c r="G1154" s="1" t="s">
        <v>2663</v>
      </c>
      <c r="H1154" s="1" t="s">
        <v>6462</v>
      </c>
      <c r="I1154" s="1">
        <v>3</v>
      </c>
      <c r="L1154" s="1">
        <v>1</v>
      </c>
      <c r="M1154" s="1" t="s">
        <v>12512</v>
      </c>
      <c r="N1154" s="1" t="s">
        <v>13006</v>
      </c>
      <c r="S1154" s="1" t="s">
        <v>68</v>
      </c>
      <c r="T1154" s="1" t="s">
        <v>6595</v>
      </c>
      <c r="W1154" s="1" t="s">
        <v>84</v>
      </c>
      <c r="X1154" s="1" t="s">
        <v>11440</v>
      </c>
      <c r="Y1154" s="1" t="s">
        <v>140</v>
      </c>
      <c r="Z1154" s="1" t="s">
        <v>7129</v>
      </c>
      <c r="AC1154" s="1">
        <v>69</v>
      </c>
      <c r="AD1154" s="1" t="s">
        <v>594</v>
      </c>
      <c r="AE1154" s="1" t="s">
        <v>8763</v>
      </c>
      <c r="BU1154" s="1" t="s">
        <v>14113</v>
      </c>
    </row>
    <row r="1155" spans="1:73" ht="13.5" customHeight="1" x14ac:dyDescent="0.25">
      <c r="A1155" s="4" t="str">
        <f t="shared" si="36"/>
        <v>1687_풍각남면_252</v>
      </c>
      <c r="B1155" s="1">
        <v>1687</v>
      </c>
      <c r="C1155" s="1" t="s">
        <v>11322</v>
      </c>
      <c r="D1155" s="1" t="s">
        <v>11323</v>
      </c>
      <c r="E1155" s="1">
        <v>1154</v>
      </c>
      <c r="F1155" s="1">
        <v>5</v>
      </c>
      <c r="G1155" s="1" t="s">
        <v>2663</v>
      </c>
      <c r="H1155" s="1" t="s">
        <v>6462</v>
      </c>
      <c r="I1155" s="1">
        <v>3</v>
      </c>
      <c r="L1155" s="1">
        <v>1</v>
      </c>
      <c r="M1155" s="1" t="s">
        <v>12512</v>
      </c>
      <c r="N1155" s="1" t="s">
        <v>13006</v>
      </c>
      <c r="S1155" s="1" t="s">
        <v>93</v>
      </c>
      <c r="T1155" s="1" t="s">
        <v>6597</v>
      </c>
      <c r="U1155" s="1" t="s">
        <v>487</v>
      </c>
      <c r="V1155" s="1" t="s">
        <v>6703</v>
      </c>
      <c r="Y1155" s="1" t="s">
        <v>2757</v>
      </c>
      <c r="Z1155" s="1" t="s">
        <v>7770</v>
      </c>
      <c r="AC1155" s="1">
        <v>18</v>
      </c>
      <c r="AD1155" s="1" t="s">
        <v>801</v>
      </c>
      <c r="AE1155" s="1" t="s">
        <v>7937</v>
      </c>
    </row>
    <row r="1156" spans="1:73" ht="13.5" customHeight="1" x14ac:dyDescent="0.25">
      <c r="A1156" s="4" t="str">
        <f t="shared" si="36"/>
        <v>1687_풍각남면_252</v>
      </c>
      <c r="B1156" s="1">
        <v>1687</v>
      </c>
      <c r="C1156" s="1" t="s">
        <v>11322</v>
      </c>
      <c r="D1156" s="1" t="s">
        <v>11323</v>
      </c>
      <c r="E1156" s="1">
        <v>1155</v>
      </c>
      <c r="F1156" s="1">
        <v>5</v>
      </c>
      <c r="G1156" s="1" t="s">
        <v>2663</v>
      </c>
      <c r="H1156" s="1" t="s">
        <v>6462</v>
      </c>
      <c r="I1156" s="1">
        <v>3</v>
      </c>
      <c r="L1156" s="1">
        <v>1</v>
      </c>
      <c r="M1156" s="1" t="s">
        <v>12512</v>
      </c>
      <c r="N1156" s="1" t="s">
        <v>13006</v>
      </c>
      <c r="S1156" s="1" t="s">
        <v>70</v>
      </c>
      <c r="T1156" s="1" t="s">
        <v>6596</v>
      </c>
      <c r="Y1156" s="1" t="s">
        <v>13449</v>
      </c>
      <c r="Z1156" s="1" t="s">
        <v>13467</v>
      </c>
      <c r="AC1156" s="1">
        <v>14</v>
      </c>
      <c r="AD1156" s="1" t="s">
        <v>240</v>
      </c>
      <c r="AE1156" s="1" t="s">
        <v>8740</v>
      </c>
    </row>
    <row r="1157" spans="1:73" ht="13.5" customHeight="1" x14ac:dyDescent="0.25">
      <c r="A1157" s="4" t="str">
        <f t="shared" si="36"/>
        <v>1687_풍각남면_252</v>
      </c>
      <c r="B1157" s="1">
        <v>1687</v>
      </c>
      <c r="C1157" s="1" t="s">
        <v>11322</v>
      </c>
      <c r="D1157" s="1" t="s">
        <v>11323</v>
      </c>
      <c r="E1157" s="1">
        <v>1156</v>
      </c>
      <c r="F1157" s="1">
        <v>5</v>
      </c>
      <c r="G1157" s="1" t="s">
        <v>2663</v>
      </c>
      <c r="H1157" s="1" t="s">
        <v>6462</v>
      </c>
      <c r="I1157" s="1">
        <v>3</v>
      </c>
      <c r="L1157" s="1">
        <v>2</v>
      </c>
      <c r="M1157" s="1" t="s">
        <v>12513</v>
      </c>
      <c r="N1157" s="1" t="s">
        <v>13007</v>
      </c>
      <c r="T1157" s="1" t="s">
        <v>11369</v>
      </c>
      <c r="U1157" s="1" t="s">
        <v>2758</v>
      </c>
      <c r="V1157" s="1" t="s">
        <v>6853</v>
      </c>
      <c r="W1157" s="1" t="s">
        <v>1254</v>
      </c>
      <c r="X1157" s="1" t="s">
        <v>7079</v>
      </c>
      <c r="Y1157" s="1" t="s">
        <v>2759</v>
      </c>
      <c r="Z1157" s="1" t="s">
        <v>7150</v>
      </c>
      <c r="AC1157" s="1">
        <v>58</v>
      </c>
      <c r="AD1157" s="1" t="s">
        <v>1424</v>
      </c>
      <c r="AE1157" s="1" t="s">
        <v>8770</v>
      </c>
      <c r="AJ1157" s="1" t="s">
        <v>17</v>
      </c>
      <c r="AK1157" s="1" t="s">
        <v>8908</v>
      </c>
      <c r="AL1157" s="1" t="s">
        <v>833</v>
      </c>
      <c r="AM1157" s="1" t="s">
        <v>8552</v>
      </c>
      <c r="AT1157" s="1" t="s">
        <v>808</v>
      </c>
      <c r="AU1157" s="1" t="s">
        <v>6787</v>
      </c>
      <c r="AV1157" s="1" t="s">
        <v>620</v>
      </c>
      <c r="AW1157" s="1" t="s">
        <v>10806</v>
      </c>
      <c r="BG1157" s="1" t="s">
        <v>334</v>
      </c>
      <c r="BH1157" s="1" t="s">
        <v>6767</v>
      </c>
      <c r="BI1157" s="1" t="s">
        <v>2760</v>
      </c>
      <c r="BJ1157" s="1" t="s">
        <v>10096</v>
      </c>
      <c r="BK1157" s="1" t="s">
        <v>173</v>
      </c>
      <c r="BL1157" s="1" t="s">
        <v>6934</v>
      </c>
      <c r="BM1157" s="1" t="s">
        <v>2668</v>
      </c>
      <c r="BN1157" s="1" t="s">
        <v>10322</v>
      </c>
      <c r="BO1157" s="1" t="s">
        <v>173</v>
      </c>
      <c r="BP1157" s="1" t="s">
        <v>6934</v>
      </c>
      <c r="BQ1157" s="1" t="s">
        <v>13826</v>
      </c>
      <c r="BR1157" s="1" t="s">
        <v>10968</v>
      </c>
      <c r="BS1157" s="1" t="s">
        <v>86</v>
      </c>
      <c r="BT1157" s="1" t="s">
        <v>8853</v>
      </c>
    </row>
    <row r="1158" spans="1:73" ht="13.5" customHeight="1" x14ac:dyDescent="0.25">
      <c r="A1158" s="4" t="str">
        <f t="shared" si="36"/>
        <v>1687_풍각남면_252</v>
      </c>
      <c r="B1158" s="1">
        <v>1687</v>
      </c>
      <c r="C1158" s="1" t="s">
        <v>11322</v>
      </c>
      <c r="D1158" s="1" t="s">
        <v>11323</v>
      </c>
      <c r="E1158" s="1">
        <v>1157</v>
      </c>
      <c r="F1158" s="1">
        <v>5</v>
      </c>
      <c r="G1158" s="1" t="s">
        <v>2663</v>
      </c>
      <c r="H1158" s="1" t="s">
        <v>6462</v>
      </c>
      <c r="I1158" s="1">
        <v>3</v>
      </c>
      <c r="L1158" s="1">
        <v>2</v>
      </c>
      <c r="M1158" s="1" t="s">
        <v>12513</v>
      </c>
      <c r="N1158" s="1" t="s">
        <v>13007</v>
      </c>
      <c r="S1158" s="1" t="s">
        <v>52</v>
      </c>
      <c r="T1158" s="1" t="s">
        <v>6593</v>
      </c>
      <c r="W1158" s="1" t="s">
        <v>994</v>
      </c>
      <c r="X1158" s="1" t="s">
        <v>7077</v>
      </c>
      <c r="Y1158" s="1" t="s">
        <v>140</v>
      </c>
      <c r="Z1158" s="1" t="s">
        <v>7129</v>
      </c>
      <c r="AC1158" s="1">
        <v>48</v>
      </c>
      <c r="AD1158" s="1" t="s">
        <v>427</v>
      </c>
      <c r="AE1158" s="1" t="s">
        <v>8758</v>
      </c>
      <c r="AJ1158" s="1" t="s">
        <v>17</v>
      </c>
      <c r="AK1158" s="1" t="s">
        <v>8908</v>
      </c>
      <c r="AL1158" s="1" t="s">
        <v>2761</v>
      </c>
      <c r="AM1158" s="1" t="s">
        <v>8901</v>
      </c>
      <c r="AT1158" s="1" t="s">
        <v>2762</v>
      </c>
      <c r="AU1158" s="1" t="s">
        <v>9198</v>
      </c>
      <c r="AV1158" s="1" t="s">
        <v>2763</v>
      </c>
      <c r="AW1158" s="1" t="s">
        <v>8130</v>
      </c>
      <c r="BG1158" s="1" t="s">
        <v>173</v>
      </c>
      <c r="BH1158" s="1" t="s">
        <v>6934</v>
      </c>
      <c r="BI1158" s="1" t="s">
        <v>2764</v>
      </c>
      <c r="BJ1158" s="1" t="s">
        <v>8932</v>
      </c>
      <c r="BK1158" s="1" t="s">
        <v>1082</v>
      </c>
      <c r="BL1158" s="1" t="s">
        <v>8995</v>
      </c>
      <c r="BM1158" s="1" t="s">
        <v>1096</v>
      </c>
      <c r="BN1158" s="1" t="s">
        <v>7488</v>
      </c>
      <c r="BO1158" s="1" t="s">
        <v>60</v>
      </c>
      <c r="BP1158" s="1" t="s">
        <v>7012</v>
      </c>
      <c r="BQ1158" s="1" t="s">
        <v>13827</v>
      </c>
      <c r="BR1158" s="1" t="s">
        <v>10969</v>
      </c>
      <c r="BS1158" s="1" t="s">
        <v>51</v>
      </c>
      <c r="BT1158" s="1" t="s">
        <v>8849</v>
      </c>
    </row>
    <row r="1159" spans="1:73" ht="13.5" customHeight="1" x14ac:dyDescent="0.25">
      <c r="A1159" s="4" t="str">
        <f t="shared" si="36"/>
        <v>1687_풍각남면_252</v>
      </c>
      <c r="B1159" s="1">
        <v>1687</v>
      </c>
      <c r="C1159" s="1" t="s">
        <v>11322</v>
      </c>
      <c r="D1159" s="1" t="s">
        <v>11323</v>
      </c>
      <c r="E1159" s="1">
        <v>1158</v>
      </c>
      <c r="F1159" s="1">
        <v>5</v>
      </c>
      <c r="G1159" s="1" t="s">
        <v>2663</v>
      </c>
      <c r="H1159" s="1" t="s">
        <v>6462</v>
      </c>
      <c r="I1159" s="1">
        <v>3</v>
      </c>
      <c r="L1159" s="1">
        <v>2</v>
      </c>
      <c r="M1159" s="1" t="s">
        <v>12513</v>
      </c>
      <c r="N1159" s="1" t="s">
        <v>13007</v>
      </c>
      <c r="S1159" s="1" t="s">
        <v>93</v>
      </c>
      <c r="T1159" s="1" t="s">
        <v>6597</v>
      </c>
      <c r="U1159" s="1" t="s">
        <v>2765</v>
      </c>
      <c r="V1159" s="1" t="s">
        <v>6854</v>
      </c>
      <c r="Y1159" s="1" t="s">
        <v>946</v>
      </c>
      <c r="Z1159" s="1" t="s">
        <v>7299</v>
      </c>
      <c r="AC1159" s="1">
        <v>32</v>
      </c>
      <c r="AD1159" s="1" t="s">
        <v>633</v>
      </c>
      <c r="AE1159" s="1" t="s">
        <v>7260</v>
      </c>
    </row>
    <row r="1160" spans="1:73" ht="13.5" customHeight="1" x14ac:dyDescent="0.25">
      <c r="A1160" s="4" t="str">
        <f t="shared" si="36"/>
        <v>1687_풍각남면_252</v>
      </c>
      <c r="B1160" s="1">
        <v>1687</v>
      </c>
      <c r="C1160" s="1" t="s">
        <v>11322</v>
      </c>
      <c r="D1160" s="1" t="s">
        <v>11323</v>
      </c>
      <c r="E1160" s="1">
        <v>1159</v>
      </c>
      <c r="F1160" s="1">
        <v>5</v>
      </c>
      <c r="G1160" s="1" t="s">
        <v>2663</v>
      </c>
      <c r="H1160" s="1" t="s">
        <v>6462</v>
      </c>
      <c r="I1160" s="1">
        <v>3</v>
      </c>
      <c r="L1160" s="1">
        <v>2</v>
      </c>
      <c r="M1160" s="1" t="s">
        <v>12513</v>
      </c>
      <c r="N1160" s="1" t="s">
        <v>13007</v>
      </c>
      <c r="S1160" s="1" t="s">
        <v>341</v>
      </c>
      <c r="T1160" s="1" t="s">
        <v>6594</v>
      </c>
      <c r="W1160" s="1" t="s">
        <v>331</v>
      </c>
      <c r="X1160" s="1" t="s">
        <v>7063</v>
      </c>
      <c r="Y1160" s="1" t="s">
        <v>140</v>
      </c>
      <c r="Z1160" s="1" t="s">
        <v>7129</v>
      </c>
      <c r="AC1160" s="1">
        <v>32</v>
      </c>
      <c r="AD1160" s="1" t="s">
        <v>633</v>
      </c>
      <c r="AE1160" s="1" t="s">
        <v>7260</v>
      </c>
      <c r="AJ1160" s="1" t="s">
        <v>17</v>
      </c>
      <c r="AK1160" s="1" t="s">
        <v>8908</v>
      </c>
      <c r="AL1160" s="1" t="s">
        <v>106</v>
      </c>
      <c r="AM1160" s="1" t="s">
        <v>8894</v>
      </c>
      <c r="AT1160" s="1" t="s">
        <v>2766</v>
      </c>
      <c r="AU1160" s="1" t="s">
        <v>9199</v>
      </c>
      <c r="AV1160" s="1" t="s">
        <v>332</v>
      </c>
      <c r="AW1160" s="1" t="s">
        <v>7162</v>
      </c>
      <c r="BG1160" s="1" t="s">
        <v>334</v>
      </c>
      <c r="BH1160" s="1" t="s">
        <v>6767</v>
      </c>
      <c r="BI1160" s="1" t="s">
        <v>2767</v>
      </c>
      <c r="BJ1160" s="1" t="s">
        <v>7165</v>
      </c>
      <c r="BK1160" s="1" t="s">
        <v>335</v>
      </c>
      <c r="BL1160" s="1" t="s">
        <v>6942</v>
      </c>
      <c r="BM1160" s="1" t="s">
        <v>2768</v>
      </c>
      <c r="BN1160" s="1" t="s">
        <v>10526</v>
      </c>
      <c r="BO1160" s="1" t="s">
        <v>13673</v>
      </c>
      <c r="BP1160" s="1" t="s">
        <v>13675</v>
      </c>
      <c r="BQ1160" s="1" t="s">
        <v>13674</v>
      </c>
      <c r="BR1160" s="1" t="s">
        <v>13676</v>
      </c>
      <c r="BS1160" s="1" t="s">
        <v>351</v>
      </c>
      <c r="BT1160" s="1" t="s">
        <v>8854</v>
      </c>
    </row>
    <row r="1161" spans="1:73" ht="13.5" customHeight="1" x14ac:dyDescent="0.25">
      <c r="A1161" s="4" t="str">
        <f t="shared" si="36"/>
        <v>1687_풍각남면_252</v>
      </c>
      <c r="B1161" s="1">
        <v>1687</v>
      </c>
      <c r="C1161" s="1" t="s">
        <v>11322</v>
      </c>
      <c r="D1161" s="1" t="s">
        <v>11323</v>
      </c>
      <c r="E1161" s="1">
        <v>1160</v>
      </c>
      <c r="F1161" s="1">
        <v>5</v>
      </c>
      <c r="G1161" s="1" t="s">
        <v>2663</v>
      </c>
      <c r="H1161" s="1" t="s">
        <v>6462</v>
      </c>
      <c r="I1161" s="1">
        <v>3</v>
      </c>
      <c r="L1161" s="1">
        <v>2</v>
      </c>
      <c r="M1161" s="1" t="s">
        <v>12513</v>
      </c>
      <c r="N1161" s="1" t="s">
        <v>13007</v>
      </c>
      <c r="S1161" s="1" t="s">
        <v>2769</v>
      </c>
      <c r="T1161" s="1" t="s">
        <v>6634</v>
      </c>
      <c r="U1161" s="1" t="s">
        <v>2697</v>
      </c>
      <c r="V1161" s="1" t="s">
        <v>6845</v>
      </c>
      <c r="Y1161" s="1" t="s">
        <v>1294</v>
      </c>
      <c r="Z1161" s="1" t="s">
        <v>7337</v>
      </c>
      <c r="AC1161" s="1">
        <v>19</v>
      </c>
      <c r="AD1161" s="1" t="s">
        <v>188</v>
      </c>
      <c r="AE1161" s="1" t="s">
        <v>8734</v>
      </c>
    </row>
    <row r="1162" spans="1:73" ht="13.5" customHeight="1" x14ac:dyDescent="0.25">
      <c r="A1162" s="4" t="str">
        <f t="shared" si="36"/>
        <v>1687_풍각남면_252</v>
      </c>
      <c r="B1162" s="1">
        <v>1687</v>
      </c>
      <c r="C1162" s="1" t="s">
        <v>11322</v>
      </c>
      <c r="D1162" s="1" t="s">
        <v>11323</v>
      </c>
      <c r="E1162" s="1">
        <v>1161</v>
      </c>
      <c r="F1162" s="1">
        <v>5</v>
      </c>
      <c r="G1162" s="1" t="s">
        <v>2663</v>
      </c>
      <c r="H1162" s="1" t="s">
        <v>6462</v>
      </c>
      <c r="I1162" s="1">
        <v>3</v>
      </c>
      <c r="L1162" s="1">
        <v>3</v>
      </c>
      <c r="M1162" s="1" t="s">
        <v>13580</v>
      </c>
      <c r="N1162" s="1" t="s">
        <v>13579</v>
      </c>
      <c r="T1162" s="1" t="s">
        <v>11369</v>
      </c>
      <c r="U1162" s="1" t="s">
        <v>1081</v>
      </c>
      <c r="V1162" s="1" t="s">
        <v>6743</v>
      </c>
      <c r="Y1162" s="1" t="s">
        <v>13580</v>
      </c>
      <c r="Z1162" s="1" t="s">
        <v>13579</v>
      </c>
      <c r="AC1162" s="1">
        <v>34</v>
      </c>
      <c r="AD1162" s="1" t="s">
        <v>55</v>
      </c>
      <c r="AE1162" s="1" t="s">
        <v>8716</v>
      </c>
      <c r="AJ1162" s="1" t="s">
        <v>17</v>
      </c>
      <c r="AK1162" s="1" t="s">
        <v>8908</v>
      </c>
      <c r="AL1162" s="1" t="s">
        <v>163</v>
      </c>
      <c r="AM1162" s="1" t="s">
        <v>8851</v>
      </c>
      <c r="AN1162" s="1" t="s">
        <v>163</v>
      </c>
      <c r="AO1162" s="1" t="s">
        <v>8851</v>
      </c>
      <c r="AP1162" s="1" t="s">
        <v>58</v>
      </c>
      <c r="AQ1162" s="1" t="s">
        <v>6774</v>
      </c>
      <c r="AR1162" s="1" t="s">
        <v>2770</v>
      </c>
      <c r="AS1162" s="1" t="s">
        <v>11670</v>
      </c>
      <c r="AT1162" s="1" t="s">
        <v>44</v>
      </c>
      <c r="AU1162" s="1" t="s">
        <v>6669</v>
      </c>
      <c r="AV1162" s="1" t="s">
        <v>1166</v>
      </c>
      <c r="AW1162" s="1" t="s">
        <v>9311</v>
      </c>
      <c r="BB1162" s="1" t="s">
        <v>46</v>
      </c>
      <c r="BC1162" s="1" t="s">
        <v>6783</v>
      </c>
      <c r="BD1162" s="1" t="s">
        <v>13428</v>
      </c>
      <c r="BE1162" s="1" t="s">
        <v>13430</v>
      </c>
      <c r="BG1162" s="1" t="s">
        <v>44</v>
      </c>
      <c r="BH1162" s="1" t="s">
        <v>6669</v>
      </c>
      <c r="BI1162" s="1" t="s">
        <v>1535</v>
      </c>
      <c r="BJ1162" s="1" t="s">
        <v>8196</v>
      </c>
      <c r="BK1162" s="1" t="s">
        <v>44</v>
      </c>
      <c r="BL1162" s="1" t="s">
        <v>6669</v>
      </c>
      <c r="BM1162" s="1" t="s">
        <v>2771</v>
      </c>
      <c r="BN1162" s="1" t="s">
        <v>9584</v>
      </c>
      <c r="BO1162" s="1" t="s">
        <v>60</v>
      </c>
      <c r="BP1162" s="1" t="s">
        <v>7012</v>
      </c>
      <c r="BQ1162" s="1" t="s">
        <v>2772</v>
      </c>
      <c r="BR1162" s="1" t="s">
        <v>10970</v>
      </c>
      <c r="BS1162" s="1" t="s">
        <v>351</v>
      </c>
      <c r="BT1162" s="1" t="s">
        <v>8854</v>
      </c>
    </row>
    <row r="1163" spans="1:73" ht="13.5" customHeight="1" x14ac:dyDescent="0.25">
      <c r="A1163" s="4" t="str">
        <f t="shared" si="36"/>
        <v>1687_풍각남면_252</v>
      </c>
      <c r="B1163" s="1">
        <v>1687</v>
      </c>
      <c r="C1163" s="1" t="s">
        <v>11322</v>
      </c>
      <c r="D1163" s="1" t="s">
        <v>11323</v>
      </c>
      <c r="E1163" s="1">
        <v>1162</v>
      </c>
      <c r="F1163" s="1">
        <v>5</v>
      </c>
      <c r="G1163" s="1" t="s">
        <v>2663</v>
      </c>
      <c r="H1163" s="1" t="s">
        <v>6462</v>
      </c>
      <c r="I1163" s="1">
        <v>3</v>
      </c>
      <c r="L1163" s="1">
        <v>3</v>
      </c>
      <c r="M1163" s="1" t="s">
        <v>13580</v>
      </c>
      <c r="N1163" s="1" t="s">
        <v>13579</v>
      </c>
      <c r="S1163" s="1" t="s">
        <v>52</v>
      </c>
      <c r="T1163" s="1" t="s">
        <v>6593</v>
      </c>
      <c r="U1163" s="1" t="s">
        <v>53</v>
      </c>
      <c r="V1163" s="1" t="s">
        <v>6668</v>
      </c>
      <c r="Y1163" s="1" t="s">
        <v>2773</v>
      </c>
      <c r="Z1163" s="1" t="s">
        <v>7603</v>
      </c>
      <c r="AC1163" s="1">
        <v>31</v>
      </c>
      <c r="AD1163" s="1" t="s">
        <v>247</v>
      </c>
      <c r="AE1163" s="1" t="s">
        <v>8741</v>
      </c>
      <c r="AJ1163" s="1" t="s">
        <v>17</v>
      </c>
      <c r="AK1163" s="1" t="s">
        <v>8908</v>
      </c>
      <c r="AL1163" s="1" t="s">
        <v>51</v>
      </c>
      <c r="AM1163" s="1" t="s">
        <v>8849</v>
      </c>
      <c r="AN1163" s="1" t="s">
        <v>41</v>
      </c>
      <c r="AO1163" s="1" t="s">
        <v>6620</v>
      </c>
      <c r="AP1163" s="1" t="s">
        <v>334</v>
      </c>
      <c r="AQ1163" s="1" t="s">
        <v>6767</v>
      </c>
      <c r="AR1163" s="1" t="s">
        <v>2774</v>
      </c>
      <c r="AS1163" s="1" t="s">
        <v>11746</v>
      </c>
      <c r="AT1163" s="1" t="s">
        <v>44</v>
      </c>
      <c r="AU1163" s="1" t="s">
        <v>6669</v>
      </c>
      <c r="AV1163" s="1" t="s">
        <v>208</v>
      </c>
      <c r="AW1163" s="1" t="s">
        <v>8014</v>
      </c>
      <c r="BB1163" s="1" t="s">
        <v>46</v>
      </c>
      <c r="BC1163" s="1" t="s">
        <v>6783</v>
      </c>
      <c r="BD1163" s="1" t="s">
        <v>2775</v>
      </c>
      <c r="BE1163" s="1" t="s">
        <v>7140</v>
      </c>
      <c r="BG1163" s="1" t="s">
        <v>44</v>
      </c>
      <c r="BH1163" s="1" t="s">
        <v>6669</v>
      </c>
      <c r="BI1163" s="1" t="s">
        <v>210</v>
      </c>
      <c r="BJ1163" s="1" t="s">
        <v>8591</v>
      </c>
      <c r="BK1163" s="1" t="s">
        <v>44</v>
      </c>
      <c r="BL1163" s="1" t="s">
        <v>6669</v>
      </c>
      <c r="BM1163" s="1" t="s">
        <v>272</v>
      </c>
      <c r="BN1163" s="1" t="s">
        <v>8932</v>
      </c>
      <c r="BO1163" s="1" t="s">
        <v>44</v>
      </c>
      <c r="BP1163" s="1" t="s">
        <v>6669</v>
      </c>
      <c r="BQ1163" s="1" t="s">
        <v>208</v>
      </c>
      <c r="BR1163" s="1" t="s">
        <v>13678</v>
      </c>
      <c r="BS1163" s="1" t="s">
        <v>56</v>
      </c>
      <c r="BT1163" s="1" t="s">
        <v>11552</v>
      </c>
    </row>
    <row r="1164" spans="1:73" ht="13.5" customHeight="1" x14ac:dyDescent="0.25">
      <c r="A1164" s="4" t="str">
        <f t="shared" si="36"/>
        <v>1687_풍각남면_252</v>
      </c>
      <c r="B1164" s="1">
        <v>1687</v>
      </c>
      <c r="C1164" s="1" t="s">
        <v>11322</v>
      </c>
      <c r="D1164" s="1" t="s">
        <v>11323</v>
      </c>
      <c r="E1164" s="1">
        <v>1163</v>
      </c>
      <c r="F1164" s="1">
        <v>5</v>
      </c>
      <c r="G1164" s="1" t="s">
        <v>2663</v>
      </c>
      <c r="H1164" s="1" t="s">
        <v>6462</v>
      </c>
      <c r="I1164" s="1">
        <v>3</v>
      </c>
      <c r="L1164" s="1">
        <v>3</v>
      </c>
      <c r="M1164" s="1" t="s">
        <v>13580</v>
      </c>
      <c r="N1164" s="1" t="s">
        <v>13579</v>
      </c>
      <c r="S1164" s="1" t="s">
        <v>93</v>
      </c>
      <c r="T1164" s="1" t="s">
        <v>6597</v>
      </c>
      <c r="Y1164" s="1" t="s">
        <v>2776</v>
      </c>
      <c r="Z1164" s="1" t="s">
        <v>7771</v>
      </c>
      <c r="AC1164" s="1">
        <v>8</v>
      </c>
      <c r="AD1164" s="1" t="s">
        <v>429</v>
      </c>
      <c r="AE1164" s="1" t="s">
        <v>8759</v>
      </c>
    </row>
    <row r="1165" spans="1:73" ht="13.5" customHeight="1" x14ac:dyDescent="0.25">
      <c r="A1165" s="4" t="str">
        <f t="shared" si="36"/>
        <v>1687_풍각남면_252</v>
      </c>
      <c r="B1165" s="1">
        <v>1687</v>
      </c>
      <c r="C1165" s="1" t="s">
        <v>11322</v>
      </c>
      <c r="D1165" s="1" t="s">
        <v>11323</v>
      </c>
      <c r="E1165" s="1">
        <v>1164</v>
      </c>
      <c r="F1165" s="1">
        <v>5</v>
      </c>
      <c r="G1165" s="1" t="s">
        <v>2663</v>
      </c>
      <c r="H1165" s="1" t="s">
        <v>6462</v>
      </c>
      <c r="I1165" s="1">
        <v>3</v>
      </c>
      <c r="L1165" s="1">
        <v>3</v>
      </c>
      <c r="M1165" s="1" t="s">
        <v>13580</v>
      </c>
      <c r="N1165" s="1" t="s">
        <v>13579</v>
      </c>
      <c r="S1165" s="1" t="s">
        <v>70</v>
      </c>
      <c r="T1165" s="1" t="s">
        <v>6596</v>
      </c>
      <c r="Y1165" s="1" t="s">
        <v>13449</v>
      </c>
      <c r="Z1165" s="1" t="s">
        <v>13467</v>
      </c>
      <c r="AG1165" s="1" t="s">
        <v>11573</v>
      </c>
    </row>
    <row r="1166" spans="1:73" ht="13.5" customHeight="1" x14ac:dyDescent="0.25">
      <c r="A1166" s="4" t="str">
        <f t="shared" si="36"/>
        <v>1687_풍각남면_252</v>
      </c>
      <c r="B1166" s="1">
        <v>1687</v>
      </c>
      <c r="C1166" s="1" t="s">
        <v>11322</v>
      </c>
      <c r="D1166" s="1" t="s">
        <v>11323</v>
      </c>
      <c r="E1166" s="1">
        <v>1165</v>
      </c>
      <c r="F1166" s="1">
        <v>5</v>
      </c>
      <c r="G1166" s="1" t="s">
        <v>2663</v>
      </c>
      <c r="H1166" s="1" t="s">
        <v>6462</v>
      </c>
      <c r="I1166" s="1">
        <v>3</v>
      </c>
      <c r="L1166" s="1">
        <v>3</v>
      </c>
      <c r="M1166" s="1" t="s">
        <v>13580</v>
      </c>
      <c r="N1166" s="1" t="s">
        <v>13579</v>
      </c>
      <c r="S1166" s="1" t="s">
        <v>2777</v>
      </c>
      <c r="T1166" s="1" t="s">
        <v>6635</v>
      </c>
      <c r="Y1166" s="1" t="s">
        <v>1210</v>
      </c>
      <c r="Z1166" s="1" t="s">
        <v>7376</v>
      </c>
      <c r="AF1166" s="1" t="s">
        <v>2778</v>
      </c>
      <c r="AG1166" s="1" t="s">
        <v>11573</v>
      </c>
    </row>
    <row r="1167" spans="1:73" ht="13.5" customHeight="1" x14ac:dyDescent="0.25">
      <c r="A1167" s="4" t="str">
        <f t="shared" si="36"/>
        <v>1687_풍각남면_252</v>
      </c>
      <c r="B1167" s="1">
        <v>1687</v>
      </c>
      <c r="C1167" s="1" t="s">
        <v>11322</v>
      </c>
      <c r="D1167" s="1" t="s">
        <v>11323</v>
      </c>
      <c r="E1167" s="1">
        <v>1166</v>
      </c>
      <c r="F1167" s="1">
        <v>5</v>
      </c>
      <c r="G1167" s="1" t="s">
        <v>2663</v>
      </c>
      <c r="H1167" s="1" t="s">
        <v>6462</v>
      </c>
      <c r="I1167" s="1">
        <v>3</v>
      </c>
      <c r="L1167" s="1">
        <v>4</v>
      </c>
      <c r="M1167" s="1" t="s">
        <v>2774</v>
      </c>
      <c r="N1167" s="1" t="s">
        <v>11746</v>
      </c>
      <c r="T1167" s="1" t="s">
        <v>11368</v>
      </c>
      <c r="U1167" s="1" t="s">
        <v>334</v>
      </c>
      <c r="V1167" s="1" t="s">
        <v>6767</v>
      </c>
      <c r="W1167" s="1" t="s">
        <v>84</v>
      </c>
      <c r="X1167" s="1" t="s">
        <v>11440</v>
      </c>
      <c r="Y1167" s="1" t="s">
        <v>2779</v>
      </c>
      <c r="Z1167" s="1" t="s">
        <v>7772</v>
      </c>
      <c r="AC1167" s="1">
        <v>83</v>
      </c>
      <c r="AD1167" s="1" t="s">
        <v>202</v>
      </c>
      <c r="AE1167" s="1" t="s">
        <v>8736</v>
      </c>
      <c r="AJ1167" s="1" t="s">
        <v>17</v>
      </c>
      <c r="AK1167" s="1" t="s">
        <v>8908</v>
      </c>
      <c r="AL1167" s="1" t="s">
        <v>86</v>
      </c>
      <c r="AM1167" s="1" t="s">
        <v>8853</v>
      </c>
      <c r="AT1167" s="1" t="s">
        <v>173</v>
      </c>
      <c r="AU1167" s="1" t="s">
        <v>6934</v>
      </c>
      <c r="AV1167" s="1" t="s">
        <v>2780</v>
      </c>
      <c r="AW1167" s="1" t="s">
        <v>9378</v>
      </c>
      <c r="BG1167" s="1" t="s">
        <v>334</v>
      </c>
      <c r="BH1167" s="1" t="s">
        <v>6767</v>
      </c>
      <c r="BI1167" s="1" t="s">
        <v>2781</v>
      </c>
      <c r="BJ1167" s="1" t="s">
        <v>9825</v>
      </c>
      <c r="BK1167" s="1" t="s">
        <v>2782</v>
      </c>
      <c r="BL1167" s="1" t="s">
        <v>9923</v>
      </c>
      <c r="BM1167" s="1" t="s">
        <v>2783</v>
      </c>
      <c r="BN1167" s="1" t="s">
        <v>9725</v>
      </c>
      <c r="BO1167" s="1" t="s">
        <v>173</v>
      </c>
      <c r="BP1167" s="1" t="s">
        <v>6934</v>
      </c>
      <c r="BQ1167" s="1" t="s">
        <v>2784</v>
      </c>
      <c r="BR1167" s="1" t="s">
        <v>10971</v>
      </c>
      <c r="BS1167" s="1" t="s">
        <v>833</v>
      </c>
      <c r="BT1167" s="1" t="s">
        <v>8552</v>
      </c>
    </row>
    <row r="1168" spans="1:73" ht="13.5" customHeight="1" x14ac:dyDescent="0.25">
      <c r="A1168" s="4" t="str">
        <f t="shared" si="36"/>
        <v>1687_풍각남면_252</v>
      </c>
      <c r="B1168" s="1">
        <v>1687</v>
      </c>
      <c r="C1168" s="1" t="s">
        <v>11322</v>
      </c>
      <c r="D1168" s="1" t="s">
        <v>11323</v>
      </c>
      <c r="E1168" s="1">
        <v>1167</v>
      </c>
      <c r="F1168" s="1">
        <v>5</v>
      </c>
      <c r="G1168" s="1" t="s">
        <v>2663</v>
      </c>
      <c r="H1168" s="1" t="s">
        <v>6462</v>
      </c>
      <c r="I1168" s="1">
        <v>3</v>
      </c>
      <c r="L1168" s="1">
        <v>4</v>
      </c>
      <c r="M1168" s="1" t="s">
        <v>2774</v>
      </c>
      <c r="N1168" s="1" t="s">
        <v>11746</v>
      </c>
      <c r="S1168" s="1" t="s">
        <v>52</v>
      </c>
      <c r="T1168" s="1" t="s">
        <v>6593</v>
      </c>
      <c r="W1168" s="1" t="s">
        <v>1254</v>
      </c>
      <c r="X1168" s="1" t="s">
        <v>7079</v>
      </c>
      <c r="Y1168" s="1" t="s">
        <v>140</v>
      </c>
      <c r="Z1168" s="1" t="s">
        <v>7129</v>
      </c>
      <c r="AC1168" s="1">
        <v>70</v>
      </c>
      <c r="AD1168" s="1" t="s">
        <v>67</v>
      </c>
      <c r="AE1168" s="1" t="s">
        <v>8717</v>
      </c>
      <c r="AJ1168" s="1" t="s">
        <v>17</v>
      </c>
      <c r="AK1168" s="1" t="s">
        <v>8908</v>
      </c>
      <c r="AL1168" s="1" t="s">
        <v>833</v>
      </c>
      <c r="AM1168" s="1" t="s">
        <v>8552</v>
      </c>
      <c r="AT1168" s="1" t="s">
        <v>808</v>
      </c>
      <c r="AU1168" s="1" t="s">
        <v>6787</v>
      </c>
      <c r="AV1168" s="1" t="s">
        <v>1731</v>
      </c>
      <c r="AW1168" s="1" t="s">
        <v>8400</v>
      </c>
      <c r="BG1168" s="1" t="s">
        <v>334</v>
      </c>
      <c r="BH1168" s="1" t="s">
        <v>6767</v>
      </c>
      <c r="BI1168" s="1" t="s">
        <v>2760</v>
      </c>
      <c r="BJ1168" s="1" t="s">
        <v>10096</v>
      </c>
      <c r="BK1168" s="1" t="s">
        <v>173</v>
      </c>
      <c r="BL1168" s="1" t="s">
        <v>6934</v>
      </c>
      <c r="BM1168" s="1" t="s">
        <v>2668</v>
      </c>
      <c r="BN1168" s="1" t="s">
        <v>10322</v>
      </c>
      <c r="BO1168" s="1" t="s">
        <v>173</v>
      </c>
      <c r="BP1168" s="1" t="s">
        <v>6934</v>
      </c>
      <c r="BQ1168" s="1" t="s">
        <v>13826</v>
      </c>
      <c r="BR1168" s="1" t="s">
        <v>10968</v>
      </c>
      <c r="BS1168" s="1" t="s">
        <v>86</v>
      </c>
      <c r="BT1168" s="1" t="s">
        <v>8853</v>
      </c>
    </row>
    <row r="1169" spans="1:73" ht="13.5" customHeight="1" x14ac:dyDescent="0.25">
      <c r="A1169" s="4" t="str">
        <f t="shared" si="36"/>
        <v>1687_풍각남면_252</v>
      </c>
      <c r="B1169" s="1">
        <v>1687</v>
      </c>
      <c r="C1169" s="1" t="s">
        <v>11322</v>
      </c>
      <c r="D1169" s="1" t="s">
        <v>11323</v>
      </c>
      <c r="E1169" s="1">
        <v>1168</v>
      </c>
      <c r="F1169" s="1">
        <v>5</v>
      </c>
      <c r="G1169" s="1" t="s">
        <v>2663</v>
      </c>
      <c r="H1169" s="1" t="s">
        <v>6462</v>
      </c>
      <c r="I1169" s="1">
        <v>3</v>
      </c>
      <c r="L1169" s="1">
        <v>4</v>
      </c>
      <c r="M1169" s="1" t="s">
        <v>2774</v>
      </c>
      <c r="N1169" s="1" t="s">
        <v>11746</v>
      </c>
      <c r="S1169" s="1" t="s">
        <v>93</v>
      </c>
      <c r="T1169" s="1" t="s">
        <v>6597</v>
      </c>
      <c r="U1169" s="1" t="s">
        <v>922</v>
      </c>
      <c r="V1169" s="1" t="s">
        <v>6730</v>
      </c>
      <c r="Y1169" s="1" t="s">
        <v>2785</v>
      </c>
      <c r="Z1169" s="1" t="s">
        <v>7243</v>
      </c>
      <c r="AC1169" s="1">
        <v>19</v>
      </c>
      <c r="AD1169" s="1" t="s">
        <v>188</v>
      </c>
      <c r="AE1169" s="1" t="s">
        <v>8734</v>
      </c>
      <c r="BU1169" s="1" t="s">
        <v>14076</v>
      </c>
    </row>
    <row r="1170" spans="1:73" ht="13.5" customHeight="1" x14ac:dyDescent="0.25">
      <c r="A1170" s="4" t="str">
        <f t="shared" si="36"/>
        <v>1687_풍각남면_252</v>
      </c>
      <c r="B1170" s="1">
        <v>1687</v>
      </c>
      <c r="C1170" s="1" t="s">
        <v>11322</v>
      </c>
      <c r="D1170" s="1" t="s">
        <v>11323</v>
      </c>
      <c r="E1170" s="1">
        <v>1169</v>
      </c>
      <c r="F1170" s="1">
        <v>5</v>
      </c>
      <c r="G1170" s="1" t="s">
        <v>2663</v>
      </c>
      <c r="H1170" s="1" t="s">
        <v>6462</v>
      </c>
      <c r="I1170" s="1">
        <v>3</v>
      </c>
      <c r="L1170" s="1">
        <v>4</v>
      </c>
      <c r="M1170" s="1" t="s">
        <v>2774</v>
      </c>
      <c r="N1170" s="1" t="s">
        <v>11746</v>
      </c>
      <c r="S1170" s="1" t="s">
        <v>93</v>
      </c>
      <c r="T1170" s="1" t="s">
        <v>6597</v>
      </c>
      <c r="U1170" s="1" t="s">
        <v>2786</v>
      </c>
      <c r="V1170" s="1" t="s">
        <v>6855</v>
      </c>
      <c r="Y1170" s="1" t="s">
        <v>2787</v>
      </c>
      <c r="Z1170" s="1" t="s">
        <v>7773</v>
      </c>
      <c r="AC1170" s="1">
        <v>18</v>
      </c>
      <c r="AD1170" s="1" t="s">
        <v>801</v>
      </c>
      <c r="AE1170" s="1" t="s">
        <v>7937</v>
      </c>
    </row>
    <row r="1171" spans="1:73" ht="13.5" customHeight="1" x14ac:dyDescent="0.25">
      <c r="A1171" s="4" t="str">
        <f t="shared" si="36"/>
        <v>1687_풍각남면_252</v>
      </c>
      <c r="B1171" s="1">
        <v>1687</v>
      </c>
      <c r="C1171" s="1" t="s">
        <v>11322</v>
      </c>
      <c r="D1171" s="1" t="s">
        <v>11323</v>
      </c>
      <c r="E1171" s="1">
        <v>1170</v>
      </c>
      <c r="F1171" s="1">
        <v>5</v>
      </c>
      <c r="G1171" s="1" t="s">
        <v>2663</v>
      </c>
      <c r="H1171" s="1" t="s">
        <v>6462</v>
      </c>
      <c r="I1171" s="1">
        <v>3</v>
      </c>
      <c r="L1171" s="1">
        <v>4</v>
      </c>
      <c r="M1171" s="1" t="s">
        <v>2774</v>
      </c>
      <c r="N1171" s="1" t="s">
        <v>11746</v>
      </c>
      <c r="T1171" s="1" t="s">
        <v>11389</v>
      </c>
      <c r="U1171" s="1" t="s">
        <v>324</v>
      </c>
      <c r="V1171" s="1" t="s">
        <v>6693</v>
      </c>
      <c r="Y1171" s="1" t="s">
        <v>2788</v>
      </c>
      <c r="Z1171" s="1" t="s">
        <v>7603</v>
      </c>
      <c r="AC1171" s="1">
        <v>31</v>
      </c>
      <c r="AD1171" s="1" t="s">
        <v>247</v>
      </c>
      <c r="AE1171" s="1" t="s">
        <v>8741</v>
      </c>
      <c r="AT1171" s="1" t="s">
        <v>44</v>
      </c>
      <c r="AU1171" s="1" t="s">
        <v>6669</v>
      </c>
      <c r="AV1171" s="1" t="s">
        <v>208</v>
      </c>
      <c r="AW1171" s="1" t="s">
        <v>8014</v>
      </c>
      <c r="BB1171" s="1" t="s">
        <v>46</v>
      </c>
      <c r="BC1171" s="1" t="s">
        <v>6783</v>
      </c>
      <c r="BD1171" s="1" t="s">
        <v>2775</v>
      </c>
      <c r="BE1171" s="1" t="s">
        <v>7140</v>
      </c>
    </row>
    <row r="1172" spans="1:73" ht="13.5" customHeight="1" x14ac:dyDescent="0.25">
      <c r="A1172" s="4" t="str">
        <f t="shared" si="36"/>
        <v>1687_풍각남면_252</v>
      </c>
      <c r="B1172" s="1">
        <v>1687</v>
      </c>
      <c r="C1172" s="1" t="s">
        <v>11322</v>
      </c>
      <c r="D1172" s="1" t="s">
        <v>11323</v>
      </c>
      <c r="E1172" s="1">
        <v>1171</v>
      </c>
      <c r="F1172" s="1">
        <v>5</v>
      </c>
      <c r="G1172" s="1" t="s">
        <v>2663</v>
      </c>
      <c r="H1172" s="1" t="s">
        <v>6462</v>
      </c>
      <c r="I1172" s="1">
        <v>3</v>
      </c>
      <c r="L1172" s="1">
        <v>4</v>
      </c>
      <c r="M1172" s="1" t="s">
        <v>2774</v>
      </c>
      <c r="N1172" s="1" t="s">
        <v>11746</v>
      </c>
      <c r="T1172" s="1" t="s">
        <v>11389</v>
      </c>
      <c r="U1172" s="1" t="s">
        <v>324</v>
      </c>
      <c r="V1172" s="1" t="s">
        <v>6693</v>
      </c>
      <c r="Y1172" s="1" t="s">
        <v>13449</v>
      </c>
      <c r="Z1172" s="1" t="s">
        <v>13467</v>
      </c>
      <c r="AC1172" s="1">
        <v>13</v>
      </c>
      <c r="AD1172" s="1" t="s">
        <v>314</v>
      </c>
      <c r="AE1172" s="1" t="s">
        <v>8747</v>
      </c>
      <c r="AT1172" s="1" t="s">
        <v>44</v>
      </c>
      <c r="AU1172" s="1" t="s">
        <v>6669</v>
      </c>
      <c r="AV1172" s="1" t="s">
        <v>11318</v>
      </c>
      <c r="AW1172" s="1" t="s">
        <v>13537</v>
      </c>
      <c r="BB1172" s="1" t="s">
        <v>46</v>
      </c>
      <c r="BC1172" s="1" t="s">
        <v>6783</v>
      </c>
      <c r="BD1172" s="1" t="s">
        <v>2775</v>
      </c>
      <c r="BE1172" s="1" t="s">
        <v>7140</v>
      </c>
      <c r="BU1172" s="1" t="s">
        <v>14115</v>
      </c>
    </row>
    <row r="1173" spans="1:73" ht="13.5" customHeight="1" x14ac:dyDescent="0.25">
      <c r="A1173" s="4" t="str">
        <f t="shared" si="36"/>
        <v>1687_풍각남면_252</v>
      </c>
      <c r="B1173" s="1">
        <v>1687</v>
      </c>
      <c r="C1173" s="1" t="s">
        <v>11322</v>
      </c>
      <c r="D1173" s="1" t="s">
        <v>11323</v>
      </c>
      <c r="E1173" s="1">
        <v>1172</v>
      </c>
      <c r="F1173" s="1">
        <v>5</v>
      </c>
      <c r="G1173" s="1" t="s">
        <v>2663</v>
      </c>
      <c r="H1173" s="1" t="s">
        <v>6462</v>
      </c>
      <c r="I1173" s="1">
        <v>3</v>
      </c>
      <c r="L1173" s="1">
        <v>4</v>
      </c>
      <c r="M1173" s="1" t="s">
        <v>2774</v>
      </c>
      <c r="N1173" s="1" t="s">
        <v>11746</v>
      </c>
      <c r="T1173" s="1" t="s">
        <v>11389</v>
      </c>
      <c r="U1173" s="1" t="s">
        <v>413</v>
      </c>
      <c r="V1173" s="1" t="s">
        <v>6695</v>
      </c>
      <c r="Y1173" s="1" t="s">
        <v>2776</v>
      </c>
      <c r="Z1173" s="1" t="s">
        <v>7771</v>
      </c>
      <c r="AC1173" s="1">
        <v>7</v>
      </c>
      <c r="AD1173" s="1" t="s">
        <v>121</v>
      </c>
      <c r="AE1173" s="1" t="s">
        <v>8725</v>
      </c>
      <c r="AT1173" s="1" t="s">
        <v>44</v>
      </c>
      <c r="AU1173" s="1" t="s">
        <v>6669</v>
      </c>
      <c r="AV1173" s="1" t="s">
        <v>11318</v>
      </c>
      <c r="AW1173" s="1" t="s">
        <v>13537</v>
      </c>
      <c r="BB1173" s="1" t="s">
        <v>46</v>
      </c>
      <c r="BC1173" s="1" t="s">
        <v>6783</v>
      </c>
      <c r="BD1173" s="1" t="s">
        <v>2775</v>
      </c>
      <c r="BE1173" s="1" t="s">
        <v>7140</v>
      </c>
      <c r="BU1173" s="1" t="s">
        <v>14116</v>
      </c>
    </row>
    <row r="1174" spans="1:73" ht="13.5" customHeight="1" x14ac:dyDescent="0.25">
      <c r="A1174" s="4" t="str">
        <f t="shared" si="36"/>
        <v>1687_풍각남면_252</v>
      </c>
      <c r="B1174" s="1">
        <v>1687</v>
      </c>
      <c r="C1174" s="1" t="s">
        <v>11322</v>
      </c>
      <c r="D1174" s="1" t="s">
        <v>11323</v>
      </c>
      <c r="E1174" s="1">
        <v>1173</v>
      </c>
      <c r="F1174" s="1">
        <v>5</v>
      </c>
      <c r="G1174" s="1" t="s">
        <v>2663</v>
      </c>
      <c r="H1174" s="1" t="s">
        <v>6462</v>
      </c>
      <c r="I1174" s="1">
        <v>3</v>
      </c>
      <c r="L1174" s="1">
        <v>4</v>
      </c>
      <c r="M1174" s="1" t="s">
        <v>2774</v>
      </c>
      <c r="N1174" s="1" t="s">
        <v>11746</v>
      </c>
      <c r="T1174" s="1" t="s">
        <v>11389</v>
      </c>
      <c r="U1174" s="1" t="s">
        <v>324</v>
      </c>
      <c r="V1174" s="1" t="s">
        <v>6693</v>
      </c>
      <c r="Y1174" s="1" t="s">
        <v>1210</v>
      </c>
      <c r="Z1174" s="1" t="s">
        <v>7376</v>
      </c>
      <c r="AC1174" s="1">
        <v>5</v>
      </c>
      <c r="AD1174" s="1" t="s">
        <v>133</v>
      </c>
      <c r="AE1174" s="1" t="s">
        <v>8727</v>
      </c>
      <c r="AF1174" s="1" t="s">
        <v>97</v>
      </c>
      <c r="AG1174" s="1" t="s">
        <v>8774</v>
      </c>
      <c r="AT1174" s="1" t="s">
        <v>44</v>
      </c>
      <c r="AU1174" s="1" t="s">
        <v>6669</v>
      </c>
      <c r="AV1174" s="1" t="s">
        <v>13488</v>
      </c>
      <c r="AW1174" s="1" t="s">
        <v>13489</v>
      </c>
      <c r="BB1174" s="1" t="s">
        <v>46</v>
      </c>
      <c r="BC1174" s="1" t="s">
        <v>6783</v>
      </c>
      <c r="BD1174" s="1" t="s">
        <v>2775</v>
      </c>
      <c r="BE1174" s="1" t="s">
        <v>7140</v>
      </c>
      <c r="BU1174" s="1" t="s">
        <v>14116</v>
      </c>
    </row>
    <row r="1175" spans="1:73" ht="13.5" customHeight="1" x14ac:dyDescent="0.25">
      <c r="A1175" s="4" t="str">
        <f t="shared" si="36"/>
        <v>1687_풍각남면_252</v>
      </c>
      <c r="B1175" s="1">
        <v>1687</v>
      </c>
      <c r="C1175" s="1" t="s">
        <v>11322</v>
      </c>
      <c r="D1175" s="1" t="s">
        <v>11323</v>
      </c>
      <c r="E1175" s="1">
        <v>1174</v>
      </c>
      <c r="F1175" s="1">
        <v>5</v>
      </c>
      <c r="G1175" s="1" t="s">
        <v>2663</v>
      </c>
      <c r="H1175" s="1" t="s">
        <v>6462</v>
      </c>
      <c r="I1175" s="1">
        <v>3</v>
      </c>
      <c r="L1175" s="1">
        <v>5</v>
      </c>
      <c r="M1175" s="1" t="s">
        <v>12514</v>
      </c>
      <c r="N1175" s="1" t="s">
        <v>13008</v>
      </c>
      <c r="T1175" s="1" t="s">
        <v>11369</v>
      </c>
      <c r="U1175" s="1" t="s">
        <v>2789</v>
      </c>
      <c r="V1175" s="1" t="s">
        <v>6856</v>
      </c>
      <c r="W1175" s="1" t="s">
        <v>342</v>
      </c>
      <c r="X1175" s="1" t="s">
        <v>7064</v>
      </c>
      <c r="Y1175" s="1" t="s">
        <v>2790</v>
      </c>
      <c r="Z1175" s="1" t="s">
        <v>7774</v>
      </c>
      <c r="AC1175" s="1">
        <v>34</v>
      </c>
      <c r="AD1175" s="1" t="s">
        <v>55</v>
      </c>
      <c r="AE1175" s="1" t="s">
        <v>8716</v>
      </c>
      <c r="AJ1175" s="1" t="s">
        <v>17</v>
      </c>
      <c r="AK1175" s="1" t="s">
        <v>8908</v>
      </c>
      <c r="AL1175" s="1" t="s">
        <v>537</v>
      </c>
      <c r="AM1175" s="1" t="s">
        <v>8937</v>
      </c>
      <c r="AT1175" s="1" t="s">
        <v>173</v>
      </c>
      <c r="AU1175" s="1" t="s">
        <v>6934</v>
      </c>
      <c r="AV1175" s="1" t="s">
        <v>13828</v>
      </c>
      <c r="AW1175" s="1" t="s">
        <v>8009</v>
      </c>
      <c r="BG1175" s="1" t="s">
        <v>60</v>
      </c>
      <c r="BH1175" s="1" t="s">
        <v>7012</v>
      </c>
      <c r="BI1175" s="1" t="s">
        <v>135</v>
      </c>
      <c r="BJ1175" s="1" t="s">
        <v>7128</v>
      </c>
      <c r="BK1175" s="1" t="s">
        <v>348</v>
      </c>
      <c r="BL1175" s="1" t="s">
        <v>9000</v>
      </c>
      <c r="BM1175" s="1" t="s">
        <v>2037</v>
      </c>
      <c r="BN1175" s="1" t="s">
        <v>10088</v>
      </c>
      <c r="BO1175" s="1" t="s">
        <v>808</v>
      </c>
      <c r="BP1175" s="1" t="s">
        <v>6787</v>
      </c>
      <c r="BQ1175" s="1" t="s">
        <v>2791</v>
      </c>
      <c r="BR1175" s="1" t="s">
        <v>10972</v>
      </c>
      <c r="BS1175" s="1" t="s">
        <v>833</v>
      </c>
      <c r="BT1175" s="1" t="s">
        <v>8552</v>
      </c>
    </row>
    <row r="1176" spans="1:73" ht="13.5" customHeight="1" x14ac:dyDescent="0.25">
      <c r="A1176" s="4" t="str">
        <f t="shared" si="36"/>
        <v>1687_풍각남면_252</v>
      </c>
      <c r="B1176" s="1">
        <v>1687</v>
      </c>
      <c r="C1176" s="1" t="s">
        <v>11322</v>
      </c>
      <c r="D1176" s="1" t="s">
        <v>11323</v>
      </c>
      <c r="E1176" s="1">
        <v>1175</v>
      </c>
      <c r="F1176" s="1">
        <v>5</v>
      </c>
      <c r="G1176" s="1" t="s">
        <v>2663</v>
      </c>
      <c r="H1176" s="1" t="s">
        <v>6462</v>
      </c>
      <c r="I1176" s="1">
        <v>3</v>
      </c>
      <c r="L1176" s="1">
        <v>5</v>
      </c>
      <c r="M1176" s="1" t="s">
        <v>12514</v>
      </c>
      <c r="N1176" s="1" t="s">
        <v>13008</v>
      </c>
      <c r="S1176" s="1" t="s">
        <v>52</v>
      </c>
      <c r="T1176" s="1" t="s">
        <v>6593</v>
      </c>
      <c r="W1176" s="1" t="s">
        <v>145</v>
      </c>
      <c r="X1176" s="1" t="s">
        <v>7059</v>
      </c>
      <c r="Y1176" s="1" t="s">
        <v>140</v>
      </c>
      <c r="Z1176" s="1" t="s">
        <v>7129</v>
      </c>
      <c r="AC1176" s="1">
        <v>31</v>
      </c>
      <c r="AD1176" s="1" t="s">
        <v>247</v>
      </c>
      <c r="AE1176" s="1" t="s">
        <v>8741</v>
      </c>
      <c r="AJ1176" s="1" t="s">
        <v>17</v>
      </c>
      <c r="AK1176" s="1" t="s">
        <v>8908</v>
      </c>
      <c r="AL1176" s="1" t="s">
        <v>51</v>
      </c>
      <c r="AM1176" s="1" t="s">
        <v>8849</v>
      </c>
      <c r="AT1176" s="1" t="s">
        <v>2792</v>
      </c>
      <c r="AU1176" s="1" t="s">
        <v>7011</v>
      </c>
      <c r="AV1176" s="1" t="s">
        <v>2793</v>
      </c>
      <c r="AW1176" s="1" t="s">
        <v>8537</v>
      </c>
      <c r="BG1176" s="1" t="s">
        <v>1275</v>
      </c>
      <c r="BH1176" s="1" t="s">
        <v>9904</v>
      </c>
      <c r="BI1176" s="1" t="s">
        <v>2794</v>
      </c>
      <c r="BJ1176" s="1" t="s">
        <v>10102</v>
      </c>
      <c r="BK1176" s="1" t="s">
        <v>335</v>
      </c>
      <c r="BL1176" s="1" t="s">
        <v>6942</v>
      </c>
      <c r="BM1176" s="1" t="s">
        <v>13829</v>
      </c>
      <c r="BN1176" s="1" t="s">
        <v>10035</v>
      </c>
      <c r="BO1176" s="1" t="s">
        <v>2795</v>
      </c>
      <c r="BP1176" s="1" t="s">
        <v>11938</v>
      </c>
      <c r="BQ1176" s="1" t="s">
        <v>2796</v>
      </c>
      <c r="BR1176" s="1" t="s">
        <v>10973</v>
      </c>
      <c r="BS1176" s="1" t="s">
        <v>51</v>
      </c>
      <c r="BT1176" s="1" t="s">
        <v>8849</v>
      </c>
    </row>
    <row r="1177" spans="1:73" ht="13.5" customHeight="1" x14ac:dyDescent="0.25">
      <c r="A1177" s="4" t="str">
        <f t="shared" si="36"/>
        <v>1687_풍각남면_252</v>
      </c>
      <c r="B1177" s="1">
        <v>1687</v>
      </c>
      <c r="C1177" s="1" t="s">
        <v>11322</v>
      </c>
      <c r="D1177" s="1" t="s">
        <v>11323</v>
      </c>
      <c r="E1177" s="1">
        <v>1176</v>
      </c>
      <c r="F1177" s="1">
        <v>5</v>
      </c>
      <c r="G1177" s="1" t="s">
        <v>2663</v>
      </c>
      <c r="H1177" s="1" t="s">
        <v>6462</v>
      </c>
      <c r="I1177" s="1">
        <v>3</v>
      </c>
      <c r="L1177" s="1">
        <v>5</v>
      </c>
      <c r="M1177" s="1" t="s">
        <v>12514</v>
      </c>
      <c r="N1177" s="1" t="s">
        <v>13008</v>
      </c>
      <c r="S1177" s="1" t="s">
        <v>68</v>
      </c>
      <c r="T1177" s="1" t="s">
        <v>6595</v>
      </c>
      <c r="W1177" s="1" t="s">
        <v>1254</v>
      </c>
      <c r="X1177" s="1" t="s">
        <v>7079</v>
      </c>
      <c r="Y1177" s="1" t="s">
        <v>140</v>
      </c>
      <c r="Z1177" s="1" t="s">
        <v>7129</v>
      </c>
      <c r="AC1177" s="1">
        <v>62</v>
      </c>
      <c r="AD1177" s="1" t="s">
        <v>69</v>
      </c>
      <c r="AE1177" s="1" t="s">
        <v>6722</v>
      </c>
    </row>
    <row r="1178" spans="1:73" ht="13.5" customHeight="1" x14ac:dyDescent="0.25">
      <c r="A1178" s="4" t="str">
        <f t="shared" si="36"/>
        <v>1687_풍각남면_252</v>
      </c>
      <c r="B1178" s="1">
        <v>1687</v>
      </c>
      <c r="C1178" s="1" t="s">
        <v>11322</v>
      </c>
      <c r="D1178" s="1" t="s">
        <v>11323</v>
      </c>
      <c r="E1178" s="1">
        <v>1177</v>
      </c>
      <c r="F1178" s="1">
        <v>5</v>
      </c>
      <c r="G1178" s="1" t="s">
        <v>2663</v>
      </c>
      <c r="H1178" s="1" t="s">
        <v>6462</v>
      </c>
      <c r="I1178" s="1">
        <v>3</v>
      </c>
      <c r="L1178" s="1">
        <v>5</v>
      </c>
      <c r="M1178" s="1" t="s">
        <v>12514</v>
      </c>
      <c r="N1178" s="1" t="s">
        <v>13008</v>
      </c>
      <c r="S1178" s="1" t="s">
        <v>70</v>
      </c>
      <c r="T1178" s="1" t="s">
        <v>6596</v>
      </c>
      <c r="Y1178" s="1" t="s">
        <v>140</v>
      </c>
      <c r="Z1178" s="1" t="s">
        <v>7129</v>
      </c>
      <c r="AF1178" s="1" t="s">
        <v>129</v>
      </c>
      <c r="AG1178" s="1" t="s">
        <v>8738</v>
      </c>
    </row>
    <row r="1179" spans="1:73" ht="13.5" customHeight="1" x14ac:dyDescent="0.25">
      <c r="A1179" s="4" t="str">
        <f t="shared" si="36"/>
        <v>1687_풍각남면_252</v>
      </c>
      <c r="B1179" s="1">
        <v>1687</v>
      </c>
      <c r="C1179" s="1" t="s">
        <v>11322</v>
      </c>
      <c r="D1179" s="1" t="s">
        <v>11323</v>
      </c>
      <c r="E1179" s="1">
        <v>1178</v>
      </c>
      <c r="F1179" s="1">
        <v>5</v>
      </c>
      <c r="G1179" s="1" t="s">
        <v>2663</v>
      </c>
      <c r="H1179" s="1" t="s">
        <v>6462</v>
      </c>
      <c r="I1179" s="1">
        <v>3</v>
      </c>
      <c r="L1179" s="1">
        <v>5</v>
      </c>
      <c r="M1179" s="1" t="s">
        <v>12514</v>
      </c>
      <c r="N1179" s="1" t="s">
        <v>13008</v>
      </c>
      <c r="S1179" s="1" t="s">
        <v>70</v>
      </c>
      <c r="T1179" s="1" t="s">
        <v>6596</v>
      </c>
      <c r="Y1179" s="1" t="s">
        <v>13409</v>
      </c>
      <c r="Z1179" s="1" t="s">
        <v>13461</v>
      </c>
      <c r="AC1179" s="1">
        <v>1</v>
      </c>
      <c r="AD1179" s="1" t="s">
        <v>661</v>
      </c>
      <c r="AE1179" s="1" t="s">
        <v>8765</v>
      </c>
      <c r="AF1179" s="1" t="s">
        <v>97</v>
      </c>
      <c r="AG1179" s="1" t="s">
        <v>8774</v>
      </c>
    </row>
    <row r="1180" spans="1:73" ht="13.5" customHeight="1" x14ac:dyDescent="0.25">
      <c r="A1180" s="4" t="str">
        <f t="shared" si="36"/>
        <v>1687_풍각남면_252</v>
      </c>
      <c r="B1180" s="1">
        <v>1687</v>
      </c>
      <c r="C1180" s="1" t="s">
        <v>11322</v>
      </c>
      <c r="D1180" s="1" t="s">
        <v>11323</v>
      </c>
      <c r="E1180" s="1">
        <v>1179</v>
      </c>
      <c r="F1180" s="1">
        <v>5</v>
      </c>
      <c r="G1180" s="1" t="s">
        <v>2663</v>
      </c>
      <c r="H1180" s="1" t="s">
        <v>6462</v>
      </c>
      <c r="I1180" s="1">
        <v>4</v>
      </c>
      <c r="J1180" s="1" t="s">
        <v>2797</v>
      </c>
      <c r="K1180" s="1" t="s">
        <v>11349</v>
      </c>
      <c r="L1180" s="1">
        <v>1</v>
      </c>
      <c r="M1180" s="1" t="s">
        <v>12515</v>
      </c>
      <c r="N1180" s="1" t="s">
        <v>13009</v>
      </c>
      <c r="T1180" s="1" t="s">
        <v>11368</v>
      </c>
      <c r="U1180" s="1" t="s">
        <v>2683</v>
      </c>
      <c r="V1180" s="1" t="s">
        <v>6842</v>
      </c>
      <c r="W1180" s="1" t="s">
        <v>98</v>
      </c>
      <c r="X1180" s="1" t="s">
        <v>11439</v>
      </c>
      <c r="Y1180" s="1" t="s">
        <v>1716</v>
      </c>
      <c r="Z1180" s="1" t="s">
        <v>7775</v>
      </c>
      <c r="AC1180" s="1">
        <v>30</v>
      </c>
      <c r="AD1180" s="1" t="s">
        <v>136</v>
      </c>
      <c r="AE1180" s="1" t="s">
        <v>8728</v>
      </c>
      <c r="AJ1180" s="1" t="s">
        <v>17</v>
      </c>
      <c r="AK1180" s="1" t="s">
        <v>8908</v>
      </c>
      <c r="AL1180" s="1" t="s">
        <v>56</v>
      </c>
      <c r="AM1180" s="1" t="s">
        <v>11552</v>
      </c>
      <c r="AT1180" s="1" t="s">
        <v>293</v>
      </c>
      <c r="AU1180" s="1" t="s">
        <v>6947</v>
      </c>
      <c r="AV1180" s="1" t="s">
        <v>740</v>
      </c>
      <c r="AW1180" s="1" t="s">
        <v>7755</v>
      </c>
      <c r="BG1180" s="1" t="s">
        <v>392</v>
      </c>
      <c r="BH1180" s="1" t="s">
        <v>9213</v>
      </c>
      <c r="BI1180" s="1" t="s">
        <v>1518</v>
      </c>
      <c r="BJ1180" s="1" t="s">
        <v>7472</v>
      </c>
      <c r="BK1180" s="1" t="s">
        <v>78</v>
      </c>
      <c r="BL1180" s="1" t="s">
        <v>6689</v>
      </c>
      <c r="BM1180" s="1" t="s">
        <v>2798</v>
      </c>
      <c r="BN1180" s="1" t="s">
        <v>10527</v>
      </c>
      <c r="BO1180" s="1" t="s">
        <v>60</v>
      </c>
      <c r="BP1180" s="1" t="s">
        <v>7012</v>
      </c>
      <c r="BQ1180" s="1" t="s">
        <v>311</v>
      </c>
      <c r="BR1180" s="1" t="s">
        <v>10798</v>
      </c>
      <c r="BS1180" s="1" t="s">
        <v>86</v>
      </c>
      <c r="BT1180" s="1" t="s">
        <v>8853</v>
      </c>
    </row>
    <row r="1181" spans="1:73" ht="13.5" customHeight="1" x14ac:dyDescent="0.25">
      <c r="A1181" s="4" t="str">
        <f t="shared" si="36"/>
        <v>1687_풍각남면_252</v>
      </c>
      <c r="B1181" s="1">
        <v>1687</v>
      </c>
      <c r="C1181" s="1" t="s">
        <v>11322</v>
      </c>
      <c r="D1181" s="1" t="s">
        <v>11323</v>
      </c>
      <c r="E1181" s="1">
        <v>1180</v>
      </c>
      <c r="F1181" s="1">
        <v>5</v>
      </c>
      <c r="G1181" s="1" t="s">
        <v>2663</v>
      </c>
      <c r="H1181" s="1" t="s">
        <v>6462</v>
      </c>
      <c r="I1181" s="1">
        <v>4</v>
      </c>
      <c r="L1181" s="1">
        <v>1</v>
      </c>
      <c r="M1181" s="1" t="s">
        <v>12515</v>
      </c>
      <c r="N1181" s="1" t="s">
        <v>13009</v>
      </c>
      <c r="S1181" s="1" t="s">
        <v>52</v>
      </c>
      <c r="T1181" s="1" t="s">
        <v>6593</v>
      </c>
      <c r="W1181" s="1" t="s">
        <v>560</v>
      </c>
      <c r="X1181" s="1" t="s">
        <v>7070</v>
      </c>
      <c r="Y1181" s="1" t="s">
        <v>140</v>
      </c>
      <c r="Z1181" s="1" t="s">
        <v>7129</v>
      </c>
      <c r="AC1181" s="1">
        <v>30</v>
      </c>
      <c r="AD1181" s="1" t="s">
        <v>136</v>
      </c>
      <c r="AE1181" s="1" t="s">
        <v>8728</v>
      </c>
      <c r="AJ1181" s="1" t="s">
        <v>17</v>
      </c>
      <c r="AK1181" s="1" t="s">
        <v>8908</v>
      </c>
      <c r="AL1181" s="1" t="s">
        <v>106</v>
      </c>
      <c r="AM1181" s="1" t="s">
        <v>8894</v>
      </c>
      <c r="AT1181" s="1" t="s">
        <v>60</v>
      </c>
      <c r="AU1181" s="1" t="s">
        <v>7012</v>
      </c>
      <c r="AV1181" s="1" t="s">
        <v>2799</v>
      </c>
      <c r="AW1181" s="1" t="s">
        <v>7881</v>
      </c>
      <c r="BG1181" s="1" t="s">
        <v>60</v>
      </c>
      <c r="BH1181" s="1" t="s">
        <v>7012</v>
      </c>
      <c r="BI1181" s="1" t="s">
        <v>440</v>
      </c>
      <c r="BJ1181" s="1" t="s">
        <v>7184</v>
      </c>
      <c r="BK1181" s="1" t="s">
        <v>78</v>
      </c>
      <c r="BL1181" s="1" t="s">
        <v>6689</v>
      </c>
      <c r="BM1181" s="1" t="s">
        <v>2800</v>
      </c>
      <c r="BN1181" s="1" t="s">
        <v>9565</v>
      </c>
      <c r="BO1181" s="1" t="s">
        <v>60</v>
      </c>
      <c r="BP1181" s="1" t="s">
        <v>7012</v>
      </c>
      <c r="BQ1181" s="1" t="s">
        <v>2801</v>
      </c>
      <c r="BR1181" s="1" t="s">
        <v>10974</v>
      </c>
      <c r="BS1181" s="1" t="s">
        <v>559</v>
      </c>
      <c r="BT1181" s="1" t="s">
        <v>8928</v>
      </c>
    </row>
    <row r="1182" spans="1:73" ht="13.5" customHeight="1" x14ac:dyDescent="0.25">
      <c r="A1182" s="4" t="str">
        <f t="shared" si="36"/>
        <v>1687_풍각남면_252</v>
      </c>
      <c r="B1182" s="1">
        <v>1687</v>
      </c>
      <c r="C1182" s="1" t="s">
        <v>11322</v>
      </c>
      <c r="D1182" s="1" t="s">
        <v>11323</v>
      </c>
      <c r="E1182" s="1">
        <v>1181</v>
      </c>
      <c r="F1182" s="1">
        <v>5</v>
      </c>
      <c r="G1182" s="1" t="s">
        <v>2663</v>
      </c>
      <c r="H1182" s="1" t="s">
        <v>6462</v>
      </c>
      <c r="I1182" s="1">
        <v>4</v>
      </c>
      <c r="L1182" s="1">
        <v>2</v>
      </c>
      <c r="M1182" s="1" t="s">
        <v>12516</v>
      </c>
      <c r="N1182" s="1" t="s">
        <v>13010</v>
      </c>
      <c r="T1182" s="1" t="s">
        <v>11368</v>
      </c>
      <c r="U1182" s="1" t="s">
        <v>2802</v>
      </c>
      <c r="V1182" s="1" t="s">
        <v>6857</v>
      </c>
      <c r="W1182" s="1" t="s">
        <v>306</v>
      </c>
      <c r="X1182" s="1" t="s">
        <v>7062</v>
      </c>
      <c r="Y1182" s="1" t="s">
        <v>2803</v>
      </c>
      <c r="Z1182" s="1" t="s">
        <v>7776</v>
      </c>
      <c r="AC1182" s="1">
        <v>40</v>
      </c>
      <c r="AD1182" s="1" t="s">
        <v>327</v>
      </c>
      <c r="AE1182" s="1" t="s">
        <v>8748</v>
      </c>
      <c r="AJ1182" s="1" t="s">
        <v>17</v>
      </c>
      <c r="AK1182" s="1" t="s">
        <v>8908</v>
      </c>
      <c r="AL1182" s="1" t="s">
        <v>86</v>
      </c>
      <c r="AM1182" s="1" t="s">
        <v>8853</v>
      </c>
      <c r="AT1182" s="1" t="s">
        <v>148</v>
      </c>
      <c r="AU1182" s="1" t="s">
        <v>11760</v>
      </c>
      <c r="AV1182" s="1" t="s">
        <v>2804</v>
      </c>
      <c r="AW1182" s="1" t="s">
        <v>7786</v>
      </c>
      <c r="BG1182" s="1" t="s">
        <v>60</v>
      </c>
      <c r="BH1182" s="1" t="s">
        <v>7012</v>
      </c>
      <c r="BI1182" s="1" t="s">
        <v>2805</v>
      </c>
      <c r="BJ1182" s="1" t="s">
        <v>7762</v>
      </c>
      <c r="BK1182" s="1" t="s">
        <v>60</v>
      </c>
      <c r="BL1182" s="1" t="s">
        <v>7012</v>
      </c>
      <c r="BM1182" s="1" t="s">
        <v>2806</v>
      </c>
      <c r="BN1182" s="1" t="s">
        <v>10105</v>
      </c>
      <c r="BO1182" s="1" t="s">
        <v>60</v>
      </c>
      <c r="BP1182" s="1" t="s">
        <v>7012</v>
      </c>
      <c r="BQ1182" s="1" t="s">
        <v>2807</v>
      </c>
      <c r="BR1182" s="1" t="s">
        <v>12090</v>
      </c>
      <c r="BS1182" s="1" t="s">
        <v>56</v>
      </c>
      <c r="BT1182" s="1" t="s">
        <v>11552</v>
      </c>
    </row>
    <row r="1183" spans="1:73" ht="13.5" customHeight="1" x14ac:dyDescent="0.25">
      <c r="A1183" s="4" t="str">
        <f t="shared" si="36"/>
        <v>1687_풍각남면_252</v>
      </c>
      <c r="B1183" s="1">
        <v>1687</v>
      </c>
      <c r="C1183" s="1" t="s">
        <v>11322</v>
      </c>
      <c r="D1183" s="1" t="s">
        <v>11323</v>
      </c>
      <c r="E1183" s="1">
        <v>1182</v>
      </c>
      <c r="F1183" s="1">
        <v>5</v>
      </c>
      <c r="G1183" s="1" t="s">
        <v>2663</v>
      </c>
      <c r="H1183" s="1" t="s">
        <v>6462</v>
      </c>
      <c r="I1183" s="1">
        <v>4</v>
      </c>
      <c r="L1183" s="1">
        <v>2</v>
      </c>
      <c r="M1183" s="1" t="s">
        <v>12516</v>
      </c>
      <c r="N1183" s="1" t="s">
        <v>13010</v>
      </c>
      <c r="S1183" s="1" t="s">
        <v>52</v>
      </c>
      <c r="T1183" s="1" t="s">
        <v>6593</v>
      </c>
      <c r="W1183" s="1" t="s">
        <v>898</v>
      </c>
      <c r="X1183" s="1" t="s">
        <v>7075</v>
      </c>
      <c r="Y1183" s="1" t="s">
        <v>140</v>
      </c>
      <c r="Z1183" s="1" t="s">
        <v>7129</v>
      </c>
      <c r="AC1183" s="1">
        <v>39</v>
      </c>
      <c r="AD1183" s="1" t="s">
        <v>347</v>
      </c>
      <c r="AE1183" s="1" t="s">
        <v>8751</v>
      </c>
      <c r="AJ1183" s="1" t="s">
        <v>17</v>
      </c>
      <c r="AK1183" s="1" t="s">
        <v>8908</v>
      </c>
      <c r="AL1183" s="1" t="s">
        <v>587</v>
      </c>
      <c r="AM1183" s="1" t="s">
        <v>8884</v>
      </c>
      <c r="AT1183" s="1" t="s">
        <v>60</v>
      </c>
      <c r="AU1183" s="1" t="s">
        <v>7012</v>
      </c>
      <c r="AV1183" s="1" t="s">
        <v>13830</v>
      </c>
      <c r="AW1183" s="1" t="s">
        <v>9428</v>
      </c>
      <c r="BG1183" s="1" t="s">
        <v>1149</v>
      </c>
      <c r="BH1183" s="1" t="s">
        <v>9178</v>
      </c>
      <c r="BI1183" s="1" t="s">
        <v>2808</v>
      </c>
      <c r="BJ1183" s="1" t="s">
        <v>10103</v>
      </c>
      <c r="BK1183" s="1" t="s">
        <v>60</v>
      </c>
      <c r="BL1183" s="1" t="s">
        <v>7012</v>
      </c>
      <c r="BM1183" s="1" t="s">
        <v>210</v>
      </c>
      <c r="BN1183" s="1" t="s">
        <v>8591</v>
      </c>
      <c r="BO1183" s="1" t="s">
        <v>60</v>
      </c>
      <c r="BP1183" s="1" t="s">
        <v>7012</v>
      </c>
      <c r="BQ1183" s="1" t="s">
        <v>2809</v>
      </c>
      <c r="BR1183" s="1" t="s">
        <v>12021</v>
      </c>
      <c r="BS1183" s="1" t="s">
        <v>56</v>
      </c>
      <c r="BT1183" s="1" t="s">
        <v>11552</v>
      </c>
      <c r="BU1183" s="1" t="s">
        <v>14117</v>
      </c>
    </row>
    <row r="1184" spans="1:73" ht="13.5" customHeight="1" x14ac:dyDescent="0.25">
      <c r="A1184" s="4" t="str">
        <f t="shared" si="36"/>
        <v>1687_풍각남면_252</v>
      </c>
      <c r="B1184" s="1">
        <v>1687</v>
      </c>
      <c r="C1184" s="1" t="s">
        <v>11322</v>
      </c>
      <c r="D1184" s="1" t="s">
        <v>11323</v>
      </c>
      <c r="E1184" s="1">
        <v>1183</v>
      </c>
      <c r="F1184" s="1">
        <v>5</v>
      </c>
      <c r="G1184" s="1" t="s">
        <v>2663</v>
      </c>
      <c r="H1184" s="1" t="s">
        <v>6462</v>
      </c>
      <c r="I1184" s="1">
        <v>4</v>
      </c>
      <c r="L1184" s="1">
        <v>2</v>
      </c>
      <c r="M1184" s="1" t="s">
        <v>12516</v>
      </c>
      <c r="N1184" s="1" t="s">
        <v>13010</v>
      </c>
      <c r="S1184" s="1" t="s">
        <v>70</v>
      </c>
      <c r="T1184" s="1" t="s">
        <v>6596</v>
      </c>
      <c r="Y1184" s="1" t="s">
        <v>2810</v>
      </c>
      <c r="Z1184" s="1" t="s">
        <v>7777</v>
      </c>
      <c r="AC1184" s="1">
        <v>16</v>
      </c>
      <c r="AD1184" s="1" t="s">
        <v>1075</v>
      </c>
      <c r="AE1184" s="1" t="s">
        <v>8769</v>
      </c>
    </row>
    <row r="1185" spans="1:73" ht="13.5" customHeight="1" x14ac:dyDescent="0.25">
      <c r="A1185" s="4" t="str">
        <f t="shared" si="36"/>
        <v>1687_풍각남면_252</v>
      </c>
      <c r="B1185" s="1">
        <v>1687</v>
      </c>
      <c r="C1185" s="1" t="s">
        <v>11322</v>
      </c>
      <c r="D1185" s="1" t="s">
        <v>11323</v>
      </c>
      <c r="E1185" s="1">
        <v>1184</v>
      </c>
      <c r="F1185" s="1">
        <v>5</v>
      </c>
      <c r="G1185" s="1" t="s">
        <v>2663</v>
      </c>
      <c r="H1185" s="1" t="s">
        <v>6462</v>
      </c>
      <c r="I1185" s="1">
        <v>4</v>
      </c>
      <c r="L1185" s="1">
        <v>3</v>
      </c>
      <c r="M1185" s="1" t="s">
        <v>12517</v>
      </c>
      <c r="N1185" s="1" t="s">
        <v>13011</v>
      </c>
      <c r="T1185" s="1" t="s">
        <v>11368</v>
      </c>
      <c r="U1185" s="1" t="s">
        <v>2811</v>
      </c>
      <c r="V1185" s="1" t="s">
        <v>6858</v>
      </c>
      <c r="W1185" s="1" t="s">
        <v>2009</v>
      </c>
      <c r="X1185" s="1" t="s">
        <v>7087</v>
      </c>
      <c r="Y1185" s="1" t="s">
        <v>2812</v>
      </c>
      <c r="Z1185" s="1" t="s">
        <v>7778</v>
      </c>
      <c r="AC1185" s="1">
        <v>50</v>
      </c>
      <c r="AD1185" s="1" t="s">
        <v>533</v>
      </c>
      <c r="AE1185" s="1" t="s">
        <v>7162</v>
      </c>
      <c r="AJ1185" s="1" t="s">
        <v>17</v>
      </c>
      <c r="AK1185" s="1" t="s">
        <v>8908</v>
      </c>
      <c r="AL1185" s="1" t="s">
        <v>858</v>
      </c>
      <c r="AM1185" s="1" t="s">
        <v>8939</v>
      </c>
      <c r="AT1185" s="1" t="s">
        <v>60</v>
      </c>
      <c r="AU1185" s="1" t="s">
        <v>7012</v>
      </c>
      <c r="AV1185" s="1" t="s">
        <v>562</v>
      </c>
      <c r="AW1185" s="1" t="s">
        <v>7213</v>
      </c>
      <c r="BG1185" s="1" t="s">
        <v>2813</v>
      </c>
      <c r="BH1185" s="1" t="s">
        <v>9916</v>
      </c>
      <c r="BI1185" s="1" t="s">
        <v>2481</v>
      </c>
      <c r="BJ1185" s="1" t="s">
        <v>9723</v>
      </c>
      <c r="BK1185" s="1" t="s">
        <v>60</v>
      </c>
      <c r="BL1185" s="1" t="s">
        <v>7012</v>
      </c>
      <c r="BM1185" s="1" t="s">
        <v>2607</v>
      </c>
      <c r="BN1185" s="1" t="s">
        <v>10518</v>
      </c>
      <c r="BO1185" s="1" t="s">
        <v>60</v>
      </c>
      <c r="BP1185" s="1" t="s">
        <v>7012</v>
      </c>
      <c r="BQ1185" s="1" t="s">
        <v>2814</v>
      </c>
      <c r="BR1185" s="1" t="s">
        <v>10975</v>
      </c>
      <c r="BS1185" s="1" t="s">
        <v>1744</v>
      </c>
      <c r="BT1185" s="1" t="s">
        <v>11618</v>
      </c>
      <c r="BU1185" s="1" t="s">
        <v>14118</v>
      </c>
    </row>
    <row r="1186" spans="1:73" ht="13.5" customHeight="1" x14ac:dyDescent="0.25">
      <c r="A1186" s="4" t="str">
        <f t="shared" ref="A1186:A1214" si="37">HYPERLINK("http://kyu.snu.ac.kr/sdhj/index.jsp?type=hj/GK14817_00IH_0001_0253.jpg","1687_풍각남면_253")</f>
        <v>1687_풍각남면_253</v>
      </c>
      <c r="B1186" s="1">
        <v>1687</v>
      </c>
      <c r="C1186" s="1" t="s">
        <v>11322</v>
      </c>
      <c r="D1186" s="1" t="s">
        <v>11323</v>
      </c>
      <c r="E1186" s="1">
        <v>1185</v>
      </c>
      <c r="F1186" s="1">
        <v>5</v>
      </c>
      <c r="G1186" s="1" t="s">
        <v>2663</v>
      </c>
      <c r="H1186" s="1" t="s">
        <v>6462</v>
      </c>
      <c r="I1186" s="1">
        <v>4</v>
      </c>
      <c r="L1186" s="1">
        <v>3</v>
      </c>
      <c r="M1186" s="1" t="s">
        <v>12517</v>
      </c>
      <c r="N1186" s="1" t="s">
        <v>13011</v>
      </c>
      <c r="S1186" s="1" t="s">
        <v>52</v>
      </c>
      <c r="T1186" s="1" t="s">
        <v>6593</v>
      </c>
      <c r="U1186" s="1" t="s">
        <v>83</v>
      </c>
      <c r="V1186" s="1" t="s">
        <v>11397</v>
      </c>
      <c r="W1186" s="1" t="s">
        <v>98</v>
      </c>
      <c r="X1186" s="1" t="s">
        <v>11439</v>
      </c>
      <c r="Y1186" s="1" t="s">
        <v>1389</v>
      </c>
      <c r="Z1186" s="1" t="s">
        <v>7428</v>
      </c>
      <c r="AC1186" s="1">
        <v>47</v>
      </c>
      <c r="AD1186" s="1" t="s">
        <v>172</v>
      </c>
      <c r="AE1186" s="1" t="s">
        <v>8733</v>
      </c>
      <c r="AJ1186" s="1" t="s">
        <v>17</v>
      </c>
      <c r="AK1186" s="1" t="s">
        <v>8908</v>
      </c>
      <c r="AL1186" s="1" t="s">
        <v>56</v>
      </c>
      <c r="AM1186" s="1" t="s">
        <v>11552</v>
      </c>
      <c r="AT1186" s="1" t="s">
        <v>60</v>
      </c>
      <c r="AU1186" s="1" t="s">
        <v>7012</v>
      </c>
      <c r="AV1186" s="1" t="s">
        <v>2815</v>
      </c>
      <c r="AW1186" s="1" t="s">
        <v>9429</v>
      </c>
      <c r="BG1186" s="1" t="s">
        <v>60</v>
      </c>
      <c r="BH1186" s="1" t="s">
        <v>7012</v>
      </c>
      <c r="BI1186" s="1" t="s">
        <v>310</v>
      </c>
      <c r="BJ1186" s="1" t="s">
        <v>7854</v>
      </c>
      <c r="BK1186" s="1" t="s">
        <v>60</v>
      </c>
      <c r="BL1186" s="1" t="s">
        <v>7012</v>
      </c>
      <c r="BM1186" s="1" t="s">
        <v>1431</v>
      </c>
      <c r="BN1186" s="1" t="s">
        <v>10449</v>
      </c>
      <c r="BO1186" s="1" t="s">
        <v>60</v>
      </c>
      <c r="BP1186" s="1" t="s">
        <v>7012</v>
      </c>
      <c r="BQ1186" s="1" t="s">
        <v>2816</v>
      </c>
      <c r="BR1186" s="1" t="s">
        <v>10976</v>
      </c>
      <c r="BS1186" s="1" t="s">
        <v>51</v>
      </c>
      <c r="BT1186" s="1" t="s">
        <v>8849</v>
      </c>
    </row>
    <row r="1187" spans="1:73" ht="13.5" customHeight="1" x14ac:dyDescent="0.25">
      <c r="A1187" s="4" t="str">
        <f t="shared" si="37"/>
        <v>1687_풍각남면_253</v>
      </c>
      <c r="B1187" s="1">
        <v>1687</v>
      </c>
      <c r="C1187" s="1" t="s">
        <v>11322</v>
      </c>
      <c r="D1187" s="1" t="s">
        <v>11323</v>
      </c>
      <c r="E1187" s="1">
        <v>1186</v>
      </c>
      <c r="F1187" s="1">
        <v>5</v>
      </c>
      <c r="G1187" s="1" t="s">
        <v>2663</v>
      </c>
      <c r="H1187" s="1" t="s">
        <v>6462</v>
      </c>
      <c r="I1187" s="1">
        <v>4</v>
      </c>
      <c r="L1187" s="1">
        <v>3</v>
      </c>
      <c r="M1187" s="1" t="s">
        <v>12517</v>
      </c>
      <c r="N1187" s="1" t="s">
        <v>13011</v>
      </c>
      <c r="S1187" s="1" t="s">
        <v>222</v>
      </c>
      <c r="T1187" s="1" t="s">
        <v>6601</v>
      </c>
      <c r="U1187" s="1" t="s">
        <v>297</v>
      </c>
      <c r="V1187" s="1" t="s">
        <v>11399</v>
      </c>
      <c r="W1187" s="1" t="s">
        <v>2009</v>
      </c>
      <c r="X1187" s="1" t="s">
        <v>7087</v>
      </c>
      <c r="Y1187" s="1" t="s">
        <v>182</v>
      </c>
      <c r="Z1187" s="1" t="s">
        <v>7779</v>
      </c>
      <c r="AC1187" s="1">
        <v>77</v>
      </c>
      <c r="AD1187" s="1" t="s">
        <v>611</v>
      </c>
      <c r="AE1187" s="1" t="s">
        <v>8764</v>
      </c>
    </row>
    <row r="1188" spans="1:73" ht="13.5" customHeight="1" x14ac:dyDescent="0.25">
      <c r="A1188" s="4" t="str">
        <f t="shared" si="37"/>
        <v>1687_풍각남면_253</v>
      </c>
      <c r="B1188" s="1">
        <v>1687</v>
      </c>
      <c r="C1188" s="1" t="s">
        <v>11322</v>
      </c>
      <c r="D1188" s="1" t="s">
        <v>11323</v>
      </c>
      <c r="E1188" s="1">
        <v>1187</v>
      </c>
      <c r="F1188" s="1">
        <v>5</v>
      </c>
      <c r="G1188" s="1" t="s">
        <v>2663</v>
      </c>
      <c r="H1188" s="1" t="s">
        <v>6462</v>
      </c>
      <c r="I1188" s="1">
        <v>4</v>
      </c>
      <c r="L1188" s="1">
        <v>3</v>
      </c>
      <c r="M1188" s="1" t="s">
        <v>12517</v>
      </c>
      <c r="N1188" s="1" t="s">
        <v>13011</v>
      </c>
      <c r="S1188" s="1" t="s">
        <v>70</v>
      </c>
      <c r="T1188" s="1" t="s">
        <v>6596</v>
      </c>
      <c r="Y1188" s="1" t="s">
        <v>2817</v>
      </c>
      <c r="Z1188" s="1" t="s">
        <v>7780</v>
      </c>
      <c r="AC1188" s="1">
        <v>6</v>
      </c>
      <c r="AD1188" s="1" t="s">
        <v>333</v>
      </c>
      <c r="AE1188" s="1" t="s">
        <v>8749</v>
      </c>
    </row>
    <row r="1189" spans="1:73" ht="13.5" customHeight="1" x14ac:dyDescent="0.25">
      <c r="A1189" s="4" t="str">
        <f t="shared" si="37"/>
        <v>1687_풍각남면_253</v>
      </c>
      <c r="B1189" s="1">
        <v>1687</v>
      </c>
      <c r="C1189" s="1" t="s">
        <v>11322</v>
      </c>
      <c r="D1189" s="1" t="s">
        <v>11323</v>
      </c>
      <c r="E1189" s="1">
        <v>1188</v>
      </c>
      <c r="F1189" s="1">
        <v>5</v>
      </c>
      <c r="G1189" s="1" t="s">
        <v>2663</v>
      </c>
      <c r="H1189" s="1" t="s">
        <v>6462</v>
      </c>
      <c r="I1189" s="1">
        <v>4</v>
      </c>
      <c r="L1189" s="1">
        <v>4</v>
      </c>
      <c r="M1189" s="1" t="s">
        <v>1453</v>
      </c>
      <c r="N1189" s="1" t="s">
        <v>7230</v>
      </c>
      <c r="T1189" s="1" t="s">
        <v>11369</v>
      </c>
      <c r="U1189" s="1" t="s">
        <v>44</v>
      </c>
      <c r="V1189" s="1" t="s">
        <v>6669</v>
      </c>
      <c r="Y1189" s="1" t="s">
        <v>1453</v>
      </c>
      <c r="Z1189" s="1" t="s">
        <v>7230</v>
      </c>
      <c r="AC1189" s="1">
        <v>64</v>
      </c>
      <c r="AD1189" s="1" t="s">
        <v>72</v>
      </c>
      <c r="AE1189" s="1" t="s">
        <v>8718</v>
      </c>
      <c r="AJ1189" s="1" t="s">
        <v>17</v>
      </c>
      <c r="AK1189" s="1" t="s">
        <v>8908</v>
      </c>
      <c r="AL1189" s="1" t="s">
        <v>51</v>
      </c>
      <c r="AM1189" s="1" t="s">
        <v>8849</v>
      </c>
      <c r="AN1189" s="1" t="s">
        <v>2818</v>
      </c>
      <c r="AO1189" s="1" t="s">
        <v>8979</v>
      </c>
      <c r="AP1189" s="1" t="s">
        <v>58</v>
      </c>
      <c r="AQ1189" s="1" t="s">
        <v>6774</v>
      </c>
      <c r="AR1189" s="1" t="s">
        <v>2819</v>
      </c>
      <c r="AS1189" s="1" t="s">
        <v>11731</v>
      </c>
      <c r="AT1189" s="1" t="s">
        <v>44</v>
      </c>
      <c r="AU1189" s="1" t="s">
        <v>6669</v>
      </c>
      <c r="AV1189" s="1" t="s">
        <v>210</v>
      </c>
      <c r="AW1189" s="1" t="s">
        <v>8591</v>
      </c>
      <c r="BB1189" s="1" t="s">
        <v>46</v>
      </c>
      <c r="BC1189" s="1" t="s">
        <v>6783</v>
      </c>
      <c r="BD1189" s="1" t="s">
        <v>177</v>
      </c>
      <c r="BE1189" s="1" t="s">
        <v>8339</v>
      </c>
      <c r="BG1189" s="1" t="s">
        <v>44</v>
      </c>
      <c r="BH1189" s="1" t="s">
        <v>6669</v>
      </c>
      <c r="BI1189" s="1" t="s">
        <v>272</v>
      </c>
      <c r="BJ1189" s="1" t="s">
        <v>8932</v>
      </c>
      <c r="BM1189" s="1" t="s">
        <v>2820</v>
      </c>
      <c r="BN1189" s="1" t="s">
        <v>8280</v>
      </c>
      <c r="BO1189" s="1" t="s">
        <v>44</v>
      </c>
      <c r="BP1189" s="1" t="s">
        <v>6669</v>
      </c>
      <c r="BQ1189" s="1" t="s">
        <v>435</v>
      </c>
      <c r="BR1189" s="1" t="s">
        <v>10127</v>
      </c>
      <c r="BS1189" s="1" t="s">
        <v>2818</v>
      </c>
      <c r="BT1189" s="1" t="s">
        <v>8979</v>
      </c>
    </row>
    <row r="1190" spans="1:73" ht="13.5" customHeight="1" x14ac:dyDescent="0.25">
      <c r="A1190" s="4" t="str">
        <f t="shared" si="37"/>
        <v>1687_풍각남면_253</v>
      </c>
      <c r="B1190" s="1">
        <v>1687</v>
      </c>
      <c r="C1190" s="1" t="s">
        <v>11322</v>
      </c>
      <c r="D1190" s="1" t="s">
        <v>11323</v>
      </c>
      <c r="E1190" s="1">
        <v>1189</v>
      </c>
      <c r="F1190" s="1">
        <v>5</v>
      </c>
      <c r="G1190" s="1" t="s">
        <v>2663</v>
      </c>
      <c r="H1190" s="1" t="s">
        <v>6462</v>
      </c>
      <c r="I1190" s="1">
        <v>4</v>
      </c>
      <c r="L1190" s="1">
        <v>4</v>
      </c>
      <c r="M1190" s="1" t="s">
        <v>1453</v>
      </c>
      <c r="N1190" s="1" t="s">
        <v>7230</v>
      </c>
      <c r="S1190" s="1" t="s">
        <v>52</v>
      </c>
      <c r="T1190" s="1" t="s">
        <v>6593</v>
      </c>
      <c r="U1190" s="1" t="s">
        <v>53</v>
      </c>
      <c r="V1190" s="1" t="s">
        <v>6668</v>
      </c>
      <c r="Y1190" s="1" t="s">
        <v>2821</v>
      </c>
      <c r="Z1190" s="1" t="s">
        <v>7781</v>
      </c>
      <c r="AC1190" s="1">
        <v>45</v>
      </c>
      <c r="AD1190" s="1" t="s">
        <v>406</v>
      </c>
      <c r="AE1190" s="1" t="s">
        <v>8755</v>
      </c>
      <c r="AJ1190" s="1" t="s">
        <v>17</v>
      </c>
      <c r="AK1190" s="1" t="s">
        <v>8908</v>
      </c>
      <c r="AL1190" s="1" t="s">
        <v>51</v>
      </c>
      <c r="AM1190" s="1" t="s">
        <v>8849</v>
      </c>
      <c r="AN1190" s="1" t="s">
        <v>1486</v>
      </c>
      <c r="AO1190" s="1" t="s">
        <v>11644</v>
      </c>
      <c r="AP1190" s="1" t="s">
        <v>288</v>
      </c>
      <c r="AQ1190" s="1" t="s">
        <v>6823</v>
      </c>
      <c r="AR1190" s="1" t="s">
        <v>2822</v>
      </c>
      <c r="AS1190" s="1" t="s">
        <v>11664</v>
      </c>
      <c r="AT1190" s="1" t="s">
        <v>44</v>
      </c>
      <c r="AU1190" s="1" t="s">
        <v>6669</v>
      </c>
      <c r="AV1190" s="1" t="s">
        <v>2639</v>
      </c>
      <c r="AW1190" s="1" t="s">
        <v>8134</v>
      </c>
      <c r="BB1190" s="1" t="s">
        <v>46</v>
      </c>
      <c r="BC1190" s="1" t="s">
        <v>6783</v>
      </c>
      <c r="BD1190" s="1" t="s">
        <v>2823</v>
      </c>
      <c r="BE1190" s="1" t="s">
        <v>8646</v>
      </c>
      <c r="BG1190" s="1" t="s">
        <v>44</v>
      </c>
      <c r="BH1190" s="1" t="s">
        <v>6669</v>
      </c>
      <c r="BI1190" s="1" t="s">
        <v>2824</v>
      </c>
      <c r="BJ1190" s="1" t="s">
        <v>8478</v>
      </c>
      <c r="BK1190" s="1" t="s">
        <v>44</v>
      </c>
      <c r="BL1190" s="1" t="s">
        <v>6669</v>
      </c>
      <c r="BM1190" s="1" t="s">
        <v>249</v>
      </c>
      <c r="BN1190" s="1" t="s">
        <v>9622</v>
      </c>
      <c r="BO1190" s="1" t="s">
        <v>44</v>
      </c>
      <c r="BP1190" s="1" t="s">
        <v>6669</v>
      </c>
      <c r="BQ1190" s="1" t="s">
        <v>310</v>
      </c>
      <c r="BR1190" s="1" t="s">
        <v>7854</v>
      </c>
      <c r="BS1190" s="1" t="s">
        <v>2825</v>
      </c>
      <c r="BT1190" s="1" t="s">
        <v>11452</v>
      </c>
    </row>
    <row r="1191" spans="1:73" ht="13.5" customHeight="1" x14ac:dyDescent="0.25">
      <c r="A1191" s="4" t="str">
        <f t="shared" si="37"/>
        <v>1687_풍각남면_253</v>
      </c>
      <c r="B1191" s="1">
        <v>1687</v>
      </c>
      <c r="C1191" s="1" t="s">
        <v>11322</v>
      </c>
      <c r="D1191" s="1" t="s">
        <v>11323</v>
      </c>
      <c r="E1191" s="1">
        <v>1190</v>
      </c>
      <c r="F1191" s="1">
        <v>5</v>
      </c>
      <c r="G1191" s="1" t="s">
        <v>2663</v>
      </c>
      <c r="H1191" s="1" t="s">
        <v>6462</v>
      </c>
      <c r="I1191" s="1">
        <v>4</v>
      </c>
      <c r="L1191" s="1">
        <v>4</v>
      </c>
      <c r="M1191" s="1" t="s">
        <v>1453</v>
      </c>
      <c r="N1191" s="1" t="s">
        <v>7230</v>
      </c>
      <c r="S1191" s="1" t="s">
        <v>93</v>
      </c>
      <c r="T1191" s="1" t="s">
        <v>6597</v>
      </c>
      <c r="Y1191" s="1" t="s">
        <v>2826</v>
      </c>
      <c r="Z1191" s="1" t="s">
        <v>7782</v>
      </c>
      <c r="AC1191" s="1">
        <v>25</v>
      </c>
      <c r="AD1191" s="1" t="s">
        <v>401</v>
      </c>
      <c r="AE1191" s="1" t="s">
        <v>8754</v>
      </c>
      <c r="AF1191" s="1" t="s">
        <v>97</v>
      </c>
      <c r="AG1191" s="1" t="s">
        <v>8774</v>
      </c>
    </row>
    <row r="1192" spans="1:73" ht="13.5" customHeight="1" x14ac:dyDescent="0.25">
      <c r="A1192" s="4" t="str">
        <f t="shared" si="37"/>
        <v>1687_풍각남면_253</v>
      </c>
      <c r="B1192" s="1">
        <v>1687</v>
      </c>
      <c r="C1192" s="1" t="s">
        <v>11322</v>
      </c>
      <c r="D1192" s="1" t="s">
        <v>11323</v>
      </c>
      <c r="E1192" s="1">
        <v>1191</v>
      </c>
      <c r="F1192" s="1">
        <v>5</v>
      </c>
      <c r="G1192" s="1" t="s">
        <v>2663</v>
      </c>
      <c r="H1192" s="1" t="s">
        <v>6462</v>
      </c>
      <c r="I1192" s="1">
        <v>4</v>
      </c>
      <c r="L1192" s="1">
        <v>4</v>
      </c>
      <c r="M1192" s="1" t="s">
        <v>1453</v>
      </c>
      <c r="N1192" s="1" t="s">
        <v>7230</v>
      </c>
      <c r="S1192" s="1" t="s">
        <v>70</v>
      </c>
      <c r="T1192" s="1" t="s">
        <v>6596</v>
      </c>
      <c r="Y1192" s="1" t="s">
        <v>850</v>
      </c>
      <c r="Z1192" s="1" t="s">
        <v>7276</v>
      </c>
      <c r="AF1192" s="1" t="s">
        <v>943</v>
      </c>
      <c r="AG1192" s="1" t="s">
        <v>8783</v>
      </c>
      <c r="AH1192" s="1" t="s">
        <v>163</v>
      </c>
      <c r="AI1192" s="1" t="s">
        <v>8851</v>
      </c>
    </row>
    <row r="1193" spans="1:73" ht="13.5" customHeight="1" x14ac:dyDescent="0.25">
      <c r="A1193" s="4" t="str">
        <f t="shared" si="37"/>
        <v>1687_풍각남면_253</v>
      </c>
      <c r="B1193" s="1">
        <v>1687</v>
      </c>
      <c r="C1193" s="1" t="s">
        <v>11322</v>
      </c>
      <c r="D1193" s="1" t="s">
        <v>11323</v>
      </c>
      <c r="E1193" s="1">
        <v>1192</v>
      </c>
      <c r="F1193" s="1">
        <v>5</v>
      </c>
      <c r="G1193" s="1" t="s">
        <v>2663</v>
      </c>
      <c r="H1193" s="1" t="s">
        <v>6462</v>
      </c>
      <c r="I1193" s="1">
        <v>4</v>
      </c>
      <c r="L1193" s="1">
        <v>4</v>
      </c>
      <c r="M1193" s="1" t="s">
        <v>1453</v>
      </c>
      <c r="N1193" s="1" t="s">
        <v>7230</v>
      </c>
      <c r="S1193" s="1" t="s">
        <v>70</v>
      </c>
      <c r="T1193" s="1" t="s">
        <v>6596</v>
      </c>
      <c r="Y1193" s="1" t="s">
        <v>2827</v>
      </c>
      <c r="Z1193" s="1" t="s">
        <v>7783</v>
      </c>
      <c r="AC1193" s="1">
        <v>6</v>
      </c>
      <c r="AD1193" s="1" t="s">
        <v>333</v>
      </c>
      <c r="AE1193" s="1" t="s">
        <v>8749</v>
      </c>
    </row>
    <row r="1194" spans="1:73" ht="13.5" customHeight="1" x14ac:dyDescent="0.25">
      <c r="A1194" s="4" t="str">
        <f t="shared" si="37"/>
        <v>1687_풍각남면_253</v>
      </c>
      <c r="B1194" s="1">
        <v>1687</v>
      </c>
      <c r="C1194" s="1" t="s">
        <v>11322</v>
      </c>
      <c r="D1194" s="1" t="s">
        <v>11323</v>
      </c>
      <c r="E1194" s="1">
        <v>1193</v>
      </c>
      <c r="F1194" s="1">
        <v>5</v>
      </c>
      <c r="G1194" s="1" t="s">
        <v>2663</v>
      </c>
      <c r="H1194" s="1" t="s">
        <v>6462</v>
      </c>
      <c r="I1194" s="1">
        <v>4</v>
      </c>
      <c r="L1194" s="1">
        <v>5</v>
      </c>
      <c r="M1194" s="1" t="s">
        <v>12518</v>
      </c>
      <c r="N1194" s="1" t="s">
        <v>13012</v>
      </c>
      <c r="T1194" s="1" t="s">
        <v>11368</v>
      </c>
      <c r="U1194" s="1" t="s">
        <v>2811</v>
      </c>
      <c r="V1194" s="1" t="s">
        <v>6858</v>
      </c>
      <c r="W1194" s="1" t="s">
        <v>98</v>
      </c>
      <c r="X1194" s="1" t="s">
        <v>11439</v>
      </c>
      <c r="Y1194" s="1" t="s">
        <v>1812</v>
      </c>
      <c r="Z1194" s="1" t="s">
        <v>7549</v>
      </c>
      <c r="AC1194" s="1">
        <v>47</v>
      </c>
      <c r="AD1194" s="1" t="s">
        <v>172</v>
      </c>
      <c r="AE1194" s="1" t="s">
        <v>8733</v>
      </c>
      <c r="AJ1194" s="1" t="s">
        <v>17</v>
      </c>
      <c r="AK1194" s="1" t="s">
        <v>8908</v>
      </c>
      <c r="AL1194" s="1" t="s">
        <v>56</v>
      </c>
      <c r="AM1194" s="1" t="s">
        <v>11552</v>
      </c>
      <c r="AT1194" s="1" t="s">
        <v>60</v>
      </c>
      <c r="AU1194" s="1" t="s">
        <v>7012</v>
      </c>
      <c r="AV1194" s="1" t="s">
        <v>2828</v>
      </c>
      <c r="AW1194" s="1" t="s">
        <v>9429</v>
      </c>
      <c r="BG1194" s="1" t="s">
        <v>60</v>
      </c>
      <c r="BH1194" s="1" t="s">
        <v>7012</v>
      </c>
      <c r="BI1194" s="1" t="s">
        <v>877</v>
      </c>
      <c r="BJ1194" s="1" t="s">
        <v>9497</v>
      </c>
      <c r="BK1194" s="1" t="s">
        <v>60</v>
      </c>
      <c r="BL1194" s="1" t="s">
        <v>7012</v>
      </c>
      <c r="BM1194" s="1" t="s">
        <v>1431</v>
      </c>
      <c r="BN1194" s="1" t="s">
        <v>10449</v>
      </c>
      <c r="BO1194" s="1" t="s">
        <v>60</v>
      </c>
      <c r="BP1194" s="1" t="s">
        <v>7012</v>
      </c>
      <c r="BQ1194" s="1" t="s">
        <v>2816</v>
      </c>
      <c r="BR1194" s="1" t="s">
        <v>10976</v>
      </c>
      <c r="BS1194" s="1" t="s">
        <v>51</v>
      </c>
      <c r="BT1194" s="1" t="s">
        <v>8849</v>
      </c>
    </row>
    <row r="1195" spans="1:73" ht="13.5" customHeight="1" x14ac:dyDescent="0.25">
      <c r="A1195" s="4" t="str">
        <f t="shared" si="37"/>
        <v>1687_풍각남면_253</v>
      </c>
      <c r="B1195" s="1">
        <v>1687</v>
      </c>
      <c r="C1195" s="1" t="s">
        <v>11322</v>
      </c>
      <c r="D1195" s="1" t="s">
        <v>11323</v>
      </c>
      <c r="E1195" s="1">
        <v>1194</v>
      </c>
      <c r="F1195" s="1">
        <v>5</v>
      </c>
      <c r="G1195" s="1" t="s">
        <v>2663</v>
      </c>
      <c r="H1195" s="1" t="s">
        <v>6462</v>
      </c>
      <c r="I1195" s="1">
        <v>4</v>
      </c>
      <c r="L1195" s="1">
        <v>5</v>
      </c>
      <c r="M1195" s="1" t="s">
        <v>12518</v>
      </c>
      <c r="N1195" s="1" t="s">
        <v>13012</v>
      </c>
      <c r="S1195" s="1" t="s">
        <v>52</v>
      </c>
      <c r="T1195" s="1" t="s">
        <v>6593</v>
      </c>
      <c r="U1195" s="1" t="s">
        <v>83</v>
      </c>
      <c r="V1195" s="1" t="s">
        <v>11397</v>
      </c>
      <c r="Y1195" s="1" t="s">
        <v>2829</v>
      </c>
      <c r="Z1195" s="1" t="s">
        <v>7784</v>
      </c>
      <c r="AC1195" s="1">
        <v>47</v>
      </c>
      <c r="AD1195" s="1" t="s">
        <v>172</v>
      </c>
      <c r="AE1195" s="1" t="s">
        <v>8733</v>
      </c>
      <c r="AJ1195" s="1" t="s">
        <v>17</v>
      </c>
      <c r="AK1195" s="1" t="s">
        <v>8908</v>
      </c>
      <c r="AL1195" s="1" t="s">
        <v>51</v>
      </c>
      <c r="AM1195" s="1" t="s">
        <v>8849</v>
      </c>
      <c r="AT1195" s="1" t="s">
        <v>60</v>
      </c>
      <c r="AU1195" s="1" t="s">
        <v>7012</v>
      </c>
      <c r="AV1195" s="1" t="s">
        <v>2830</v>
      </c>
      <c r="AW1195" s="1" t="s">
        <v>9430</v>
      </c>
      <c r="BG1195" s="1" t="s">
        <v>60</v>
      </c>
      <c r="BH1195" s="1" t="s">
        <v>7012</v>
      </c>
      <c r="BI1195" s="1" t="s">
        <v>2831</v>
      </c>
      <c r="BJ1195" s="1" t="s">
        <v>10104</v>
      </c>
      <c r="BM1195" s="1" t="s">
        <v>2832</v>
      </c>
      <c r="BN1195" s="1" t="s">
        <v>10528</v>
      </c>
      <c r="BO1195" s="1" t="s">
        <v>60</v>
      </c>
      <c r="BP1195" s="1" t="s">
        <v>7012</v>
      </c>
      <c r="BQ1195" s="1" t="s">
        <v>2125</v>
      </c>
      <c r="BR1195" s="1" t="s">
        <v>7473</v>
      </c>
      <c r="BS1195" s="1" t="s">
        <v>2833</v>
      </c>
      <c r="BT1195" s="1" t="s">
        <v>8980</v>
      </c>
    </row>
    <row r="1196" spans="1:73" ht="13.5" customHeight="1" x14ac:dyDescent="0.25">
      <c r="A1196" s="4" t="str">
        <f t="shared" si="37"/>
        <v>1687_풍각남면_253</v>
      </c>
      <c r="B1196" s="1">
        <v>1687</v>
      </c>
      <c r="C1196" s="1" t="s">
        <v>11322</v>
      </c>
      <c r="D1196" s="1" t="s">
        <v>11323</v>
      </c>
      <c r="E1196" s="1">
        <v>1195</v>
      </c>
      <c r="F1196" s="1">
        <v>5</v>
      </c>
      <c r="G1196" s="1" t="s">
        <v>2663</v>
      </c>
      <c r="H1196" s="1" t="s">
        <v>6462</v>
      </c>
      <c r="I1196" s="1">
        <v>5</v>
      </c>
      <c r="J1196" s="1" t="s">
        <v>13831</v>
      </c>
      <c r="K1196" s="1" t="s">
        <v>11355</v>
      </c>
      <c r="L1196" s="1">
        <v>1</v>
      </c>
      <c r="M1196" s="1" t="s">
        <v>13832</v>
      </c>
      <c r="N1196" s="1" t="s">
        <v>13013</v>
      </c>
      <c r="T1196" s="1" t="s">
        <v>11369</v>
      </c>
      <c r="U1196" s="1" t="s">
        <v>2811</v>
      </c>
      <c r="V1196" s="1" t="s">
        <v>6858</v>
      </c>
      <c r="W1196" s="1" t="s">
        <v>84</v>
      </c>
      <c r="X1196" s="1" t="s">
        <v>11440</v>
      </c>
      <c r="Y1196" s="1" t="s">
        <v>13833</v>
      </c>
      <c r="Z1196" s="1" t="s">
        <v>7785</v>
      </c>
      <c r="AC1196" s="1">
        <v>40</v>
      </c>
      <c r="AD1196" s="1" t="s">
        <v>327</v>
      </c>
      <c r="AE1196" s="1" t="s">
        <v>8748</v>
      </c>
      <c r="AJ1196" s="1" t="s">
        <v>17</v>
      </c>
      <c r="AK1196" s="1" t="s">
        <v>8908</v>
      </c>
      <c r="AL1196" s="1" t="s">
        <v>86</v>
      </c>
      <c r="AM1196" s="1" t="s">
        <v>8853</v>
      </c>
      <c r="AT1196" s="1" t="s">
        <v>60</v>
      </c>
      <c r="AU1196" s="1" t="s">
        <v>7012</v>
      </c>
      <c r="AV1196" s="1" t="s">
        <v>2834</v>
      </c>
      <c r="AW1196" s="1" t="s">
        <v>9431</v>
      </c>
      <c r="BG1196" s="1" t="s">
        <v>60</v>
      </c>
      <c r="BH1196" s="1" t="s">
        <v>7012</v>
      </c>
      <c r="BI1196" s="1" t="s">
        <v>2654</v>
      </c>
      <c r="BJ1196" s="1" t="s">
        <v>7745</v>
      </c>
      <c r="BK1196" s="1" t="s">
        <v>60</v>
      </c>
      <c r="BL1196" s="1" t="s">
        <v>7012</v>
      </c>
      <c r="BM1196" s="1" t="s">
        <v>2835</v>
      </c>
      <c r="BN1196" s="1" t="s">
        <v>9378</v>
      </c>
      <c r="BO1196" s="1" t="s">
        <v>60</v>
      </c>
      <c r="BP1196" s="1" t="s">
        <v>7012</v>
      </c>
      <c r="BQ1196" s="1" t="s">
        <v>2836</v>
      </c>
      <c r="BR1196" s="1" t="s">
        <v>10977</v>
      </c>
      <c r="BS1196" s="1" t="s">
        <v>86</v>
      </c>
      <c r="BT1196" s="1" t="s">
        <v>8853</v>
      </c>
    </row>
    <row r="1197" spans="1:73" ht="13.5" customHeight="1" x14ac:dyDescent="0.25">
      <c r="A1197" s="4" t="str">
        <f t="shared" si="37"/>
        <v>1687_풍각남면_253</v>
      </c>
      <c r="B1197" s="1">
        <v>1687</v>
      </c>
      <c r="C1197" s="1" t="s">
        <v>11322</v>
      </c>
      <c r="D1197" s="1" t="s">
        <v>11323</v>
      </c>
      <c r="E1197" s="1">
        <v>1196</v>
      </c>
      <c r="F1197" s="1">
        <v>5</v>
      </c>
      <c r="G1197" s="1" t="s">
        <v>2663</v>
      </c>
      <c r="H1197" s="1" t="s">
        <v>6462</v>
      </c>
      <c r="I1197" s="1">
        <v>5</v>
      </c>
      <c r="L1197" s="1">
        <v>1</v>
      </c>
      <c r="M1197" s="1" t="s">
        <v>13832</v>
      </c>
      <c r="N1197" s="1" t="s">
        <v>13013</v>
      </c>
      <c r="S1197" s="1" t="s">
        <v>52</v>
      </c>
      <c r="T1197" s="1" t="s">
        <v>6593</v>
      </c>
      <c r="U1197" s="1" t="s">
        <v>83</v>
      </c>
      <c r="V1197" s="1" t="s">
        <v>11397</v>
      </c>
      <c r="W1197" s="1" t="s">
        <v>98</v>
      </c>
      <c r="X1197" s="1" t="s">
        <v>11439</v>
      </c>
      <c r="Y1197" s="1" t="s">
        <v>140</v>
      </c>
      <c r="Z1197" s="1" t="s">
        <v>7129</v>
      </c>
      <c r="AC1197" s="1">
        <v>64</v>
      </c>
      <c r="AD1197" s="1" t="s">
        <v>327</v>
      </c>
      <c r="AE1197" s="1" t="s">
        <v>8748</v>
      </c>
      <c r="AJ1197" s="1" t="s">
        <v>17</v>
      </c>
      <c r="AK1197" s="1" t="s">
        <v>8908</v>
      </c>
      <c r="AL1197" s="1" t="s">
        <v>56</v>
      </c>
      <c r="AM1197" s="1" t="s">
        <v>11552</v>
      </c>
      <c r="AT1197" s="1" t="s">
        <v>60</v>
      </c>
      <c r="AU1197" s="1" t="s">
        <v>7012</v>
      </c>
      <c r="AV1197" s="1" t="s">
        <v>2837</v>
      </c>
      <c r="AW1197" s="1" t="s">
        <v>9432</v>
      </c>
      <c r="BG1197" s="1" t="s">
        <v>60</v>
      </c>
      <c r="BH1197" s="1" t="s">
        <v>7012</v>
      </c>
      <c r="BI1197" s="1" t="s">
        <v>951</v>
      </c>
      <c r="BJ1197" s="1" t="s">
        <v>7643</v>
      </c>
      <c r="BK1197" s="1" t="s">
        <v>60</v>
      </c>
      <c r="BL1197" s="1" t="s">
        <v>7012</v>
      </c>
      <c r="BM1197" s="1" t="s">
        <v>1439</v>
      </c>
      <c r="BN1197" s="1" t="s">
        <v>8189</v>
      </c>
      <c r="BO1197" s="1" t="s">
        <v>60</v>
      </c>
      <c r="BP1197" s="1" t="s">
        <v>7012</v>
      </c>
      <c r="BQ1197" s="1" t="s">
        <v>2838</v>
      </c>
      <c r="BR1197" s="1" t="s">
        <v>12100</v>
      </c>
      <c r="BS1197" s="1" t="s">
        <v>56</v>
      </c>
      <c r="BT1197" s="1" t="s">
        <v>11552</v>
      </c>
      <c r="BU1197" s="1" t="s">
        <v>14119</v>
      </c>
    </row>
    <row r="1198" spans="1:73" ht="13.5" customHeight="1" x14ac:dyDescent="0.25">
      <c r="A1198" s="4" t="str">
        <f t="shared" si="37"/>
        <v>1687_풍각남면_253</v>
      </c>
      <c r="B1198" s="1">
        <v>1687</v>
      </c>
      <c r="C1198" s="1" t="s">
        <v>11322</v>
      </c>
      <c r="D1198" s="1" t="s">
        <v>11323</v>
      </c>
      <c r="E1198" s="1">
        <v>1197</v>
      </c>
      <c r="F1198" s="1">
        <v>5</v>
      </c>
      <c r="G1198" s="1" t="s">
        <v>2663</v>
      </c>
      <c r="H1198" s="1" t="s">
        <v>6462</v>
      </c>
      <c r="I1198" s="1">
        <v>5</v>
      </c>
      <c r="L1198" s="1">
        <v>1</v>
      </c>
      <c r="M1198" s="1" t="s">
        <v>13832</v>
      </c>
      <c r="N1198" s="1" t="s">
        <v>13013</v>
      </c>
      <c r="S1198" s="1" t="s">
        <v>68</v>
      </c>
      <c r="T1198" s="1" t="s">
        <v>6595</v>
      </c>
      <c r="W1198" s="1" t="s">
        <v>306</v>
      </c>
      <c r="X1198" s="1" t="s">
        <v>7062</v>
      </c>
      <c r="Y1198" s="1" t="s">
        <v>140</v>
      </c>
      <c r="Z1198" s="1" t="s">
        <v>7129</v>
      </c>
      <c r="AC1198" s="1">
        <v>64</v>
      </c>
      <c r="AD1198" s="1" t="s">
        <v>72</v>
      </c>
      <c r="AE1198" s="1" t="s">
        <v>8718</v>
      </c>
    </row>
    <row r="1199" spans="1:73" ht="13.5" customHeight="1" x14ac:dyDescent="0.25">
      <c r="A1199" s="4" t="str">
        <f t="shared" si="37"/>
        <v>1687_풍각남면_253</v>
      </c>
      <c r="B1199" s="1">
        <v>1687</v>
      </c>
      <c r="C1199" s="1" t="s">
        <v>11322</v>
      </c>
      <c r="D1199" s="1" t="s">
        <v>11323</v>
      </c>
      <c r="E1199" s="1">
        <v>1198</v>
      </c>
      <c r="F1199" s="1">
        <v>5</v>
      </c>
      <c r="G1199" s="1" t="s">
        <v>2663</v>
      </c>
      <c r="H1199" s="1" t="s">
        <v>6462</v>
      </c>
      <c r="I1199" s="1">
        <v>5</v>
      </c>
      <c r="L1199" s="1">
        <v>2</v>
      </c>
      <c r="M1199" s="1" t="s">
        <v>12519</v>
      </c>
      <c r="N1199" s="1" t="s">
        <v>13014</v>
      </c>
      <c r="T1199" s="1" t="s">
        <v>11369</v>
      </c>
      <c r="U1199" s="1" t="s">
        <v>148</v>
      </c>
      <c r="V1199" s="1" t="s">
        <v>11401</v>
      </c>
      <c r="W1199" s="1" t="s">
        <v>306</v>
      </c>
      <c r="X1199" s="1" t="s">
        <v>7062</v>
      </c>
      <c r="Y1199" s="1" t="s">
        <v>2804</v>
      </c>
      <c r="Z1199" s="1" t="s">
        <v>7786</v>
      </c>
      <c r="AC1199" s="1">
        <v>14</v>
      </c>
      <c r="AD1199" s="1" t="s">
        <v>240</v>
      </c>
      <c r="AE1199" s="1" t="s">
        <v>8740</v>
      </c>
      <c r="AJ1199" s="1" t="s">
        <v>17</v>
      </c>
      <c r="AK1199" s="1" t="s">
        <v>8908</v>
      </c>
      <c r="AL1199" s="1" t="s">
        <v>86</v>
      </c>
      <c r="AM1199" s="1" t="s">
        <v>8853</v>
      </c>
      <c r="AT1199" s="1" t="s">
        <v>60</v>
      </c>
      <c r="AU1199" s="1" t="s">
        <v>7012</v>
      </c>
      <c r="AV1199" s="1" t="s">
        <v>137</v>
      </c>
      <c r="AW1199" s="1" t="s">
        <v>7762</v>
      </c>
      <c r="BG1199" s="1" t="s">
        <v>60</v>
      </c>
      <c r="BH1199" s="1" t="s">
        <v>7012</v>
      </c>
      <c r="BI1199" s="1" t="s">
        <v>2806</v>
      </c>
      <c r="BJ1199" s="1" t="s">
        <v>10105</v>
      </c>
      <c r="BK1199" s="1" t="s">
        <v>60</v>
      </c>
      <c r="BL1199" s="1" t="s">
        <v>7012</v>
      </c>
      <c r="BM1199" s="1" t="s">
        <v>1439</v>
      </c>
      <c r="BN1199" s="1" t="s">
        <v>8189</v>
      </c>
      <c r="BO1199" s="1" t="s">
        <v>148</v>
      </c>
      <c r="BP1199" s="1" t="s">
        <v>11401</v>
      </c>
      <c r="BQ1199" s="1" t="s">
        <v>2839</v>
      </c>
      <c r="BR1199" s="1" t="s">
        <v>10978</v>
      </c>
      <c r="BS1199" s="1" t="s">
        <v>51</v>
      </c>
      <c r="BT1199" s="1" t="s">
        <v>8849</v>
      </c>
    </row>
    <row r="1200" spans="1:73" ht="13.5" customHeight="1" x14ac:dyDescent="0.25">
      <c r="A1200" s="4" t="str">
        <f t="shared" si="37"/>
        <v>1687_풍각남면_253</v>
      </c>
      <c r="B1200" s="1">
        <v>1687</v>
      </c>
      <c r="C1200" s="1" t="s">
        <v>11322</v>
      </c>
      <c r="D1200" s="1" t="s">
        <v>11323</v>
      </c>
      <c r="E1200" s="1">
        <v>1199</v>
      </c>
      <c r="F1200" s="1">
        <v>5</v>
      </c>
      <c r="G1200" s="1" t="s">
        <v>2663</v>
      </c>
      <c r="H1200" s="1" t="s">
        <v>6462</v>
      </c>
      <c r="I1200" s="1">
        <v>5</v>
      </c>
      <c r="L1200" s="1">
        <v>2</v>
      </c>
      <c r="M1200" s="1" t="s">
        <v>12519</v>
      </c>
      <c r="N1200" s="1" t="s">
        <v>13014</v>
      </c>
      <c r="S1200" s="1" t="s">
        <v>195</v>
      </c>
      <c r="T1200" s="1" t="s">
        <v>6600</v>
      </c>
      <c r="U1200" s="1" t="s">
        <v>83</v>
      </c>
      <c r="V1200" s="1" t="s">
        <v>11397</v>
      </c>
      <c r="W1200" s="1" t="s">
        <v>98</v>
      </c>
      <c r="X1200" s="1" t="s">
        <v>11439</v>
      </c>
      <c r="Y1200" s="1" t="s">
        <v>140</v>
      </c>
      <c r="Z1200" s="1" t="s">
        <v>7129</v>
      </c>
      <c r="AC1200" s="1">
        <v>64</v>
      </c>
      <c r="AD1200" s="1" t="s">
        <v>72</v>
      </c>
      <c r="AE1200" s="1" t="s">
        <v>8718</v>
      </c>
      <c r="AJ1200" s="1" t="s">
        <v>17</v>
      </c>
      <c r="AK1200" s="1" t="s">
        <v>8908</v>
      </c>
      <c r="AL1200" s="1" t="s">
        <v>56</v>
      </c>
      <c r="AM1200" s="1" t="s">
        <v>11552</v>
      </c>
      <c r="AT1200" s="1" t="s">
        <v>60</v>
      </c>
      <c r="AU1200" s="1" t="s">
        <v>7012</v>
      </c>
      <c r="AV1200" s="1" t="s">
        <v>2828</v>
      </c>
      <c r="AW1200" s="1" t="s">
        <v>9429</v>
      </c>
      <c r="BG1200" s="1" t="s">
        <v>60</v>
      </c>
      <c r="BH1200" s="1" t="s">
        <v>7012</v>
      </c>
      <c r="BI1200" s="1" t="s">
        <v>48</v>
      </c>
      <c r="BJ1200" s="1" t="s">
        <v>7854</v>
      </c>
      <c r="BK1200" s="1" t="s">
        <v>60</v>
      </c>
      <c r="BL1200" s="1" t="s">
        <v>7012</v>
      </c>
      <c r="BM1200" s="1" t="s">
        <v>1431</v>
      </c>
      <c r="BN1200" s="1" t="s">
        <v>10449</v>
      </c>
      <c r="BO1200" s="1" t="s">
        <v>60</v>
      </c>
      <c r="BP1200" s="1" t="s">
        <v>7012</v>
      </c>
      <c r="BQ1200" s="1" t="s">
        <v>2816</v>
      </c>
      <c r="BR1200" s="1" t="s">
        <v>10976</v>
      </c>
      <c r="BS1200" s="1" t="s">
        <v>51</v>
      </c>
      <c r="BT1200" s="1" t="s">
        <v>8849</v>
      </c>
    </row>
    <row r="1201" spans="1:73" ht="13.5" customHeight="1" x14ac:dyDescent="0.25">
      <c r="A1201" s="4" t="str">
        <f t="shared" si="37"/>
        <v>1687_풍각남면_253</v>
      </c>
      <c r="B1201" s="1">
        <v>1687</v>
      </c>
      <c r="C1201" s="1" t="s">
        <v>11322</v>
      </c>
      <c r="D1201" s="1" t="s">
        <v>11323</v>
      </c>
      <c r="E1201" s="1">
        <v>1200</v>
      </c>
      <c r="F1201" s="1">
        <v>5</v>
      </c>
      <c r="G1201" s="1" t="s">
        <v>2663</v>
      </c>
      <c r="H1201" s="1" t="s">
        <v>6462</v>
      </c>
      <c r="I1201" s="1">
        <v>5</v>
      </c>
      <c r="L1201" s="1">
        <v>3</v>
      </c>
      <c r="M1201" s="1" t="s">
        <v>12520</v>
      </c>
      <c r="N1201" s="1" t="s">
        <v>13015</v>
      </c>
      <c r="T1201" s="1" t="s">
        <v>11369</v>
      </c>
      <c r="U1201" s="1" t="s">
        <v>2840</v>
      </c>
      <c r="V1201" s="1" t="s">
        <v>6859</v>
      </c>
      <c r="W1201" s="1" t="s">
        <v>306</v>
      </c>
      <c r="X1201" s="1" t="s">
        <v>7062</v>
      </c>
      <c r="Y1201" s="1" t="s">
        <v>2841</v>
      </c>
      <c r="Z1201" s="1" t="s">
        <v>7787</v>
      </c>
      <c r="AC1201" s="1">
        <v>41</v>
      </c>
      <c r="AD1201" s="1" t="s">
        <v>287</v>
      </c>
      <c r="AE1201" s="1" t="s">
        <v>8744</v>
      </c>
      <c r="AJ1201" s="1" t="s">
        <v>17</v>
      </c>
      <c r="AK1201" s="1" t="s">
        <v>8908</v>
      </c>
      <c r="AL1201" s="1" t="s">
        <v>86</v>
      </c>
      <c r="AM1201" s="1" t="s">
        <v>8853</v>
      </c>
      <c r="AT1201" s="1" t="s">
        <v>60</v>
      </c>
      <c r="AU1201" s="1" t="s">
        <v>7012</v>
      </c>
      <c r="AV1201" s="1" t="s">
        <v>1407</v>
      </c>
      <c r="AW1201" s="1" t="s">
        <v>9328</v>
      </c>
      <c r="BG1201" s="1" t="s">
        <v>180</v>
      </c>
      <c r="BH1201" s="1" t="s">
        <v>6712</v>
      </c>
      <c r="BI1201" s="1" t="s">
        <v>2842</v>
      </c>
      <c r="BJ1201" s="1" t="s">
        <v>9469</v>
      </c>
      <c r="BK1201" s="1" t="s">
        <v>335</v>
      </c>
      <c r="BL1201" s="1" t="s">
        <v>6942</v>
      </c>
      <c r="BM1201" s="1" t="s">
        <v>1408</v>
      </c>
      <c r="BN1201" s="1" t="s">
        <v>10436</v>
      </c>
      <c r="BO1201" s="1" t="s">
        <v>60</v>
      </c>
      <c r="BP1201" s="1" t="s">
        <v>7012</v>
      </c>
      <c r="BQ1201" s="1" t="s">
        <v>2843</v>
      </c>
      <c r="BR1201" s="1" t="s">
        <v>10864</v>
      </c>
      <c r="BS1201" s="1" t="s">
        <v>51</v>
      </c>
      <c r="BT1201" s="1" t="s">
        <v>8849</v>
      </c>
    </row>
    <row r="1202" spans="1:73" ht="13.5" customHeight="1" x14ac:dyDescent="0.25">
      <c r="A1202" s="4" t="str">
        <f t="shared" si="37"/>
        <v>1687_풍각남면_253</v>
      </c>
      <c r="B1202" s="1">
        <v>1687</v>
      </c>
      <c r="C1202" s="1" t="s">
        <v>11322</v>
      </c>
      <c r="D1202" s="1" t="s">
        <v>11323</v>
      </c>
      <c r="E1202" s="1">
        <v>1201</v>
      </c>
      <c r="F1202" s="1">
        <v>5</v>
      </c>
      <c r="G1202" s="1" t="s">
        <v>2663</v>
      </c>
      <c r="H1202" s="1" t="s">
        <v>6462</v>
      </c>
      <c r="I1202" s="1">
        <v>5</v>
      </c>
      <c r="L1202" s="1">
        <v>3</v>
      </c>
      <c r="M1202" s="1" t="s">
        <v>12520</v>
      </c>
      <c r="N1202" s="1" t="s">
        <v>13015</v>
      </c>
      <c r="S1202" s="1" t="s">
        <v>52</v>
      </c>
      <c r="T1202" s="1" t="s">
        <v>6593</v>
      </c>
      <c r="W1202" s="1" t="s">
        <v>98</v>
      </c>
      <c r="X1202" s="1" t="s">
        <v>11439</v>
      </c>
      <c r="Y1202" s="1" t="s">
        <v>140</v>
      </c>
      <c r="Z1202" s="1" t="s">
        <v>7129</v>
      </c>
      <c r="AC1202" s="1">
        <v>42</v>
      </c>
      <c r="AD1202" s="1" t="s">
        <v>307</v>
      </c>
      <c r="AE1202" s="1" t="s">
        <v>8745</v>
      </c>
      <c r="AJ1202" s="1" t="s">
        <v>17</v>
      </c>
      <c r="AK1202" s="1" t="s">
        <v>8908</v>
      </c>
      <c r="AL1202" s="1" t="s">
        <v>56</v>
      </c>
      <c r="AM1202" s="1" t="s">
        <v>11552</v>
      </c>
      <c r="AT1202" s="1" t="s">
        <v>60</v>
      </c>
      <c r="AU1202" s="1" t="s">
        <v>7012</v>
      </c>
      <c r="AV1202" s="1" t="s">
        <v>881</v>
      </c>
      <c r="AW1202" s="1" t="s">
        <v>7444</v>
      </c>
      <c r="BG1202" s="1" t="s">
        <v>60</v>
      </c>
      <c r="BH1202" s="1" t="s">
        <v>7012</v>
      </c>
      <c r="BI1202" s="1" t="s">
        <v>2844</v>
      </c>
      <c r="BJ1202" s="1" t="s">
        <v>10106</v>
      </c>
      <c r="BK1202" s="1" t="s">
        <v>60</v>
      </c>
      <c r="BL1202" s="1" t="s">
        <v>7012</v>
      </c>
      <c r="BM1202" s="1" t="s">
        <v>2396</v>
      </c>
      <c r="BN1202" s="1" t="s">
        <v>10077</v>
      </c>
      <c r="BO1202" s="1" t="s">
        <v>60</v>
      </c>
      <c r="BP1202" s="1" t="s">
        <v>7012</v>
      </c>
      <c r="BQ1202" s="1" t="s">
        <v>2845</v>
      </c>
      <c r="BR1202" s="1" t="s">
        <v>12093</v>
      </c>
      <c r="BS1202" s="1" t="s">
        <v>56</v>
      </c>
      <c r="BT1202" s="1" t="s">
        <v>11552</v>
      </c>
      <c r="BU1202" s="1" t="s">
        <v>14120</v>
      </c>
    </row>
    <row r="1203" spans="1:73" ht="13.5" customHeight="1" x14ac:dyDescent="0.25">
      <c r="A1203" s="4" t="str">
        <f t="shared" si="37"/>
        <v>1687_풍각남면_253</v>
      </c>
      <c r="B1203" s="1">
        <v>1687</v>
      </c>
      <c r="C1203" s="1" t="s">
        <v>11322</v>
      </c>
      <c r="D1203" s="1" t="s">
        <v>11323</v>
      </c>
      <c r="E1203" s="1">
        <v>1202</v>
      </c>
      <c r="F1203" s="1">
        <v>5</v>
      </c>
      <c r="G1203" s="1" t="s">
        <v>2663</v>
      </c>
      <c r="H1203" s="1" t="s">
        <v>6462</v>
      </c>
      <c r="I1203" s="1">
        <v>5</v>
      </c>
      <c r="L1203" s="1">
        <v>3</v>
      </c>
      <c r="M1203" s="1" t="s">
        <v>12520</v>
      </c>
      <c r="N1203" s="1" t="s">
        <v>13015</v>
      </c>
      <c r="S1203" s="1" t="s">
        <v>93</v>
      </c>
      <c r="T1203" s="1" t="s">
        <v>6597</v>
      </c>
      <c r="Y1203" s="1" t="s">
        <v>2846</v>
      </c>
      <c r="Z1203" s="1" t="s">
        <v>7788</v>
      </c>
      <c r="AC1203" s="1">
        <v>9</v>
      </c>
      <c r="AD1203" s="1" t="s">
        <v>594</v>
      </c>
      <c r="AE1203" s="1" t="s">
        <v>8763</v>
      </c>
      <c r="AF1203" s="1" t="s">
        <v>97</v>
      </c>
      <c r="AG1203" s="1" t="s">
        <v>8774</v>
      </c>
    </row>
    <row r="1204" spans="1:73" ht="13.5" customHeight="1" x14ac:dyDescent="0.25">
      <c r="A1204" s="4" t="str">
        <f t="shared" si="37"/>
        <v>1687_풍각남면_253</v>
      </c>
      <c r="B1204" s="1">
        <v>1687</v>
      </c>
      <c r="C1204" s="1" t="s">
        <v>11322</v>
      </c>
      <c r="D1204" s="1" t="s">
        <v>11323</v>
      </c>
      <c r="E1204" s="1">
        <v>1203</v>
      </c>
      <c r="F1204" s="1">
        <v>5</v>
      </c>
      <c r="G1204" s="1" t="s">
        <v>2663</v>
      </c>
      <c r="H1204" s="1" t="s">
        <v>6462</v>
      </c>
      <c r="I1204" s="1">
        <v>5</v>
      </c>
      <c r="L1204" s="1">
        <v>4</v>
      </c>
      <c r="M1204" s="1" t="s">
        <v>12521</v>
      </c>
      <c r="N1204" s="1" t="s">
        <v>13016</v>
      </c>
      <c r="T1204" s="1" t="s">
        <v>11368</v>
      </c>
      <c r="U1204" s="1" t="s">
        <v>134</v>
      </c>
      <c r="V1204" s="1" t="s">
        <v>6674</v>
      </c>
      <c r="W1204" s="1" t="s">
        <v>139</v>
      </c>
      <c r="X1204" s="1" t="s">
        <v>11441</v>
      </c>
      <c r="Y1204" s="1" t="s">
        <v>1772</v>
      </c>
      <c r="Z1204" s="1" t="s">
        <v>7789</v>
      </c>
      <c r="AC1204" s="1">
        <v>34</v>
      </c>
      <c r="AD1204" s="1" t="s">
        <v>55</v>
      </c>
      <c r="AE1204" s="1" t="s">
        <v>8716</v>
      </c>
      <c r="AJ1204" s="1" t="s">
        <v>17</v>
      </c>
      <c r="AK1204" s="1" t="s">
        <v>8908</v>
      </c>
      <c r="AL1204" s="1" t="s">
        <v>51</v>
      </c>
      <c r="AM1204" s="1" t="s">
        <v>8849</v>
      </c>
      <c r="AV1204" s="1" t="s">
        <v>2847</v>
      </c>
      <c r="AW1204" s="1" t="s">
        <v>8341</v>
      </c>
      <c r="BG1204" s="1" t="s">
        <v>78</v>
      </c>
      <c r="BH1204" s="1" t="s">
        <v>6689</v>
      </c>
      <c r="BI1204" s="1" t="s">
        <v>13834</v>
      </c>
      <c r="BJ1204" s="1" t="s">
        <v>10107</v>
      </c>
      <c r="BK1204" s="1" t="s">
        <v>60</v>
      </c>
      <c r="BL1204" s="1" t="s">
        <v>7012</v>
      </c>
      <c r="BM1204" s="1" t="s">
        <v>2848</v>
      </c>
      <c r="BN1204" s="1" t="s">
        <v>7094</v>
      </c>
      <c r="BO1204" s="1" t="s">
        <v>808</v>
      </c>
      <c r="BP1204" s="1" t="s">
        <v>6787</v>
      </c>
      <c r="BQ1204" s="1" t="s">
        <v>2791</v>
      </c>
      <c r="BR1204" s="1" t="s">
        <v>10972</v>
      </c>
      <c r="BS1204" s="1" t="s">
        <v>833</v>
      </c>
      <c r="BT1204" s="1" t="s">
        <v>8552</v>
      </c>
      <c r="BU1204" s="1" t="s">
        <v>14121</v>
      </c>
    </row>
    <row r="1205" spans="1:73" ht="13.5" customHeight="1" x14ac:dyDescent="0.25">
      <c r="A1205" s="4" t="str">
        <f t="shared" si="37"/>
        <v>1687_풍각남면_253</v>
      </c>
      <c r="B1205" s="1">
        <v>1687</v>
      </c>
      <c r="C1205" s="1" t="s">
        <v>11322</v>
      </c>
      <c r="D1205" s="1" t="s">
        <v>11323</v>
      </c>
      <c r="E1205" s="1">
        <v>1204</v>
      </c>
      <c r="F1205" s="1">
        <v>5</v>
      </c>
      <c r="G1205" s="1" t="s">
        <v>2663</v>
      </c>
      <c r="H1205" s="1" t="s">
        <v>6462</v>
      </c>
      <c r="I1205" s="1">
        <v>5</v>
      </c>
      <c r="L1205" s="1">
        <v>4</v>
      </c>
      <c r="M1205" s="1" t="s">
        <v>12521</v>
      </c>
      <c r="N1205" s="1" t="s">
        <v>13016</v>
      </c>
      <c r="S1205" s="1" t="s">
        <v>52</v>
      </c>
      <c r="T1205" s="1" t="s">
        <v>6593</v>
      </c>
      <c r="W1205" s="1" t="s">
        <v>84</v>
      </c>
      <c r="X1205" s="1" t="s">
        <v>11440</v>
      </c>
      <c r="Y1205" s="1" t="s">
        <v>140</v>
      </c>
      <c r="Z1205" s="1" t="s">
        <v>7129</v>
      </c>
      <c r="AC1205" s="1">
        <v>22</v>
      </c>
      <c r="AD1205" s="1" t="s">
        <v>253</v>
      </c>
      <c r="AE1205" s="1" t="s">
        <v>8742</v>
      </c>
      <c r="AJ1205" s="1" t="s">
        <v>17</v>
      </c>
      <c r="AK1205" s="1" t="s">
        <v>8908</v>
      </c>
      <c r="AL1205" s="1" t="s">
        <v>86</v>
      </c>
      <c r="AM1205" s="1" t="s">
        <v>8853</v>
      </c>
      <c r="AT1205" s="1" t="s">
        <v>60</v>
      </c>
      <c r="AU1205" s="1" t="s">
        <v>7012</v>
      </c>
      <c r="AV1205" s="1" t="s">
        <v>1786</v>
      </c>
      <c r="AW1205" s="1" t="s">
        <v>7342</v>
      </c>
      <c r="BG1205" s="1" t="s">
        <v>60</v>
      </c>
      <c r="BH1205" s="1" t="s">
        <v>7012</v>
      </c>
      <c r="BI1205" s="1" t="s">
        <v>2849</v>
      </c>
      <c r="BJ1205" s="1" t="s">
        <v>8015</v>
      </c>
      <c r="BK1205" s="1" t="s">
        <v>60</v>
      </c>
      <c r="BL1205" s="1" t="s">
        <v>7012</v>
      </c>
      <c r="BM1205" s="1" t="s">
        <v>2850</v>
      </c>
      <c r="BN1205" s="1" t="s">
        <v>10529</v>
      </c>
      <c r="BO1205" s="1" t="s">
        <v>841</v>
      </c>
      <c r="BP1205" s="1" t="s">
        <v>6724</v>
      </c>
      <c r="BQ1205" s="1" t="s">
        <v>2851</v>
      </c>
      <c r="BR1205" s="1" t="s">
        <v>12158</v>
      </c>
      <c r="BS1205" s="1" t="s">
        <v>56</v>
      </c>
      <c r="BT1205" s="1" t="s">
        <v>11552</v>
      </c>
    </row>
    <row r="1206" spans="1:73" ht="13.5" customHeight="1" x14ac:dyDescent="0.25">
      <c r="A1206" s="4" t="str">
        <f t="shared" si="37"/>
        <v>1687_풍각남면_253</v>
      </c>
      <c r="B1206" s="1">
        <v>1687</v>
      </c>
      <c r="C1206" s="1" t="s">
        <v>11322</v>
      </c>
      <c r="D1206" s="1" t="s">
        <v>11323</v>
      </c>
      <c r="E1206" s="1">
        <v>1205</v>
      </c>
      <c r="F1206" s="1">
        <v>5</v>
      </c>
      <c r="G1206" s="1" t="s">
        <v>2663</v>
      </c>
      <c r="H1206" s="1" t="s">
        <v>6462</v>
      </c>
      <c r="I1206" s="1">
        <v>5</v>
      </c>
      <c r="L1206" s="1">
        <v>4</v>
      </c>
      <c r="M1206" s="1" t="s">
        <v>12521</v>
      </c>
      <c r="N1206" s="1" t="s">
        <v>13016</v>
      </c>
      <c r="S1206" s="1" t="s">
        <v>93</v>
      </c>
      <c r="T1206" s="1" t="s">
        <v>6597</v>
      </c>
      <c r="U1206" s="1" t="s">
        <v>2697</v>
      </c>
      <c r="V1206" s="1" t="s">
        <v>6845</v>
      </c>
      <c r="Y1206" s="1" t="s">
        <v>2852</v>
      </c>
      <c r="Z1206" s="1" t="s">
        <v>7674</v>
      </c>
      <c r="AC1206" s="1">
        <v>17</v>
      </c>
      <c r="AD1206" s="1" t="s">
        <v>611</v>
      </c>
      <c r="AE1206" s="1" t="s">
        <v>8764</v>
      </c>
      <c r="AF1206" s="1" t="s">
        <v>97</v>
      </c>
      <c r="AG1206" s="1" t="s">
        <v>8774</v>
      </c>
    </row>
    <row r="1207" spans="1:73" ht="13.5" customHeight="1" x14ac:dyDescent="0.25">
      <c r="A1207" s="4" t="str">
        <f t="shared" si="37"/>
        <v>1687_풍각남면_253</v>
      </c>
      <c r="B1207" s="1">
        <v>1687</v>
      </c>
      <c r="C1207" s="1" t="s">
        <v>11322</v>
      </c>
      <c r="D1207" s="1" t="s">
        <v>11323</v>
      </c>
      <c r="E1207" s="1">
        <v>1206</v>
      </c>
      <c r="F1207" s="1">
        <v>5</v>
      </c>
      <c r="G1207" s="1" t="s">
        <v>2663</v>
      </c>
      <c r="H1207" s="1" t="s">
        <v>6462</v>
      </c>
      <c r="I1207" s="1">
        <v>5</v>
      </c>
      <c r="L1207" s="1">
        <v>5</v>
      </c>
      <c r="M1207" s="1" t="s">
        <v>12522</v>
      </c>
      <c r="N1207" s="1" t="s">
        <v>13017</v>
      </c>
      <c r="T1207" s="1" t="s">
        <v>11369</v>
      </c>
      <c r="U1207" s="1" t="s">
        <v>1986</v>
      </c>
      <c r="V1207" s="1" t="s">
        <v>6796</v>
      </c>
      <c r="W1207" s="1" t="s">
        <v>1603</v>
      </c>
      <c r="X1207" s="1" t="s">
        <v>7083</v>
      </c>
      <c r="Y1207" s="1" t="s">
        <v>2853</v>
      </c>
      <c r="Z1207" s="1" t="s">
        <v>7790</v>
      </c>
      <c r="AC1207" s="1">
        <v>38</v>
      </c>
      <c r="AD1207" s="1" t="s">
        <v>85</v>
      </c>
      <c r="AE1207" s="1" t="s">
        <v>8720</v>
      </c>
      <c r="AJ1207" s="1" t="s">
        <v>17</v>
      </c>
      <c r="AK1207" s="1" t="s">
        <v>8908</v>
      </c>
      <c r="AL1207" s="1" t="s">
        <v>522</v>
      </c>
      <c r="AM1207" s="1" t="s">
        <v>8889</v>
      </c>
      <c r="AT1207" s="1" t="s">
        <v>841</v>
      </c>
      <c r="AU1207" s="1" t="s">
        <v>6724</v>
      </c>
      <c r="AV1207" s="1" t="s">
        <v>2854</v>
      </c>
      <c r="AW1207" s="1" t="s">
        <v>9433</v>
      </c>
      <c r="BG1207" s="1" t="s">
        <v>60</v>
      </c>
      <c r="BH1207" s="1" t="s">
        <v>7012</v>
      </c>
      <c r="BI1207" s="1" t="s">
        <v>2855</v>
      </c>
      <c r="BJ1207" s="1" t="s">
        <v>10108</v>
      </c>
      <c r="BK1207" s="1" t="s">
        <v>60</v>
      </c>
      <c r="BL1207" s="1" t="s">
        <v>7012</v>
      </c>
      <c r="BM1207" s="1" t="s">
        <v>1606</v>
      </c>
      <c r="BN1207" s="1" t="s">
        <v>9371</v>
      </c>
      <c r="BO1207" s="1" t="s">
        <v>78</v>
      </c>
      <c r="BP1207" s="1" t="s">
        <v>6689</v>
      </c>
      <c r="BQ1207" s="1" t="s">
        <v>1607</v>
      </c>
      <c r="BR1207" s="1" t="s">
        <v>10875</v>
      </c>
      <c r="BS1207" s="1" t="s">
        <v>833</v>
      </c>
      <c r="BT1207" s="1" t="s">
        <v>8552</v>
      </c>
    </row>
    <row r="1208" spans="1:73" ht="13.5" customHeight="1" x14ac:dyDescent="0.25">
      <c r="A1208" s="4" t="str">
        <f t="shared" si="37"/>
        <v>1687_풍각남면_253</v>
      </c>
      <c r="B1208" s="1">
        <v>1687</v>
      </c>
      <c r="C1208" s="1" t="s">
        <v>11322</v>
      </c>
      <c r="D1208" s="1" t="s">
        <v>11323</v>
      </c>
      <c r="E1208" s="1">
        <v>1207</v>
      </c>
      <c r="F1208" s="1">
        <v>5</v>
      </c>
      <c r="G1208" s="1" t="s">
        <v>2663</v>
      </c>
      <c r="H1208" s="1" t="s">
        <v>6462</v>
      </c>
      <c r="I1208" s="1">
        <v>5</v>
      </c>
      <c r="L1208" s="1">
        <v>5</v>
      </c>
      <c r="M1208" s="1" t="s">
        <v>12522</v>
      </c>
      <c r="N1208" s="1" t="s">
        <v>13017</v>
      </c>
      <c r="S1208" s="1" t="s">
        <v>52</v>
      </c>
      <c r="T1208" s="1" t="s">
        <v>6593</v>
      </c>
      <c r="W1208" s="1" t="s">
        <v>306</v>
      </c>
      <c r="X1208" s="1" t="s">
        <v>7062</v>
      </c>
      <c r="Y1208" s="1" t="s">
        <v>140</v>
      </c>
      <c r="Z1208" s="1" t="s">
        <v>7129</v>
      </c>
      <c r="AC1208" s="1">
        <v>41</v>
      </c>
      <c r="AD1208" s="1" t="s">
        <v>307</v>
      </c>
      <c r="AE1208" s="1" t="s">
        <v>8745</v>
      </c>
      <c r="AJ1208" s="1" t="s">
        <v>17</v>
      </c>
      <c r="AK1208" s="1" t="s">
        <v>8908</v>
      </c>
      <c r="AL1208" s="1" t="s">
        <v>86</v>
      </c>
      <c r="AM1208" s="1" t="s">
        <v>8853</v>
      </c>
      <c r="AT1208" s="1" t="s">
        <v>2856</v>
      </c>
      <c r="AU1208" s="1" t="s">
        <v>9200</v>
      </c>
      <c r="AV1208" s="1" t="s">
        <v>2857</v>
      </c>
      <c r="AW1208" s="1" t="s">
        <v>7145</v>
      </c>
      <c r="BG1208" s="1" t="s">
        <v>78</v>
      </c>
      <c r="BH1208" s="1" t="s">
        <v>6689</v>
      </c>
      <c r="BI1208" s="1" t="s">
        <v>2858</v>
      </c>
      <c r="BJ1208" s="1" t="s">
        <v>10109</v>
      </c>
      <c r="BK1208" s="1" t="s">
        <v>60</v>
      </c>
      <c r="BL1208" s="1" t="s">
        <v>7012</v>
      </c>
      <c r="BM1208" s="1" t="s">
        <v>716</v>
      </c>
      <c r="BN1208" s="1" t="s">
        <v>8317</v>
      </c>
      <c r="BO1208" s="1" t="s">
        <v>60</v>
      </c>
      <c r="BP1208" s="1" t="s">
        <v>7012</v>
      </c>
      <c r="BQ1208" s="1" t="s">
        <v>2859</v>
      </c>
      <c r="BR1208" s="1" t="s">
        <v>12261</v>
      </c>
      <c r="BS1208" s="1" t="s">
        <v>86</v>
      </c>
      <c r="BT1208" s="1" t="s">
        <v>8853</v>
      </c>
    </row>
    <row r="1209" spans="1:73" ht="13.5" customHeight="1" x14ac:dyDescent="0.25">
      <c r="A1209" s="4" t="str">
        <f t="shared" si="37"/>
        <v>1687_풍각남면_253</v>
      </c>
      <c r="B1209" s="1">
        <v>1687</v>
      </c>
      <c r="C1209" s="1" t="s">
        <v>11322</v>
      </c>
      <c r="D1209" s="1" t="s">
        <v>11323</v>
      </c>
      <c r="E1209" s="1">
        <v>1208</v>
      </c>
      <c r="F1209" s="1">
        <v>5</v>
      </c>
      <c r="G1209" s="1" t="s">
        <v>2663</v>
      </c>
      <c r="H1209" s="1" t="s">
        <v>6462</v>
      </c>
      <c r="I1209" s="1">
        <v>5</v>
      </c>
      <c r="L1209" s="1">
        <v>5</v>
      </c>
      <c r="M1209" s="1" t="s">
        <v>12522</v>
      </c>
      <c r="N1209" s="1" t="s">
        <v>13017</v>
      </c>
      <c r="S1209" s="1" t="s">
        <v>70</v>
      </c>
      <c r="T1209" s="1" t="s">
        <v>6596</v>
      </c>
      <c r="Y1209" s="1" t="s">
        <v>13750</v>
      </c>
      <c r="Z1209" s="1" t="s">
        <v>7262</v>
      </c>
      <c r="AC1209" s="1">
        <v>14</v>
      </c>
      <c r="AD1209" s="1" t="s">
        <v>240</v>
      </c>
      <c r="AE1209" s="1" t="s">
        <v>8740</v>
      </c>
    </row>
    <row r="1210" spans="1:73" ht="13.5" customHeight="1" x14ac:dyDescent="0.25">
      <c r="A1210" s="4" t="str">
        <f t="shared" si="37"/>
        <v>1687_풍각남면_253</v>
      </c>
      <c r="B1210" s="1">
        <v>1687</v>
      </c>
      <c r="C1210" s="1" t="s">
        <v>11322</v>
      </c>
      <c r="D1210" s="1" t="s">
        <v>11323</v>
      </c>
      <c r="E1210" s="1">
        <v>1209</v>
      </c>
      <c r="F1210" s="1">
        <v>5</v>
      </c>
      <c r="G1210" s="1" t="s">
        <v>2663</v>
      </c>
      <c r="H1210" s="1" t="s">
        <v>6462</v>
      </c>
      <c r="I1210" s="1">
        <v>5</v>
      </c>
      <c r="L1210" s="1">
        <v>5</v>
      </c>
      <c r="M1210" s="1" t="s">
        <v>12522</v>
      </c>
      <c r="N1210" s="1" t="s">
        <v>13017</v>
      </c>
      <c r="S1210" s="1" t="s">
        <v>70</v>
      </c>
      <c r="T1210" s="1" t="s">
        <v>6596</v>
      </c>
      <c r="Y1210" s="1" t="s">
        <v>2860</v>
      </c>
      <c r="Z1210" s="1" t="s">
        <v>7791</v>
      </c>
      <c r="AC1210" s="1">
        <v>8</v>
      </c>
      <c r="AD1210" s="1" t="s">
        <v>429</v>
      </c>
      <c r="AE1210" s="1" t="s">
        <v>8759</v>
      </c>
    </row>
    <row r="1211" spans="1:73" ht="13.5" customHeight="1" x14ac:dyDescent="0.25">
      <c r="A1211" s="4" t="str">
        <f t="shared" si="37"/>
        <v>1687_풍각남면_253</v>
      </c>
      <c r="B1211" s="1">
        <v>1687</v>
      </c>
      <c r="C1211" s="1" t="s">
        <v>11322</v>
      </c>
      <c r="D1211" s="1" t="s">
        <v>11323</v>
      </c>
      <c r="E1211" s="1">
        <v>1210</v>
      </c>
      <c r="F1211" s="1">
        <v>5</v>
      </c>
      <c r="G1211" s="1" t="s">
        <v>2663</v>
      </c>
      <c r="H1211" s="1" t="s">
        <v>6462</v>
      </c>
      <c r="I1211" s="1">
        <v>5</v>
      </c>
      <c r="L1211" s="1">
        <v>5</v>
      </c>
      <c r="M1211" s="1" t="s">
        <v>12522</v>
      </c>
      <c r="N1211" s="1" t="s">
        <v>13017</v>
      </c>
      <c r="S1211" s="1" t="s">
        <v>70</v>
      </c>
      <c r="T1211" s="1" t="s">
        <v>6596</v>
      </c>
      <c r="Y1211" s="1" t="s">
        <v>13821</v>
      </c>
      <c r="Z1211" s="1" t="s">
        <v>7727</v>
      </c>
      <c r="AC1211" s="1">
        <v>6</v>
      </c>
      <c r="AD1211" s="1" t="s">
        <v>333</v>
      </c>
      <c r="AE1211" s="1" t="s">
        <v>8749</v>
      </c>
    </row>
    <row r="1212" spans="1:73" ht="13.5" customHeight="1" x14ac:dyDescent="0.25">
      <c r="A1212" s="4" t="str">
        <f t="shared" si="37"/>
        <v>1687_풍각남면_253</v>
      </c>
      <c r="B1212" s="1">
        <v>1687</v>
      </c>
      <c r="C1212" s="1" t="s">
        <v>11322</v>
      </c>
      <c r="D1212" s="1" t="s">
        <v>11323</v>
      </c>
      <c r="E1212" s="1">
        <v>1211</v>
      </c>
      <c r="F1212" s="1">
        <v>5</v>
      </c>
      <c r="G1212" s="1" t="s">
        <v>2663</v>
      </c>
      <c r="H1212" s="1" t="s">
        <v>6462</v>
      </c>
      <c r="I1212" s="1">
        <v>5</v>
      </c>
      <c r="L1212" s="1">
        <v>5</v>
      </c>
      <c r="M1212" s="1" t="s">
        <v>12522</v>
      </c>
      <c r="N1212" s="1" t="s">
        <v>13017</v>
      </c>
      <c r="T1212" s="1" t="s">
        <v>11389</v>
      </c>
      <c r="U1212" s="1" t="s">
        <v>413</v>
      </c>
      <c r="V1212" s="1" t="s">
        <v>6695</v>
      </c>
      <c r="Y1212" s="1" t="s">
        <v>377</v>
      </c>
      <c r="Z1212" s="1" t="s">
        <v>7792</v>
      </c>
      <c r="AC1212" s="1">
        <v>13</v>
      </c>
      <c r="AD1212" s="1" t="s">
        <v>314</v>
      </c>
      <c r="AE1212" s="1" t="s">
        <v>8747</v>
      </c>
    </row>
    <row r="1213" spans="1:73" ht="13.5" customHeight="1" x14ac:dyDescent="0.25">
      <c r="A1213" s="4" t="str">
        <f t="shared" si="37"/>
        <v>1687_풍각남면_253</v>
      </c>
      <c r="B1213" s="1">
        <v>1687</v>
      </c>
      <c r="C1213" s="1" t="s">
        <v>11322</v>
      </c>
      <c r="D1213" s="1" t="s">
        <v>11323</v>
      </c>
      <c r="E1213" s="1">
        <v>1212</v>
      </c>
      <c r="F1213" s="1">
        <v>5</v>
      </c>
      <c r="G1213" s="1" t="s">
        <v>2663</v>
      </c>
      <c r="H1213" s="1" t="s">
        <v>6462</v>
      </c>
      <c r="I1213" s="1">
        <v>6</v>
      </c>
      <c r="J1213" s="1" t="s">
        <v>2861</v>
      </c>
      <c r="K1213" s="1" t="s">
        <v>13609</v>
      </c>
      <c r="L1213" s="1">
        <v>1</v>
      </c>
      <c r="M1213" s="1" t="s">
        <v>12523</v>
      </c>
      <c r="N1213" s="1" t="s">
        <v>13018</v>
      </c>
      <c r="T1213" s="1" t="s">
        <v>11368</v>
      </c>
      <c r="U1213" s="1" t="s">
        <v>487</v>
      </c>
      <c r="V1213" s="1" t="s">
        <v>6703</v>
      </c>
      <c r="W1213" s="1" t="s">
        <v>98</v>
      </c>
      <c r="X1213" s="1" t="s">
        <v>11439</v>
      </c>
      <c r="Y1213" s="1" t="s">
        <v>538</v>
      </c>
      <c r="Z1213" s="1" t="s">
        <v>7793</v>
      </c>
      <c r="AC1213" s="1">
        <v>52</v>
      </c>
      <c r="AD1213" s="1" t="s">
        <v>747</v>
      </c>
      <c r="AE1213" s="1" t="s">
        <v>8766</v>
      </c>
      <c r="AJ1213" s="1" t="s">
        <v>17</v>
      </c>
      <c r="AK1213" s="1" t="s">
        <v>8908</v>
      </c>
      <c r="AL1213" s="1" t="s">
        <v>56</v>
      </c>
      <c r="AM1213" s="1" t="s">
        <v>11552</v>
      </c>
      <c r="AT1213" s="1" t="s">
        <v>60</v>
      </c>
      <c r="AU1213" s="1" t="s">
        <v>7012</v>
      </c>
      <c r="AV1213" s="1" t="s">
        <v>881</v>
      </c>
      <c r="AW1213" s="1" t="s">
        <v>7444</v>
      </c>
      <c r="BG1213" s="1" t="s">
        <v>60</v>
      </c>
      <c r="BH1213" s="1" t="s">
        <v>7012</v>
      </c>
      <c r="BI1213" s="1" t="s">
        <v>2671</v>
      </c>
      <c r="BJ1213" s="1" t="s">
        <v>10097</v>
      </c>
      <c r="BK1213" s="1" t="s">
        <v>60</v>
      </c>
      <c r="BL1213" s="1" t="s">
        <v>7012</v>
      </c>
      <c r="BM1213" s="1" t="s">
        <v>2396</v>
      </c>
      <c r="BN1213" s="1" t="s">
        <v>10077</v>
      </c>
      <c r="BO1213" s="1" t="s">
        <v>60</v>
      </c>
      <c r="BP1213" s="1" t="s">
        <v>7012</v>
      </c>
      <c r="BQ1213" s="1" t="s">
        <v>2845</v>
      </c>
      <c r="BR1213" s="1" t="s">
        <v>12093</v>
      </c>
    </row>
    <row r="1214" spans="1:73" ht="13.5" customHeight="1" x14ac:dyDescent="0.25">
      <c r="A1214" s="4" t="str">
        <f t="shared" si="37"/>
        <v>1687_풍각남면_253</v>
      </c>
      <c r="B1214" s="1">
        <v>1687</v>
      </c>
      <c r="C1214" s="1" t="s">
        <v>11322</v>
      </c>
      <c r="D1214" s="1" t="s">
        <v>11323</v>
      </c>
      <c r="E1214" s="1">
        <v>1213</v>
      </c>
      <c r="F1214" s="1">
        <v>5</v>
      </c>
      <c r="G1214" s="1" t="s">
        <v>2663</v>
      </c>
      <c r="H1214" s="1" t="s">
        <v>6462</v>
      </c>
      <c r="I1214" s="1">
        <v>6</v>
      </c>
      <c r="L1214" s="1">
        <v>1</v>
      </c>
      <c r="M1214" s="1" t="s">
        <v>12523</v>
      </c>
      <c r="N1214" s="1" t="s">
        <v>13018</v>
      </c>
      <c r="S1214" s="1" t="s">
        <v>52</v>
      </c>
      <c r="T1214" s="1" t="s">
        <v>6593</v>
      </c>
      <c r="W1214" s="1" t="s">
        <v>306</v>
      </c>
      <c r="X1214" s="1" t="s">
        <v>7062</v>
      </c>
      <c r="Y1214" s="1" t="s">
        <v>140</v>
      </c>
      <c r="Z1214" s="1" t="s">
        <v>7129</v>
      </c>
      <c r="AC1214" s="1">
        <v>33</v>
      </c>
      <c r="AD1214" s="1" t="s">
        <v>574</v>
      </c>
      <c r="AE1214" s="1" t="s">
        <v>8762</v>
      </c>
      <c r="AJ1214" s="1" t="s">
        <v>17</v>
      </c>
      <c r="AK1214" s="1" t="s">
        <v>8908</v>
      </c>
      <c r="AL1214" s="1" t="s">
        <v>86</v>
      </c>
      <c r="AM1214" s="1" t="s">
        <v>8853</v>
      </c>
      <c r="AT1214" s="1" t="s">
        <v>148</v>
      </c>
      <c r="AU1214" s="1" t="s">
        <v>11760</v>
      </c>
      <c r="AV1214" s="1" t="s">
        <v>2804</v>
      </c>
      <c r="AW1214" s="1" t="s">
        <v>7786</v>
      </c>
      <c r="BG1214" s="1" t="s">
        <v>60</v>
      </c>
      <c r="BH1214" s="1" t="s">
        <v>7012</v>
      </c>
      <c r="BI1214" s="1" t="s">
        <v>137</v>
      </c>
      <c r="BJ1214" s="1" t="s">
        <v>7762</v>
      </c>
      <c r="BK1214" s="1" t="s">
        <v>60</v>
      </c>
      <c r="BL1214" s="1" t="s">
        <v>7012</v>
      </c>
      <c r="BM1214" s="1" t="s">
        <v>1439</v>
      </c>
      <c r="BN1214" s="1" t="s">
        <v>8189</v>
      </c>
      <c r="BO1214" s="1" t="s">
        <v>60</v>
      </c>
      <c r="BP1214" s="1" t="s">
        <v>7012</v>
      </c>
      <c r="BQ1214" s="1" t="s">
        <v>2807</v>
      </c>
      <c r="BR1214" s="1" t="s">
        <v>12090</v>
      </c>
      <c r="BS1214" s="1" t="s">
        <v>56</v>
      </c>
      <c r="BT1214" s="1" t="s">
        <v>11552</v>
      </c>
    </row>
    <row r="1215" spans="1:73" ht="13.5" customHeight="1" x14ac:dyDescent="0.25">
      <c r="A1215" s="4" t="str">
        <f t="shared" ref="A1215:A1243" si="38">HYPERLINK("http://kyu.snu.ac.kr/sdhj/index.jsp?type=hj/GK14817_00IH_0001_0254.jpg","1687_풍각남면_254")</f>
        <v>1687_풍각남면_254</v>
      </c>
      <c r="B1215" s="1">
        <v>1687</v>
      </c>
      <c r="C1215" s="1" t="s">
        <v>11322</v>
      </c>
      <c r="D1215" s="1" t="s">
        <v>11323</v>
      </c>
      <c r="E1215" s="1">
        <v>1214</v>
      </c>
      <c r="F1215" s="1">
        <v>5</v>
      </c>
      <c r="G1215" s="1" t="s">
        <v>2663</v>
      </c>
      <c r="H1215" s="1" t="s">
        <v>6462</v>
      </c>
      <c r="I1215" s="1">
        <v>6</v>
      </c>
      <c r="L1215" s="1">
        <v>1</v>
      </c>
      <c r="M1215" s="1" t="s">
        <v>12523</v>
      </c>
      <c r="N1215" s="1" t="s">
        <v>13018</v>
      </c>
      <c r="S1215" s="1" t="s">
        <v>93</v>
      </c>
      <c r="T1215" s="1" t="s">
        <v>6597</v>
      </c>
      <c r="U1215" s="1" t="s">
        <v>189</v>
      </c>
      <c r="V1215" s="1" t="s">
        <v>6677</v>
      </c>
      <c r="Y1215" s="1" t="s">
        <v>2862</v>
      </c>
      <c r="Z1215" s="1" t="s">
        <v>7794</v>
      </c>
      <c r="AC1215" s="1">
        <v>18</v>
      </c>
      <c r="AD1215" s="1" t="s">
        <v>801</v>
      </c>
      <c r="AE1215" s="1" t="s">
        <v>7937</v>
      </c>
      <c r="AF1215" s="1" t="s">
        <v>97</v>
      </c>
      <c r="AG1215" s="1" t="s">
        <v>8774</v>
      </c>
    </row>
    <row r="1216" spans="1:73" ht="13.5" customHeight="1" x14ac:dyDescent="0.25">
      <c r="A1216" s="4" t="str">
        <f t="shared" si="38"/>
        <v>1687_풍각남면_254</v>
      </c>
      <c r="B1216" s="1">
        <v>1687</v>
      </c>
      <c r="C1216" s="1" t="s">
        <v>11322</v>
      </c>
      <c r="D1216" s="1" t="s">
        <v>11323</v>
      </c>
      <c r="E1216" s="1">
        <v>1215</v>
      </c>
      <c r="F1216" s="1">
        <v>5</v>
      </c>
      <c r="G1216" s="1" t="s">
        <v>2663</v>
      </c>
      <c r="H1216" s="1" t="s">
        <v>6462</v>
      </c>
      <c r="I1216" s="1">
        <v>6</v>
      </c>
      <c r="L1216" s="1">
        <v>2</v>
      </c>
      <c r="M1216" s="1" t="s">
        <v>12524</v>
      </c>
      <c r="N1216" s="1" t="s">
        <v>13019</v>
      </c>
      <c r="T1216" s="1" t="s">
        <v>11368</v>
      </c>
      <c r="U1216" s="1" t="s">
        <v>2811</v>
      </c>
      <c r="V1216" s="1" t="s">
        <v>6858</v>
      </c>
      <c r="W1216" s="1" t="s">
        <v>1254</v>
      </c>
      <c r="X1216" s="1" t="s">
        <v>7079</v>
      </c>
      <c r="Y1216" s="1" t="s">
        <v>2170</v>
      </c>
      <c r="Z1216" s="1" t="s">
        <v>7485</v>
      </c>
      <c r="AC1216" s="1">
        <v>43</v>
      </c>
      <c r="AD1216" s="1" t="s">
        <v>229</v>
      </c>
      <c r="AE1216" s="1" t="s">
        <v>8739</v>
      </c>
      <c r="AJ1216" s="1" t="s">
        <v>17</v>
      </c>
      <c r="AK1216" s="1" t="s">
        <v>8908</v>
      </c>
      <c r="AL1216" s="1" t="s">
        <v>833</v>
      </c>
      <c r="AM1216" s="1" t="s">
        <v>8552</v>
      </c>
      <c r="AT1216" s="1" t="s">
        <v>60</v>
      </c>
      <c r="AU1216" s="1" t="s">
        <v>7012</v>
      </c>
      <c r="AV1216" s="1" t="s">
        <v>890</v>
      </c>
      <c r="AW1216" s="1" t="s">
        <v>7795</v>
      </c>
      <c r="BG1216" s="1" t="s">
        <v>60</v>
      </c>
      <c r="BH1216" s="1" t="s">
        <v>7012</v>
      </c>
      <c r="BI1216" s="1" t="s">
        <v>13835</v>
      </c>
      <c r="BJ1216" s="1" t="s">
        <v>10110</v>
      </c>
      <c r="BK1216" s="1" t="s">
        <v>60</v>
      </c>
      <c r="BL1216" s="1" t="s">
        <v>7012</v>
      </c>
      <c r="BM1216" s="1" t="s">
        <v>2863</v>
      </c>
      <c r="BN1216" s="1" t="s">
        <v>10530</v>
      </c>
      <c r="BO1216" s="1" t="s">
        <v>60</v>
      </c>
      <c r="BP1216" s="1" t="s">
        <v>7012</v>
      </c>
      <c r="BQ1216" s="1" t="s">
        <v>2836</v>
      </c>
      <c r="BR1216" s="1" t="s">
        <v>10977</v>
      </c>
      <c r="BS1216" s="1" t="s">
        <v>86</v>
      </c>
      <c r="BT1216" s="1" t="s">
        <v>8853</v>
      </c>
    </row>
    <row r="1217" spans="1:72" ht="13.5" customHeight="1" x14ac:dyDescent="0.25">
      <c r="A1217" s="4" t="str">
        <f t="shared" si="38"/>
        <v>1687_풍각남면_254</v>
      </c>
      <c r="B1217" s="1">
        <v>1687</v>
      </c>
      <c r="C1217" s="1" t="s">
        <v>11322</v>
      </c>
      <c r="D1217" s="1" t="s">
        <v>11323</v>
      </c>
      <c r="E1217" s="1">
        <v>1216</v>
      </c>
      <c r="F1217" s="1">
        <v>5</v>
      </c>
      <c r="G1217" s="1" t="s">
        <v>2663</v>
      </c>
      <c r="H1217" s="1" t="s">
        <v>6462</v>
      </c>
      <c r="I1217" s="1">
        <v>6</v>
      </c>
      <c r="L1217" s="1">
        <v>2</v>
      </c>
      <c r="M1217" s="1" t="s">
        <v>12524</v>
      </c>
      <c r="N1217" s="1" t="s">
        <v>13019</v>
      </c>
      <c r="S1217" s="1" t="s">
        <v>52</v>
      </c>
      <c r="T1217" s="1" t="s">
        <v>6593</v>
      </c>
      <c r="U1217" s="1" t="s">
        <v>83</v>
      </c>
      <c r="V1217" s="1" t="s">
        <v>11397</v>
      </c>
      <c r="W1217" s="1" t="s">
        <v>1478</v>
      </c>
      <c r="X1217" s="1" t="s">
        <v>7080</v>
      </c>
      <c r="Y1217" s="1" t="s">
        <v>140</v>
      </c>
      <c r="Z1217" s="1" t="s">
        <v>7129</v>
      </c>
      <c r="AC1217" s="1">
        <v>38</v>
      </c>
      <c r="AD1217" s="1" t="s">
        <v>85</v>
      </c>
      <c r="AE1217" s="1" t="s">
        <v>8720</v>
      </c>
      <c r="AJ1217" s="1" t="s">
        <v>17</v>
      </c>
      <c r="AK1217" s="1" t="s">
        <v>8908</v>
      </c>
      <c r="AL1217" s="1" t="s">
        <v>2500</v>
      </c>
      <c r="AM1217" s="1" t="s">
        <v>8924</v>
      </c>
      <c r="AT1217" s="1" t="s">
        <v>60</v>
      </c>
      <c r="AU1217" s="1" t="s">
        <v>7012</v>
      </c>
      <c r="AV1217" s="1" t="s">
        <v>660</v>
      </c>
      <c r="AW1217" s="1" t="s">
        <v>7234</v>
      </c>
      <c r="BG1217" s="1" t="s">
        <v>60</v>
      </c>
      <c r="BH1217" s="1" t="s">
        <v>7012</v>
      </c>
      <c r="BI1217" s="1" t="s">
        <v>2864</v>
      </c>
      <c r="BJ1217" s="1" t="s">
        <v>8507</v>
      </c>
      <c r="BK1217" s="1" t="s">
        <v>60</v>
      </c>
      <c r="BL1217" s="1" t="s">
        <v>7012</v>
      </c>
      <c r="BM1217" s="1" t="s">
        <v>2865</v>
      </c>
      <c r="BN1217" s="1" t="s">
        <v>10531</v>
      </c>
      <c r="BO1217" s="1" t="s">
        <v>60</v>
      </c>
      <c r="BP1217" s="1" t="s">
        <v>7012</v>
      </c>
      <c r="BQ1217" s="1" t="s">
        <v>2866</v>
      </c>
      <c r="BR1217" s="1" t="s">
        <v>12149</v>
      </c>
      <c r="BS1217" s="1" t="s">
        <v>56</v>
      </c>
      <c r="BT1217" s="1" t="s">
        <v>11552</v>
      </c>
    </row>
    <row r="1218" spans="1:72" ht="13.5" customHeight="1" x14ac:dyDescent="0.25">
      <c r="A1218" s="4" t="str">
        <f t="shared" si="38"/>
        <v>1687_풍각남면_254</v>
      </c>
      <c r="B1218" s="1">
        <v>1687</v>
      </c>
      <c r="C1218" s="1" t="s">
        <v>11322</v>
      </c>
      <c r="D1218" s="1" t="s">
        <v>11323</v>
      </c>
      <c r="E1218" s="1">
        <v>1217</v>
      </c>
      <c r="F1218" s="1">
        <v>5</v>
      </c>
      <c r="G1218" s="1" t="s">
        <v>2663</v>
      </c>
      <c r="H1218" s="1" t="s">
        <v>6462</v>
      </c>
      <c r="I1218" s="1">
        <v>6</v>
      </c>
      <c r="L1218" s="1">
        <v>2</v>
      </c>
      <c r="M1218" s="1" t="s">
        <v>12524</v>
      </c>
      <c r="N1218" s="1" t="s">
        <v>13019</v>
      </c>
      <c r="S1218" s="1" t="s">
        <v>66</v>
      </c>
      <c r="T1218" s="1" t="s">
        <v>11384</v>
      </c>
      <c r="Y1218" s="1" t="s">
        <v>890</v>
      </c>
      <c r="Z1218" s="1" t="s">
        <v>7795</v>
      </c>
      <c r="AC1218" s="1">
        <v>81</v>
      </c>
      <c r="AD1218" s="1" t="s">
        <v>415</v>
      </c>
      <c r="AE1218" s="1" t="s">
        <v>8756</v>
      </c>
    </row>
    <row r="1219" spans="1:72" ht="13.5" customHeight="1" x14ac:dyDescent="0.25">
      <c r="A1219" s="4" t="str">
        <f t="shared" si="38"/>
        <v>1687_풍각남면_254</v>
      </c>
      <c r="B1219" s="1">
        <v>1687</v>
      </c>
      <c r="C1219" s="1" t="s">
        <v>11322</v>
      </c>
      <c r="D1219" s="1" t="s">
        <v>11323</v>
      </c>
      <c r="E1219" s="1">
        <v>1218</v>
      </c>
      <c r="F1219" s="1">
        <v>5</v>
      </c>
      <c r="G1219" s="1" t="s">
        <v>2663</v>
      </c>
      <c r="H1219" s="1" t="s">
        <v>6462</v>
      </c>
      <c r="I1219" s="1">
        <v>6</v>
      </c>
      <c r="L1219" s="1">
        <v>2</v>
      </c>
      <c r="M1219" s="1" t="s">
        <v>12524</v>
      </c>
      <c r="N1219" s="1" t="s">
        <v>13019</v>
      </c>
      <c r="S1219" s="1" t="s">
        <v>68</v>
      </c>
      <c r="T1219" s="1" t="s">
        <v>6595</v>
      </c>
      <c r="U1219" s="1" t="s">
        <v>83</v>
      </c>
      <c r="V1219" s="1" t="s">
        <v>11397</v>
      </c>
      <c r="W1219" s="1" t="s">
        <v>306</v>
      </c>
      <c r="X1219" s="1" t="s">
        <v>7062</v>
      </c>
      <c r="Y1219" s="1" t="s">
        <v>140</v>
      </c>
      <c r="Z1219" s="1" t="s">
        <v>7129</v>
      </c>
      <c r="AC1219" s="1">
        <v>76</v>
      </c>
      <c r="AD1219" s="1" t="s">
        <v>1075</v>
      </c>
      <c r="AE1219" s="1" t="s">
        <v>8769</v>
      </c>
    </row>
    <row r="1220" spans="1:72" ht="13.5" customHeight="1" x14ac:dyDescent="0.25">
      <c r="A1220" s="4" t="str">
        <f t="shared" si="38"/>
        <v>1687_풍각남면_254</v>
      </c>
      <c r="B1220" s="1">
        <v>1687</v>
      </c>
      <c r="C1220" s="1" t="s">
        <v>11322</v>
      </c>
      <c r="D1220" s="1" t="s">
        <v>11323</v>
      </c>
      <c r="E1220" s="1">
        <v>1219</v>
      </c>
      <c r="F1220" s="1">
        <v>5</v>
      </c>
      <c r="G1220" s="1" t="s">
        <v>2663</v>
      </c>
      <c r="H1220" s="1" t="s">
        <v>6462</v>
      </c>
      <c r="I1220" s="1">
        <v>6</v>
      </c>
      <c r="L1220" s="1">
        <v>2</v>
      </c>
      <c r="M1220" s="1" t="s">
        <v>12524</v>
      </c>
      <c r="N1220" s="1" t="s">
        <v>13019</v>
      </c>
      <c r="S1220" s="1" t="s">
        <v>70</v>
      </c>
      <c r="T1220" s="1" t="s">
        <v>6596</v>
      </c>
      <c r="Y1220" s="1" t="s">
        <v>2867</v>
      </c>
      <c r="Z1220" s="1" t="s">
        <v>7796</v>
      </c>
      <c r="AC1220" s="1">
        <v>12</v>
      </c>
      <c r="AD1220" s="1" t="s">
        <v>314</v>
      </c>
      <c r="AE1220" s="1" t="s">
        <v>8747</v>
      </c>
    </row>
    <row r="1221" spans="1:72" ht="13.5" customHeight="1" x14ac:dyDescent="0.25">
      <c r="A1221" s="4" t="str">
        <f t="shared" si="38"/>
        <v>1687_풍각남면_254</v>
      </c>
      <c r="B1221" s="1">
        <v>1687</v>
      </c>
      <c r="C1221" s="1" t="s">
        <v>11322</v>
      </c>
      <c r="D1221" s="1" t="s">
        <v>11323</v>
      </c>
      <c r="E1221" s="1">
        <v>1220</v>
      </c>
      <c r="F1221" s="1">
        <v>5</v>
      </c>
      <c r="G1221" s="1" t="s">
        <v>2663</v>
      </c>
      <c r="H1221" s="1" t="s">
        <v>6462</v>
      </c>
      <c r="I1221" s="1">
        <v>6</v>
      </c>
      <c r="L1221" s="1">
        <v>3</v>
      </c>
      <c r="M1221" s="1" t="s">
        <v>12525</v>
      </c>
      <c r="N1221" s="1" t="s">
        <v>13020</v>
      </c>
      <c r="T1221" s="1" t="s">
        <v>11368</v>
      </c>
      <c r="U1221" s="1" t="s">
        <v>2811</v>
      </c>
      <c r="V1221" s="1" t="s">
        <v>6858</v>
      </c>
      <c r="W1221" s="1" t="s">
        <v>306</v>
      </c>
      <c r="X1221" s="1" t="s">
        <v>7062</v>
      </c>
      <c r="Y1221" s="1" t="s">
        <v>182</v>
      </c>
      <c r="Z1221" s="1" t="s">
        <v>7779</v>
      </c>
      <c r="AC1221" s="1">
        <v>34</v>
      </c>
      <c r="AD1221" s="1" t="s">
        <v>55</v>
      </c>
      <c r="AE1221" s="1" t="s">
        <v>8716</v>
      </c>
      <c r="AJ1221" s="1" t="s">
        <v>17</v>
      </c>
      <c r="AK1221" s="1" t="s">
        <v>8908</v>
      </c>
      <c r="AL1221" s="1" t="s">
        <v>86</v>
      </c>
      <c r="AM1221" s="1" t="s">
        <v>8853</v>
      </c>
      <c r="AT1221" s="1" t="s">
        <v>148</v>
      </c>
      <c r="AU1221" s="1" t="s">
        <v>11760</v>
      </c>
      <c r="AV1221" s="1" t="s">
        <v>2804</v>
      </c>
      <c r="AW1221" s="1" t="s">
        <v>7786</v>
      </c>
      <c r="BG1221" s="1" t="s">
        <v>60</v>
      </c>
      <c r="BH1221" s="1" t="s">
        <v>7012</v>
      </c>
      <c r="BI1221" s="1" t="s">
        <v>137</v>
      </c>
      <c r="BJ1221" s="1" t="s">
        <v>7762</v>
      </c>
      <c r="BK1221" s="1" t="s">
        <v>60</v>
      </c>
      <c r="BL1221" s="1" t="s">
        <v>7012</v>
      </c>
      <c r="BM1221" s="1" t="s">
        <v>2806</v>
      </c>
      <c r="BN1221" s="1" t="s">
        <v>10105</v>
      </c>
      <c r="BO1221" s="1" t="s">
        <v>60</v>
      </c>
      <c r="BP1221" s="1" t="s">
        <v>7012</v>
      </c>
      <c r="BQ1221" s="1" t="s">
        <v>2868</v>
      </c>
      <c r="BR1221" s="1" t="s">
        <v>10979</v>
      </c>
      <c r="BS1221" s="1" t="s">
        <v>86</v>
      </c>
      <c r="BT1221" s="1" t="s">
        <v>8853</v>
      </c>
    </row>
    <row r="1222" spans="1:72" ht="13.5" customHeight="1" x14ac:dyDescent="0.25">
      <c r="A1222" s="4" t="str">
        <f t="shared" si="38"/>
        <v>1687_풍각남면_254</v>
      </c>
      <c r="B1222" s="1">
        <v>1687</v>
      </c>
      <c r="C1222" s="1" t="s">
        <v>11322</v>
      </c>
      <c r="D1222" s="1" t="s">
        <v>11323</v>
      </c>
      <c r="E1222" s="1">
        <v>1221</v>
      </c>
      <c r="F1222" s="1">
        <v>5</v>
      </c>
      <c r="G1222" s="1" t="s">
        <v>2663</v>
      </c>
      <c r="H1222" s="1" t="s">
        <v>6462</v>
      </c>
      <c r="I1222" s="1">
        <v>6</v>
      </c>
      <c r="L1222" s="1">
        <v>3</v>
      </c>
      <c r="M1222" s="1" t="s">
        <v>12525</v>
      </c>
      <c r="N1222" s="1" t="s">
        <v>13020</v>
      </c>
      <c r="S1222" s="1" t="s">
        <v>52</v>
      </c>
      <c r="T1222" s="1" t="s">
        <v>6593</v>
      </c>
      <c r="U1222" s="1" t="s">
        <v>83</v>
      </c>
      <c r="V1222" s="1" t="s">
        <v>11397</v>
      </c>
      <c r="W1222" s="1" t="s">
        <v>306</v>
      </c>
      <c r="X1222" s="1" t="s">
        <v>7062</v>
      </c>
      <c r="Y1222" s="1" t="s">
        <v>140</v>
      </c>
      <c r="Z1222" s="1" t="s">
        <v>7129</v>
      </c>
      <c r="AC1222" s="1">
        <v>39</v>
      </c>
      <c r="AD1222" s="1" t="s">
        <v>347</v>
      </c>
      <c r="AE1222" s="1" t="s">
        <v>8751</v>
      </c>
      <c r="AJ1222" s="1" t="s">
        <v>17</v>
      </c>
      <c r="AK1222" s="1" t="s">
        <v>8908</v>
      </c>
      <c r="AL1222" s="1" t="s">
        <v>86</v>
      </c>
      <c r="AM1222" s="1" t="s">
        <v>8853</v>
      </c>
      <c r="AT1222" s="1" t="s">
        <v>60</v>
      </c>
      <c r="AU1222" s="1" t="s">
        <v>7012</v>
      </c>
      <c r="AV1222" s="1" t="s">
        <v>2869</v>
      </c>
      <c r="AW1222" s="1" t="s">
        <v>9434</v>
      </c>
      <c r="BG1222" s="1" t="s">
        <v>60</v>
      </c>
      <c r="BH1222" s="1" t="s">
        <v>7012</v>
      </c>
      <c r="BI1222" s="1" t="s">
        <v>638</v>
      </c>
      <c r="BJ1222" s="1" t="s">
        <v>7227</v>
      </c>
      <c r="BK1222" s="1" t="s">
        <v>60</v>
      </c>
      <c r="BL1222" s="1" t="s">
        <v>7012</v>
      </c>
      <c r="BM1222" s="1" t="s">
        <v>2870</v>
      </c>
      <c r="BN1222" s="1" t="s">
        <v>10532</v>
      </c>
      <c r="BO1222" s="1" t="s">
        <v>60</v>
      </c>
      <c r="BP1222" s="1" t="s">
        <v>7012</v>
      </c>
      <c r="BQ1222" s="1" t="s">
        <v>13836</v>
      </c>
      <c r="BR1222" s="1" t="s">
        <v>12125</v>
      </c>
      <c r="BS1222" s="1" t="s">
        <v>56</v>
      </c>
      <c r="BT1222" s="1" t="s">
        <v>11552</v>
      </c>
    </row>
    <row r="1223" spans="1:72" ht="13.5" customHeight="1" x14ac:dyDescent="0.25">
      <c r="A1223" s="4" t="str">
        <f t="shared" si="38"/>
        <v>1687_풍각남면_254</v>
      </c>
      <c r="B1223" s="1">
        <v>1687</v>
      </c>
      <c r="C1223" s="1" t="s">
        <v>11322</v>
      </c>
      <c r="D1223" s="1" t="s">
        <v>11323</v>
      </c>
      <c r="E1223" s="1">
        <v>1222</v>
      </c>
      <c r="F1223" s="1">
        <v>5</v>
      </c>
      <c r="G1223" s="1" t="s">
        <v>2663</v>
      </c>
      <c r="H1223" s="1" t="s">
        <v>6462</v>
      </c>
      <c r="I1223" s="1">
        <v>6</v>
      </c>
      <c r="L1223" s="1">
        <v>4</v>
      </c>
      <c r="M1223" s="1" t="s">
        <v>12526</v>
      </c>
      <c r="N1223" s="1" t="s">
        <v>13021</v>
      </c>
      <c r="O1223" s="1" t="s">
        <v>6</v>
      </c>
      <c r="P1223" s="1" t="s">
        <v>6578</v>
      </c>
      <c r="T1223" s="1" t="s">
        <v>11369</v>
      </c>
      <c r="U1223" s="1" t="s">
        <v>2871</v>
      </c>
      <c r="V1223" s="1" t="s">
        <v>6860</v>
      </c>
      <c r="W1223" s="1" t="s">
        <v>145</v>
      </c>
      <c r="X1223" s="1" t="s">
        <v>7059</v>
      </c>
      <c r="Y1223" s="1" t="s">
        <v>2872</v>
      </c>
      <c r="Z1223" s="1" t="s">
        <v>7797</v>
      </c>
      <c r="AC1223" s="1">
        <v>39</v>
      </c>
      <c r="AD1223" s="1" t="s">
        <v>347</v>
      </c>
      <c r="AE1223" s="1" t="s">
        <v>8751</v>
      </c>
      <c r="AJ1223" s="1" t="s">
        <v>17</v>
      </c>
      <c r="AK1223" s="1" t="s">
        <v>8908</v>
      </c>
      <c r="AL1223" s="1" t="s">
        <v>51</v>
      </c>
      <c r="AM1223" s="1" t="s">
        <v>8849</v>
      </c>
      <c r="AT1223" s="1" t="s">
        <v>618</v>
      </c>
      <c r="AU1223" s="1" t="s">
        <v>6817</v>
      </c>
      <c r="AV1223" s="1" t="s">
        <v>2873</v>
      </c>
      <c r="AW1223" s="1" t="s">
        <v>7446</v>
      </c>
      <c r="BG1223" s="1" t="s">
        <v>60</v>
      </c>
      <c r="BH1223" s="1" t="s">
        <v>7012</v>
      </c>
      <c r="BI1223" s="1" t="s">
        <v>13837</v>
      </c>
      <c r="BJ1223" s="1" t="s">
        <v>11868</v>
      </c>
      <c r="BK1223" s="1" t="s">
        <v>60</v>
      </c>
      <c r="BL1223" s="1" t="s">
        <v>7012</v>
      </c>
      <c r="BM1223" s="1" t="s">
        <v>2043</v>
      </c>
      <c r="BN1223" s="1" t="s">
        <v>10050</v>
      </c>
      <c r="BO1223" s="1" t="s">
        <v>60</v>
      </c>
      <c r="BP1223" s="1" t="s">
        <v>7012</v>
      </c>
      <c r="BQ1223" s="1" t="s">
        <v>486</v>
      </c>
      <c r="BR1223" s="1" t="s">
        <v>11953</v>
      </c>
      <c r="BS1223" s="1" t="s">
        <v>86</v>
      </c>
      <c r="BT1223" s="1" t="s">
        <v>8853</v>
      </c>
    </row>
    <row r="1224" spans="1:72" ht="13.5" customHeight="1" x14ac:dyDescent="0.25">
      <c r="A1224" s="4" t="str">
        <f t="shared" si="38"/>
        <v>1687_풍각남면_254</v>
      </c>
      <c r="B1224" s="1">
        <v>1687</v>
      </c>
      <c r="C1224" s="1" t="s">
        <v>11322</v>
      </c>
      <c r="D1224" s="1" t="s">
        <v>11323</v>
      </c>
      <c r="E1224" s="1">
        <v>1223</v>
      </c>
      <c r="F1224" s="1">
        <v>5</v>
      </c>
      <c r="G1224" s="1" t="s">
        <v>2663</v>
      </c>
      <c r="H1224" s="1" t="s">
        <v>6462</v>
      </c>
      <c r="I1224" s="1">
        <v>6</v>
      </c>
      <c r="L1224" s="1">
        <v>4</v>
      </c>
      <c r="M1224" s="1" t="s">
        <v>12526</v>
      </c>
      <c r="N1224" s="1" t="s">
        <v>13021</v>
      </c>
      <c r="S1224" s="1" t="s">
        <v>52</v>
      </c>
      <c r="T1224" s="1" t="s">
        <v>6593</v>
      </c>
      <c r="U1224" s="1" t="s">
        <v>83</v>
      </c>
      <c r="V1224" s="1" t="s">
        <v>11397</v>
      </c>
      <c r="W1224" s="1" t="s">
        <v>98</v>
      </c>
      <c r="X1224" s="1" t="s">
        <v>11439</v>
      </c>
      <c r="Y1224" s="1" t="s">
        <v>140</v>
      </c>
      <c r="Z1224" s="1" t="s">
        <v>7129</v>
      </c>
      <c r="AC1224" s="1">
        <v>32</v>
      </c>
      <c r="AD1224" s="1" t="s">
        <v>633</v>
      </c>
      <c r="AE1224" s="1" t="s">
        <v>7260</v>
      </c>
      <c r="AJ1224" s="1" t="s">
        <v>17</v>
      </c>
      <c r="AK1224" s="1" t="s">
        <v>8908</v>
      </c>
      <c r="AL1224" s="1" t="s">
        <v>51</v>
      </c>
      <c r="AM1224" s="1" t="s">
        <v>8849</v>
      </c>
      <c r="AT1224" s="1" t="s">
        <v>669</v>
      </c>
      <c r="AU1224" s="1" t="s">
        <v>7014</v>
      </c>
      <c r="AV1224" s="1" t="s">
        <v>13838</v>
      </c>
      <c r="AW1224" s="1" t="s">
        <v>8183</v>
      </c>
      <c r="BG1224" s="1" t="s">
        <v>60</v>
      </c>
      <c r="BH1224" s="1" t="s">
        <v>7012</v>
      </c>
      <c r="BI1224" s="1" t="s">
        <v>2874</v>
      </c>
      <c r="BJ1224" s="1" t="s">
        <v>9745</v>
      </c>
      <c r="BK1224" s="1" t="s">
        <v>60</v>
      </c>
      <c r="BL1224" s="1" t="s">
        <v>7012</v>
      </c>
      <c r="BM1224" s="1" t="s">
        <v>210</v>
      </c>
      <c r="BN1224" s="1" t="s">
        <v>8591</v>
      </c>
      <c r="BO1224" s="1" t="s">
        <v>60</v>
      </c>
      <c r="BP1224" s="1" t="s">
        <v>7012</v>
      </c>
      <c r="BQ1224" s="1" t="s">
        <v>2875</v>
      </c>
      <c r="BR1224" s="1" t="s">
        <v>8160</v>
      </c>
      <c r="BS1224" s="1" t="s">
        <v>2825</v>
      </c>
      <c r="BT1224" s="1" t="s">
        <v>11452</v>
      </c>
    </row>
    <row r="1225" spans="1:72" ht="13.5" customHeight="1" x14ac:dyDescent="0.25">
      <c r="A1225" s="4" t="str">
        <f t="shared" si="38"/>
        <v>1687_풍각남면_254</v>
      </c>
      <c r="B1225" s="1">
        <v>1687</v>
      </c>
      <c r="C1225" s="1" t="s">
        <v>11322</v>
      </c>
      <c r="D1225" s="1" t="s">
        <v>11323</v>
      </c>
      <c r="E1225" s="1">
        <v>1224</v>
      </c>
      <c r="F1225" s="1">
        <v>5</v>
      </c>
      <c r="G1225" s="1" t="s">
        <v>2663</v>
      </c>
      <c r="H1225" s="1" t="s">
        <v>6462</v>
      </c>
      <c r="I1225" s="1">
        <v>6</v>
      </c>
      <c r="L1225" s="1">
        <v>4</v>
      </c>
      <c r="M1225" s="1" t="s">
        <v>12526</v>
      </c>
      <c r="N1225" s="1" t="s">
        <v>13021</v>
      </c>
      <c r="S1225" s="1" t="s">
        <v>70</v>
      </c>
      <c r="T1225" s="1" t="s">
        <v>6596</v>
      </c>
      <c r="Y1225" s="1" t="s">
        <v>2876</v>
      </c>
      <c r="Z1225" s="1" t="s">
        <v>7798</v>
      </c>
      <c r="AC1225" s="1">
        <v>5</v>
      </c>
      <c r="AD1225" s="1" t="s">
        <v>133</v>
      </c>
      <c r="AE1225" s="1" t="s">
        <v>8727</v>
      </c>
      <c r="AF1225" s="1" t="s">
        <v>97</v>
      </c>
      <c r="AG1225" s="1" t="s">
        <v>8774</v>
      </c>
    </row>
    <row r="1226" spans="1:72" ht="13.5" customHeight="1" x14ac:dyDescent="0.25">
      <c r="A1226" s="4" t="str">
        <f t="shared" si="38"/>
        <v>1687_풍각남면_254</v>
      </c>
      <c r="B1226" s="1">
        <v>1687</v>
      </c>
      <c r="C1226" s="1" t="s">
        <v>11322</v>
      </c>
      <c r="D1226" s="1" t="s">
        <v>11323</v>
      </c>
      <c r="E1226" s="1">
        <v>1225</v>
      </c>
      <c r="F1226" s="1">
        <v>5</v>
      </c>
      <c r="G1226" s="1" t="s">
        <v>2663</v>
      </c>
      <c r="H1226" s="1" t="s">
        <v>6462</v>
      </c>
      <c r="I1226" s="1">
        <v>6</v>
      </c>
      <c r="L1226" s="1">
        <v>5</v>
      </c>
      <c r="M1226" s="1" t="s">
        <v>12527</v>
      </c>
      <c r="N1226" s="1" t="s">
        <v>13022</v>
      </c>
      <c r="O1226" s="1" t="s">
        <v>6</v>
      </c>
      <c r="P1226" s="1" t="s">
        <v>6578</v>
      </c>
      <c r="T1226" s="1" t="s">
        <v>11368</v>
      </c>
      <c r="U1226" s="1" t="s">
        <v>2877</v>
      </c>
      <c r="V1226" s="1" t="s">
        <v>6861</v>
      </c>
      <c r="W1226" s="1" t="s">
        <v>1729</v>
      </c>
      <c r="X1226" s="1" t="s">
        <v>7084</v>
      </c>
      <c r="Y1226" s="1" t="s">
        <v>2878</v>
      </c>
      <c r="Z1226" s="1" t="s">
        <v>7799</v>
      </c>
      <c r="AC1226" s="1">
        <v>52</v>
      </c>
      <c r="AD1226" s="1" t="s">
        <v>747</v>
      </c>
      <c r="AE1226" s="1" t="s">
        <v>8766</v>
      </c>
      <c r="AJ1226" s="1" t="s">
        <v>17</v>
      </c>
      <c r="AK1226" s="1" t="s">
        <v>8908</v>
      </c>
      <c r="AL1226" s="1" t="s">
        <v>238</v>
      </c>
      <c r="AM1226" s="1" t="s">
        <v>8872</v>
      </c>
      <c r="AT1226" s="1" t="s">
        <v>2879</v>
      </c>
      <c r="AU1226" s="1" t="s">
        <v>11762</v>
      </c>
      <c r="AV1226" s="1" t="s">
        <v>13839</v>
      </c>
      <c r="AW1226" s="1" t="s">
        <v>11767</v>
      </c>
      <c r="BG1226" s="1" t="s">
        <v>60</v>
      </c>
      <c r="BH1226" s="1" t="s">
        <v>7012</v>
      </c>
      <c r="BI1226" s="1" t="s">
        <v>2095</v>
      </c>
      <c r="BJ1226" s="1" t="s">
        <v>7390</v>
      </c>
      <c r="BK1226" s="1" t="s">
        <v>60</v>
      </c>
      <c r="BL1226" s="1" t="s">
        <v>7012</v>
      </c>
      <c r="BM1226" s="1" t="s">
        <v>2880</v>
      </c>
      <c r="BN1226" s="1" t="s">
        <v>7844</v>
      </c>
      <c r="BO1226" s="1" t="s">
        <v>60</v>
      </c>
      <c r="BP1226" s="1" t="s">
        <v>7012</v>
      </c>
      <c r="BQ1226" s="1" t="s">
        <v>2881</v>
      </c>
      <c r="BR1226" s="1" t="s">
        <v>10980</v>
      </c>
      <c r="BS1226" s="1" t="s">
        <v>86</v>
      </c>
      <c r="BT1226" s="1" t="s">
        <v>8853</v>
      </c>
    </row>
    <row r="1227" spans="1:72" ht="13.5" customHeight="1" x14ac:dyDescent="0.25">
      <c r="A1227" s="4" t="str">
        <f t="shared" si="38"/>
        <v>1687_풍각남면_254</v>
      </c>
      <c r="B1227" s="1">
        <v>1687</v>
      </c>
      <c r="C1227" s="1" t="s">
        <v>11322</v>
      </c>
      <c r="D1227" s="1" t="s">
        <v>11323</v>
      </c>
      <c r="E1227" s="1">
        <v>1226</v>
      </c>
      <c r="F1227" s="1">
        <v>5</v>
      </c>
      <c r="G1227" s="1" t="s">
        <v>2663</v>
      </c>
      <c r="H1227" s="1" t="s">
        <v>6462</v>
      </c>
      <c r="I1227" s="1">
        <v>6</v>
      </c>
      <c r="L1227" s="1">
        <v>5</v>
      </c>
      <c r="M1227" s="1" t="s">
        <v>12527</v>
      </c>
      <c r="N1227" s="1" t="s">
        <v>13022</v>
      </c>
      <c r="S1227" s="1" t="s">
        <v>52</v>
      </c>
      <c r="T1227" s="1" t="s">
        <v>6593</v>
      </c>
      <c r="W1227" s="1" t="s">
        <v>1254</v>
      </c>
      <c r="X1227" s="1" t="s">
        <v>7079</v>
      </c>
      <c r="Y1227" s="1" t="s">
        <v>140</v>
      </c>
      <c r="Z1227" s="1" t="s">
        <v>7129</v>
      </c>
      <c r="AC1227" s="1">
        <v>48</v>
      </c>
      <c r="AD1227" s="1" t="s">
        <v>427</v>
      </c>
      <c r="AE1227" s="1" t="s">
        <v>8758</v>
      </c>
      <c r="AJ1227" s="1" t="s">
        <v>17</v>
      </c>
      <c r="AK1227" s="1" t="s">
        <v>8908</v>
      </c>
      <c r="AL1227" s="1" t="s">
        <v>833</v>
      </c>
      <c r="AM1227" s="1" t="s">
        <v>8552</v>
      </c>
      <c r="AT1227" s="1" t="s">
        <v>60</v>
      </c>
      <c r="AU1227" s="1" t="s">
        <v>7012</v>
      </c>
      <c r="AV1227" s="1" t="s">
        <v>48</v>
      </c>
      <c r="AW1227" s="1" t="s">
        <v>7854</v>
      </c>
      <c r="BG1227" s="1" t="s">
        <v>60</v>
      </c>
      <c r="BH1227" s="1" t="s">
        <v>7012</v>
      </c>
      <c r="BI1227" s="1" t="s">
        <v>2667</v>
      </c>
      <c r="BJ1227" s="1" t="s">
        <v>10096</v>
      </c>
      <c r="BK1227" s="1" t="s">
        <v>60</v>
      </c>
      <c r="BL1227" s="1" t="s">
        <v>7012</v>
      </c>
      <c r="BM1227" s="1" t="s">
        <v>2668</v>
      </c>
      <c r="BN1227" s="1" t="s">
        <v>10322</v>
      </c>
      <c r="BO1227" s="1" t="s">
        <v>60</v>
      </c>
      <c r="BP1227" s="1" t="s">
        <v>7012</v>
      </c>
      <c r="BQ1227" s="1" t="s">
        <v>2707</v>
      </c>
      <c r="BR1227" s="1" t="s">
        <v>10961</v>
      </c>
      <c r="BS1227" s="1" t="s">
        <v>51</v>
      </c>
      <c r="BT1227" s="1" t="s">
        <v>8849</v>
      </c>
    </row>
    <row r="1228" spans="1:72" ht="13.5" customHeight="1" x14ac:dyDescent="0.25">
      <c r="A1228" s="4" t="str">
        <f t="shared" si="38"/>
        <v>1687_풍각남면_254</v>
      </c>
      <c r="B1228" s="1">
        <v>1687</v>
      </c>
      <c r="C1228" s="1" t="s">
        <v>11322</v>
      </c>
      <c r="D1228" s="1" t="s">
        <v>11323</v>
      </c>
      <c r="E1228" s="1">
        <v>1227</v>
      </c>
      <c r="F1228" s="1">
        <v>5</v>
      </c>
      <c r="G1228" s="1" t="s">
        <v>2663</v>
      </c>
      <c r="H1228" s="1" t="s">
        <v>6462</v>
      </c>
      <c r="I1228" s="1">
        <v>6</v>
      </c>
      <c r="L1228" s="1">
        <v>5</v>
      </c>
      <c r="M1228" s="1" t="s">
        <v>12527</v>
      </c>
      <c r="N1228" s="1" t="s">
        <v>13022</v>
      </c>
      <c r="S1228" s="1" t="s">
        <v>93</v>
      </c>
      <c r="T1228" s="1" t="s">
        <v>6597</v>
      </c>
      <c r="U1228" s="1" t="s">
        <v>2882</v>
      </c>
      <c r="V1228" s="1" t="s">
        <v>6862</v>
      </c>
      <c r="Y1228" s="1" t="s">
        <v>2883</v>
      </c>
      <c r="Z1228" s="1" t="s">
        <v>7800</v>
      </c>
      <c r="AC1228" s="1">
        <v>24</v>
      </c>
      <c r="AD1228" s="1" t="s">
        <v>764</v>
      </c>
      <c r="AE1228" s="1" t="s">
        <v>8767</v>
      </c>
    </row>
    <row r="1229" spans="1:72" ht="13.5" customHeight="1" x14ac:dyDescent="0.25">
      <c r="A1229" s="4" t="str">
        <f t="shared" si="38"/>
        <v>1687_풍각남면_254</v>
      </c>
      <c r="B1229" s="1">
        <v>1687</v>
      </c>
      <c r="C1229" s="1" t="s">
        <v>11322</v>
      </c>
      <c r="D1229" s="1" t="s">
        <v>11323</v>
      </c>
      <c r="E1229" s="1">
        <v>1228</v>
      </c>
      <c r="F1229" s="1">
        <v>5</v>
      </c>
      <c r="G1229" s="1" t="s">
        <v>2663</v>
      </c>
      <c r="H1229" s="1" t="s">
        <v>6462</v>
      </c>
      <c r="I1229" s="1">
        <v>6</v>
      </c>
      <c r="L1229" s="1">
        <v>5</v>
      </c>
      <c r="M1229" s="1" t="s">
        <v>12527</v>
      </c>
      <c r="N1229" s="1" t="s">
        <v>13022</v>
      </c>
      <c r="S1229" s="1" t="s">
        <v>70</v>
      </c>
      <c r="T1229" s="1" t="s">
        <v>6596</v>
      </c>
      <c r="Y1229" s="1" t="s">
        <v>2884</v>
      </c>
      <c r="Z1229" s="1" t="s">
        <v>7801</v>
      </c>
      <c r="AC1229" s="1">
        <v>14</v>
      </c>
      <c r="AD1229" s="1" t="s">
        <v>240</v>
      </c>
      <c r="AE1229" s="1" t="s">
        <v>8740</v>
      </c>
      <c r="AF1229" s="1" t="s">
        <v>97</v>
      </c>
      <c r="AG1229" s="1" t="s">
        <v>8774</v>
      </c>
    </row>
    <row r="1230" spans="1:72" ht="13.5" customHeight="1" x14ac:dyDescent="0.25">
      <c r="A1230" s="4" t="str">
        <f t="shared" si="38"/>
        <v>1687_풍각남면_254</v>
      </c>
      <c r="B1230" s="1">
        <v>1687</v>
      </c>
      <c r="C1230" s="1" t="s">
        <v>11322</v>
      </c>
      <c r="D1230" s="1" t="s">
        <v>11323</v>
      </c>
      <c r="E1230" s="1">
        <v>1229</v>
      </c>
      <c r="F1230" s="1">
        <v>5</v>
      </c>
      <c r="G1230" s="1" t="s">
        <v>2663</v>
      </c>
      <c r="H1230" s="1" t="s">
        <v>6462</v>
      </c>
      <c r="I1230" s="1">
        <v>6</v>
      </c>
      <c r="L1230" s="1">
        <v>6</v>
      </c>
      <c r="M1230" s="1" t="s">
        <v>12528</v>
      </c>
      <c r="N1230" s="1" t="s">
        <v>13023</v>
      </c>
      <c r="T1230" s="1" t="s">
        <v>11369</v>
      </c>
      <c r="U1230" s="1" t="s">
        <v>2885</v>
      </c>
      <c r="V1230" s="1" t="s">
        <v>6863</v>
      </c>
      <c r="W1230" s="1" t="s">
        <v>994</v>
      </c>
      <c r="X1230" s="1" t="s">
        <v>7077</v>
      </c>
      <c r="Y1230" s="1" t="s">
        <v>1634</v>
      </c>
      <c r="Z1230" s="1" t="s">
        <v>7802</v>
      </c>
      <c r="AC1230" s="1">
        <v>45</v>
      </c>
      <c r="AD1230" s="1" t="s">
        <v>406</v>
      </c>
      <c r="AE1230" s="1" t="s">
        <v>8755</v>
      </c>
      <c r="AJ1230" s="1" t="s">
        <v>17</v>
      </c>
      <c r="AK1230" s="1" t="s">
        <v>8908</v>
      </c>
      <c r="AL1230" s="1" t="s">
        <v>680</v>
      </c>
      <c r="AM1230" s="1" t="s">
        <v>8897</v>
      </c>
      <c r="AT1230" s="1" t="s">
        <v>159</v>
      </c>
      <c r="AU1230" s="1" t="s">
        <v>9166</v>
      </c>
      <c r="AV1230" s="1" t="s">
        <v>2886</v>
      </c>
      <c r="AW1230" s="1" t="s">
        <v>9435</v>
      </c>
      <c r="BG1230" s="1" t="s">
        <v>159</v>
      </c>
      <c r="BH1230" s="1" t="s">
        <v>9166</v>
      </c>
      <c r="BI1230" s="1" t="s">
        <v>2887</v>
      </c>
      <c r="BJ1230" s="1" t="s">
        <v>10111</v>
      </c>
      <c r="BK1230" s="1" t="s">
        <v>159</v>
      </c>
      <c r="BL1230" s="1" t="s">
        <v>9166</v>
      </c>
      <c r="BM1230" s="1" t="s">
        <v>2888</v>
      </c>
      <c r="BN1230" s="1" t="s">
        <v>10162</v>
      </c>
      <c r="BO1230" s="1" t="s">
        <v>60</v>
      </c>
      <c r="BP1230" s="1" t="s">
        <v>7012</v>
      </c>
      <c r="BQ1230" s="1" t="s">
        <v>2889</v>
      </c>
      <c r="BR1230" s="1" t="s">
        <v>10981</v>
      </c>
      <c r="BS1230" s="1" t="s">
        <v>351</v>
      </c>
      <c r="BT1230" s="1" t="s">
        <v>8854</v>
      </c>
    </row>
    <row r="1231" spans="1:72" ht="13.5" customHeight="1" x14ac:dyDescent="0.25">
      <c r="A1231" s="4" t="str">
        <f t="shared" si="38"/>
        <v>1687_풍각남면_254</v>
      </c>
      <c r="B1231" s="1">
        <v>1687</v>
      </c>
      <c r="C1231" s="1" t="s">
        <v>11322</v>
      </c>
      <c r="D1231" s="1" t="s">
        <v>11323</v>
      </c>
      <c r="E1231" s="1">
        <v>1230</v>
      </c>
      <c r="F1231" s="1">
        <v>5</v>
      </c>
      <c r="G1231" s="1" t="s">
        <v>2663</v>
      </c>
      <c r="H1231" s="1" t="s">
        <v>6462</v>
      </c>
      <c r="I1231" s="1">
        <v>6</v>
      </c>
      <c r="L1231" s="1">
        <v>6</v>
      </c>
      <c r="M1231" s="1" t="s">
        <v>12528</v>
      </c>
      <c r="N1231" s="1" t="s">
        <v>13023</v>
      </c>
      <c r="S1231" s="1" t="s">
        <v>52</v>
      </c>
      <c r="T1231" s="1" t="s">
        <v>6593</v>
      </c>
      <c r="U1231" s="1" t="s">
        <v>83</v>
      </c>
      <c r="V1231" s="1" t="s">
        <v>11397</v>
      </c>
      <c r="W1231" s="1" t="s">
        <v>2890</v>
      </c>
      <c r="X1231" s="1" t="s">
        <v>7096</v>
      </c>
      <c r="Y1231" s="1" t="s">
        <v>140</v>
      </c>
      <c r="Z1231" s="1" t="s">
        <v>7129</v>
      </c>
      <c r="AC1231" s="1">
        <v>46</v>
      </c>
      <c r="AD1231" s="1" t="s">
        <v>376</v>
      </c>
      <c r="AE1231" s="1" t="s">
        <v>8752</v>
      </c>
      <c r="AJ1231" s="1" t="s">
        <v>17</v>
      </c>
      <c r="AK1231" s="1" t="s">
        <v>8908</v>
      </c>
      <c r="AL1231" s="1" t="s">
        <v>106</v>
      </c>
      <c r="AM1231" s="1" t="s">
        <v>8894</v>
      </c>
      <c r="AT1231" s="1" t="s">
        <v>159</v>
      </c>
      <c r="AU1231" s="1" t="s">
        <v>9166</v>
      </c>
      <c r="AV1231" s="1" t="s">
        <v>377</v>
      </c>
      <c r="AW1231" s="1" t="s">
        <v>7792</v>
      </c>
      <c r="BG1231" s="1" t="s">
        <v>159</v>
      </c>
      <c r="BH1231" s="1" t="s">
        <v>9166</v>
      </c>
      <c r="BI1231" s="1" t="s">
        <v>13840</v>
      </c>
      <c r="BJ1231" s="1" t="s">
        <v>11869</v>
      </c>
      <c r="BM1231" s="1" t="s">
        <v>13814</v>
      </c>
      <c r="BN1231" s="1" t="s">
        <v>11449</v>
      </c>
      <c r="BO1231" s="1" t="s">
        <v>159</v>
      </c>
      <c r="BP1231" s="1" t="s">
        <v>9166</v>
      </c>
      <c r="BQ1231" s="1" t="s">
        <v>2891</v>
      </c>
      <c r="BR1231" s="1" t="s">
        <v>12279</v>
      </c>
      <c r="BS1231" s="1" t="s">
        <v>522</v>
      </c>
      <c r="BT1231" s="1" t="s">
        <v>8889</v>
      </c>
    </row>
    <row r="1232" spans="1:72" ht="13.5" customHeight="1" x14ac:dyDescent="0.25">
      <c r="A1232" s="4" t="str">
        <f t="shared" si="38"/>
        <v>1687_풍각남면_254</v>
      </c>
      <c r="B1232" s="1">
        <v>1687</v>
      </c>
      <c r="C1232" s="1" t="s">
        <v>11322</v>
      </c>
      <c r="D1232" s="1" t="s">
        <v>11323</v>
      </c>
      <c r="E1232" s="1">
        <v>1231</v>
      </c>
      <c r="F1232" s="1">
        <v>5</v>
      </c>
      <c r="G1232" s="1" t="s">
        <v>2663</v>
      </c>
      <c r="H1232" s="1" t="s">
        <v>6462</v>
      </c>
      <c r="I1232" s="1">
        <v>6</v>
      </c>
      <c r="L1232" s="1">
        <v>6</v>
      </c>
      <c r="M1232" s="1" t="s">
        <v>12528</v>
      </c>
      <c r="N1232" s="1" t="s">
        <v>13023</v>
      </c>
      <c r="S1232" s="1" t="s">
        <v>93</v>
      </c>
      <c r="T1232" s="1" t="s">
        <v>6597</v>
      </c>
      <c r="Y1232" s="1" t="s">
        <v>1002</v>
      </c>
      <c r="Z1232" s="1" t="s">
        <v>7803</v>
      </c>
      <c r="AC1232" s="1">
        <v>18</v>
      </c>
      <c r="AD1232" s="1" t="s">
        <v>801</v>
      </c>
      <c r="AE1232" s="1" t="s">
        <v>7937</v>
      </c>
    </row>
    <row r="1233" spans="1:72" ht="13.5" customHeight="1" x14ac:dyDescent="0.25">
      <c r="A1233" s="4" t="str">
        <f t="shared" si="38"/>
        <v>1687_풍각남면_254</v>
      </c>
      <c r="B1233" s="1">
        <v>1687</v>
      </c>
      <c r="C1233" s="1" t="s">
        <v>11322</v>
      </c>
      <c r="D1233" s="1" t="s">
        <v>11323</v>
      </c>
      <c r="E1233" s="1">
        <v>1232</v>
      </c>
      <c r="F1233" s="1">
        <v>5</v>
      </c>
      <c r="G1233" s="1" t="s">
        <v>2663</v>
      </c>
      <c r="H1233" s="1" t="s">
        <v>6462</v>
      </c>
      <c r="I1233" s="1">
        <v>6</v>
      </c>
      <c r="L1233" s="1">
        <v>6</v>
      </c>
      <c r="M1233" s="1" t="s">
        <v>12528</v>
      </c>
      <c r="N1233" s="1" t="s">
        <v>13023</v>
      </c>
      <c r="S1233" s="1" t="s">
        <v>93</v>
      </c>
      <c r="T1233" s="1" t="s">
        <v>6597</v>
      </c>
      <c r="U1233" s="1" t="s">
        <v>2892</v>
      </c>
      <c r="V1233" s="1" t="s">
        <v>6864</v>
      </c>
      <c r="Y1233" s="1" t="s">
        <v>2893</v>
      </c>
      <c r="Z1233" s="1" t="s">
        <v>7804</v>
      </c>
      <c r="AC1233" s="1">
        <v>14</v>
      </c>
      <c r="AD1233" s="1" t="s">
        <v>240</v>
      </c>
      <c r="AE1233" s="1" t="s">
        <v>8740</v>
      </c>
    </row>
    <row r="1234" spans="1:72" ht="13.5" customHeight="1" x14ac:dyDescent="0.25">
      <c r="A1234" s="4" t="str">
        <f t="shared" si="38"/>
        <v>1687_풍각남면_254</v>
      </c>
      <c r="B1234" s="1">
        <v>1687</v>
      </c>
      <c r="C1234" s="1" t="s">
        <v>11322</v>
      </c>
      <c r="D1234" s="1" t="s">
        <v>11323</v>
      </c>
      <c r="E1234" s="1">
        <v>1233</v>
      </c>
      <c r="F1234" s="1">
        <v>5</v>
      </c>
      <c r="G1234" s="1" t="s">
        <v>2663</v>
      </c>
      <c r="H1234" s="1" t="s">
        <v>6462</v>
      </c>
      <c r="I1234" s="1">
        <v>6</v>
      </c>
      <c r="L1234" s="1">
        <v>6</v>
      </c>
      <c r="M1234" s="1" t="s">
        <v>12528</v>
      </c>
      <c r="N1234" s="1" t="s">
        <v>13023</v>
      </c>
      <c r="S1234" s="1" t="s">
        <v>70</v>
      </c>
      <c r="T1234" s="1" t="s">
        <v>6596</v>
      </c>
      <c r="Y1234" s="1" t="s">
        <v>140</v>
      </c>
      <c r="Z1234" s="1" t="s">
        <v>7129</v>
      </c>
      <c r="AC1234" s="1">
        <v>10</v>
      </c>
      <c r="AD1234" s="1" t="s">
        <v>67</v>
      </c>
      <c r="AE1234" s="1" t="s">
        <v>8717</v>
      </c>
    </row>
    <row r="1235" spans="1:72" ht="13.5" customHeight="1" x14ac:dyDescent="0.25">
      <c r="A1235" s="4" t="str">
        <f t="shared" si="38"/>
        <v>1687_풍각남면_254</v>
      </c>
      <c r="B1235" s="1">
        <v>1687</v>
      </c>
      <c r="C1235" s="1" t="s">
        <v>11322</v>
      </c>
      <c r="D1235" s="1" t="s">
        <v>11323</v>
      </c>
      <c r="E1235" s="1">
        <v>1234</v>
      </c>
      <c r="F1235" s="1">
        <v>6</v>
      </c>
      <c r="G1235" s="1" t="s">
        <v>2894</v>
      </c>
      <c r="H1235" s="1" t="s">
        <v>6463</v>
      </c>
      <c r="I1235" s="1">
        <v>1</v>
      </c>
      <c r="J1235" s="1" t="s">
        <v>2895</v>
      </c>
      <c r="K1235" s="1" t="s">
        <v>11346</v>
      </c>
      <c r="L1235" s="1">
        <v>1</v>
      </c>
      <c r="M1235" s="1" t="s">
        <v>113</v>
      </c>
      <c r="N1235" s="1" t="s">
        <v>7805</v>
      </c>
      <c r="T1235" s="1" t="s">
        <v>11368</v>
      </c>
      <c r="U1235" s="1" t="s">
        <v>2896</v>
      </c>
      <c r="V1235" s="1" t="s">
        <v>13624</v>
      </c>
      <c r="Y1235" s="1" t="s">
        <v>113</v>
      </c>
      <c r="Z1235" s="1" t="s">
        <v>7805</v>
      </c>
      <c r="AC1235" s="1">
        <v>64</v>
      </c>
      <c r="AD1235" s="1" t="s">
        <v>72</v>
      </c>
      <c r="AE1235" s="1" t="s">
        <v>8718</v>
      </c>
      <c r="AJ1235" s="1" t="s">
        <v>17</v>
      </c>
      <c r="AK1235" s="1" t="s">
        <v>8908</v>
      </c>
      <c r="AL1235" s="1" t="s">
        <v>56</v>
      </c>
      <c r="AM1235" s="1" t="s">
        <v>11552</v>
      </c>
      <c r="AN1235" s="1" t="s">
        <v>2833</v>
      </c>
      <c r="AO1235" s="1" t="s">
        <v>8980</v>
      </c>
      <c r="AP1235" s="1" t="s">
        <v>58</v>
      </c>
      <c r="AQ1235" s="1" t="s">
        <v>6774</v>
      </c>
      <c r="AR1235" s="1" t="s">
        <v>2897</v>
      </c>
      <c r="AS1235" s="1" t="s">
        <v>9066</v>
      </c>
      <c r="AT1235" s="1" t="s">
        <v>44</v>
      </c>
      <c r="AU1235" s="1" t="s">
        <v>6669</v>
      </c>
      <c r="AV1235" s="1" t="s">
        <v>2898</v>
      </c>
      <c r="AW1235" s="1" t="s">
        <v>9436</v>
      </c>
      <c r="BB1235" s="1" t="s">
        <v>46</v>
      </c>
      <c r="BC1235" s="1" t="s">
        <v>6783</v>
      </c>
      <c r="BD1235" s="1" t="s">
        <v>1355</v>
      </c>
      <c r="BE1235" s="1" t="s">
        <v>7663</v>
      </c>
      <c r="BG1235" s="1" t="s">
        <v>44</v>
      </c>
      <c r="BH1235" s="1" t="s">
        <v>6669</v>
      </c>
      <c r="BI1235" s="1" t="s">
        <v>2899</v>
      </c>
      <c r="BJ1235" s="1" t="s">
        <v>10112</v>
      </c>
      <c r="BK1235" s="1" t="s">
        <v>44</v>
      </c>
      <c r="BL1235" s="1" t="s">
        <v>6669</v>
      </c>
      <c r="BM1235" s="1" t="s">
        <v>2900</v>
      </c>
      <c r="BN1235" s="1" t="s">
        <v>10533</v>
      </c>
      <c r="BO1235" s="1" t="s">
        <v>44</v>
      </c>
      <c r="BP1235" s="1" t="s">
        <v>6669</v>
      </c>
      <c r="BQ1235" s="1" t="s">
        <v>2901</v>
      </c>
      <c r="BR1235" s="1" t="s">
        <v>10982</v>
      </c>
      <c r="BS1235" s="1" t="s">
        <v>51</v>
      </c>
      <c r="BT1235" s="1" t="s">
        <v>8849</v>
      </c>
    </row>
    <row r="1236" spans="1:72" ht="13.5" customHeight="1" x14ac:dyDescent="0.25">
      <c r="A1236" s="4" t="str">
        <f t="shared" si="38"/>
        <v>1687_풍각남면_254</v>
      </c>
      <c r="B1236" s="1">
        <v>1687</v>
      </c>
      <c r="C1236" s="1" t="s">
        <v>11322</v>
      </c>
      <c r="D1236" s="1" t="s">
        <v>11323</v>
      </c>
      <c r="E1236" s="1">
        <v>1235</v>
      </c>
      <c r="F1236" s="1">
        <v>6</v>
      </c>
      <c r="G1236" s="1" t="s">
        <v>2894</v>
      </c>
      <c r="H1236" s="1" t="s">
        <v>6463</v>
      </c>
      <c r="I1236" s="1">
        <v>1</v>
      </c>
      <c r="L1236" s="1">
        <v>1</v>
      </c>
      <c r="M1236" s="1" t="s">
        <v>113</v>
      </c>
      <c r="N1236" s="1" t="s">
        <v>7805</v>
      </c>
      <c r="S1236" s="1" t="s">
        <v>52</v>
      </c>
      <c r="T1236" s="1" t="s">
        <v>6593</v>
      </c>
      <c r="U1236" s="1" t="s">
        <v>53</v>
      </c>
      <c r="V1236" s="1" t="s">
        <v>6668</v>
      </c>
      <c r="Y1236" s="1" t="s">
        <v>1167</v>
      </c>
      <c r="Z1236" s="1" t="s">
        <v>7806</v>
      </c>
      <c r="AC1236" s="1">
        <v>42</v>
      </c>
      <c r="AD1236" s="1" t="s">
        <v>307</v>
      </c>
      <c r="AE1236" s="1" t="s">
        <v>8745</v>
      </c>
      <c r="AJ1236" s="1" t="s">
        <v>17</v>
      </c>
      <c r="AK1236" s="1" t="s">
        <v>8908</v>
      </c>
      <c r="AL1236" s="1" t="s">
        <v>2825</v>
      </c>
      <c r="AM1236" s="1" t="s">
        <v>11452</v>
      </c>
      <c r="AN1236" s="1" t="s">
        <v>41</v>
      </c>
      <c r="AO1236" s="1" t="s">
        <v>6620</v>
      </c>
      <c r="AP1236" s="1" t="s">
        <v>2902</v>
      </c>
      <c r="AQ1236" s="1" t="s">
        <v>9002</v>
      </c>
      <c r="AR1236" s="1" t="s">
        <v>2903</v>
      </c>
      <c r="AS1236" s="1" t="s">
        <v>9067</v>
      </c>
      <c r="AT1236" s="1" t="s">
        <v>44</v>
      </c>
      <c r="AU1236" s="1" t="s">
        <v>6669</v>
      </c>
      <c r="AV1236" s="1" t="s">
        <v>2904</v>
      </c>
      <c r="AW1236" s="1" t="s">
        <v>9437</v>
      </c>
      <c r="BB1236" s="1" t="s">
        <v>46</v>
      </c>
      <c r="BC1236" s="1" t="s">
        <v>6783</v>
      </c>
      <c r="BD1236" s="1" t="s">
        <v>1675</v>
      </c>
      <c r="BE1236" s="1" t="s">
        <v>7515</v>
      </c>
      <c r="BG1236" s="1" t="s">
        <v>44</v>
      </c>
      <c r="BH1236" s="1" t="s">
        <v>6669</v>
      </c>
      <c r="BI1236" s="1" t="s">
        <v>211</v>
      </c>
      <c r="BJ1236" s="1" t="s">
        <v>10113</v>
      </c>
      <c r="BK1236" s="1" t="s">
        <v>44</v>
      </c>
      <c r="BL1236" s="1" t="s">
        <v>6669</v>
      </c>
      <c r="BM1236" s="1" t="s">
        <v>2170</v>
      </c>
      <c r="BN1236" s="1" t="s">
        <v>7485</v>
      </c>
      <c r="BO1236" s="1" t="s">
        <v>44</v>
      </c>
      <c r="BP1236" s="1" t="s">
        <v>6669</v>
      </c>
      <c r="BQ1236" s="1" t="s">
        <v>2905</v>
      </c>
      <c r="BR1236" s="1" t="s">
        <v>10983</v>
      </c>
      <c r="BS1236" s="1" t="s">
        <v>86</v>
      </c>
      <c r="BT1236" s="1" t="s">
        <v>8853</v>
      </c>
    </row>
    <row r="1237" spans="1:72" ht="13.5" customHeight="1" x14ac:dyDescent="0.25">
      <c r="A1237" s="4" t="str">
        <f t="shared" si="38"/>
        <v>1687_풍각남면_254</v>
      </c>
      <c r="B1237" s="1">
        <v>1687</v>
      </c>
      <c r="C1237" s="1" t="s">
        <v>11322</v>
      </c>
      <c r="D1237" s="1" t="s">
        <v>11323</v>
      </c>
      <c r="E1237" s="1">
        <v>1236</v>
      </c>
      <c r="F1237" s="1">
        <v>6</v>
      </c>
      <c r="G1237" s="1" t="s">
        <v>2894</v>
      </c>
      <c r="H1237" s="1" t="s">
        <v>6463</v>
      </c>
      <c r="I1237" s="1">
        <v>1</v>
      </c>
      <c r="L1237" s="1">
        <v>1</v>
      </c>
      <c r="M1237" s="1" t="s">
        <v>113</v>
      </c>
      <c r="N1237" s="1" t="s">
        <v>7805</v>
      </c>
      <c r="S1237" s="1" t="s">
        <v>93</v>
      </c>
      <c r="T1237" s="1" t="s">
        <v>6597</v>
      </c>
      <c r="Y1237" s="1" t="s">
        <v>2906</v>
      </c>
      <c r="Z1237" s="1" t="s">
        <v>7807</v>
      </c>
      <c r="AC1237" s="1">
        <v>7</v>
      </c>
      <c r="AD1237" s="1" t="s">
        <v>121</v>
      </c>
      <c r="AE1237" s="1" t="s">
        <v>8725</v>
      </c>
    </row>
    <row r="1238" spans="1:72" ht="13.5" customHeight="1" x14ac:dyDescent="0.25">
      <c r="A1238" s="4" t="str">
        <f t="shared" si="38"/>
        <v>1687_풍각남면_254</v>
      </c>
      <c r="B1238" s="1">
        <v>1687</v>
      </c>
      <c r="C1238" s="1" t="s">
        <v>11322</v>
      </c>
      <c r="D1238" s="1" t="s">
        <v>11323</v>
      </c>
      <c r="E1238" s="1">
        <v>1237</v>
      </c>
      <c r="F1238" s="1">
        <v>6</v>
      </c>
      <c r="G1238" s="1" t="s">
        <v>2894</v>
      </c>
      <c r="H1238" s="1" t="s">
        <v>6463</v>
      </c>
      <c r="I1238" s="1">
        <v>1</v>
      </c>
      <c r="L1238" s="1">
        <v>1</v>
      </c>
      <c r="M1238" s="1" t="s">
        <v>113</v>
      </c>
      <c r="N1238" s="1" t="s">
        <v>7805</v>
      </c>
      <c r="S1238" s="1" t="s">
        <v>93</v>
      </c>
      <c r="T1238" s="1" t="s">
        <v>6597</v>
      </c>
      <c r="Y1238" s="1" t="s">
        <v>494</v>
      </c>
      <c r="Z1238" s="1" t="s">
        <v>7197</v>
      </c>
      <c r="AC1238" s="1">
        <v>5</v>
      </c>
      <c r="AD1238" s="1" t="s">
        <v>133</v>
      </c>
      <c r="AE1238" s="1" t="s">
        <v>8727</v>
      </c>
    </row>
    <row r="1239" spans="1:72" ht="13.5" customHeight="1" x14ac:dyDescent="0.25">
      <c r="A1239" s="4" t="str">
        <f t="shared" si="38"/>
        <v>1687_풍각남면_254</v>
      </c>
      <c r="B1239" s="1">
        <v>1687</v>
      </c>
      <c r="C1239" s="1" t="s">
        <v>11322</v>
      </c>
      <c r="D1239" s="1" t="s">
        <v>11323</v>
      </c>
      <c r="E1239" s="1">
        <v>1238</v>
      </c>
      <c r="F1239" s="1">
        <v>6</v>
      </c>
      <c r="G1239" s="1" t="s">
        <v>2894</v>
      </c>
      <c r="H1239" s="1" t="s">
        <v>6463</v>
      </c>
      <c r="I1239" s="1">
        <v>1</v>
      </c>
      <c r="L1239" s="1">
        <v>2</v>
      </c>
      <c r="M1239" s="1" t="s">
        <v>12529</v>
      </c>
      <c r="N1239" s="1" t="s">
        <v>13024</v>
      </c>
      <c r="T1239" s="1" t="s">
        <v>11369</v>
      </c>
      <c r="U1239" s="1" t="s">
        <v>2907</v>
      </c>
      <c r="V1239" s="1" t="s">
        <v>6865</v>
      </c>
      <c r="W1239" s="1" t="s">
        <v>898</v>
      </c>
      <c r="X1239" s="1" t="s">
        <v>7075</v>
      </c>
      <c r="Y1239" s="1" t="s">
        <v>2908</v>
      </c>
      <c r="Z1239" s="1" t="s">
        <v>7808</v>
      </c>
      <c r="AC1239" s="1">
        <v>28</v>
      </c>
      <c r="AD1239" s="1" t="s">
        <v>340</v>
      </c>
      <c r="AE1239" s="1" t="s">
        <v>8750</v>
      </c>
      <c r="AJ1239" s="1" t="s">
        <v>17</v>
      </c>
      <c r="AK1239" s="1" t="s">
        <v>8908</v>
      </c>
      <c r="AL1239" s="1" t="s">
        <v>587</v>
      </c>
      <c r="AM1239" s="1" t="s">
        <v>8884</v>
      </c>
      <c r="AT1239" s="1" t="s">
        <v>2902</v>
      </c>
      <c r="AU1239" s="1" t="s">
        <v>9002</v>
      </c>
      <c r="AV1239" s="1" t="s">
        <v>2909</v>
      </c>
      <c r="AW1239" s="1" t="s">
        <v>8405</v>
      </c>
      <c r="BG1239" s="1" t="s">
        <v>180</v>
      </c>
      <c r="BH1239" s="1" t="s">
        <v>6712</v>
      </c>
      <c r="BI1239" s="1" t="s">
        <v>1906</v>
      </c>
      <c r="BJ1239" s="1" t="s">
        <v>7689</v>
      </c>
      <c r="BK1239" s="1" t="s">
        <v>78</v>
      </c>
      <c r="BL1239" s="1" t="s">
        <v>6689</v>
      </c>
      <c r="BM1239" s="1" t="s">
        <v>900</v>
      </c>
      <c r="BN1239" s="1" t="s">
        <v>9986</v>
      </c>
      <c r="BO1239" s="1" t="s">
        <v>78</v>
      </c>
      <c r="BP1239" s="1" t="s">
        <v>6689</v>
      </c>
      <c r="BQ1239" s="1" t="s">
        <v>13841</v>
      </c>
      <c r="BR1239" s="1" t="s">
        <v>12113</v>
      </c>
      <c r="BS1239" s="1" t="s">
        <v>56</v>
      </c>
      <c r="BT1239" s="1" t="s">
        <v>11552</v>
      </c>
    </row>
    <row r="1240" spans="1:72" ht="13.5" customHeight="1" x14ac:dyDescent="0.25">
      <c r="A1240" s="4" t="str">
        <f t="shared" si="38"/>
        <v>1687_풍각남면_254</v>
      </c>
      <c r="B1240" s="1">
        <v>1687</v>
      </c>
      <c r="C1240" s="1" t="s">
        <v>11322</v>
      </c>
      <c r="D1240" s="1" t="s">
        <v>11323</v>
      </c>
      <c r="E1240" s="1">
        <v>1239</v>
      </c>
      <c r="F1240" s="1">
        <v>6</v>
      </c>
      <c r="G1240" s="1" t="s">
        <v>2894</v>
      </c>
      <c r="H1240" s="1" t="s">
        <v>6463</v>
      </c>
      <c r="I1240" s="1">
        <v>1</v>
      </c>
      <c r="L1240" s="1">
        <v>2</v>
      </c>
      <c r="M1240" s="1" t="s">
        <v>12529</v>
      </c>
      <c r="N1240" s="1" t="s">
        <v>13024</v>
      </c>
      <c r="S1240" s="1" t="s">
        <v>52</v>
      </c>
      <c r="T1240" s="1" t="s">
        <v>6593</v>
      </c>
      <c r="W1240" s="1" t="s">
        <v>306</v>
      </c>
      <c r="X1240" s="1" t="s">
        <v>7062</v>
      </c>
      <c r="Y1240" s="1" t="s">
        <v>140</v>
      </c>
      <c r="Z1240" s="1" t="s">
        <v>7129</v>
      </c>
      <c r="AC1240" s="1">
        <v>32</v>
      </c>
      <c r="AD1240" s="1" t="s">
        <v>633</v>
      </c>
      <c r="AE1240" s="1" t="s">
        <v>7260</v>
      </c>
      <c r="AJ1240" s="1" t="s">
        <v>17</v>
      </c>
      <c r="AK1240" s="1" t="s">
        <v>8908</v>
      </c>
      <c r="AL1240" s="1" t="s">
        <v>497</v>
      </c>
      <c r="AM1240" s="1" t="s">
        <v>8848</v>
      </c>
      <c r="AT1240" s="1" t="s">
        <v>2910</v>
      </c>
      <c r="AU1240" s="1" t="s">
        <v>9201</v>
      </c>
      <c r="AV1240" s="1" t="s">
        <v>2911</v>
      </c>
      <c r="AW1240" s="1" t="s">
        <v>9438</v>
      </c>
      <c r="BG1240" s="1" t="s">
        <v>2912</v>
      </c>
      <c r="BH1240" s="1" t="s">
        <v>9222</v>
      </c>
      <c r="BI1240" s="1" t="s">
        <v>2913</v>
      </c>
      <c r="BJ1240" s="1" t="s">
        <v>10114</v>
      </c>
      <c r="BK1240" s="1" t="s">
        <v>2914</v>
      </c>
      <c r="BL1240" s="1" t="s">
        <v>13387</v>
      </c>
      <c r="BM1240" s="1" t="s">
        <v>2915</v>
      </c>
      <c r="BN1240" s="1" t="s">
        <v>10534</v>
      </c>
      <c r="BO1240" s="1" t="s">
        <v>471</v>
      </c>
      <c r="BP1240" s="1" t="s">
        <v>9170</v>
      </c>
      <c r="BQ1240" s="1" t="s">
        <v>2916</v>
      </c>
      <c r="BR1240" s="1" t="s">
        <v>12071</v>
      </c>
      <c r="BS1240" s="1" t="s">
        <v>56</v>
      </c>
      <c r="BT1240" s="1" t="s">
        <v>11552</v>
      </c>
    </row>
    <row r="1241" spans="1:72" ht="13.5" customHeight="1" x14ac:dyDescent="0.25">
      <c r="A1241" s="4" t="str">
        <f t="shared" si="38"/>
        <v>1687_풍각남면_254</v>
      </c>
      <c r="B1241" s="1">
        <v>1687</v>
      </c>
      <c r="C1241" s="1" t="s">
        <v>11322</v>
      </c>
      <c r="D1241" s="1" t="s">
        <v>11323</v>
      </c>
      <c r="E1241" s="1">
        <v>1240</v>
      </c>
      <c r="F1241" s="1">
        <v>6</v>
      </c>
      <c r="G1241" s="1" t="s">
        <v>2894</v>
      </c>
      <c r="H1241" s="1" t="s">
        <v>6463</v>
      </c>
      <c r="I1241" s="1">
        <v>1</v>
      </c>
      <c r="L1241" s="1">
        <v>2</v>
      </c>
      <c r="M1241" s="1" t="s">
        <v>12529</v>
      </c>
      <c r="N1241" s="1" t="s">
        <v>13024</v>
      </c>
      <c r="S1241" s="1" t="s">
        <v>93</v>
      </c>
      <c r="T1241" s="1" t="s">
        <v>6597</v>
      </c>
      <c r="Y1241" s="1" t="s">
        <v>2917</v>
      </c>
      <c r="Z1241" s="1" t="s">
        <v>7809</v>
      </c>
      <c r="AC1241" s="1">
        <v>5</v>
      </c>
      <c r="AD1241" s="1" t="s">
        <v>133</v>
      </c>
      <c r="AE1241" s="1" t="s">
        <v>8727</v>
      </c>
      <c r="AF1241" s="1" t="s">
        <v>97</v>
      </c>
      <c r="AG1241" s="1" t="s">
        <v>8774</v>
      </c>
    </row>
    <row r="1242" spans="1:72" ht="13.5" customHeight="1" x14ac:dyDescent="0.25">
      <c r="A1242" s="4" t="str">
        <f t="shared" si="38"/>
        <v>1687_풍각남면_254</v>
      </c>
      <c r="B1242" s="1">
        <v>1687</v>
      </c>
      <c r="C1242" s="1" t="s">
        <v>11322</v>
      </c>
      <c r="D1242" s="1" t="s">
        <v>11323</v>
      </c>
      <c r="E1242" s="1">
        <v>1241</v>
      </c>
      <c r="F1242" s="1">
        <v>6</v>
      </c>
      <c r="G1242" s="1" t="s">
        <v>2894</v>
      </c>
      <c r="H1242" s="1" t="s">
        <v>6463</v>
      </c>
      <c r="I1242" s="1">
        <v>1</v>
      </c>
      <c r="L1242" s="1">
        <v>2</v>
      </c>
      <c r="M1242" s="1" t="s">
        <v>12529</v>
      </c>
      <c r="N1242" s="1" t="s">
        <v>13024</v>
      </c>
      <c r="T1242" s="1" t="s">
        <v>11389</v>
      </c>
      <c r="U1242" s="1" t="s">
        <v>324</v>
      </c>
      <c r="V1242" s="1" t="s">
        <v>6693</v>
      </c>
      <c r="Y1242" s="1" t="s">
        <v>1443</v>
      </c>
      <c r="Z1242" s="1" t="s">
        <v>7443</v>
      </c>
      <c r="AC1242" s="1">
        <v>17</v>
      </c>
      <c r="AD1242" s="1" t="s">
        <v>611</v>
      </c>
      <c r="AE1242" s="1" t="s">
        <v>8764</v>
      </c>
      <c r="AT1242" s="1" t="s">
        <v>44</v>
      </c>
      <c r="AU1242" s="1" t="s">
        <v>6669</v>
      </c>
      <c r="AV1242" s="1" t="s">
        <v>1037</v>
      </c>
      <c r="AW1242" s="1" t="s">
        <v>8059</v>
      </c>
      <c r="BB1242" s="1" t="s">
        <v>46</v>
      </c>
      <c r="BC1242" s="1" t="s">
        <v>6783</v>
      </c>
      <c r="BD1242" s="1" t="s">
        <v>1571</v>
      </c>
      <c r="BE1242" s="1" t="s">
        <v>7905</v>
      </c>
    </row>
    <row r="1243" spans="1:72" ht="13.5" customHeight="1" x14ac:dyDescent="0.25">
      <c r="A1243" s="4" t="str">
        <f t="shared" si="38"/>
        <v>1687_풍각남면_254</v>
      </c>
      <c r="B1243" s="1">
        <v>1687</v>
      </c>
      <c r="C1243" s="1" t="s">
        <v>11322</v>
      </c>
      <c r="D1243" s="1" t="s">
        <v>11323</v>
      </c>
      <c r="E1243" s="1">
        <v>1242</v>
      </c>
      <c r="F1243" s="1">
        <v>6</v>
      </c>
      <c r="G1243" s="1" t="s">
        <v>2894</v>
      </c>
      <c r="H1243" s="1" t="s">
        <v>6463</v>
      </c>
      <c r="I1243" s="1">
        <v>1</v>
      </c>
      <c r="L1243" s="1">
        <v>2</v>
      </c>
      <c r="M1243" s="1" t="s">
        <v>12529</v>
      </c>
      <c r="N1243" s="1" t="s">
        <v>13024</v>
      </c>
      <c r="T1243" s="1" t="s">
        <v>11389</v>
      </c>
      <c r="U1243" s="1" t="s">
        <v>326</v>
      </c>
      <c r="V1243" s="1" t="s">
        <v>6686</v>
      </c>
      <c r="Y1243" s="1" t="s">
        <v>2918</v>
      </c>
      <c r="Z1243" s="1" t="s">
        <v>7810</v>
      </c>
      <c r="AF1243" s="1" t="s">
        <v>2919</v>
      </c>
      <c r="AG1243" s="1" t="s">
        <v>8795</v>
      </c>
      <c r="AH1243" s="1" t="s">
        <v>2920</v>
      </c>
      <c r="AI1243" s="1" t="s">
        <v>11574</v>
      </c>
    </row>
    <row r="1244" spans="1:72" ht="13.5" customHeight="1" x14ac:dyDescent="0.25">
      <c r="A1244" s="4" t="str">
        <f t="shared" ref="A1244:A1274" si="39">HYPERLINK("http://kyu.snu.ac.kr/sdhj/index.jsp?type=hj/GK14817_00IH_0001_0255.jpg","1687_풍각남면_255")</f>
        <v>1687_풍각남면_255</v>
      </c>
      <c r="B1244" s="1">
        <v>1687</v>
      </c>
      <c r="C1244" s="1" t="s">
        <v>11322</v>
      </c>
      <c r="D1244" s="1" t="s">
        <v>11323</v>
      </c>
      <c r="E1244" s="1">
        <v>1243</v>
      </c>
      <c r="F1244" s="1">
        <v>6</v>
      </c>
      <c r="G1244" s="1" t="s">
        <v>2894</v>
      </c>
      <c r="H1244" s="1" t="s">
        <v>6463</v>
      </c>
      <c r="I1244" s="1">
        <v>1</v>
      </c>
      <c r="L1244" s="1">
        <v>3</v>
      </c>
      <c r="M1244" s="1" t="s">
        <v>12530</v>
      </c>
      <c r="N1244" s="1" t="s">
        <v>13025</v>
      </c>
      <c r="T1244" s="1" t="s">
        <v>11369</v>
      </c>
      <c r="U1244" s="1" t="s">
        <v>134</v>
      </c>
      <c r="V1244" s="1" t="s">
        <v>6674</v>
      </c>
      <c r="W1244" s="1" t="s">
        <v>898</v>
      </c>
      <c r="X1244" s="1" t="s">
        <v>7075</v>
      </c>
      <c r="Y1244" s="1" t="s">
        <v>2921</v>
      </c>
      <c r="Z1244" s="1" t="s">
        <v>7811</v>
      </c>
      <c r="AC1244" s="1">
        <v>23</v>
      </c>
      <c r="AD1244" s="1" t="s">
        <v>202</v>
      </c>
      <c r="AE1244" s="1" t="s">
        <v>8736</v>
      </c>
      <c r="AJ1244" s="1" t="s">
        <v>17</v>
      </c>
      <c r="AK1244" s="1" t="s">
        <v>8908</v>
      </c>
      <c r="AL1244" s="1" t="s">
        <v>587</v>
      </c>
      <c r="AM1244" s="1" t="s">
        <v>8884</v>
      </c>
      <c r="AT1244" s="1" t="s">
        <v>2902</v>
      </c>
      <c r="AU1244" s="1" t="s">
        <v>9002</v>
      </c>
      <c r="AV1244" s="1" t="s">
        <v>2922</v>
      </c>
      <c r="AW1244" s="1" t="s">
        <v>8405</v>
      </c>
      <c r="BG1244" s="1" t="s">
        <v>1179</v>
      </c>
      <c r="BH1244" s="1" t="s">
        <v>11413</v>
      </c>
      <c r="BI1244" s="1" t="s">
        <v>13767</v>
      </c>
      <c r="BJ1244" s="1" t="s">
        <v>7689</v>
      </c>
      <c r="BK1244" s="1" t="s">
        <v>1179</v>
      </c>
      <c r="BL1244" s="1" t="s">
        <v>11413</v>
      </c>
      <c r="BM1244" s="1" t="s">
        <v>900</v>
      </c>
      <c r="BN1244" s="1" t="s">
        <v>9986</v>
      </c>
      <c r="BO1244" s="1" t="s">
        <v>78</v>
      </c>
      <c r="BP1244" s="1" t="s">
        <v>6689</v>
      </c>
      <c r="BQ1244" s="1" t="s">
        <v>2923</v>
      </c>
      <c r="BR1244" s="1" t="s">
        <v>12113</v>
      </c>
      <c r="BS1244" s="1" t="s">
        <v>56</v>
      </c>
      <c r="BT1244" s="1" t="s">
        <v>11552</v>
      </c>
    </row>
    <row r="1245" spans="1:72" ht="13.5" customHeight="1" x14ac:dyDescent="0.25">
      <c r="A1245" s="4" t="str">
        <f t="shared" si="39"/>
        <v>1687_풍각남면_255</v>
      </c>
      <c r="B1245" s="1">
        <v>1687</v>
      </c>
      <c r="C1245" s="1" t="s">
        <v>11322</v>
      </c>
      <c r="D1245" s="1" t="s">
        <v>11323</v>
      </c>
      <c r="E1245" s="1">
        <v>1244</v>
      </c>
      <c r="F1245" s="1">
        <v>6</v>
      </c>
      <c r="G1245" s="1" t="s">
        <v>2894</v>
      </c>
      <c r="H1245" s="1" t="s">
        <v>6463</v>
      </c>
      <c r="I1245" s="1">
        <v>1</v>
      </c>
      <c r="L1245" s="1">
        <v>3</v>
      </c>
      <c r="M1245" s="1" t="s">
        <v>12530</v>
      </c>
      <c r="N1245" s="1" t="s">
        <v>13025</v>
      </c>
      <c r="S1245" s="1" t="s">
        <v>52</v>
      </c>
      <c r="T1245" s="1" t="s">
        <v>6593</v>
      </c>
      <c r="W1245" s="1" t="s">
        <v>98</v>
      </c>
      <c r="X1245" s="1" t="s">
        <v>11439</v>
      </c>
      <c r="Y1245" s="1" t="s">
        <v>140</v>
      </c>
      <c r="Z1245" s="1" t="s">
        <v>7129</v>
      </c>
      <c r="AC1245" s="1">
        <v>22</v>
      </c>
      <c r="AD1245" s="1" t="s">
        <v>253</v>
      </c>
      <c r="AE1245" s="1" t="s">
        <v>8742</v>
      </c>
      <c r="AJ1245" s="1" t="s">
        <v>17</v>
      </c>
      <c r="AK1245" s="1" t="s">
        <v>8908</v>
      </c>
      <c r="AL1245" s="1" t="s">
        <v>56</v>
      </c>
      <c r="AM1245" s="1" t="s">
        <v>11552</v>
      </c>
      <c r="AT1245" s="1" t="s">
        <v>335</v>
      </c>
      <c r="AU1245" s="1" t="s">
        <v>6942</v>
      </c>
      <c r="AV1245" s="1" t="s">
        <v>2924</v>
      </c>
      <c r="AW1245" s="1" t="s">
        <v>9439</v>
      </c>
      <c r="BG1245" s="1" t="s">
        <v>335</v>
      </c>
      <c r="BH1245" s="1" t="s">
        <v>6942</v>
      </c>
      <c r="BI1245" s="1" t="s">
        <v>303</v>
      </c>
      <c r="BJ1245" s="1" t="s">
        <v>7665</v>
      </c>
      <c r="BK1245" s="1" t="s">
        <v>869</v>
      </c>
      <c r="BL1245" s="1" t="s">
        <v>9173</v>
      </c>
      <c r="BM1245" s="1" t="s">
        <v>2925</v>
      </c>
      <c r="BN1245" s="1" t="s">
        <v>8066</v>
      </c>
      <c r="BO1245" s="1" t="s">
        <v>78</v>
      </c>
      <c r="BP1245" s="1" t="s">
        <v>6689</v>
      </c>
      <c r="BQ1245" s="1" t="s">
        <v>2926</v>
      </c>
      <c r="BR1245" s="1" t="s">
        <v>12194</v>
      </c>
      <c r="BS1245" s="1" t="s">
        <v>86</v>
      </c>
      <c r="BT1245" s="1" t="s">
        <v>8853</v>
      </c>
    </row>
    <row r="1246" spans="1:72" ht="13.5" customHeight="1" x14ac:dyDescent="0.25">
      <c r="A1246" s="4" t="str">
        <f t="shared" si="39"/>
        <v>1687_풍각남면_255</v>
      </c>
      <c r="B1246" s="1">
        <v>1687</v>
      </c>
      <c r="C1246" s="1" t="s">
        <v>11322</v>
      </c>
      <c r="D1246" s="1" t="s">
        <v>11323</v>
      </c>
      <c r="E1246" s="1">
        <v>1245</v>
      </c>
      <c r="F1246" s="1">
        <v>6</v>
      </c>
      <c r="G1246" s="1" t="s">
        <v>2894</v>
      </c>
      <c r="H1246" s="1" t="s">
        <v>6463</v>
      </c>
      <c r="I1246" s="1">
        <v>1</v>
      </c>
      <c r="L1246" s="1">
        <v>3</v>
      </c>
      <c r="M1246" s="1" t="s">
        <v>12530</v>
      </c>
      <c r="N1246" s="1" t="s">
        <v>13025</v>
      </c>
      <c r="T1246" s="1" t="s">
        <v>11389</v>
      </c>
      <c r="Y1246" s="1" t="s">
        <v>13629</v>
      </c>
      <c r="Z1246" s="1" t="s">
        <v>13628</v>
      </c>
      <c r="AF1246" s="1" t="s">
        <v>2927</v>
      </c>
      <c r="AG1246" s="1" t="s">
        <v>8796</v>
      </c>
      <c r="BB1246" s="1" t="s">
        <v>322</v>
      </c>
      <c r="BC1246" s="1" t="s">
        <v>6685</v>
      </c>
      <c r="BD1246" s="1" t="s">
        <v>2928</v>
      </c>
      <c r="BE1246" s="1" t="s">
        <v>9789</v>
      </c>
      <c r="BF1246" s="1" t="s">
        <v>11822</v>
      </c>
    </row>
    <row r="1247" spans="1:72" ht="13.5" customHeight="1" x14ac:dyDescent="0.25">
      <c r="A1247" s="4" t="str">
        <f t="shared" si="39"/>
        <v>1687_풍각남면_255</v>
      </c>
      <c r="B1247" s="1">
        <v>1687</v>
      </c>
      <c r="C1247" s="1" t="s">
        <v>11322</v>
      </c>
      <c r="D1247" s="1" t="s">
        <v>11323</v>
      </c>
      <c r="E1247" s="1">
        <v>1246</v>
      </c>
      <c r="F1247" s="1">
        <v>6</v>
      </c>
      <c r="G1247" s="1" t="s">
        <v>2894</v>
      </c>
      <c r="H1247" s="1" t="s">
        <v>6463</v>
      </c>
      <c r="I1247" s="1">
        <v>1</v>
      </c>
      <c r="L1247" s="1">
        <v>3</v>
      </c>
      <c r="M1247" s="1" t="s">
        <v>12530</v>
      </c>
      <c r="N1247" s="1" t="s">
        <v>13025</v>
      </c>
      <c r="T1247" s="1" t="s">
        <v>11389</v>
      </c>
      <c r="U1247" s="1" t="s">
        <v>322</v>
      </c>
      <c r="V1247" s="1" t="s">
        <v>6685</v>
      </c>
      <c r="Y1247" s="1" t="s">
        <v>2929</v>
      </c>
      <c r="Z1247" s="1" t="s">
        <v>7812</v>
      </c>
      <c r="AF1247" s="1" t="s">
        <v>1021</v>
      </c>
      <c r="AG1247" s="1" t="s">
        <v>8784</v>
      </c>
      <c r="AH1247" s="1" t="s">
        <v>2930</v>
      </c>
      <c r="AI1247" s="1" t="s">
        <v>8866</v>
      </c>
    </row>
    <row r="1248" spans="1:72" ht="13.5" customHeight="1" x14ac:dyDescent="0.25">
      <c r="A1248" s="4" t="str">
        <f t="shared" si="39"/>
        <v>1687_풍각남면_255</v>
      </c>
      <c r="B1248" s="1">
        <v>1687</v>
      </c>
      <c r="C1248" s="1" t="s">
        <v>11322</v>
      </c>
      <c r="D1248" s="1" t="s">
        <v>11323</v>
      </c>
      <c r="E1248" s="1">
        <v>1247</v>
      </c>
      <c r="F1248" s="1">
        <v>6</v>
      </c>
      <c r="G1248" s="1" t="s">
        <v>2894</v>
      </c>
      <c r="H1248" s="1" t="s">
        <v>6463</v>
      </c>
      <c r="I1248" s="1">
        <v>1</v>
      </c>
      <c r="L1248" s="1">
        <v>4</v>
      </c>
      <c r="M1248" s="1" t="s">
        <v>12531</v>
      </c>
      <c r="N1248" s="1" t="s">
        <v>13026</v>
      </c>
      <c r="Q1248" s="1" t="s">
        <v>2931</v>
      </c>
      <c r="R1248" s="1" t="s">
        <v>6582</v>
      </c>
      <c r="T1248" s="1" t="s">
        <v>11368</v>
      </c>
      <c r="W1248" s="1" t="s">
        <v>898</v>
      </c>
      <c r="X1248" s="1" t="s">
        <v>7075</v>
      </c>
      <c r="Y1248" s="1" t="s">
        <v>405</v>
      </c>
      <c r="Z1248" s="1" t="s">
        <v>7177</v>
      </c>
      <c r="AC1248" s="1">
        <v>51</v>
      </c>
      <c r="AD1248" s="1" t="s">
        <v>107</v>
      </c>
      <c r="AE1248" s="1" t="s">
        <v>8723</v>
      </c>
      <c r="AJ1248" s="1" t="s">
        <v>1654</v>
      </c>
      <c r="AK1248" s="1" t="s">
        <v>8909</v>
      </c>
      <c r="AL1248" s="1" t="s">
        <v>587</v>
      </c>
      <c r="AM1248" s="1" t="s">
        <v>8884</v>
      </c>
      <c r="AT1248" s="1" t="s">
        <v>78</v>
      </c>
      <c r="AU1248" s="1" t="s">
        <v>6689</v>
      </c>
      <c r="AV1248" s="1" t="s">
        <v>576</v>
      </c>
      <c r="AW1248" s="1" t="s">
        <v>7768</v>
      </c>
      <c r="BG1248" s="1" t="s">
        <v>78</v>
      </c>
      <c r="BH1248" s="1" t="s">
        <v>6689</v>
      </c>
      <c r="BI1248" s="1" t="s">
        <v>900</v>
      </c>
      <c r="BJ1248" s="1" t="s">
        <v>9986</v>
      </c>
      <c r="BK1248" s="1" t="s">
        <v>335</v>
      </c>
      <c r="BL1248" s="1" t="s">
        <v>6942</v>
      </c>
      <c r="BM1248" s="1" t="s">
        <v>901</v>
      </c>
      <c r="BN1248" s="1" t="s">
        <v>10242</v>
      </c>
      <c r="BO1248" s="1" t="s">
        <v>335</v>
      </c>
      <c r="BP1248" s="1" t="s">
        <v>6942</v>
      </c>
      <c r="BQ1248" s="1" t="s">
        <v>2932</v>
      </c>
      <c r="BR1248" s="1" t="s">
        <v>10830</v>
      </c>
      <c r="BS1248" s="1" t="s">
        <v>108</v>
      </c>
      <c r="BT1248" s="1" t="s">
        <v>8869</v>
      </c>
    </row>
    <row r="1249" spans="1:73" ht="13.5" customHeight="1" x14ac:dyDescent="0.25">
      <c r="A1249" s="4" t="str">
        <f t="shared" si="39"/>
        <v>1687_풍각남면_255</v>
      </c>
      <c r="B1249" s="1">
        <v>1687</v>
      </c>
      <c r="C1249" s="1" t="s">
        <v>11322</v>
      </c>
      <c r="D1249" s="1" t="s">
        <v>11323</v>
      </c>
      <c r="E1249" s="1">
        <v>1248</v>
      </c>
      <c r="F1249" s="1">
        <v>6</v>
      </c>
      <c r="G1249" s="1" t="s">
        <v>2894</v>
      </c>
      <c r="H1249" s="1" t="s">
        <v>6463</v>
      </c>
      <c r="I1249" s="1">
        <v>1</v>
      </c>
      <c r="L1249" s="1">
        <v>4</v>
      </c>
      <c r="M1249" s="1" t="s">
        <v>12531</v>
      </c>
      <c r="N1249" s="1" t="s">
        <v>13026</v>
      </c>
      <c r="S1249" s="1" t="s">
        <v>93</v>
      </c>
      <c r="T1249" s="1" t="s">
        <v>6597</v>
      </c>
      <c r="U1249" s="1" t="s">
        <v>1539</v>
      </c>
      <c r="V1249" s="1" t="s">
        <v>6769</v>
      </c>
      <c r="Y1249" s="1" t="s">
        <v>2933</v>
      </c>
      <c r="Z1249" s="1" t="s">
        <v>7813</v>
      </c>
      <c r="AC1249" s="1">
        <v>22</v>
      </c>
      <c r="AD1249" s="1" t="s">
        <v>253</v>
      </c>
      <c r="AE1249" s="1" t="s">
        <v>8742</v>
      </c>
    </row>
    <row r="1250" spans="1:73" ht="13.5" customHeight="1" x14ac:dyDescent="0.25">
      <c r="A1250" s="4" t="str">
        <f t="shared" si="39"/>
        <v>1687_풍각남면_255</v>
      </c>
      <c r="B1250" s="1">
        <v>1687</v>
      </c>
      <c r="C1250" s="1" t="s">
        <v>11322</v>
      </c>
      <c r="D1250" s="1" t="s">
        <v>11323</v>
      </c>
      <c r="E1250" s="1">
        <v>1249</v>
      </c>
      <c r="F1250" s="1">
        <v>6</v>
      </c>
      <c r="G1250" s="1" t="s">
        <v>2894</v>
      </c>
      <c r="H1250" s="1" t="s">
        <v>6463</v>
      </c>
      <c r="I1250" s="1">
        <v>1</v>
      </c>
      <c r="L1250" s="1">
        <v>5</v>
      </c>
      <c r="M1250" s="1" t="s">
        <v>12532</v>
      </c>
      <c r="N1250" s="1" t="s">
        <v>13027</v>
      </c>
      <c r="T1250" s="1" t="s">
        <v>11369</v>
      </c>
      <c r="U1250" s="1" t="s">
        <v>58</v>
      </c>
      <c r="V1250" s="1" t="s">
        <v>6774</v>
      </c>
      <c r="W1250" s="1" t="s">
        <v>306</v>
      </c>
      <c r="X1250" s="1" t="s">
        <v>7062</v>
      </c>
      <c r="Y1250" s="1" t="s">
        <v>2934</v>
      </c>
      <c r="Z1250" s="1" t="s">
        <v>7814</v>
      </c>
      <c r="AC1250" s="1">
        <v>58</v>
      </c>
      <c r="AD1250" s="1" t="s">
        <v>1424</v>
      </c>
      <c r="AE1250" s="1" t="s">
        <v>8770</v>
      </c>
      <c r="AJ1250" s="1" t="s">
        <v>17</v>
      </c>
      <c r="AK1250" s="1" t="s">
        <v>8908</v>
      </c>
      <c r="AL1250" s="1" t="s">
        <v>497</v>
      </c>
      <c r="AM1250" s="1" t="s">
        <v>8848</v>
      </c>
      <c r="AT1250" s="1" t="s">
        <v>2935</v>
      </c>
      <c r="AU1250" s="1" t="s">
        <v>11761</v>
      </c>
      <c r="AV1250" s="1" t="s">
        <v>2911</v>
      </c>
      <c r="AW1250" s="1" t="s">
        <v>9438</v>
      </c>
      <c r="BG1250" s="1" t="s">
        <v>2912</v>
      </c>
      <c r="BH1250" s="1" t="s">
        <v>9222</v>
      </c>
      <c r="BI1250" s="1" t="s">
        <v>2913</v>
      </c>
      <c r="BJ1250" s="1" t="s">
        <v>10114</v>
      </c>
      <c r="BK1250" s="1" t="s">
        <v>2914</v>
      </c>
      <c r="BL1250" s="1" t="s">
        <v>13387</v>
      </c>
      <c r="BM1250" s="1" t="s">
        <v>2915</v>
      </c>
      <c r="BN1250" s="1" t="s">
        <v>10534</v>
      </c>
      <c r="BO1250" s="1" t="s">
        <v>281</v>
      </c>
      <c r="BP1250" s="1" t="s">
        <v>9918</v>
      </c>
      <c r="BQ1250" s="1" t="s">
        <v>2936</v>
      </c>
      <c r="BR1250" s="1" t="s">
        <v>10984</v>
      </c>
      <c r="BS1250" s="1" t="s">
        <v>108</v>
      </c>
      <c r="BT1250" s="1" t="s">
        <v>8869</v>
      </c>
    </row>
    <row r="1251" spans="1:73" ht="13.5" customHeight="1" x14ac:dyDescent="0.25">
      <c r="A1251" s="4" t="str">
        <f t="shared" si="39"/>
        <v>1687_풍각남면_255</v>
      </c>
      <c r="B1251" s="1">
        <v>1687</v>
      </c>
      <c r="C1251" s="1" t="s">
        <v>11322</v>
      </c>
      <c r="D1251" s="1" t="s">
        <v>11323</v>
      </c>
      <c r="E1251" s="1">
        <v>1250</v>
      </c>
      <c r="F1251" s="1">
        <v>6</v>
      </c>
      <c r="G1251" s="1" t="s">
        <v>2894</v>
      </c>
      <c r="H1251" s="1" t="s">
        <v>6463</v>
      </c>
      <c r="I1251" s="1">
        <v>1</v>
      </c>
      <c r="L1251" s="1">
        <v>5</v>
      </c>
      <c r="M1251" s="1" t="s">
        <v>12532</v>
      </c>
      <c r="N1251" s="1" t="s">
        <v>13027</v>
      </c>
      <c r="S1251" s="1" t="s">
        <v>52</v>
      </c>
      <c r="T1251" s="1" t="s">
        <v>6593</v>
      </c>
      <c r="W1251" s="1" t="s">
        <v>306</v>
      </c>
      <c r="X1251" s="1" t="s">
        <v>7062</v>
      </c>
      <c r="Y1251" s="1" t="s">
        <v>405</v>
      </c>
      <c r="Z1251" s="1" t="s">
        <v>7177</v>
      </c>
      <c r="AC1251" s="1">
        <v>48</v>
      </c>
      <c r="AD1251" s="1" t="s">
        <v>427</v>
      </c>
      <c r="AE1251" s="1" t="s">
        <v>8758</v>
      </c>
      <c r="AJ1251" s="1" t="s">
        <v>1654</v>
      </c>
      <c r="AK1251" s="1" t="s">
        <v>8909</v>
      </c>
      <c r="AL1251" s="1" t="s">
        <v>86</v>
      </c>
      <c r="AM1251" s="1" t="s">
        <v>8853</v>
      </c>
      <c r="AT1251" s="1" t="s">
        <v>78</v>
      </c>
      <c r="AU1251" s="1" t="s">
        <v>6689</v>
      </c>
      <c r="AV1251" s="1" t="s">
        <v>576</v>
      </c>
      <c r="AW1251" s="1" t="s">
        <v>7768</v>
      </c>
      <c r="BG1251" s="1" t="s">
        <v>2937</v>
      </c>
      <c r="BH1251" s="1" t="s">
        <v>9917</v>
      </c>
      <c r="BI1251" s="1" t="s">
        <v>2938</v>
      </c>
      <c r="BJ1251" s="1" t="s">
        <v>10115</v>
      </c>
      <c r="BK1251" s="1" t="s">
        <v>471</v>
      </c>
      <c r="BL1251" s="1" t="s">
        <v>9170</v>
      </c>
      <c r="BM1251" s="1" t="s">
        <v>2939</v>
      </c>
      <c r="BN1251" s="1" t="s">
        <v>10535</v>
      </c>
      <c r="BO1251" s="1" t="s">
        <v>78</v>
      </c>
      <c r="BP1251" s="1" t="s">
        <v>6689</v>
      </c>
      <c r="BQ1251" s="1" t="s">
        <v>2940</v>
      </c>
      <c r="BR1251" s="1" t="s">
        <v>11986</v>
      </c>
      <c r="BS1251" s="1" t="s">
        <v>56</v>
      </c>
      <c r="BT1251" s="1" t="s">
        <v>11552</v>
      </c>
    </row>
    <row r="1252" spans="1:73" ht="13.5" customHeight="1" x14ac:dyDescent="0.25">
      <c r="A1252" s="4" t="str">
        <f t="shared" si="39"/>
        <v>1687_풍각남면_255</v>
      </c>
      <c r="B1252" s="1">
        <v>1687</v>
      </c>
      <c r="C1252" s="1" t="s">
        <v>11322</v>
      </c>
      <c r="D1252" s="1" t="s">
        <v>11323</v>
      </c>
      <c r="E1252" s="1">
        <v>1251</v>
      </c>
      <c r="F1252" s="1">
        <v>6</v>
      </c>
      <c r="G1252" s="1" t="s">
        <v>2894</v>
      </c>
      <c r="H1252" s="1" t="s">
        <v>6463</v>
      </c>
      <c r="I1252" s="1">
        <v>1</v>
      </c>
      <c r="L1252" s="1">
        <v>5</v>
      </c>
      <c r="M1252" s="1" t="s">
        <v>12532</v>
      </c>
      <c r="N1252" s="1" t="s">
        <v>13027</v>
      </c>
      <c r="S1252" s="1" t="s">
        <v>93</v>
      </c>
      <c r="T1252" s="1" t="s">
        <v>6597</v>
      </c>
      <c r="Y1252" s="1" t="s">
        <v>2941</v>
      </c>
      <c r="Z1252" s="1" t="s">
        <v>7815</v>
      </c>
      <c r="AC1252" s="1">
        <v>16</v>
      </c>
      <c r="AD1252" s="1" t="s">
        <v>1075</v>
      </c>
      <c r="AE1252" s="1" t="s">
        <v>8769</v>
      </c>
    </row>
    <row r="1253" spans="1:73" ht="13.5" customHeight="1" x14ac:dyDescent="0.25">
      <c r="A1253" s="4" t="str">
        <f t="shared" si="39"/>
        <v>1687_풍각남면_255</v>
      </c>
      <c r="B1253" s="1">
        <v>1687</v>
      </c>
      <c r="C1253" s="1" t="s">
        <v>11322</v>
      </c>
      <c r="D1253" s="1" t="s">
        <v>11323</v>
      </c>
      <c r="E1253" s="1">
        <v>1252</v>
      </c>
      <c r="F1253" s="1">
        <v>6</v>
      </c>
      <c r="G1253" s="1" t="s">
        <v>2894</v>
      </c>
      <c r="H1253" s="1" t="s">
        <v>6463</v>
      </c>
      <c r="I1253" s="1">
        <v>1</v>
      </c>
      <c r="L1253" s="1">
        <v>5</v>
      </c>
      <c r="M1253" s="1" t="s">
        <v>12532</v>
      </c>
      <c r="N1253" s="1" t="s">
        <v>13027</v>
      </c>
      <c r="T1253" s="1" t="s">
        <v>11389</v>
      </c>
      <c r="U1253" s="1" t="s">
        <v>324</v>
      </c>
      <c r="V1253" s="1" t="s">
        <v>6693</v>
      </c>
      <c r="Y1253" s="1" t="s">
        <v>2942</v>
      </c>
      <c r="Z1253" s="1" t="s">
        <v>7816</v>
      </c>
      <c r="AC1253" s="1">
        <v>26</v>
      </c>
      <c r="AD1253" s="1" t="s">
        <v>801</v>
      </c>
      <c r="AE1253" s="1" t="s">
        <v>7937</v>
      </c>
      <c r="BB1253" s="1" t="s">
        <v>46</v>
      </c>
      <c r="BC1253" s="1" t="s">
        <v>6783</v>
      </c>
      <c r="BD1253" s="1" t="s">
        <v>2943</v>
      </c>
      <c r="BE1253" s="1" t="s">
        <v>9790</v>
      </c>
    </row>
    <row r="1254" spans="1:73" ht="13.5" customHeight="1" x14ac:dyDescent="0.25">
      <c r="A1254" s="4" t="str">
        <f t="shared" si="39"/>
        <v>1687_풍각남면_255</v>
      </c>
      <c r="B1254" s="1">
        <v>1687</v>
      </c>
      <c r="C1254" s="1" t="s">
        <v>11322</v>
      </c>
      <c r="D1254" s="1" t="s">
        <v>11323</v>
      </c>
      <c r="E1254" s="1">
        <v>1253</v>
      </c>
      <c r="F1254" s="1">
        <v>6</v>
      </c>
      <c r="G1254" s="1" t="s">
        <v>2894</v>
      </c>
      <c r="H1254" s="1" t="s">
        <v>6463</v>
      </c>
      <c r="I1254" s="1">
        <v>1</v>
      </c>
      <c r="L1254" s="1">
        <v>5</v>
      </c>
      <c r="M1254" s="1" t="s">
        <v>12532</v>
      </c>
      <c r="N1254" s="1" t="s">
        <v>13027</v>
      </c>
      <c r="T1254" s="1" t="s">
        <v>11389</v>
      </c>
      <c r="U1254" s="1" t="s">
        <v>322</v>
      </c>
      <c r="V1254" s="1" t="s">
        <v>6685</v>
      </c>
      <c r="Y1254" s="1" t="s">
        <v>2944</v>
      </c>
      <c r="Z1254" s="1" t="s">
        <v>7817</v>
      </c>
      <c r="AC1254" s="1">
        <v>58</v>
      </c>
      <c r="AD1254" s="1" t="s">
        <v>1424</v>
      </c>
      <c r="AE1254" s="1" t="s">
        <v>8770</v>
      </c>
      <c r="AF1254" s="1" t="s">
        <v>1021</v>
      </c>
      <c r="AG1254" s="1" t="s">
        <v>8784</v>
      </c>
      <c r="AH1254" s="1" t="s">
        <v>737</v>
      </c>
      <c r="AI1254" s="1" t="s">
        <v>8867</v>
      </c>
      <c r="AT1254" s="1" t="s">
        <v>423</v>
      </c>
      <c r="AU1254" s="1" t="s">
        <v>8997</v>
      </c>
      <c r="AV1254" s="1" t="s">
        <v>2945</v>
      </c>
      <c r="AW1254" s="1" t="s">
        <v>9440</v>
      </c>
      <c r="BB1254" s="1" t="s">
        <v>46</v>
      </c>
      <c r="BC1254" s="1" t="s">
        <v>6783</v>
      </c>
      <c r="BD1254" s="1" t="s">
        <v>2946</v>
      </c>
      <c r="BE1254" s="1" t="s">
        <v>9791</v>
      </c>
    </row>
    <row r="1255" spans="1:73" ht="13.5" customHeight="1" x14ac:dyDescent="0.25">
      <c r="A1255" s="4" t="str">
        <f t="shared" si="39"/>
        <v>1687_풍각남면_255</v>
      </c>
      <c r="B1255" s="1">
        <v>1687</v>
      </c>
      <c r="C1255" s="1" t="s">
        <v>11322</v>
      </c>
      <c r="D1255" s="1" t="s">
        <v>11323</v>
      </c>
      <c r="E1255" s="1">
        <v>1254</v>
      </c>
      <c r="F1255" s="1">
        <v>6</v>
      </c>
      <c r="G1255" s="1" t="s">
        <v>2894</v>
      </c>
      <c r="H1255" s="1" t="s">
        <v>6463</v>
      </c>
      <c r="I1255" s="1">
        <v>1</v>
      </c>
      <c r="L1255" s="1">
        <v>5</v>
      </c>
      <c r="M1255" s="1" t="s">
        <v>12532</v>
      </c>
      <c r="N1255" s="1" t="s">
        <v>13027</v>
      </c>
      <c r="T1255" s="1" t="s">
        <v>11389</v>
      </c>
      <c r="U1255" s="1" t="s">
        <v>326</v>
      </c>
      <c r="V1255" s="1" t="s">
        <v>6686</v>
      </c>
      <c r="Y1255" s="1" t="s">
        <v>1328</v>
      </c>
      <c r="Z1255" s="1" t="s">
        <v>7818</v>
      </c>
      <c r="AC1255" s="1">
        <v>21</v>
      </c>
      <c r="AD1255" s="1" t="s">
        <v>415</v>
      </c>
      <c r="AE1255" s="1" t="s">
        <v>8756</v>
      </c>
      <c r="AF1255" s="1" t="s">
        <v>2947</v>
      </c>
      <c r="AG1255" s="1" t="s">
        <v>8797</v>
      </c>
      <c r="AV1255" s="1" t="s">
        <v>2948</v>
      </c>
      <c r="AW1255" s="1" t="s">
        <v>9441</v>
      </c>
      <c r="BB1255" s="1" t="s">
        <v>46</v>
      </c>
      <c r="BC1255" s="1" t="s">
        <v>6783</v>
      </c>
      <c r="BD1255" s="1" t="s">
        <v>2946</v>
      </c>
      <c r="BE1255" s="1" t="s">
        <v>9791</v>
      </c>
      <c r="BU1255" s="1" t="s">
        <v>14115</v>
      </c>
    </row>
    <row r="1256" spans="1:73" ht="13.5" customHeight="1" x14ac:dyDescent="0.25">
      <c r="A1256" s="4" t="str">
        <f t="shared" si="39"/>
        <v>1687_풍각남면_255</v>
      </c>
      <c r="B1256" s="1">
        <v>1687</v>
      </c>
      <c r="C1256" s="1" t="s">
        <v>11322</v>
      </c>
      <c r="D1256" s="1" t="s">
        <v>11323</v>
      </c>
      <c r="E1256" s="1">
        <v>1255</v>
      </c>
      <c r="F1256" s="1">
        <v>6</v>
      </c>
      <c r="G1256" s="1" t="s">
        <v>2894</v>
      </c>
      <c r="H1256" s="1" t="s">
        <v>6463</v>
      </c>
      <c r="I1256" s="1">
        <v>1</v>
      </c>
      <c r="L1256" s="1">
        <v>5</v>
      </c>
      <c r="M1256" s="1" t="s">
        <v>12532</v>
      </c>
      <c r="N1256" s="1" t="s">
        <v>13027</v>
      </c>
      <c r="T1256" s="1" t="s">
        <v>11389</v>
      </c>
      <c r="U1256" s="1" t="s">
        <v>326</v>
      </c>
      <c r="V1256" s="1" t="s">
        <v>6686</v>
      </c>
      <c r="Y1256" s="1" t="s">
        <v>2701</v>
      </c>
      <c r="Z1256" s="1" t="s">
        <v>7819</v>
      </c>
      <c r="AC1256" s="1">
        <v>14</v>
      </c>
      <c r="AD1256" s="1" t="s">
        <v>240</v>
      </c>
      <c r="AE1256" s="1" t="s">
        <v>8740</v>
      </c>
      <c r="AF1256" s="1" t="s">
        <v>1021</v>
      </c>
      <c r="AG1256" s="1" t="s">
        <v>8784</v>
      </c>
      <c r="AH1256" s="1" t="s">
        <v>737</v>
      </c>
      <c r="AI1256" s="1" t="s">
        <v>8867</v>
      </c>
      <c r="AT1256" s="1" t="s">
        <v>326</v>
      </c>
      <c r="AU1256" s="1" t="s">
        <v>6686</v>
      </c>
      <c r="AV1256" s="1" t="s">
        <v>740</v>
      </c>
      <c r="AW1256" s="1" t="s">
        <v>7755</v>
      </c>
      <c r="BB1256" s="1" t="s">
        <v>46</v>
      </c>
      <c r="BC1256" s="1" t="s">
        <v>6783</v>
      </c>
      <c r="BD1256" s="1" t="s">
        <v>2946</v>
      </c>
      <c r="BE1256" s="1" t="s">
        <v>9791</v>
      </c>
      <c r="BU1256" s="1" t="s">
        <v>14115</v>
      </c>
    </row>
    <row r="1257" spans="1:73" ht="13.5" customHeight="1" x14ac:dyDescent="0.25">
      <c r="A1257" s="4" t="str">
        <f t="shared" si="39"/>
        <v>1687_풍각남면_255</v>
      </c>
      <c r="B1257" s="1">
        <v>1687</v>
      </c>
      <c r="C1257" s="1" t="s">
        <v>11322</v>
      </c>
      <c r="D1257" s="1" t="s">
        <v>11323</v>
      </c>
      <c r="E1257" s="1">
        <v>1256</v>
      </c>
      <c r="F1257" s="1">
        <v>6</v>
      </c>
      <c r="G1257" s="1" t="s">
        <v>2894</v>
      </c>
      <c r="H1257" s="1" t="s">
        <v>6463</v>
      </c>
      <c r="I1257" s="1">
        <v>1</v>
      </c>
      <c r="L1257" s="1">
        <v>5</v>
      </c>
      <c r="M1257" s="1" t="s">
        <v>12532</v>
      </c>
      <c r="N1257" s="1" t="s">
        <v>13027</v>
      </c>
      <c r="T1257" s="1" t="s">
        <v>11389</v>
      </c>
      <c r="U1257" s="1" t="s">
        <v>322</v>
      </c>
      <c r="V1257" s="1" t="s">
        <v>6685</v>
      </c>
      <c r="Y1257" s="1" t="s">
        <v>2131</v>
      </c>
      <c r="Z1257" s="1" t="s">
        <v>7618</v>
      </c>
      <c r="AC1257" s="1">
        <v>29</v>
      </c>
      <c r="AD1257" s="1" t="s">
        <v>422</v>
      </c>
      <c r="AE1257" s="1" t="s">
        <v>8757</v>
      </c>
      <c r="AF1257" s="1" t="s">
        <v>1021</v>
      </c>
      <c r="AG1257" s="1" t="s">
        <v>8784</v>
      </c>
      <c r="AH1257" s="1" t="s">
        <v>2949</v>
      </c>
      <c r="AI1257" s="1" t="s">
        <v>8868</v>
      </c>
      <c r="AT1257" s="1" t="s">
        <v>326</v>
      </c>
      <c r="AU1257" s="1" t="s">
        <v>6686</v>
      </c>
      <c r="AV1257" s="1" t="s">
        <v>2950</v>
      </c>
      <c r="AW1257" s="1" t="s">
        <v>8075</v>
      </c>
      <c r="BD1257" s="1" t="s">
        <v>13441</v>
      </c>
      <c r="BE1257" s="1" t="s">
        <v>13460</v>
      </c>
    </row>
    <row r="1258" spans="1:73" ht="13.5" customHeight="1" x14ac:dyDescent="0.25">
      <c r="A1258" s="4" t="str">
        <f t="shared" si="39"/>
        <v>1687_풍각남면_255</v>
      </c>
      <c r="B1258" s="1">
        <v>1687</v>
      </c>
      <c r="C1258" s="1" t="s">
        <v>11322</v>
      </c>
      <c r="D1258" s="1" t="s">
        <v>11323</v>
      </c>
      <c r="E1258" s="1">
        <v>1257</v>
      </c>
      <c r="F1258" s="1">
        <v>6</v>
      </c>
      <c r="G1258" s="1" t="s">
        <v>2894</v>
      </c>
      <c r="H1258" s="1" t="s">
        <v>6463</v>
      </c>
      <c r="I1258" s="1">
        <v>1</v>
      </c>
      <c r="L1258" s="1">
        <v>5</v>
      </c>
      <c r="M1258" s="1" t="s">
        <v>12532</v>
      </c>
      <c r="N1258" s="1" t="s">
        <v>13027</v>
      </c>
      <c r="T1258" s="1" t="s">
        <v>11389</v>
      </c>
      <c r="U1258" s="1" t="s">
        <v>322</v>
      </c>
      <c r="V1258" s="1" t="s">
        <v>6685</v>
      </c>
      <c r="Y1258" s="1" t="s">
        <v>2951</v>
      </c>
      <c r="Z1258" s="1" t="s">
        <v>7820</v>
      </c>
      <c r="AC1258" s="1">
        <v>46</v>
      </c>
      <c r="AD1258" s="1" t="s">
        <v>376</v>
      </c>
      <c r="AE1258" s="1" t="s">
        <v>8752</v>
      </c>
      <c r="AF1258" s="1" t="s">
        <v>1021</v>
      </c>
      <c r="AG1258" s="1" t="s">
        <v>8784</v>
      </c>
      <c r="AH1258" s="1" t="s">
        <v>1620</v>
      </c>
      <c r="AI1258" s="1" t="s">
        <v>11555</v>
      </c>
    </row>
    <row r="1259" spans="1:73" ht="13.5" customHeight="1" x14ac:dyDescent="0.25">
      <c r="A1259" s="4" t="str">
        <f t="shared" si="39"/>
        <v>1687_풍각남면_255</v>
      </c>
      <c r="B1259" s="1">
        <v>1687</v>
      </c>
      <c r="C1259" s="1" t="s">
        <v>11322</v>
      </c>
      <c r="D1259" s="1" t="s">
        <v>11323</v>
      </c>
      <c r="E1259" s="1">
        <v>1258</v>
      </c>
      <c r="F1259" s="1">
        <v>6</v>
      </c>
      <c r="G1259" s="1" t="s">
        <v>2894</v>
      </c>
      <c r="H1259" s="1" t="s">
        <v>6463</v>
      </c>
      <c r="I1259" s="1">
        <v>2</v>
      </c>
      <c r="J1259" s="1" t="s">
        <v>13842</v>
      </c>
      <c r="K1259" s="1" t="s">
        <v>6512</v>
      </c>
      <c r="L1259" s="1">
        <v>1</v>
      </c>
      <c r="M1259" s="1" t="s">
        <v>13843</v>
      </c>
      <c r="N1259" s="1" t="s">
        <v>13028</v>
      </c>
      <c r="T1259" s="1" t="s">
        <v>11369</v>
      </c>
      <c r="U1259" s="1" t="s">
        <v>134</v>
      </c>
      <c r="V1259" s="1" t="s">
        <v>6674</v>
      </c>
      <c r="W1259" s="1" t="s">
        <v>945</v>
      </c>
      <c r="X1259" s="1" t="s">
        <v>7075</v>
      </c>
      <c r="Y1259" s="1" t="s">
        <v>13844</v>
      </c>
      <c r="Z1259" s="1" t="s">
        <v>7821</v>
      </c>
      <c r="AC1259" s="1">
        <v>55</v>
      </c>
      <c r="AD1259" s="1" t="s">
        <v>431</v>
      </c>
      <c r="AE1259" s="1" t="s">
        <v>8760</v>
      </c>
      <c r="AJ1259" s="1" t="s">
        <v>17</v>
      </c>
      <c r="AK1259" s="1" t="s">
        <v>8908</v>
      </c>
      <c r="AL1259" s="1" t="s">
        <v>108</v>
      </c>
      <c r="AM1259" s="1" t="s">
        <v>8869</v>
      </c>
      <c r="AT1259" s="1" t="s">
        <v>2952</v>
      </c>
      <c r="AU1259" s="1" t="s">
        <v>7003</v>
      </c>
      <c r="AV1259" s="1" t="s">
        <v>2953</v>
      </c>
      <c r="AW1259" s="1" t="s">
        <v>9442</v>
      </c>
      <c r="BG1259" s="1" t="s">
        <v>281</v>
      </c>
      <c r="BH1259" s="1" t="s">
        <v>9918</v>
      </c>
      <c r="BI1259" s="1" t="s">
        <v>2954</v>
      </c>
      <c r="BJ1259" s="1" t="s">
        <v>10116</v>
      </c>
      <c r="BK1259" s="1" t="s">
        <v>2955</v>
      </c>
      <c r="BL1259" s="1" t="s">
        <v>10348</v>
      </c>
      <c r="BM1259" s="1" t="s">
        <v>2956</v>
      </c>
      <c r="BN1259" s="1" t="s">
        <v>10536</v>
      </c>
      <c r="BO1259" s="1" t="s">
        <v>78</v>
      </c>
      <c r="BP1259" s="1" t="s">
        <v>6689</v>
      </c>
      <c r="BQ1259" s="1" t="s">
        <v>2957</v>
      </c>
      <c r="BR1259" s="1" t="s">
        <v>10985</v>
      </c>
      <c r="BS1259" s="1" t="s">
        <v>833</v>
      </c>
      <c r="BT1259" s="1" t="s">
        <v>8552</v>
      </c>
    </row>
    <row r="1260" spans="1:73" ht="13.5" customHeight="1" x14ac:dyDescent="0.25">
      <c r="A1260" s="4" t="str">
        <f t="shared" si="39"/>
        <v>1687_풍각남면_255</v>
      </c>
      <c r="B1260" s="1">
        <v>1687</v>
      </c>
      <c r="C1260" s="1" t="s">
        <v>11322</v>
      </c>
      <c r="D1260" s="1" t="s">
        <v>11323</v>
      </c>
      <c r="E1260" s="1">
        <v>1259</v>
      </c>
      <c r="F1260" s="1">
        <v>6</v>
      </c>
      <c r="G1260" s="1" t="s">
        <v>2894</v>
      </c>
      <c r="H1260" s="1" t="s">
        <v>6463</v>
      </c>
      <c r="I1260" s="1">
        <v>2</v>
      </c>
      <c r="L1260" s="1">
        <v>1</v>
      </c>
      <c r="M1260" s="1" t="s">
        <v>13843</v>
      </c>
      <c r="N1260" s="1" t="s">
        <v>13028</v>
      </c>
      <c r="S1260" s="1" t="s">
        <v>52</v>
      </c>
      <c r="T1260" s="1" t="s">
        <v>6593</v>
      </c>
      <c r="W1260" s="1" t="s">
        <v>98</v>
      </c>
      <c r="X1260" s="1" t="s">
        <v>11439</v>
      </c>
      <c r="Y1260" s="1" t="s">
        <v>140</v>
      </c>
      <c r="Z1260" s="1" t="s">
        <v>7129</v>
      </c>
      <c r="AF1260" s="1" t="s">
        <v>129</v>
      </c>
      <c r="AG1260" s="1" t="s">
        <v>8738</v>
      </c>
    </row>
    <row r="1261" spans="1:73" ht="13.5" customHeight="1" x14ac:dyDescent="0.25">
      <c r="A1261" s="4" t="str">
        <f t="shared" si="39"/>
        <v>1687_풍각남면_255</v>
      </c>
      <c r="B1261" s="1">
        <v>1687</v>
      </c>
      <c r="C1261" s="1" t="s">
        <v>11322</v>
      </c>
      <c r="D1261" s="1" t="s">
        <v>11323</v>
      </c>
      <c r="E1261" s="1">
        <v>1260</v>
      </c>
      <c r="F1261" s="1">
        <v>6</v>
      </c>
      <c r="G1261" s="1" t="s">
        <v>2894</v>
      </c>
      <c r="H1261" s="1" t="s">
        <v>6463</v>
      </c>
      <c r="I1261" s="1">
        <v>2</v>
      </c>
      <c r="L1261" s="1">
        <v>1</v>
      </c>
      <c r="M1261" s="1" t="s">
        <v>13843</v>
      </c>
      <c r="N1261" s="1" t="s">
        <v>13028</v>
      </c>
      <c r="T1261" s="1" t="s">
        <v>11389</v>
      </c>
      <c r="U1261" s="1" t="s">
        <v>322</v>
      </c>
      <c r="V1261" s="1" t="s">
        <v>6685</v>
      </c>
      <c r="Y1261" s="1" t="s">
        <v>2958</v>
      </c>
      <c r="Z1261" s="1" t="s">
        <v>7822</v>
      </c>
      <c r="AF1261" s="1" t="s">
        <v>1021</v>
      </c>
      <c r="AG1261" s="1" t="s">
        <v>8784</v>
      </c>
      <c r="AH1261" s="1" t="s">
        <v>108</v>
      </c>
      <c r="AI1261" s="1" t="s">
        <v>8869</v>
      </c>
      <c r="BB1261" s="1" t="s">
        <v>322</v>
      </c>
      <c r="BC1261" s="1" t="s">
        <v>6685</v>
      </c>
      <c r="BD1261" s="1" t="s">
        <v>2959</v>
      </c>
      <c r="BE1261" s="1" t="s">
        <v>7116</v>
      </c>
      <c r="BF1261" s="1" t="s">
        <v>11810</v>
      </c>
    </row>
    <row r="1262" spans="1:73" ht="13.5" customHeight="1" x14ac:dyDescent="0.25">
      <c r="A1262" s="4" t="str">
        <f t="shared" si="39"/>
        <v>1687_풍각남면_255</v>
      </c>
      <c r="B1262" s="1">
        <v>1687</v>
      </c>
      <c r="C1262" s="1" t="s">
        <v>11322</v>
      </c>
      <c r="D1262" s="1" t="s">
        <v>11323</v>
      </c>
      <c r="E1262" s="1">
        <v>1261</v>
      </c>
      <c r="F1262" s="1">
        <v>6</v>
      </c>
      <c r="G1262" s="1" t="s">
        <v>2894</v>
      </c>
      <c r="H1262" s="1" t="s">
        <v>6463</v>
      </c>
      <c r="I1262" s="1">
        <v>2</v>
      </c>
      <c r="L1262" s="1">
        <v>1</v>
      </c>
      <c r="M1262" s="1" t="s">
        <v>13843</v>
      </c>
      <c r="N1262" s="1" t="s">
        <v>13028</v>
      </c>
      <c r="T1262" s="1" t="s">
        <v>11389</v>
      </c>
      <c r="U1262" s="1" t="s">
        <v>322</v>
      </c>
      <c r="V1262" s="1" t="s">
        <v>6685</v>
      </c>
      <c r="Y1262" s="1" t="s">
        <v>2960</v>
      </c>
      <c r="Z1262" s="1" t="s">
        <v>7120</v>
      </c>
      <c r="AF1262" s="1" t="s">
        <v>2961</v>
      </c>
      <c r="AG1262" s="1" t="s">
        <v>8798</v>
      </c>
    </row>
    <row r="1263" spans="1:73" ht="13.5" customHeight="1" x14ac:dyDescent="0.25">
      <c r="A1263" s="4" t="str">
        <f t="shared" si="39"/>
        <v>1687_풍각남면_255</v>
      </c>
      <c r="B1263" s="1">
        <v>1687</v>
      </c>
      <c r="C1263" s="1" t="s">
        <v>11322</v>
      </c>
      <c r="D1263" s="1" t="s">
        <v>11323</v>
      </c>
      <c r="E1263" s="1">
        <v>1262</v>
      </c>
      <c r="F1263" s="1">
        <v>6</v>
      </c>
      <c r="G1263" s="1" t="s">
        <v>2894</v>
      </c>
      <c r="H1263" s="1" t="s">
        <v>6463</v>
      </c>
      <c r="I1263" s="1">
        <v>2</v>
      </c>
      <c r="L1263" s="1">
        <v>2</v>
      </c>
      <c r="M1263" s="1" t="s">
        <v>12389</v>
      </c>
      <c r="N1263" s="1" t="s">
        <v>12879</v>
      </c>
      <c r="T1263" s="1" t="s">
        <v>11368</v>
      </c>
      <c r="U1263" s="1" t="s">
        <v>1539</v>
      </c>
      <c r="V1263" s="1" t="s">
        <v>6769</v>
      </c>
      <c r="W1263" s="1" t="s">
        <v>98</v>
      </c>
      <c r="X1263" s="1" t="s">
        <v>11439</v>
      </c>
      <c r="Y1263" s="1" t="s">
        <v>1413</v>
      </c>
      <c r="Z1263" s="1" t="s">
        <v>7438</v>
      </c>
      <c r="AC1263" s="1">
        <v>43</v>
      </c>
      <c r="AD1263" s="1" t="s">
        <v>382</v>
      </c>
      <c r="AE1263" s="1" t="s">
        <v>8753</v>
      </c>
      <c r="AJ1263" s="1" t="s">
        <v>17</v>
      </c>
      <c r="AK1263" s="1" t="s">
        <v>8908</v>
      </c>
      <c r="AL1263" s="1" t="s">
        <v>86</v>
      </c>
      <c r="AM1263" s="1" t="s">
        <v>8853</v>
      </c>
      <c r="AT1263" s="1" t="s">
        <v>78</v>
      </c>
      <c r="AU1263" s="1" t="s">
        <v>6689</v>
      </c>
      <c r="AV1263" s="1" t="s">
        <v>1634</v>
      </c>
      <c r="AW1263" s="1" t="s">
        <v>7802</v>
      </c>
      <c r="BG1263" s="1" t="s">
        <v>148</v>
      </c>
      <c r="BH1263" s="1" t="s">
        <v>11401</v>
      </c>
      <c r="BI1263" s="1" t="s">
        <v>2962</v>
      </c>
      <c r="BJ1263" s="1" t="s">
        <v>9733</v>
      </c>
      <c r="BK1263" s="1" t="s">
        <v>60</v>
      </c>
      <c r="BL1263" s="1" t="s">
        <v>7012</v>
      </c>
      <c r="BM1263" s="1" t="s">
        <v>2963</v>
      </c>
      <c r="BN1263" s="1" t="s">
        <v>11927</v>
      </c>
      <c r="BO1263" s="1" t="s">
        <v>60</v>
      </c>
      <c r="BP1263" s="1" t="s">
        <v>7012</v>
      </c>
      <c r="BQ1263" s="1" t="s">
        <v>2964</v>
      </c>
      <c r="BR1263" s="1" t="s">
        <v>10986</v>
      </c>
      <c r="BS1263" s="1" t="s">
        <v>108</v>
      </c>
      <c r="BT1263" s="1" t="s">
        <v>8869</v>
      </c>
    </row>
    <row r="1264" spans="1:73" ht="13.5" customHeight="1" x14ac:dyDescent="0.25">
      <c r="A1264" s="4" t="str">
        <f t="shared" si="39"/>
        <v>1687_풍각남면_255</v>
      </c>
      <c r="B1264" s="1">
        <v>1687</v>
      </c>
      <c r="C1264" s="1" t="s">
        <v>11322</v>
      </c>
      <c r="D1264" s="1" t="s">
        <v>11323</v>
      </c>
      <c r="E1264" s="1">
        <v>1263</v>
      </c>
      <c r="F1264" s="1">
        <v>6</v>
      </c>
      <c r="G1264" s="1" t="s">
        <v>2894</v>
      </c>
      <c r="H1264" s="1" t="s">
        <v>6463</v>
      </c>
      <c r="I1264" s="1">
        <v>2</v>
      </c>
      <c r="L1264" s="1">
        <v>2</v>
      </c>
      <c r="M1264" s="1" t="s">
        <v>12389</v>
      </c>
      <c r="N1264" s="1" t="s">
        <v>12879</v>
      </c>
      <c r="S1264" s="1" t="s">
        <v>52</v>
      </c>
      <c r="T1264" s="1" t="s">
        <v>6593</v>
      </c>
      <c r="W1264" s="1" t="s">
        <v>1254</v>
      </c>
      <c r="X1264" s="1" t="s">
        <v>7079</v>
      </c>
      <c r="Y1264" s="1" t="s">
        <v>140</v>
      </c>
      <c r="Z1264" s="1" t="s">
        <v>7129</v>
      </c>
      <c r="AC1264" s="1">
        <v>33</v>
      </c>
      <c r="AD1264" s="1" t="s">
        <v>574</v>
      </c>
      <c r="AE1264" s="1" t="s">
        <v>8762</v>
      </c>
      <c r="AJ1264" s="1" t="s">
        <v>17</v>
      </c>
      <c r="AK1264" s="1" t="s">
        <v>8908</v>
      </c>
      <c r="AL1264" s="1" t="s">
        <v>86</v>
      </c>
      <c r="AM1264" s="1" t="s">
        <v>8853</v>
      </c>
      <c r="AT1264" s="1" t="s">
        <v>60</v>
      </c>
      <c r="AU1264" s="1" t="s">
        <v>7012</v>
      </c>
      <c r="AV1264" s="1" t="s">
        <v>2965</v>
      </c>
      <c r="AW1264" s="1" t="s">
        <v>9443</v>
      </c>
      <c r="BG1264" s="1" t="s">
        <v>60</v>
      </c>
      <c r="BH1264" s="1" t="s">
        <v>7012</v>
      </c>
      <c r="BI1264" s="1" t="s">
        <v>2966</v>
      </c>
      <c r="BJ1264" s="1" t="s">
        <v>8652</v>
      </c>
      <c r="BK1264" s="1" t="s">
        <v>60</v>
      </c>
      <c r="BL1264" s="1" t="s">
        <v>7012</v>
      </c>
      <c r="BM1264" s="1" t="s">
        <v>2967</v>
      </c>
      <c r="BN1264" s="1" t="s">
        <v>10537</v>
      </c>
      <c r="BO1264" s="1" t="s">
        <v>60</v>
      </c>
      <c r="BP1264" s="1" t="s">
        <v>7012</v>
      </c>
      <c r="BQ1264" s="1" t="s">
        <v>2968</v>
      </c>
      <c r="BR1264" s="1" t="s">
        <v>12023</v>
      </c>
      <c r="BS1264" s="1" t="s">
        <v>51</v>
      </c>
      <c r="BT1264" s="1" t="s">
        <v>8849</v>
      </c>
    </row>
    <row r="1265" spans="1:73" ht="13.5" customHeight="1" x14ac:dyDescent="0.25">
      <c r="A1265" s="4" t="str">
        <f t="shared" si="39"/>
        <v>1687_풍각남면_255</v>
      </c>
      <c r="B1265" s="1">
        <v>1687</v>
      </c>
      <c r="C1265" s="1" t="s">
        <v>11322</v>
      </c>
      <c r="D1265" s="1" t="s">
        <v>11323</v>
      </c>
      <c r="E1265" s="1">
        <v>1264</v>
      </c>
      <c r="F1265" s="1">
        <v>6</v>
      </c>
      <c r="G1265" s="1" t="s">
        <v>2894</v>
      </c>
      <c r="H1265" s="1" t="s">
        <v>6463</v>
      </c>
      <c r="I1265" s="1">
        <v>2</v>
      </c>
      <c r="L1265" s="1">
        <v>2</v>
      </c>
      <c r="M1265" s="1" t="s">
        <v>12389</v>
      </c>
      <c r="N1265" s="1" t="s">
        <v>12879</v>
      </c>
      <c r="S1265" s="1" t="s">
        <v>66</v>
      </c>
      <c r="T1265" s="1" t="s">
        <v>11384</v>
      </c>
      <c r="U1265" s="1" t="s">
        <v>180</v>
      </c>
      <c r="V1265" s="1" t="s">
        <v>6712</v>
      </c>
      <c r="Y1265" s="1" t="s">
        <v>1634</v>
      </c>
      <c r="Z1265" s="1" t="s">
        <v>7802</v>
      </c>
      <c r="AC1265" s="1">
        <v>86</v>
      </c>
      <c r="AD1265" s="1" t="s">
        <v>141</v>
      </c>
      <c r="AE1265" s="1" t="s">
        <v>8729</v>
      </c>
    </row>
    <row r="1266" spans="1:73" ht="13.5" customHeight="1" x14ac:dyDescent="0.25">
      <c r="A1266" s="4" t="str">
        <f t="shared" si="39"/>
        <v>1687_풍각남면_255</v>
      </c>
      <c r="B1266" s="1">
        <v>1687</v>
      </c>
      <c r="C1266" s="1" t="s">
        <v>11322</v>
      </c>
      <c r="D1266" s="1" t="s">
        <v>11323</v>
      </c>
      <c r="E1266" s="1">
        <v>1265</v>
      </c>
      <c r="F1266" s="1">
        <v>6</v>
      </c>
      <c r="G1266" s="1" t="s">
        <v>2894</v>
      </c>
      <c r="H1266" s="1" t="s">
        <v>6463</v>
      </c>
      <c r="I1266" s="1">
        <v>2</v>
      </c>
      <c r="L1266" s="1">
        <v>3</v>
      </c>
      <c r="M1266" s="1" t="s">
        <v>12533</v>
      </c>
      <c r="N1266" s="1" t="s">
        <v>13029</v>
      </c>
      <c r="T1266" s="1" t="s">
        <v>11368</v>
      </c>
      <c r="U1266" s="1" t="s">
        <v>134</v>
      </c>
      <c r="V1266" s="1" t="s">
        <v>6674</v>
      </c>
      <c r="W1266" s="1" t="s">
        <v>945</v>
      </c>
      <c r="X1266" s="1" t="s">
        <v>7075</v>
      </c>
      <c r="Y1266" s="1" t="s">
        <v>2969</v>
      </c>
      <c r="Z1266" s="1" t="s">
        <v>7823</v>
      </c>
      <c r="AC1266" s="1">
        <v>42</v>
      </c>
      <c r="AD1266" s="1" t="s">
        <v>307</v>
      </c>
      <c r="AE1266" s="1" t="s">
        <v>8745</v>
      </c>
      <c r="AJ1266" s="1" t="s">
        <v>17</v>
      </c>
      <c r="AK1266" s="1" t="s">
        <v>8908</v>
      </c>
      <c r="AL1266" s="1" t="s">
        <v>108</v>
      </c>
      <c r="AM1266" s="1" t="s">
        <v>8869</v>
      </c>
      <c r="AT1266" s="1" t="s">
        <v>1179</v>
      </c>
      <c r="AU1266" s="1" t="s">
        <v>11413</v>
      </c>
      <c r="AV1266" s="1" t="s">
        <v>2970</v>
      </c>
      <c r="AW1266" s="1" t="s">
        <v>7161</v>
      </c>
      <c r="BG1266" s="1" t="s">
        <v>281</v>
      </c>
      <c r="BH1266" s="1" t="s">
        <v>9918</v>
      </c>
      <c r="BI1266" s="1" t="s">
        <v>2954</v>
      </c>
      <c r="BJ1266" s="1" t="s">
        <v>10116</v>
      </c>
      <c r="BK1266" s="1" t="s">
        <v>2955</v>
      </c>
      <c r="BL1266" s="1" t="s">
        <v>10348</v>
      </c>
      <c r="BM1266" s="1" t="s">
        <v>2956</v>
      </c>
      <c r="BN1266" s="1" t="s">
        <v>10536</v>
      </c>
      <c r="BO1266" s="1" t="s">
        <v>78</v>
      </c>
      <c r="BP1266" s="1" t="s">
        <v>6689</v>
      </c>
      <c r="BQ1266" s="1" t="s">
        <v>2971</v>
      </c>
      <c r="BR1266" s="1" t="s">
        <v>11988</v>
      </c>
      <c r="BS1266" s="1" t="s">
        <v>56</v>
      </c>
      <c r="BT1266" s="1" t="s">
        <v>11552</v>
      </c>
    </row>
    <row r="1267" spans="1:73" ht="13.5" customHeight="1" x14ac:dyDescent="0.25">
      <c r="A1267" s="4" t="str">
        <f t="shared" si="39"/>
        <v>1687_풍각남면_255</v>
      </c>
      <c r="B1267" s="1">
        <v>1687</v>
      </c>
      <c r="C1267" s="1" t="s">
        <v>11322</v>
      </c>
      <c r="D1267" s="1" t="s">
        <v>11323</v>
      </c>
      <c r="E1267" s="1">
        <v>1266</v>
      </c>
      <c r="F1267" s="1">
        <v>6</v>
      </c>
      <c r="G1267" s="1" t="s">
        <v>2894</v>
      </c>
      <c r="H1267" s="1" t="s">
        <v>6463</v>
      </c>
      <c r="I1267" s="1">
        <v>2</v>
      </c>
      <c r="L1267" s="1">
        <v>3</v>
      </c>
      <c r="M1267" s="1" t="s">
        <v>12533</v>
      </c>
      <c r="N1267" s="1" t="s">
        <v>13029</v>
      </c>
      <c r="S1267" s="1" t="s">
        <v>52</v>
      </c>
      <c r="T1267" s="1" t="s">
        <v>6593</v>
      </c>
      <c r="W1267" s="1" t="s">
        <v>1603</v>
      </c>
      <c r="X1267" s="1" t="s">
        <v>7083</v>
      </c>
      <c r="Y1267" s="1" t="s">
        <v>140</v>
      </c>
      <c r="Z1267" s="1" t="s">
        <v>7129</v>
      </c>
      <c r="AC1267" s="1">
        <v>30</v>
      </c>
      <c r="AD1267" s="1" t="s">
        <v>136</v>
      </c>
      <c r="AE1267" s="1" t="s">
        <v>8728</v>
      </c>
      <c r="AJ1267" s="1" t="s">
        <v>17</v>
      </c>
      <c r="AK1267" s="1" t="s">
        <v>8908</v>
      </c>
      <c r="AL1267" s="1" t="s">
        <v>2972</v>
      </c>
      <c r="AM1267" s="1" t="s">
        <v>8940</v>
      </c>
      <c r="AT1267" s="1" t="s">
        <v>970</v>
      </c>
      <c r="AU1267" s="1" t="s">
        <v>6704</v>
      </c>
      <c r="AV1267" s="1" t="s">
        <v>2192</v>
      </c>
      <c r="AW1267" s="1" t="s">
        <v>7636</v>
      </c>
      <c r="BG1267" s="1" t="s">
        <v>60</v>
      </c>
      <c r="BH1267" s="1" t="s">
        <v>7012</v>
      </c>
      <c r="BI1267" s="1" t="s">
        <v>1605</v>
      </c>
      <c r="BJ1267" s="1" t="s">
        <v>8566</v>
      </c>
      <c r="BK1267" s="1" t="s">
        <v>60</v>
      </c>
      <c r="BL1267" s="1" t="s">
        <v>7012</v>
      </c>
      <c r="BM1267" s="1" t="s">
        <v>2973</v>
      </c>
      <c r="BN1267" s="1" t="s">
        <v>9371</v>
      </c>
      <c r="BO1267" s="1" t="s">
        <v>60</v>
      </c>
      <c r="BP1267" s="1" t="s">
        <v>7012</v>
      </c>
      <c r="BQ1267" s="1" t="s">
        <v>2974</v>
      </c>
      <c r="BR1267" s="1" t="s">
        <v>10987</v>
      </c>
      <c r="BS1267" s="1" t="s">
        <v>1317</v>
      </c>
      <c r="BT1267" s="1" t="s">
        <v>8926</v>
      </c>
    </row>
    <row r="1268" spans="1:73" ht="13.5" customHeight="1" x14ac:dyDescent="0.25">
      <c r="A1268" s="4" t="str">
        <f t="shared" si="39"/>
        <v>1687_풍각남면_255</v>
      </c>
      <c r="B1268" s="1">
        <v>1687</v>
      </c>
      <c r="C1268" s="1" t="s">
        <v>11322</v>
      </c>
      <c r="D1268" s="1" t="s">
        <v>11323</v>
      </c>
      <c r="E1268" s="1">
        <v>1267</v>
      </c>
      <c r="F1268" s="1">
        <v>6</v>
      </c>
      <c r="G1268" s="1" t="s">
        <v>2894</v>
      </c>
      <c r="H1268" s="1" t="s">
        <v>6463</v>
      </c>
      <c r="I1268" s="1">
        <v>2</v>
      </c>
      <c r="L1268" s="1">
        <v>3</v>
      </c>
      <c r="M1268" s="1" t="s">
        <v>12533</v>
      </c>
      <c r="N1268" s="1" t="s">
        <v>13029</v>
      </c>
      <c r="S1268" s="1" t="s">
        <v>147</v>
      </c>
      <c r="T1268" s="1" t="s">
        <v>6598</v>
      </c>
      <c r="U1268" s="1" t="s">
        <v>134</v>
      </c>
      <c r="V1268" s="1" t="s">
        <v>6674</v>
      </c>
      <c r="Y1268" s="1" t="s">
        <v>418</v>
      </c>
      <c r="Z1268" s="1" t="s">
        <v>7180</v>
      </c>
      <c r="AC1268" s="1">
        <v>38</v>
      </c>
      <c r="AD1268" s="1" t="s">
        <v>85</v>
      </c>
      <c r="AE1268" s="1" t="s">
        <v>8720</v>
      </c>
      <c r="BU1268" s="1" t="s">
        <v>14122</v>
      </c>
    </row>
    <row r="1269" spans="1:73" ht="13.5" customHeight="1" x14ac:dyDescent="0.25">
      <c r="A1269" s="4" t="str">
        <f t="shared" si="39"/>
        <v>1687_풍각남면_255</v>
      </c>
      <c r="B1269" s="1">
        <v>1687</v>
      </c>
      <c r="C1269" s="1" t="s">
        <v>11322</v>
      </c>
      <c r="D1269" s="1" t="s">
        <v>11323</v>
      </c>
      <c r="E1269" s="1">
        <v>1268</v>
      </c>
      <c r="F1269" s="1">
        <v>6</v>
      </c>
      <c r="G1269" s="1" t="s">
        <v>2894</v>
      </c>
      <c r="H1269" s="1" t="s">
        <v>6463</v>
      </c>
      <c r="I1269" s="1">
        <v>2</v>
      </c>
      <c r="L1269" s="1">
        <v>4</v>
      </c>
      <c r="M1269" s="1" t="s">
        <v>12534</v>
      </c>
      <c r="N1269" s="1" t="s">
        <v>13030</v>
      </c>
      <c r="T1269" s="1" t="s">
        <v>11369</v>
      </c>
      <c r="U1269" s="1" t="s">
        <v>73</v>
      </c>
      <c r="V1269" s="1" t="s">
        <v>6670</v>
      </c>
      <c r="W1269" s="1" t="s">
        <v>945</v>
      </c>
      <c r="X1269" s="1" t="s">
        <v>7075</v>
      </c>
      <c r="Y1269" s="1" t="s">
        <v>2721</v>
      </c>
      <c r="Z1269" s="1" t="s">
        <v>7273</v>
      </c>
      <c r="AC1269" s="1">
        <v>42</v>
      </c>
      <c r="AD1269" s="1" t="s">
        <v>307</v>
      </c>
      <c r="AE1269" s="1" t="s">
        <v>8745</v>
      </c>
      <c r="AJ1269" s="1" t="s">
        <v>17</v>
      </c>
      <c r="AK1269" s="1" t="s">
        <v>8908</v>
      </c>
      <c r="AL1269" s="1" t="s">
        <v>108</v>
      </c>
      <c r="AM1269" s="1" t="s">
        <v>8869</v>
      </c>
      <c r="AT1269" s="1" t="s">
        <v>1179</v>
      </c>
      <c r="AU1269" s="1" t="s">
        <v>11413</v>
      </c>
      <c r="AV1269" s="1" t="s">
        <v>2970</v>
      </c>
      <c r="AW1269" s="1" t="s">
        <v>7161</v>
      </c>
      <c r="BG1269" s="1" t="s">
        <v>281</v>
      </c>
      <c r="BH1269" s="1" t="s">
        <v>9918</v>
      </c>
      <c r="BI1269" s="1" t="s">
        <v>2954</v>
      </c>
      <c r="BJ1269" s="1" t="s">
        <v>10116</v>
      </c>
      <c r="BK1269" s="1" t="s">
        <v>2955</v>
      </c>
      <c r="BL1269" s="1" t="s">
        <v>10348</v>
      </c>
      <c r="BM1269" s="1" t="s">
        <v>2956</v>
      </c>
      <c r="BN1269" s="1" t="s">
        <v>10536</v>
      </c>
      <c r="BO1269" s="1" t="s">
        <v>180</v>
      </c>
      <c r="BP1269" s="1" t="s">
        <v>6712</v>
      </c>
      <c r="BQ1269" s="1" t="s">
        <v>2971</v>
      </c>
      <c r="BR1269" s="1" t="s">
        <v>11988</v>
      </c>
      <c r="BS1269" s="1" t="s">
        <v>56</v>
      </c>
      <c r="BT1269" s="1" t="s">
        <v>11552</v>
      </c>
    </row>
    <row r="1270" spans="1:73" ht="13.5" customHeight="1" x14ac:dyDescent="0.25">
      <c r="A1270" s="4" t="str">
        <f t="shared" si="39"/>
        <v>1687_풍각남면_255</v>
      </c>
      <c r="B1270" s="1">
        <v>1687</v>
      </c>
      <c r="C1270" s="1" t="s">
        <v>11322</v>
      </c>
      <c r="D1270" s="1" t="s">
        <v>11323</v>
      </c>
      <c r="E1270" s="1">
        <v>1269</v>
      </c>
      <c r="F1270" s="1">
        <v>6</v>
      </c>
      <c r="G1270" s="1" t="s">
        <v>2894</v>
      </c>
      <c r="H1270" s="1" t="s">
        <v>6463</v>
      </c>
      <c r="I1270" s="1">
        <v>2</v>
      </c>
      <c r="L1270" s="1">
        <v>4</v>
      </c>
      <c r="M1270" s="1" t="s">
        <v>12534</v>
      </c>
      <c r="N1270" s="1" t="s">
        <v>13030</v>
      </c>
      <c r="S1270" s="1" t="s">
        <v>52</v>
      </c>
      <c r="T1270" s="1" t="s">
        <v>6593</v>
      </c>
      <c r="W1270" s="1" t="s">
        <v>145</v>
      </c>
      <c r="X1270" s="1" t="s">
        <v>7059</v>
      </c>
      <c r="Y1270" s="1" t="s">
        <v>140</v>
      </c>
      <c r="Z1270" s="1" t="s">
        <v>7129</v>
      </c>
      <c r="AC1270" s="1">
        <v>33</v>
      </c>
      <c r="AD1270" s="1" t="s">
        <v>574</v>
      </c>
      <c r="AE1270" s="1" t="s">
        <v>8762</v>
      </c>
      <c r="AJ1270" s="1" t="s">
        <v>17</v>
      </c>
      <c r="AK1270" s="1" t="s">
        <v>8908</v>
      </c>
      <c r="AL1270" s="1" t="s">
        <v>163</v>
      </c>
      <c r="AM1270" s="1" t="s">
        <v>8851</v>
      </c>
      <c r="AT1270" s="1" t="s">
        <v>173</v>
      </c>
      <c r="AU1270" s="1" t="s">
        <v>6934</v>
      </c>
      <c r="AV1270" s="1" t="s">
        <v>2975</v>
      </c>
      <c r="AW1270" s="1" t="s">
        <v>9444</v>
      </c>
      <c r="BG1270" s="1" t="s">
        <v>471</v>
      </c>
      <c r="BH1270" s="1" t="s">
        <v>9170</v>
      </c>
      <c r="BI1270" s="1" t="s">
        <v>2976</v>
      </c>
      <c r="BJ1270" s="1" t="s">
        <v>10117</v>
      </c>
      <c r="BK1270" s="1" t="s">
        <v>471</v>
      </c>
      <c r="BL1270" s="1" t="s">
        <v>9170</v>
      </c>
      <c r="BM1270" s="1" t="s">
        <v>2313</v>
      </c>
      <c r="BN1270" s="1" t="s">
        <v>7658</v>
      </c>
      <c r="BO1270" s="1" t="s">
        <v>60</v>
      </c>
      <c r="BP1270" s="1" t="s">
        <v>7012</v>
      </c>
      <c r="BQ1270" s="1" t="s">
        <v>2977</v>
      </c>
      <c r="BR1270" s="1" t="s">
        <v>10988</v>
      </c>
      <c r="BS1270" s="1" t="s">
        <v>587</v>
      </c>
      <c r="BT1270" s="1" t="s">
        <v>8884</v>
      </c>
    </row>
    <row r="1271" spans="1:73" ht="13.5" customHeight="1" x14ac:dyDescent="0.25">
      <c r="A1271" s="4" t="str">
        <f t="shared" si="39"/>
        <v>1687_풍각남면_255</v>
      </c>
      <c r="B1271" s="1">
        <v>1687</v>
      </c>
      <c r="C1271" s="1" t="s">
        <v>11322</v>
      </c>
      <c r="D1271" s="1" t="s">
        <v>11323</v>
      </c>
      <c r="E1271" s="1">
        <v>1270</v>
      </c>
      <c r="F1271" s="1">
        <v>6</v>
      </c>
      <c r="G1271" s="1" t="s">
        <v>2894</v>
      </c>
      <c r="H1271" s="1" t="s">
        <v>6463</v>
      </c>
      <c r="I1271" s="1">
        <v>2</v>
      </c>
      <c r="L1271" s="1">
        <v>4</v>
      </c>
      <c r="M1271" s="1" t="s">
        <v>12534</v>
      </c>
      <c r="N1271" s="1" t="s">
        <v>13030</v>
      </c>
      <c r="T1271" s="1" t="s">
        <v>11389</v>
      </c>
      <c r="U1271" s="1" t="s">
        <v>324</v>
      </c>
      <c r="V1271" s="1" t="s">
        <v>6693</v>
      </c>
      <c r="Y1271" s="1" t="s">
        <v>2978</v>
      </c>
      <c r="Z1271" s="1" t="s">
        <v>7824</v>
      </c>
      <c r="AC1271" s="1">
        <v>18</v>
      </c>
      <c r="AD1271" s="1" t="s">
        <v>801</v>
      </c>
      <c r="AE1271" s="1" t="s">
        <v>7937</v>
      </c>
      <c r="AT1271" s="1" t="s">
        <v>44</v>
      </c>
      <c r="AU1271" s="1" t="s">
        <v>6669</v>
      </c>
      <c r="AV1271" s="1" t="s">
        <v>951</v>
      </c>
      <c r="AW1271" s="1" t="s">
        <v>7643</v>
      </c>
      <c r="BB1271" s="1" t="s">
        <v>46</v>
      </c>
      <c r="BC1271" s="1" t="s">
        <v>6783</v>
      </c>
      <c r="BD1271" s="1" t="s">
        <v>2979</v>
      </c>
      <c r="BE1271" s="1" t="s">
        <v>11828</v>
      </c>
    </row>
    <row r="1272" spans="1:73" ht="13.5" customHeight="1" x14ac:dyDescent="0.25">
      <c r="A1272" s="4" t="str">
        <f t="shared" si="39"/>
        <v>1687_풍각남면_255</v>
      </c>
      <c r="B1272" s="1">
        <v>1687</v>
      </c>
      <c r="C1272" s="1" t="s">
        <v>11322</v>
      </c>
      <c r="D1272" s="1" t="s">
        <v>11323</v>
      </c>
      <c r="E1272" s="1">
        <v>1271</v>
      </c>
      <c r="F1272" s="1">
        <v>6</v>
      </c>
      <c r="G1272" s="1" t="s">
        <v>2894</v>
      </c>
      <c r="H1272" s="1" t="s">
        <v>6463</v>
      </c>
      <c r="I1272" s="1">
        <v>2</v>
      </c>
      <c r="L1272" s="1">
        <v>4</v>
      </c>
      <c r="M1272" s="1" t="s">
        <v>12534</v>
      </c>
      <c r="N1272" s="1" t="s">
        <v>13030</v>
      </c>
      <c r="T1272" s="1" t="s">
        <v>11389</v>
      </c>
      <c r="U1272" s="1" t="s">
        <v>413</v>
      </c>
      <c r="V1272" s="1" t="s">
        <v>6695</v>
      </c>
      <c r="Y1272" s="1" t="s">
        <v>520</v>
      </c>
      <c r="Z1272" s="1" t="s">
        <v>7202</v>
      </c>
      <c r="AC1272" s="1">
        <v>8</v>
      </c>
      <c r="AD1272" s="1" t="s">
        <v>429</v>
      </c>
      <c r="AE1272" s="1" t="s">
        <v>8759</v>
      </c>
    </row>
    <row r="1273" spans="1:73" ht="13.5" customHeight="1" x14ac:dyDescent="0.25">
      <c r="A1273" s="4" t="str">
        <f t="shared" si="39"/>
        <v>1687_풍각남면_255</v>
      </c>
      <c r="B1273" s="1">
        <v>1687</v>
      </c>
      <c r="C1273" s="1" t="s">
        <v>11322</v>
      </c>
      <c r="D1273" s="1" t="s">
        <v>11323</v>
      </c>
      <c r="E1273" s="1">
        <v>1272</v>
      </c>
      <c r="F1273" s="1">
        <v>6</v>
      </c>
      <c r="G1273" s="1" t="s">
        <v>2894</v>
      </c>
      <c r="H1273" s="1" t="s">
        <v>6463</v>
      </c>
      <c r="I1273" s="1">
        <v>2</v>
      </c>
      <c r="L1273" s="1">
        <v>5</v>
      </c>
      <c r="M1273" s="1" t="s">
        <v>12535</v>
      </c>
      <c r="N1273" s="1" t="s">
        <v>13031</v>
      </c>
      <c r="T1273" s="1" t="s">
        <v>11368</v>
      </c>
      <c r="U1273" s="1" t="s">
        <v>134</v>
      </c>
      <c r="V1273" s="1" t="s">
        <v>6674</v>
      </c>
      <c r="W1273" s="1" t="s">
        <v>945</v>
      </c>
      <c r="X1273" s="1" t="s">
        <v>7075</v>
      </c>
      <c r="Y1273" s="1" t="s">
        <v>2980</v>
      </c>
      <c r="Z1273" s="1" t="s">
        <v>7825</v>
      </c>
      <c r="AC1273" s="1">
        <v>27</v>
      </c>
      <c r="AD1273" s="1" t="s">
        <v>162</v>
      </c>
      <c r="AE1273" s="1" t="s">
        <v>8732</v>
      </c>
      <c r="AJ1273" s="1" t="s">
        <v>17</v>
      </c>
      <c r="AK1273" s="1" t="s">
        <v>8908</v>
      </c>
      <c r="AL1273" s="1" t="s">
        <v>108</v>
      </c>
      <c r="AM1273" s="1" t="s">
        <v>8869</v>
      </c>
      <c r="AT1273" s="1" t="s">
        <v>1082</v>
      </c>
      <c r="AU1273" s="1" t="s">
        <v>8995</v>
      </c>
      <c r="AV1273" s="1" t="s">
        <v>2981</v>
      </c>
      <c r="AW1273" s="1" t="s">
        <v>9445</v>
      </c>
      <c r="BG1273" s="1" t="s">
        <v>2952</v>
      </c>
      <c r="BH1273" s="1" t="s">
        <v>7003</v>
      </c>
      <c r="BI1273" s="1" t="s">
        <v>2953</v>
      </c>
      <c r="BJ1273" s="1" t="s">
        <v>9442</v>
      </c>
      <c r="BK1273" s="1" t="s">
        <v>281</v>
      </c>
      <c r="BL1273" s="1" t="s">
        <v>9918</v>
      </c>
      <c r="BM1273" s="1" t="s">
        <v>2954</v>
      </c>
      <c r="BN1273" s="1" t="s">
        <v>10116</v>
      </c>
      <c r="BO1273" s="1" t="s">
        <v>2982</v>
      </c>
      <c r="BP1273" s="1" t="s">
        <v>11941</v>
      </c>
      <c r="BQ1273" s="1" t="s">
        <v>2983</v>
      </c>
      <c r="BR1273" s="1" t="s">
        <v>10989</v>
      </c>
      <c r="BS1273" s="1" t="s">
        <v>833</v>
      </c>
      <c r="BT1273" s="1" t="s">
        <v>8552</v>
      </c>
    </row>
    <row r="1274" spans="1:73" ht="13.5" customHeight="1" x14ac:dyDescent="0.25">
      <c r="A1274" s="4" t="str">
        <f t="shared" si="39"/>
        <v>1687_풍각남면_255</v>
      </c>
      <c r="B1274" s="1">
        <v>1687</v>
      </c>
      <c r="C1274" s="1" t="s">
        <v>11322</v>
      </c>
      <c r="D1274" s="1" t="s">
        <v>11323</v>
      </c>
      <c r="E1274" s="1">
        <v>1273</v>
      </c>
      <c r="F1274" s="1">
        <v>6</v>
      </c>
      <c r="G1274" s="1" t="s">
        <v>2894</v>
      </c>
      <c r="H1274" s="1" t="s">
        <v>6463</v>
      </c>
      <c r="I1274" s="1">
        <v>2</v>
      </c>
      <c r="L1274" s="1">
        <v>5</v>
      </c>
      <c r="M1274" s="1" t="s">
        <v>12535</v>
      </c>
      <c r="N1274" s="1" t="s">
        <v>13031</v>
      </c>
      <c r="S1274" s="1" t="s">
        <v>68</v>
      </c>
      <c r="T1274" s="1" t="s">
        <v>6595</v>
      </c>
      <c r="W1274" s="1" t="s">
        <v>1254</v>
      </c>
      <c r="X1274" s="1" t="s">
        <v>7079</v>
      </c>
      <c r="Y1274" s="1" t="s">
        <v>140</v>
      </c>
      <c r="Z1274" s="1" t="s">
        <v>7129</v>
      </c>
      <c r="AC1274" s="1">
        <v>57</v>
      </c>
      <c r="AD1274" s="1" t="s">
        <v>2010</v>
      </c>
      <c r="AE1274" s="1" t="s">
        <v>8771</v>
      </c>
    </row>
    <row r="1275" spans="1:73" ht="13.5" customHeight="1" x14ac:dyDescent="0.25">
      <c r="A1275" s="4" t="str">
        <f t="shared" ref="A1275:A1292" si="40">HYPERLINK("http://kyu.snu.ac.kr/sdhj/index.jsp?type=hj/GK14817_00IH_0001_0256.jpg","1687_풍각남면_256")</f>
        <v>1687_풍각남면_256</v>
      </c>
      <c r="B1275" s="1">
        <v>1687</v>
      </c>
      <c r="C1275" s="1" t="s">
        <v>11322</v>
      </c>
      <c r="D1275" s="1" t="s">
        <v>11323</v>
      </c>
      <c r="E1275" s="1">
        <v>1274</v>
      </c>
      <c r="F1275" s="1">
        <v>6</v>
      </c>
      <c r="G1275" s="1" t="s">
        <v>2894</v>
      </c>
      <c r="H1275" s="1" t="s">
        <v>6463</v>
      </c>
      <c r="I1275" s="1">
        <v>3</v>
      </c>
      <c r="J1275" s="1" t="s">
        <v>2984</v>
      </c>
      <c r="K1275" s="1" t="s">
        <v>11331</v>
      </c>
      <c r="L1275" s="1">
        <v>1</v>
      </c>
      <c r="M1275" s="1" t="s">
        <v>12536</v>
      </c>
      <c r="N1275" s="1" t="s">
        <v>13032</v>
      </c>
      <c r="T1275" s="1" t="s">
        <v>11368</v>
      </c>
      <c r="U1275" s="1" t="s">
        <v>1693</v>
      </c>
      <c r="V1275" s="1" t="s">
        <v>6775</v>
      </c>
      <c r="W1275" s="1" t="s">
        <v>98</v>
      </c>
      <c r="X1275" s="1" t="s">
        <v>11439</v>
      </c>
      <c r="Y1275" s="1" t="s">
        <v>2985</v>
      </c>
      <c r="Z1275" s="1" t="s">
        <v>7826</v>
      </c>
      <c r="AC1275" s="1">
        <v>43</v>
      </c>
      <c r="AD1275" s="1" t="s">
        <v>382</v>
      </c>
      <c r="AE1275" s="1" t="s">
        <v>8753</v>
      </c>
      <c r="AJ1275" s="1" t="s">
        <v>17</v>
      </c>
      <c r="AK1275" s="1" t="s">
        <v>8908</v>
      </c>
      <c r="AL1275" s="1" t="s">
        <v>86</v>
      </c>
      <c r="AM1275" s="1" t="s">
        <v>8853</v>
      </c>
      <c r="AT1275" s="1" t="s">
        <v>78</v>
      </c>
      <c r="AU1275" s="1" t="s">
        <v>6689</v>
      </c>
      <c r="AV1275" s="1" t="s">
        <v>1634</v>
      </c>
      <c r="AW1275" s="1" t="s">
        <v>7802</v>
      </c>
      <c r="BG1275" s="1" t="s">
        <v>148</v>
      </c>
      <c r="BH1275" s="1" t="s">
        <v>11401</v>
      </c>
      <c r="BI1275" s="1" t="s">
        <v>2962</v>
      </c>
      <c r="BJ1275" s="1" t="s">
        <v>9733</v>
      </c>
      <c r="BK1275" s="1" t="s">
        <v>60</v>
      </c>
      <c r="BL1275" s="1" t="s">
        <v>7012</v>
      </c>
      <c r="BM1275" s="1" t="s">
        <v>2963</v>
      </c>
      <c r="BN1275" s="1" t="s">
        <v>11927</v>
      </c>
      <c r="BO1275" s="1" t="s">
        <v>60</v>
      </c>
      <c r="BP1275" s="1" t="s">
        <v>7012</v>
      </c>
      <c r="BQ1275" s="1" t="s">
        <v>2964</v>
      </c>
      <c r="BR1275" s="1" t="s">
        <v>10986</v>
      </c>
      <c r="BS1275" s="1" t="s">
        <v>86</v>
      </c>
      <c r="BT1275" s="1" t="s">
        <v>8853</v>
      </c>
    </row>
    <row r="1276" spans="1:73" ht="13.5" customHeight="1" x14ac:dyDescent="0.25">
      <c r="A1276" s="4" t="str">
        <f t="shared" si="40"/>
        <v>1687_풍각남면_256</v>
      </c>
      <c r="B1276" s="1">
        <v>1687</v>
      </c>
      <c r="C1276" s="1" t="s">
        <v>11322</v>
      </c>
      <c r="D1276" s="1" t="s">
        <v>11323</v>
      </c>
      <c r="E1276" s="1">
        <v>1275</v>
      </c>
      <c r="F1276" s="1">
        <v>6</v>
      </c>
      <c r="G1276" s="1" t="s">
        <v>2894</v>
      </c>
      <c r="H1276" s="1" t="s">
        <v>6463</v>
      </c>
      <c r="I1276" s="1">
        <v>3</v>
      </c>
      <c r="L1276" s="1">
        <v>1</v>
      </c>
      <c r="M1276" s="1" t="s">
        <v>12536</v>
      </c>
      <c r="N1276" s="1" t="s">
        <v>13032</v>
      </c>
      <c r="S1276" s="1" t="s">
        <v>52</v>
      </c>
      <c r="T1276" s="1" t="s">
        <v>6593</v>
      </c>
      <c r="U1276" s="1" t="s">
        <v>53</v>
      </c>
      <c r="V1276" s="1" t="s">
        <v>6668</v>
      </c>
      <c r="Y1276" s="1" t="s">
        <v>1495</v>
      </c>
      <c r="Z1276" s="1" t="s">
        <v>7463</v>
      </c>
      <c r="AC1276" s="1">
        <v>36</v>
      </c>
      <c r="AD1276" s="1" t="s">
        <v>76</v>
      </c>
      <c r="AE1276" s="1" t="s">
        <v>8719</v>
      </c>
      <c r="AJ1276" s="1" t="s">
        <v>17</v>
      </c>
      <c r="AK1276" s="1" t="s">
        <v>8908</v>
      </c>
      <c r="AL1276" s="1" t="s">
        <v>631</v>
      </c>
      <c r="AM1276" s="1" t="s">
        <v>8941</v>
      </c>
      <c r="AN1276" s="1" t="s">
        <v>598</v>
      </c>
      <c r="AO1276" s="1" t="s">
        <v>8969</v>
      </c>
      <c r="AP1276" s="1" t="s">
        <v>2986</v>
      </c>
      <c r="AQ1276" s="1" t="s">
        <v>9003</v>
      </c>
      <c r="AR1276" s="1" t="s">
        <v>2987</v>
      </c>
      <c r="AS1276" s="1" t="s">
        <v>11723</v>
      </c>
      <c r="AT1276" s="1" t="s">
        <v>44</v>
      </c>
      <c r="AU1276" s="1" t="s">
        <v>6669</v>
      </c>
      <c r="AV1276" s="1" t="s">
        <v>13845</v>
      </c>
      <c r="AW1276" s="1" t="s">
        <v>9446</v>
      </c>
      <c r="BB1276" s="1" t="s">
        <v>46</v>
      </c>
      <c r="BC1276" s="1" t="s">
        <v>6783</v>
      </c>
      <c r="BD1276" s="1" t="s">
        <v>2988</v>
      </c>
      <c r="BE1276" s="1" t="s">
        <v>7858</v>
      </c>
      <c r="BG1276" s="1" t="s">
        <v>159</v>
      </c>
      <c r="BH1276" s="1" t="s">
        <v>9166</v>
      </c>
      <c r="BI1276" s="1" t="s">
        <v>567</v>
      </c>
      <c r="BJ1276" s="1" t="s">
        <v>9325</v>
      </c>
      <c r="BK1276" s="1" t="s">
        <v>159</v>
      </c>
      <c r="BL1276" s="1" t="s">
        <v>9166</v>
      </c>
      <c r="BM1276" s="1" t="s">
        <v>877</v>
      </c>
      <c r="BN1276" s="1" t="s">
        <v>9497</v>
      </c>
      <c r="BO1276" s="1" t="s">
        <v>44</v>
      </c>
      <c r="BP1276" s="1" t="s">
        <v>6669</v>
      </c>
      <c r="BQ1276" s="1" t="s">
        <v>2639</v>
      </c>
      <c r="BR1276" s="1" t="s">
        <v>8134</v>
      </c>
      <c r="BS1276" s="1" t="s">
        <v>163</v>
      </c>
      <c r="BT1276" s="1" t="s">
        <v>8851</v>
      </c>
    </row>
    <row r="1277" spans="1:73" ht="13.5" customHeight="1" x14ac:dyDescent="0.25">
      <c r="A1277" s="4" t="str">
        <f t="shared" si="40"/>
        <v>1687_풍각남면_256</v>
      </c>
      <c r="B1277" s="1">
        <v>1687</v>
      </c>
      <c r="C1277" s="1" t="s">
        <v>11322</v>
      </c>
      <c r="D1277" s="1" t="s">
        <v>11323</v>
      </c>
      <c r="E1277" s="1">
        <v>1276</v>
      </c>
      <c r="F1277" s="1">
        <v>6</v>
      </c>
      <c r="G1277" s="1" t="s">
        <v>2894</v>
      </c>
      <c r="H1277" s="1" t="s">
        <v>6463</v>
      </c>
      <c r="I1277" s="1">
        <v>3</v>
      </c>
      <c r="L1277" s="1">
        <v>1</v>
      </c>
      <c r="M1277" s="1" t="s">
        <v>12536</v>
      </c>
      <c r="N1277" s="1" t="s">
        <v>13032</v>
      </c>
      <c r="S1277" s="1" t="s">
        <v>93</v>
      </c>
      <c r="T1277" s="1" t="s">
        <v>6597</v>
      </c>
      <c r="Y1277" s="1" t="s">
        <v>2989</v>
      </c>
      <c r="Z1277" s="1" t="s">
        <v>7827</v>
      </c>
      <c r="AC1277" s="1">
        <v>4</v>
      </c>
      <c r="AD1277" s="1" t="s">
        <v>72</v>
      </c>
      <c r="AE1277" s="1" t="s">
        <v>8718</v>
      </c>
    </row>
    <row r="1278" spans="1:73" ht="13.5" customHeight="1" x14ac:dyDescent="0.25">
      <c r="A1278" s="4" t="str">
        <f t="shared" si="40"/>
        <v>1687_풍각남면_256</v>
      </c>
      <c r="B1278" s="1">
        <v>1687</v>
      </c>
      <c r="C1278" s="1" t="s">
        <v>11322</v>
      </c>
      <c r="D1278" s="1" t="s">
        <v>11323</v>
      </c>
      <c r="E1278" s="1">
        <v>1277</v>
      </c>
      <c r="F1278" s="1">
        <v>6</v>
      </c>
      <c r="G1278" s="1" t="s">
        <v>2894</v>
      </c>
      <c r="H1278" s="1" t="s">
        <v>6463</v>
      </c>
      <c r="I1278" s="1">
        <v>3</v>
      </c>
      <c r="L1278" s="1">
        <v>1</v>
      </c>
      <c r="M1278" s="1" t="s">
        <v>12536</v>
      </c>
      <c r="N1278" s="1" t="s">
        <v>13032</v>
      </c>
      <c r="S1278" s="1" t="s">
        <v>70</v>
      </c>
      <c r="T1278" s="1" t="s">
        <v>6596</v>
      </c>
      <c r="Y1278" s="1" t="s">
        <v>1470</v>
      </c>
      <c r="Z1278" s="1" t="s">
        <v>7455</v>
      </c>
      <c r="AC1278" s="1">
        <v>1</v>
      </c>
      <c r="AD1278" s="1" t="s">
        <v>661</v>
      </c>
      <c r="AE1278" s="1" t="s">
        <v>8765</v>
      </c>
      <c r="AF1278" s="1" t="s">
        <v>97</v>
      </c>
      <c r="AG1278" s="1" t="s">
        <v>8774</v>
      </c>
    </row>
    <row r="1279" spans="1:73" ht="13.5" customHeight="1" x14ac:dyDescent="0.25">
      <c r="A1279" s="4" t="str">
        <f t="shared" si="40"/>
        <v>1687_풍각남면_256</v>
      </c>
      <c r="B1279" s="1">
        <v>1687</v>
      </c>
      <c r="C1279" s="1" t="s">
        <v>11322</v>
      </c>
      <c r="D1279" s="1" t="s">
        <v>11323</v>
      </c>
      <c r="E1279" s="1">
        <v>1278</v>
      </c>
      <c r="F1279" s="1">
        <v>6</v>
      </c>
      <c r="G1279" s="1" t="s">
        <v>2894</v>
      </c>
      <c r="H1279" s="1" t="s">
        <v>6463</v>
      </c>
      <c r="I1279" s="1">
        <v>3</v>
      </c>
      <c r="L1279" s="1">
        <v>1</v>
      </c>
      <c r="M1279" s="1" t="s">
        <v>12536</v>
      </c>
      <c r="N1279" s="1" t="s">
        <v>13032</v>
      </c>
      <c r="S1279" s="1" t="s">
        <v>93</v>
      </c>
      <c r="T1279" s="1" t="s">
        <v>6597</v>
      </c>
      <c r="Y1279" s="1" t="s">
        <v>2990</v>
      </c>
      <c r="Z1279" s="1" t="s">
        <v>7828</v>
      </c>
      <c r="AF1279" s="1" t="s">
        <v>2991</v>
      </c>
      <c r="AG1279" s="1" t="s">
        <v>8799</v>
      </c>
      <c r="AH1279" s="1" t="s">
        <v>460</v>
      </c>
      <c r="AI1279" s="1" t="s">
        <v>8840</v>
      </c>
    </row>
    <row r="1280" spans="1:73" ht="13.5" customHeight="1" x14ac:dyDescent="0.25">
      <c r="A1280" s="4" t="str">
        <f t="shared" si="40"/>
        <v>1687_풍각남면_256</v>
      </c>
      <c r="B1280" s="1">
        <v>1687</v>
      </c>
      <c r="C1280" s="1" t="s">
        <v>11322</v>
      </c>
      <c r="D1280" s="1" t="s">
        <v>11323</v>
      </c>
      <c r="E1280" s="1">
        <v>1279</v>
      </c>
      <c r="F1280" s="1">
        <v>6</v>
      </c>
      <c r="G1280" s="1" t="s">
        <v>2894</v>
      </c>
      <c r="H1280" s="1" t="s">
        <v>6463</v>
      </c>
      <c r="I1280" s="1">
        <v>3</v>
      </c>
      <c r="L1280" s="1">
        <v>2</v>
      </c>
      <c r="M1280" s="1" t="s">
        <v>12537</v>
      </c>
      <c r="N1280" s="1" t="s">
        <v>13033</v>
      </c>
      <c r="Q1280" s="1" t="s">
        <v>2992</v>
      </c>
      <c r="R1280" s="1" t="s">
        <v>6583</v>
      </c>
      <c r="T1280" s="1" t="s">
        <v>11369</v>
      </c>
      <c r="W1280" s="1" t="s">
        <v>306</v>
      </c>
      <c r="X1280" s="1" t="s">
        <v>7062</v>
      </c>
      <c r="Y1280" s="1" t="s">
        <v>405</v>
      </c>
      <c r="Z1280" s="1" t="s">
        <v>7177</v>
      </c>
      <c r="AC1280" s="1">
        <v>58</v>
      </c>
      <c r="AD1280" s="1" t="s">
        <v>1424</v>
      </c>
      <c r="AE1280" s="1" t="s">
        <v>8770</v>
      </c>
      <c r="AJ1280" s="1" t="s">
        <v>1654</v>
      </c>
      <c r="AK1280" s="1" t="s">
        <v>8909</v>
      </c>
      <c r="AL1280" s="1" t="s">
        <v>86</v>
      </c>
      <c r="AM1280" s="1" t="s">
        <v>8853</v>
      </c>
      <c r="AT1280" s="1" t="s">
        <v>78</v>
      </c>
      <c r="AU1280" s="1" t="s">
        <v>6689</v>
      </c>
      <c r="AV1280" s="1" t="s">
        <v>576</v>
      </c>
      <c r="AW1280" s="1" t="s">
        <v>7768</v>
      </c>
      <c r="BG1280" s="1" t="s">
        <v>2993</v>
      </c>
      <c r="BH1280" s="1" t="s">
        <v>9919</v>
      </c>
      <c r="BI1280" s="1" t="s">
        <v>13846</v>
      </c>
      <c r="BJ1280" s="1" t="s">
        <v>10115</v>
      </c>
      <c r="BK1280" s="1" t="s">
        <v>471</v>
      </c>
      <c r="BL1280" s="1" t="s">
        <v>9170</v>
      </c>
      <c r="BM1280" s="1" t="s">
        <v>2939</v>
      </c>
      <c r="BN1280" s="1" t="s">
        <v>10535</v>
      </c>
      <c r="BO1280" s="1" t="s">
        <v>471</v>
      </c>
      <c r="BP1280" s="1" t="s">
        <v>9170</v>
      </c>
      <c r="BQ1280" s="1" t="s">
        <v>2940</v>
      </c>
      <c r="BR1280" s="1" t="s">
        <v>11986</v>
      </c>
      <c r="BS1280" s="1" t="s">
        <v>56</v>
      </c>
      <c r="BT1280" s="1" t="s">
        <v>11552</v>
      </c>
    </row>
    <row r="1281" spans="1:72" ht="13.5" customHeight="1" x14ac:dyDescent="0.25">
      <c r="A1281" s="4" t="str">
        <f t="shared" si="40"/>
        <v>1687_풍각남면_256</v>
      </c>
      <c r="B1281" s="1">
        <v>1687</v>
      </c>
      <c r="C1281" s="1" t="s">
        <v>11322</v>
      </c>
      <c r="D1281" s="1" t="s">
        <v>11323</v>
      </c>
      <c r="E1281" s="1">
        <v>1280</v>
      </c>
      <c r="F1281" s="1">
        <v>6</v>
      </c>
      <c r="G1281" s="1" t="s">
        <v>2894</v>
      </c>
      <c r="H1281" s="1" t="s">
        <v>6463</v>
      </c>
      <c r="I1281" s="1">
        <v>3</v>
      </c>
      <c r="L1281" s="1">
        <v>2</v>
      </c>
      <c r="M1281" s="1" t="s">
        <v>12537</v>
      </c>
      <c r="N1281" s="1" t="s">
        <v>13033</v>
      </c>
      <c r="S1281" s="1" t="s">
        <v>93</v>
      </c>
      <c r="T1281" s="1" t="s">
        <v>6597</v>
      </c>
      <c r="Y1281" s="1" t="s">
        <v>2994</v>
      </c>
      <c r="Z1281" s="1" t="s">
        <v>7829</v>
      </c>
      <c r="AC1281" s="1">
        <v>16</v>
      </c>
      <c r="AD1281" s="1" t="s">
        <v>1075</v>
      </c>
      <c r="AE1281" s="1" t="s">
        <v>8769</v>
      </c>
    </row>
    <row r="1282" spans="1:72" ht="13.5" customHeight="1" x14ac:dyDescent="0.25">
      <c r="A1282" s="4" t="str">
        <f t="shared" si="40"/>
        <v>1687_풍각남면_256</v>
      </c>
      <c r="B1282" s="1">
        <v>1687</v>
      </c>
      <c r="C1282" s="1" t="s">
        <v>11322</v>
      </c>
      <c r="D1282" s="1" t="s">
        <v>11323</v>
      </c>
      <c r="E1282" s="1">
        <v>1281</v>
      </c>
      <c r="F1282" s="1">
        <v>6</v>
      </c>
      <c r="G1282" s="1" t="s">
        <v>2894</v>
      </c>
      <c r="H1282" s="1" t="s">
        <v>6463</v>
      </c>
      <c r="I1282" s="1">
        <v>3</v>
      </c>
      <c r="L1282" s="1">
        <v>2</v>
      </c>
      <c r="M1282" s="1" t="s">
        <v>12537</v>
      </c>
      <c r="N1282" s="1" t="s">
        <v>13033</v>
      </c>
      <c r="T1282" s="1" t="s">
        <v>11389</v>
      </c>
      <c r="U1282" s="1" t="s">
        <v>322</v>
      </c>
      <c r="V1282" s="1" t="s">
        <v>6685</v>
      </c>
      <c r="Y1282" s="1" t="s">
        <v>2995</v>
      </c>
      <c r="Z1282" s="1" t="s">
        <v>7830</v>
      </c>
      <c r="AG1282" s="1" t="s">
        <v>11542</v>
      </c>
      <c r="AI1282" s="1" t="s">
        <v>8852</v>
      </c>
      <c r="BB1282" s="1" t="s">
        <v>322</v>
      </c>
      <c r="BC1282" s="1" t="s">
        <v>6685</v>
      </c>
      <c r="BD1282" s="1" t="s">
        <v>13847</v>
      </c>
      <c r="BE1282" s="1" t="s">
        <v>11830</v>
      </c>
      <c r="BF1282" s="1" t="s">
        <v>11810</v>
      </c>
    </row>
    <row r="1283" spans="1:72" ht="13.5" customHeight="1" x14ac:dyDescent="0.25">
      <c r="A1283" s="4" t="str">
        <f t="shared" si="40"/>
        <v>1687_풍각남면_256</v>
      </c>
      <c r="B1283" s="1">
        <v>1687</v>
      </c>
      <c r="C1283" s="1" t="s">
        <v>11322</v>
      </c>
      <c r="D1283" s="1" t="s">
        <v>11323</v>
      </c>
      <c r="E1283" s="1">
        <v>1282</v>
      </c>
      <c r="F1283" s="1">
        <v>6</v>
      </c>
      <c r="G1283" s="1" t="s">
        <v>2894</v>
      </c>
      <c r="H1283" s="1" t="s">
        <v>6463</v>
      </c>
      <c r="I1283" s="1">
        <v>3</v>
      </c>
      <c r="L1283" s="1">
        <v>2</v>
      </c>
      <c r="M1283" s="1" t="s">
        <v>12537</v>
      </c>
      <c r="N1283" s="1" t="s">
        <v>13033</v>
      </c>
      <c r="T1283" s="1" t="s">
        <v>11389</v>
      </c>
      <c r="U1283" s="1" t="s">
        <v>322</v>
      </c>
      <c r="V1283" s="1" t="s">
        <v>6685</v>
      </c>
      <c r="Y1283" s="1" t="s">
        <v>13437</v>
      </c>
      <c r="Z1283" s="1" t="s">
        <v>13455</v>
      </c>
      <c r="AG1283" s="1" t="s">
        <v>11542</v>
      </c>
      <c r="AI1283" s="1" t="s">
        <v>8852</v>
      </c>
      <c r="BC1283" s="1" t="s">
        <v>6685</v>
      </c>
      <c r="BE1283" s="1" t="s">
        <v>11830</v>
      </c>
      <c r="BF1283" s="1" t="s">
        <v>11811</v>
      </c>
    </row>
    <row r="1284" spans="1:72" ht="13.5" customHeight="1" x14ac:dyDescent="0.25">
      <c r="A1284" s="4" t="str">
        <f t="shared" si="40"/>
        <v>1687_풍각남면_256</v>
      </c>
      <c r="B1284" s="1">
        <v>1687</v>
      </c>
      <c r="C1284" s="1" t="s">
        <v>11322</v>
      </c>
      <c r="D1284" s="1" t="s">
        <v>11323</v>
      </c>
      <c r="E1284" s="1">
        <v>1283</v>
      </c>
      <c r="F1284" s="1">
        <v>6</v>
      </c>
      <c r="G1284" s="1" t="s">
        <v>2894</v>
      </c>
      <c r="H1284" s="1" t="s">
        <v>6463</v>
      </c>
      <c r="I1284" s="1">
        <v>3</v>
      </c>
      <c r="L1284" s="1">
        <v>2</v>
      </c>
      <c r="M1284" s="1" t="s">
        <v>12537</v>
      </c>
      <c r="N1284" s="1" t="s">
        <v>13033</v>
      </c>
      <c r="T1284" s="1" t="s">
        <v>11389</v>
      </c>
      <c r="U1284" s="1" t="s">
        <v>322</v>
      </c>
      <c r="V1284" s="1" t="s">
        <v>6685</v>
      </c>
      <c r="Y1284" s="1" t="s">
        <v>13441</v>
      </c>
      <c r="Z1284" s="1" t="s">
        <v>13460</v>
      </c>
      <c r="AG1284" s="1" t="s">
        <v>11542</v>
      </c>
      <c r="AI1284" s="1" t="s">
        <v>8852</v>
      </c>
      <c r="BC1284" s="1" t="s">
        <v>6685</v>
      </c>
      <c r="BE1284" s="1" t="s">
        <v>11830</v>
      </c>
      <c r="BF1284" s="1" t="s">
        <v>11817</v>
      </c>
    </row>
    <row r="1285" spans="1:72" ht="13.5" customHeight="1" x14ac:dyDescent="0.25">
      <c r="A1285" s="4" t="str">
        <f t="shared" si="40"/>
        <v>1687_풍각남면_256</v>
      </c>
      <c r="B1285" s="1">
        <v>1687</v>
      </c>
      <c r="C1285" s="1" t="s">
        <v>11322</v>
      </c>
      <c r="D1285" s="1" t="s">
        <v>11323</v>
      </c>
      <c r="E1285" s="1">
        <v>1284</v>
      </c>
      <c r="F1285" s="1">
        <v>6</v>
      </c>
      <c r="G1285" s="1" t="s">
        <v>2894</v>
      </c>
      <c r="H1285" s="1" t="s">
        <v>6463</v>
      </c>
      <c r="I1285" s="1">
        <v>3</v>
      </c>
      <c r="L1285" s="1">
        <v>2</v>
      </c>
      <c r="M1285" s="1" t="s">
        <v>12537</v>
      </c>
      <c r="N1285" s="1" t="s">
        <v>13033</v>
      </c>
      <c r="T1285" s="1" t="s">
        <v>11389</v>
      </c>
      <c r="U1285" s="1" t="s">
        <v>326</v>
      </c>
      <c r="V1285" s="1" t="s">
        <v>6686</v>
      </c>
      <c r="Y1285" s="1" t="s">
        <v>2996</v>
      </c>
      <c r="Z1285" s="1" t="s">
        <v>7425</v>
      </c>
      <c r="AG1285" s="1" t="s">
        <v>11542</v>
      </c>
      <c r="AI1285" s="1" t="s">
        <v>8852</v>
      </c>
      <c r="BC1285" s="1" t="s">
        <v>6685</v>
      </c>
      <c r="BE1285" s="1" t="s">
        <v>11830</v>
      </c>
      <c r="BF1285" s="1" t="s">
        <v>11819</v>
      </c>
    </row>
    <row r="1286" spans="1:72" ht="13.5" customHeight="1" x14ac:dyDescent="0.25">
      <c r="A1286" s="4" t="str">
        <f t="shared" si="40"/>
        <v>1687_풍각남면_256</v>
      </c>
      <c r="B1286" s="1">
        <v>1687</v>
      </c>
      <c r="C1286" s="1" t="s">
        <v>11322</v>
      </c>
      <c r="D1286" s="1" t="s">
        <v>11323</v>
      </c>
      <c r="E1286" s="1">
        <v>1285</v>
      </c>
      <c r="F1286" s="1">
        <v>6</v>
      </c>
      <c r="G1286" s="1" t="s">
        <v>2894</v>
      </c>
      <c r="H1286" s="1" t="s">
        <v>6463</v>
      </c>
      <c r="I1286" s="1">
        <v>3</v>
      </c>
      <c r="L1286" s="1">
        <v>2</v>
      </c>
      <c r="M1286" s="1" t="s">
        <v>12537</v>
      </c>
      <c r="N1286" s="1" t="s">
        <v>13033</v>
      </c>
      <c r="T1286" s="1" t="s">
        <v>11389</v>
      </c>
      <c r="U1286" s="1" t="s">
        <v>326</v>
      </c>
      <c r="V1286" s="1" t="s">
        <v>6686</v>
      </c>
      <c r="Y1286" s="1" t="s">
        <v>13533</v>
      </c>
      <c r="Z1286" s="1" t="s">
        <v>13534</v>
      </c>
      <c r="AF1286" s="1" t="s">
        <v>11576</v>
      </c>
      <c r="AG1286" s="1" t="s">
        <v>11575</v>
      </c>
      <c r="AH1286" s="1" t="s">
        <v>1506</v>
      </c>
      <c r="AI1286" s="1" t="s">
        <v>8852</v>
      </c>
      <c r="BC1286" s="1" t="s">
        <v>6685</v>
      </c>
      <c r="BE1286" s="1" t="s">
        <v>11830</v>
      </c>
      <c r="BF1286" s="1" t="s">
        <v>11821</v>
      </c>
    </row>
    <row r="1287" spans="1:72" ht="13.5" customHeight="1" x14ac:dyDescent="0.25">
      <c r="A1287" s="4" t="str">
        <f t="shared" si="40"/>
        <v>1687_풍각남면_256</v>
      </c>
      <c r="B1287" s="1">
        <v>1687</v>
      </c>
      <c r="C1287" s="1" t="s">
        <v>11322</v>
      </c>
      <c r="D1287" s="1" t="s">
        <v>11323</v>
      </c>
      <c r="E1287" s="1">
        <v>1286</v>
      </c>
      <c r="F1287" s="1">
        <v>6</v>
      </c>
      <c r="G1287" s="1" t="s">
        <v>2894</v>
      </c>
      <c r="H1287" s="1" t="s">
        <v>6463</v>
      </c>
      <c r="I1287" s="1">
        <v>3</v>
      </c>
      <c r="L1287" s="1">
        <v>2</v>
      </c>
      <c r="M1287" s="1" t="s">
        <v>12537</v>
      </c>
      <c r="N1287" s="1" t="s">
        <v>13033</v>
      </c>
      <c r="T1287" s="1" t="s">
        <v>11389</v>
      </c>
      <c r="U1287" s="1" t="s">
        <v>322</v>
      </c>
      <c r="V1287" s="1" t="s">
        <v>6685</v>
      </c>
      <c r="Y1287" s="1" t="s">
        <v>2997</v>
      </c>
      <c r="Z1287" s="1" t="s">
        <v>7285</v>
      </c>
      <c r="AG1287" s="1" t="s">
        <v>11579</v>
      </c>
    </row>
    <row r="1288" spans="1:72" ht="13.5" customHeight="1" x14ac:dyDescent="0.25">
      <c r="A1288" s="4" t="str">
        <f t="shared" si="40"/>
        <v>1687_풍각남면_256</v>
      </c>
      <c r="B1288" s="1">
        <v>1687</v>
      </c>
      <c r="C1288" s="1" t="s">
        <v>11322</v>
      </c>
      <c r="D1288" s="1" t="s">
        <v>11323</v>
      </c>
      <c r="E1288" s="1">
        <v>1287</v>
      </c>
      <c r="F1288" s="1">
        <v>6</v>
      </c>
      <c r="G1288" s="1" t="s">
        <v>2894</v>
      </c>
      <c r="H1288" s="1" t="s">
        <v>6463</v>
      </c>
      <c r="I1288" s="1">
        <v>3</v>
      </c>
      <c r="L1288" s="1">
        <v>2</v>
      </c>
      <c r="M1288" s="1" t="s">
        <v>12537</v>
      </c>
      <c r="N1288" s="1" t="s">
        <v>13033</v>
      </c>
      <c r="T1288" s="1" t="s">
        <v>11389</v>
      </c>
      <c r="U1288" s="1" t="s">
        <v>322</v>
      </c>
      <c r="V1288" s="1" t="s">
        <v>6685</v>
      </c>
      <c r="Y1288" s="1" t="s">
        <v>13718</v>
      </c>
      <c r="Z1288" s="1" t="s">
        <v>7120</v>
      </c>
      <c r="AG1288" s="1" t="s">
        <v>11579</v>
      </c>
    </row>
    <row r="1289" spans="1:72" ht="13.5" customHeight="1" x14ac:dyDescent="0.25">
      <c r="A1289" s="4" t="str">
        <f t="shared" si="40"/>
        <v>1687_풍각남면_256</v>
      </c>
      <c r="B1289" s="1">
        <v>1687</v>
      </c>
      <c r="C1289" s="1" t="s">
        <v>11322</v>
      </c>
      <c r="D1289" s="1" t="s">
        <v>11323</v>
      </c>
      <c r="E1289" s="1">
        <v>1288</v>
      </c>
      <c r="F1289" s="1">
        <v>6</v>
      </c>
      <c r="G1289" s="1" t="s">
        <v>2894</v>
      </c>
      <c r="H1289" s="1" t="s">
        <v>6463</v>
      </c>
      <c r="I1289" s="1">
        <v>3</v>
      </c>
      <c r="L1289" s="1">
        <v>2</v>
      </c>
      <c r="M1289" s="1" t="s">
        <v>12537</v>
      </c>
      <c r="N1289" s="1" t="s">
        <v>13033</v>
      </c>
      <c r="T1289" s="1" t="s">
        <v>11389</v>
      </c>
      <c r="U1289" s="1" t="s">
        <v>326</v>
      </c>
      <c r="V1289" s="1" t="s">
        <v>6686</v>
      </c>
      <c r="Y1289" s="1" t="s">
        <v>2998</v>
      </c>
      <c r="Z1289" s="1" t="s">
        <v>7831</v>
      </c>
      <c r="AG1289" s="1" t="s">
        <v>11579</v>
      </c>
    </row>
    <row r="1290" spans="1:72" ht="13.5" customHeight="1" x14ac:dyDescent="0.25">
      <c r="A1290" s="4" t="str">
        <f t="shared" si="40"/>
        <v>1687_풍각남면_256</v>
      </c>
      <c r="B1290" s="1">
        <v>1687</v>
      </c>
      <c r="C1290" s="1" t="s">
        <v>11322</v>
      </c>
      <c r="D1290" s="1" t="s">
        <v>11323</v>
      </c>
      <c r="E1290" s="1">
        <v>1289</v>
      </c>
      <c r="F1290" s="1">
        <v>6</v>
      </c>
      <c r="G1290" s="1" t="s">
        <v>2894</v>
      </c>
      <c r="H1290" s="1" t="s">
        <v>6463</v>
      </c>
      <c r="I1290" s="1">
        <v>3</v>
      </c>
      <c r="L1290" s="1">
        <v>2</v>
      </c>
      <c r="M1290" s="1" t="s">
        <v>12537</v>
      </c>
      <c r="N1290" s="1" t="s">
        <v>13033</v>
      </c>
      <c r="T1290" s="1" t="s">
        <v>11389</v>
      </c>
      <c r="U1290" s="1" t="s">
        <v>326</v>
      </c>
      <c r="V1290" s="1" t="s">
        <v>6686</v>
      </c>
      <c r="Y1290" s="1" t="s">
        <v>1811</v>
      </c>
      <c r="Z1290" s="1" t="s">
        <v>7832</v>
      </c>
      <c r="AF1290" s="1" t="s">
        <v>11577</v>
      </c>
      <c r="AG1290" s="1" t="s">
        <v>11578</v>
      </c>
    </row>
    <row r="1291" spans="1:72" ht="13.5" customHeight="1" x14ac:dyDescent="0.25">
      <c r="A1291" s="4" t="str">
        <f t="shared" si="40"/>
        <v>1687_풍각남면_256</v>
      </c>
      <c r="B1291" s="1">
        <v>1687</v>
      </c>
      <c r="C1291" s="1" t="s">
        <v>11322</v>
      </c>
      <c r="D1291" s="1" t="s">
        <v>11323</v>
      </c>
      <c r="E1291" s="1">
        <v>1290</v>
      </c>
      <c r="F1291" s="1">
        <v>6</v>
      </c>
      <c r="G1291" s="1" t="s">
        <v>2894</v>
      </c>
      <c r="H1291" s="1" t="s">
        <v>6463</v>
      </c>
      <c r="I1291" s="1">
        <v>3</v>
      </c>
      <c r="L1291" s="1">
        <v>2</v>
      </c>
      <c r="M1291" s="1" t="s">
        <v>12537</v>
      </c>
      <c r="N1291" s="1" t="s">
        <v>13033</v>
      </c>
      <c r="T1291" s="1" t="s">
        <v>11389</v>
      </c>
      <c r="U1291" s="1" t="s">
        <v>413</v>
      </c>
      <c r="V1291" s="1" t="s">
        <v>6695</v>
      </c>
      <c r="Y1291" s="1" t="s">
        <v>1052</v>
      </c>
      <c r="Z1291" s="1" t="s">
        <v>7329</v>
      </c>
      <c r="AC1291" s="1">
        <v>23</v>
      </c>
      <c r="AD1291" s="1" t="s">
        <v>202</v>
      </c>
      <c r="AE1291" s="1" t="s">
        <v>8736</v>
      </c>
      <c r="AT1291" s="1" t="s">
        <v>44</v>
      </c>
      <c r="AU1291" s="1" t="s">
        <v>6669</v>
      </c>
      <c r="AV1291" s="1" t="s">
        <v>113</v>
      </c>
      <c r="AW1291" s="1" t="s">
        <v>7805</v>
      </c>
      <c r="BB1291" s="1" t="s">
        <v>46</v>
      </c>
      <c r="BC1291" s="1" t="s">
        <v>6783</v>
      </c>
      <c r="BD1291" s="1" t="s">
        <v>2999</v>
      </c>
      <c r="BE1291" s="1" t="s">
        <v>8435</v>
      </c>
    </row>
    <row r="1292" spans="1:72" ht="13.5" customHeight="1" x14ac:dyDescent="0.25">
      <c r="A1292" s="4" t="str">
        <f t="shared" si="40"/>
        <v>1687_풍각남면_256</v>
      </c>
      <c r="B1292" s="1">
        <v>1687</v>
      </c>
      <c r="C1292" s="1" t="s">
        <v>11322</v>
      </c>
      <c r="D1292" s="1" t="s">
        <v>11323</v>
      </c>
      <c r="E1292" s="1">
        <v>1291</v>
      </c>
      <c r="F1292" s="1">
        <v>6</v>
      </c>
      <c r="G1292" s="1" t="s">
        <v>2894</v>
      </c>
      <c r="H1292" s="1" t="s">
        <v>6463</v>
      </c>
      <c r="I1292" s="1">
        <v>3</v>
      </c>
      <c r="L1292" s="1">
        <v>2</v>
      </c>
      <c r="M1292" s="1" t="s">
        <v>12537</v>
      </c>
      <c r="N1292" s="1" t="s">
        <v>13033</v>
      </c>
      <c r="T1292" s="1" t="s">
        <v>11389</v>
      </c>
      <c r="U1292" s="1" t="s">
        <v>322</v>
      </c>
      <c r="V1292" s="1" t="s">
        <v>6685</v>
      </c>
      <c r="Y1292" s="1" t="s">
        <v>2329</v>
      </c>
      <c r="Z1292" s="1" t="s">
        <v>13332</v>
      </c>
      <c r="AC1292" s="1">
        <v>20</v>
      </c>
      <c r="AD1292" s="1" t="s">
        <v>1066</v>
      </c>
      <c r="AE1292" s="1" t="s">
        <v>7176</v>
      </c>
      <c r="AF1292" s="1" t="s">
        <v>1915</v>
      </c>
      <c r="AG1292" s="1" t="s">
        <v>8792</v>
      </c>
    </row>
    <row r="1293" spans="1:72" ht="13.5" customHeight="1" x14ac:dyDescent="0.25">
      <c r="A1293" s="4" t="str">
        <f>HYPERLINK("http://kyu.snu.ac.kr/sdhj/index.jsp?type=hj/GK14817_00IH_0001_0257.jpg","1687_풍각남면_257")</f>
        <v>1687_풍각남면_257</v>
      </c>
      <c r="B1293" s="1">
        <v>1688</v>
      </c>
      <c r="C1293" s="1" t="s">
        <v>11322</v>
      </c>
      <c r="D1293" s="1" t="s">
        <v>11323</v>
      </c>
      <c r="E1293" s="1">
        <v>1292</v>
      </c>
      <c r="F1293" s="1">
        <v>6</v>
      </c>
      <c r="G1293" s="1" t="s">
        <v>2894</v>
      </c>
      <c r="H1293" s="1" t="s">
        <v>6463</v>
      </c>
      <c r="I1293" s="1">
        <v>3</v>
      </c>
      <c r="L1293" s="1">
        <v>2</v>
      </c>
      <c r="M1293" s="1" t="s">
        <v>12537</v>
      </c>
      <c r="N1293" s="1" t="s">
        <v>13033</v>
      </c>
      <c r="T1293" s="1" t="s">
        <v>13544</v>
      </c>
      <c r="U1293" s="1" t="s">
        <v>322</v>
      </c>
      <c r="V1293" s="1" t="s">
        <v>6685</v>
      </c>
      <c r="Y1293" s="1" t="s">
        <v>54</v>
      </c>
      <c r="Z1293" s="1" t="s">
        <v>7112</v>
      </c>
      <c r="AG1293" s="1" t="s">
        <v>13699</v>
      </c>
      <c r="AI1293" s="1" t="s">
        <v>13545</v>
      </c>
    </row>
    <row r="1294" spans="1:72" ht="13.5" customHeight="1" x14ac:dyDescent="0.25">
      <c r="A1294" s="4" t="str">
        <f t="shared" ref="A1294:A1318" si="41">HYPERLINK("http://kyu.snu.ac.kr/sdhj/index.jsp?type=hj/GK14817_00IH_0001_0256.jpg","1687_풍각남면_256")</f>
        <v>1687_풍각남면_256</v>
      </c>
      <c r="B1294" s="1">
        <v>1687</v>
      </c>
      <c r="C1294" s="1" t="s">
        <v>11322</v>
      </c>
      <c r="D1294" s="1" t="s">
        <v>11323</v>
      </c>
      <c r="E1294" s="1">
        <v>1293</v>
      </c>
      <c r="F1294" s="1">
        <v>6</v>
      </c>
      <c r="G1294" s="1" t="s">
        <v>2894</v>
      </c>
      <c r="H1294" s="1" t="s">
        <v>6463</v>
      </c>
      <c r="I1294" s="1">
        <v>3</v>
      </c>
      <c r="L1294" s="1">
        <v>2</v>
      </c>
      <c r="M1294" s="1" t="s">
        <v>12537</v>
      </c>
      <c r="N1294" s="1" t="s">
        <v>13033</v>
      </c>
      <c r="T1294" s="1" t="s">
        <v>11389</v>
      </c>
      <c r="U1294" s="1" t="s">
        <v>322</v>
      </c>
      <c r="V1294" s="1" t="s">
        <v>6685</v>
      </c>
      <c r="Y1294" s="1" t="s">
        <v>3000</v>
      </c>
      <c r="Z1294" s="1" t="s">
        <v>7833</v>
      </c>
      <c r="AF1294" s="1" t="s">
        <v>13541</v>
      </c>
      <c r="AG1294" s="1" t="s">
        <v>13543</v>
      </c>
      <c r="AH1294" s="1" t="s">
        <v>13540</v>
      </c>
      <c r="AI1294" s="1" t="s">
        <v>13542</v>
      </c>
      <c r="BB1294" s="1" t="s">
        <v>322</v>
      </c>
      <c r="BC1294" s="1" t="s">
        <v>6685</v>
      </c>
      <c r="BD1294" s="1" t="s">
        <v>54</v>
      </c>
      <c r="BE1294" s="1" t="s">
        <v>7112</v>
      </c>
      <c r="BF1294" s="1" t="s">
        <v>11812</v>
      </c>
    </row>
    <row r="1295" spans="1:72" ht="13.5" customHeight="1" x14ac:dyDescent="0.25">
      <c r="A1295" s="4" t="str">
        <f t="shared" si="41"/>
        <v>1687_풍각남면_256</v>
      </c>
      <c r="B1295" s="1">
        <v>1687</v>
      </c>
      <c r="C1295" s="1" t="s">
        <v>11322</v>
      </c>
      <c r="D1295" s="1" t="s">
        <v>11323</v>
      </c>
      <c r="E1295" s="1">
        <v>1294</v>
      </c>
      <c r="F1295" s="1">
        <v>6</v>
      </c>
      <c r="G1295" s="1" t="s">
        <v>2894</v>
      </c>
      <c r="H1295" s="1" t="s">
        <v>6463</v>
      </c>
      <c r="I1295" s="1">
        <v>3</v>
      </c>
      <c r="L1295" s="1">
        <v>2</v>
      </c>
      <c r="M1295" s="1" t="s">
        <v>12537</v>
      </c>
      <c r="N1295" s="1" t="s">
        <v>13033</v>
      </c>
      <c r="T1295" s="1" t="s">
        <v>11389</v>
      </c>
      <c r="Y1295" s="1" t="s">
        <v>3001</v>
      </c>
      <c r="Z1295" s="1" t="s">
        <v>7834</v>
      </c>
      <c r="AC1295" s="1">
        <v>2</v>
      </c>
      <c r="AD1295" s="1" t="s">
        <v>69</v>
      </c>
      <c r="AE1295" s="1" t="s">
        <v>6722</v>
      </c>
      <c r="BB1295" s="1" t="s">
        <v>329</v>
      </c>
      <c r="BC1295" s="1" t="s">
        <v>9755</v>
      </c>
      <c r="BE1295" s="1" t="s">
        <v>7112</v>
      </c>
      <c r="BF1295" s="1" t="s">
        <v>11817</v>
      </c>
    </row>
    <row r="1296" spans="1:72" ht="13.5" customHeight="1" x14ac:dyDescent="0.25">
      <c r="A1296" s="4" t="str">
        <f t="shared" si="41"/>
        <v>1687_풍각남면_256</v>
      </c>
      <c r="B1296" s="1">
        <v>1687</v>
      </c>
      <c r="C1296" s="1" t="s">
        <v>11322</v>
      </c>
      <c r="D1296" s="1" t="s">
        <v>11323</v>
      </c>
      <c r="E1296" s="1">
        <v>1295</v>
      </c>
      <c r="F1296" s="1">
        <v>6</v>
      </c>
      <c r="G1296" s="1" t="s">
        <v>2894</v>
      </c>
      <c r="H1296" s="1" t="s">
        <v>6463</v>
      </c>
      <c r="I1296" s="1">
        <v>3</v>
      </c>
      <c r="L1296" s="1">
        <v>3</v>
      </c>
      <c r="M1296" s="1" t="s">
        <v>12538</v>
      </c>
      <c r="N1296" s="1" t="s">
        <v>13034</v>
      </c>
      <c r="Q1296" s="1" t="s">
        <v>3002</v>
      </c>
      <c r="R1296" s="1" t="s">
        <v>6584</v>
      </c>
      <c r="T1296" s="1" t="s">
        <v>11369</v>
      </c>
      <c r="W1296" s="1" t="s">
        <v>84</v>
      </c>
      <c r="X1296" s="1" t="s">
        <v>11440</v>
      </c>
      <c r="Y1296" s="1" t="s">
        <v>405</v>
      </c>
      <c r="Z1296" s="1" t="s">
        <v>7177</v>
      </c>
      <c r="AC1296" s="1">
        <v>77</v>
      </c>
      <c r="AD1296" s="1" t="s">
        <v>611</v>
      </c>
      <c r="AE1296" s="1" t="s">
        <v>8764</v>
      </c>
      <c r="AJ1296" s="1" t="s">
        <v>1654</v>
      </c>
      <c r="AK1296" s="1" t="s">
        <v>8909</v>
      </c>
      <c r="AL1296" s="1" t="s">
        <v>587</v>
      </c>
      <c r="AM1296" s="1" t="s">
        <v>8884</v>
      </c>
      <c r="AT1296" s="1" t="s">
        <v>471</v>
      </c>
      <c r="AU1296" s="1" t="s">
        <v>9170</v>
      </c>
      <c r="AV1296" s="1" t="s">
        <v>802</v>
      </c>
      <c r="AW1296" s="1" t="s">
        <v>7653</v>
      </c>
      <c r="BG1296" s="1" t="s">
        <v>1082</v>
      </c>
      <c r="BH1296" s="1" t="s">
        <v>8995</v>
      </c>
      <c r="BI1296" s="1" t="s">
        <v>3003</v>
      </c>
      <c r="BJ1296" s="1" t="s">
        <v>8074</v>
      </c>
      <c r="BK1296" s="1" t="s">
        <v>471</v>
      </c>
      <c r="BL1296" s="1" t="s">
        <v>9170</v>
      </c>
      <c r="BM1296" s="1" t="s">
        <v>3004</v>
      </c>
      <c r="BN1296" s="1" t="s">
        <v>10538</v>
      </c>
      <c r="BO1296" s="1" t="s">
        <v>1082</v>
      </c>
      <c r="BP1296" s="1" t="s">
        <v>8995</v>
      </c>
      <c r="BQ1296" s="1" t="s">
        <v>3005</v>
      </c>
      <c r="BR1296" s="1" t="s">
        <v>12041</v>
      </c>
      <c r="BS1296" s="1" t="s">
        <v>56</v>
      </c>
      <c r="BT1296" s="1" t="s">
        <v>11552</v>
      </c>
    </row>
    <row r="1297" spans="1:72" ht="13.5" customHeight="1" x14ac:dyDescent="0.25">
      <c r="A1297" s="4" t="str">
        <f t="shared" si="41"/>
        <v>1687_풍각남면_256</v>
      </c>
      <c r="B1297" s="1">
        <v>1687</v>
      </c>
      <c r="C1297" s="1" t="s">
        <v>11322</v>
      </c>
      <c r="D1297" s="1" t="s">
        <v>11323</v>
      </c>
      <c r="E1297" s="1">
        <v>1296</v>
      </c>
      <c r="F1297" s="1">
        <v>6</v>
      </c>
      <c r="G1297" s="1" t="s">
        <v>2894</v>
      </c>
      <c r="H1297" s="1" t="s">
        <v>6463</v>
      </c>
      <c r="I1297" s="1">
        <v>3</v>
      </c>
      <c r="L1297" s="1">
        <v>3</v>
      </c>
      <c r="M1297" s="1" t="s">
        <v>12538</v>
      </c>
      <c r="N1297" s="1" t="s">
        <v>13034</v>
      </c>
      <c r="S1297" s="1" t="s">
        <v>93</v>
      </c>
      <c r="T1297" s="1" t="s">
        <v>6597</v>
      </c>
      <c r="U1297" s="1" t="s">
        <v>3006</v>
      </c>
      <c r="V1297" s="1" t="s">
        <v>6866</v>
      </c>
      <c r="Y1297" s="1" t="s">
        <v>3007</v>
      </c>
      <c r="Z1297" s="1" t="s">
        <v>7491</v>
      </c>
      <c r="AC1297" s="1">
        <v>57</v>
      </c>
      <c r="AD1297" s="1" t="s">
        <v>2010</v>
      </c>
      <c r="AE1297" s="1" t="s">
        <v>8771</v>
      </c>
    </row>
    <row r="1298" spans="1:72" ht="13.5" customHeight="1" x14ac:dyDescent="0.25">
      <c r="A1298" s="4" t="str">
        <f t="shared" si="41"/>
        <v>1687_풍각남면_256</v>
      </c>
      <c r="B1298" s="1">
        <v>1687</v>
      </c>
      <c r="C1298" s="1" t="s">
        <v>11322</v>
      </c>
      <c r="D1298" s="1" t="s">
        <v>11323</v>
      </c>
      <c r="E1298" s="1">
        <v>1297</v>
      </c>
      <c r="F1298" s="1">
        <v>6</v>
      </c>
      <c r="G1298" s="1" t="s">
        <v>2894</v>
      </c>
      <c r="H1298" s="1" t="s">
        <v>6463</v>
      </c>
      <c r="I1298" s="1">
        <v>3</v>
      </c>
      <c r="L1298" s="1">
        <v>3</v>
      </c>
      <c r="M1298" s="1" t="s">
        <v>12538</v>
      </c>
      <c r="N1298" s="1" t="s">
        <v>13034</v>
      </c>
      <c r="S1298" s="1" t="s">
        <v>341</v>
      </c>
      <c r="T1298" s="1" t="s">
        <v>6594</v>
      </c>
      <c r="W1298" s="1" t="s">
        <v>84</v>
      </c>
      <c r="X1298" s="1" t="s">
        <v>11440</v>
      </c>
      <c r="Y1298" s="1" t="s">
        <v>140</v>
      </c>
      <c r="Z1298" s="1" t="s">
        <v>7129</v>
      </c>
      <c r="AF1298" s="1" t="s">
        <v>129</v>
      </c>
      <c r="AG1298" s="1" t="s">
        <v>8738</v>
      </c>
    </row>
    <row r="1299" spans="1:72" ht="13.5" customHeight="1" x14ac:dyDescent="0.25">
      <c r="A1299" s="4" t="str">
        <f t="shared" si="41"/>
        <v>1687_풍각남면_256</v>
      </c>
      <c r="B1299" s="1">
        <v>1687</v>
      </c>
      <c r="C1299" s="1" t="s">
        <v>11322</v>
      </c>
      <c r="D1299" s="1" t="s">
        <v>11323</v>
      </c>
      <c r="E1299" s="1">
        <v>1298</v>
      </c>
      <c r="F1299" s="1">
        <v>6</v>
      </c>
      <c r="G1299" s="1" t="s">
        <v>2894</v>
      </c>
      <c r="H1299" s="1" t="s">
        <v>6463</v>
      </c>
      <c r="I1299" s="1">
        <v>3</v>
      </c>
      <c r="L1299" s="1">
        <v>4</v>
      </c>
      <c r="M1299" s="1" t="s">
        <v>12539</v>
      </c>
      <c r="N1299" s="1" t="s">
        <v>13035</v>
      </c>
      <c r="T1299" s="1" t="s">
        <v>11368</v>
      </c>
      <c r="U1299" s="1" t="s">
        <v>58</v>
      </c>
      <c r="V1299" s="1" t="s">
        <v>6774</v>
      </c>
      <c r="W1299" s="1" t="s">
        <v>945</v>
      </c>
      <c r="X1299" s="1" t="s">
        <v>7075</v>
      </c>
      <c r="Y1299" s="1" t="s">
        <v>3008</v>
      </c>
      <c r="Z1299" s="1" t="s">
        <v>7835</v>
      </c>
      <c r="AC1299" s="1">
        <v>62</v>
      </c>
      <c r="AD1299" s="1" t="s">
        <v>69</v>
      </c>
      <c r="AE1299" s="1" t="s">
        <v>6722</v>
      </c>
      <c r="AJ1299" s="1" t="s">
        <v>17</v>
      </c>
      <c r="AK1299" s="1" t="s">
        <v>8908</v>
      </c>
      <c r="AL1299" s="1" t="s">
        <v>108</v>
      </c>
      <c r="AM1299" s="1" t="s">
        <v>8869</v>
      </c>
      <c r="AT1299" s="1" t="s">
        <v>471</v>
      </c>
      <c r="AU1299" s="1" t="s">
        <v>9170</v>
      </c>
      <c r="AV1299" s="1" t="s">
        <v>3009</v>
      </c>
      <c r="AW1299" s="1" t="s">
        <v>9447</v>
      </c>
      <c r="BG1299" s="1" t="s">
        <v>281</v>
      </c>
      <c r="BH1299" s="1" t="s">
        <v>9918</v>
      </c>
      <c r="BI1299" s="1" t="s">
        <v>13848</v>
      </c>
      <c r="BJ1299" s="1" t="s">
        <v>10116</v>
      </c>
      <c r="BK1299" s="1" t="s">
        <v>2955</v>
      </c>
      <c r="BL1299" s="1" t="s">
        <v>10348</v>
      </c>
      <c r="BM1299" s="1" t="s">
        <v>2956</v>
      </c>
      <c r="BN1299" s="1" t="s">
        <v>10536</v>
      </c>
      <c r="BO1299" s="1" t="s">
        <v>281</v>
      </c>
      <c r="BP1299" s="1" t="s">
        <v>9918</v>
      </c>
      <c r="BQ1299" s="1" t="s">
        <v>3010</v>
      </c>
      <c r="BR1299" s="1" t="s">
        <v>9348</v>
      </c>
      <c r="BS1299" s="1" t="s">
        <v>2229</v>
      </c>
      <c r="BT1299" s="1" t="s">
        <v>12316</v>
      </c>
    </row>
    <row r="1300" spans="1:72" ht="13.5" customHeight="1" x14ac:dyDescent="0.25">
      <c r="A1300" s="4" t="str">
        <f t="shared" si="41"/>
        <v>1687_풍각남면_256</v>
      </c>
      <c r="B1300" s="1">
        <v>1687</v>
      </c>
      <c r="C1300" s="1" t="s">
        <v>11322</v>
      </c>
      <c r="D1300" s="1" t="s">
        <v>11323</v>
      </c>
      <c r="E1300" s="1">
        <v>1299</v>
      </c>
      <c r="F1300" s="1">
        <v>6</v>
      </c>
      <c r="G1300" s="1" t="s">
        <v>2894</v>
      </c>
      <c r="H1300" s="1" t="s">
        <v>6463</v>
      </c>
      <c r="I1300" s="1">
        <v>3</v>
      </c>
      <c r="L1300" s="1">
        <v>4</v>
      </c>
      <c r="M1300" s="1" t="s">
        <v>12539</v>
      </c>
      <c r="N1300" s="1" t="s">
        <v>13035</v>
      </c>
      <c r="S1300" s="1" t="s">
        <v>52</v>
      </c>
      <c r="T1300" s="1" t="s">
        <v>6593</v>
      </c>
      <c r="W1300" s="1" t="s">
        <v>306</v>
      </c>
      <c r="X1300" s="1" t="s">
        <v>7062</v>
      </c>
      <c r="Y1300" s="1" t="s">
        <v>405</v>
      </c>
      <c r="Z1300" s="1" t="s">
        <v>7177</v>
      </c>
      <c r="AC1300" s="1">
        <v>57</v>
      </c>
      <c r="AD1300" s="1" t="s">
        <v>2010</v>
      </c>
      <c r="AE1300" s="1" t="s">
        <v>8771</v>
      </c>
      <c r="AJ1300" s="1" t="s">
        <v>1654</v>
      </c>
      <c r="AK1300" s="1" t="s">
        <v>8909</v>
      </c>
      <c r="AL1300" s="1" t="s">
        <v>86</v>
      </c>
      <c r="AM1300" s="1" t="s">
        <v>8853</v>
      </c>
      <c r="AT1300" s="1" t="s">
        <v>78</v>
      </c>
      <c r="AU1300" s="1" t="s">
        <v>6689</v>
      </c>
      <c r="AV1300" s="1" t="s">
        <v>3011</v>
      </c>
      <c r="AW1300" s="1" t="s">
        <v>9448</v>
      </c>
      <c r="BG1300" s="1" t="s">
        <v>2993</v>
      </c>
      <c r="BH1300" s="1" t="s">
        <v>9919</v>
      </c>
      <c r="BI1300" s="1" t="s">
        <v>13846</v>
      </c>
      <c r="BJ1300" s="1" t="s">
        <v>10115</v>
      </c>
      <c r="BK1300" s="1" t="s">
        <v>471</v>
      </c>
      <c r="BL1300" s="1" t="s">
        <v>9170</v>
      </c>
      <c r="BM1300" s="1" t="s">
        <v>2939</v>
      </c>
      <c r="BN1300" s="1" t="s">
        <v>10535</v>
      </c>
      <c r="BO1300" s="1" t="s">
        <v>471</v>
      </c>
      <c r="BP1300" s="1" t="s">
        <v>9170</v>
      </c>
      <c r="BQ1300" s="1" t="s">
        <v>3012</v>
      </c>
      <c r="BR1300" s="1" t="s">
        <v>10990</v>
      </c>
      <c r="BS1300" s="1" t="s">
        <v>77</v>
      </c>
      <c r="BT1300" s="1" t="s">
        <v>8882</v>
      </c>
    </row>
    <row r="1301" spans="1:72" ht="13.5" customHeight="1" x14ac:dyDescent="0.25">
      <c r="A1301" s="4" t="str">
        <f t="shared" si="41"/>
        <v>1687_풍각남면_256</v>
      </c>
      <c r="B1301" s="1">
        <v>1687</v>
      </c>
      <c r="C1301" s="1" t="s">
        <v>11322</v>
      </c>
      <c r="D1301" s="1" t="s">
        <v>11323</v>
      </c>
      <c r="E1301" s="1">
        <v>1300</v>
      </c>
      <c r="F1301" s="1">
        <v>6</v>
      </c>
      <c r="G1301" s="1" t="s">
        <v>2894</v>
      </c>
      <c r="H1301" s="1" t="s">
        <v>6463</v>
      </c>
      <c r="I1301" s="1">
        <v>3</v>
      </c>
      <c r="L1301" s="1">
        <v>4</v>
      </c>
      <c r="M1301" s="1" t="s">
        <v>12539</v>
      </c>
      <c r="N1301" s="1" t="s">
        <v>13035</v>
      </c>
      <c r="S1301" s="1" t="s">
        <v>93</v>
      </c>
      <c r="T1301" s="1" t="s">
        <v>6597</v>
      </c>
      <c r="U1301" s="1" t="s">
        <v>58</v>
      </c>
      <c r="V1301" s="1" t="s">
        <v>6774</v>
      </c>
      <c r="Y1301" s="1" t="s">
        <v>3013</v>
      </c>
      <c r="Z1301" s="1" t="s">
        <v>7836</v>
      </c>
      <c r="AC1301" s="1">
        <v>41</v>
      </c>
      <c r="AD1301" s="1" t="s">
        <v>287</v>
      </c>
      <c r="AE1301" s="1" t="s">
        <v>8744</v>
      </c>
    </row>
    <row r="1302" spans="1:72" ht="13.5" customHeight="1" x14ac:dyDescent="0.25">
      <c r="A1302" s="4" t="str">
        <f t="shared" si="41"/>
        <v>1687_풍각남면_256</v>
      </c>
      <c r="B1302" s="1">
        <v>1687</v>
      </c>
      <c r="C1302" s="1" t="s">
        <v>11322</v>
      </c>
      <c r="D1302" s="1" t="s">
        <v>11323</v>
      </c>
      <c r="E1302" s="1">
        <v>1301</v>
      </c>
      <c r="F1302" s="1">
        <v>6</v>
      </c>
      <c r="G1302" s="1" t="s">
        <v>2894</v>
      </c>
      <c r="H1302" s="1" t="s">
        <v>6463</v>
      </c>
      <c r="I1302" s="1">
        <v>3</v>
      </c>
      <c r="L1302" s="1">
        <v>4</v>
      </c>
      <c r="M1302" s="1" t="s">
        <v>12539</v>
      </c>
      <c r="N1302" s="1" t="s">
        <v>13035</v>
      </c>
      <c r="S1302" s="1" t="s">
        <v>93</v>
      </c>
      <c r="T1302" s="1" t="s">
        <v>6597</v>
      </c>
      <c r="U1302" s="1" t="s">
        <v>58</v>
      </c>
      <c r="V1302" s="1" t="s">
        <v>6774</v>
      </c>
      <c r="Y1302" s="1" t="s">
        <v>3014</v>
      </c>
      <c r="Z1302" s="1" t="s">
        <v>7837</v>
      </c>
      <c r="AC1302" s="1">
        <v>33</v>
      </c>
      <c r="AD1302" s="1" t="s">
        <v>574</v>
      </c>
      <c r="AE1302" s="1" t="s">
        <v>8762</v>
      </c>
    </row>
    <row r="1303" spans="1:72" ht="13.5" customHeight="1" x14ac:dyDescent="0.25">
      <c r="A1303" s="4" t="str">
        <f t="shared" si="41"/>
        <v>1687_풍각남면_256</v>
      </c>
      <c r="B1303" s="1">
        <v>1687</v>
      </c>
      <c r="C1303" s="1" t="s">
        <v>11322</v>
      </c>
      <c r="D1303" s="1" t="s">
        <v>11323</v>
      </c>
      <c r="E1303" s="1">
        <v>1302</v>
      </c>
      <c r="F1303" s="1">
        <v>6</v>
      </c>
      <c r="G1303" s="1" t="s">
        <v>2894</v>
      </c>
      <c r="H1303" s="1" t="s">
        <v>6463</v>
      </c>
      <c r="I1303" s="1">
        <v>3</v>
      </c>
      <c r="L1303" s="1">
        <v>4</v>
      </c>
      <c r="M1303" s="1" t="s">
        <v>12539</v>
      </c>
      <c r="N1303" s="1" t="s">
        <v>13035</v>
      </c>
      <c r="T1303" s="1" t="s">
        <v>11389</v>
      </c>
      <c r="U1303" s="1" t="s">
        <v>413</v>
      </c>
      <c r="V1303" s="1" t="s">
        <v>6695</v>
      </c>
      <c r="Y1303" s="1" t="s">
        <v>3015</v>
      </c>
      <c r="Z1303" s="1" t="s">
        <v>7838</v>
      </c>
      <c r="AC1303" s="1">
        <v>32</v>
      </c>
      <c r="AD1303" s="1" t="s">
        <v>633</v>
      </c>
      <c r="AE1303" s="1" t="s">
        <v>7260</v>
      </c>
      <c r="AT1303" s="1" t="s">
        <v>44</v>
      </c>
      <c r="AU1303" s="1" t="s">
        <v>6669</v>
      </c>
      <c r="AV1303" s="1" t="s">
        <v>114</v>
      </c>
      <c r="AW1303" s="1" t="s">
        <v>9449</v>
      </c>
      <c r="BB1303" s="1" t="s">
        <v>46</v>
      </c>
      <c r="BC1303" s="1" t="s">
        <v>6783</v>
      </c>
      <c r="BD1303" s="1" t="s">
        <v>13849</v>
      </c>
      <c r="BE1303" s="1" t="s">
        <v>9792</v>
      </c>
    </row>
    <row r="1304" spans="1:72" ht="13.5" customHeight="1" x14ac:dyDescent="0.25">
      <c r="A1304" s="4" t="str">
        <f t="shared" si="41"/>
        <v>1687_풍각남면_256</v>
      </c>
      <c r="B1304" s="1">
        <v>1687</v>
      </c>
      <c r="C1304" s="1" t="s">
        <v>11322</v>
      </c>
      <c r="D1304" s="1" t="s">
        <v>11323</v>
      </c>
      <c r="E1304" s="1">
        <v>1303</v>
      </c>
      <c r="F1304" s="1">
        <v>6</v>
      </c>
      <c r="G1304" s="1" t="s">
        <v>2894</v>
      </c>
      <c r="H1304" s="1" t="s">
        <v>6463</v>
      </c>
      <c r="I1304" s="1">
        <v>3</v>
      </c>
      <c r="L1304" s="1">
        <v>4</v>
      </c>
      <c r="M1304" s="1" t="s">
        <v>12539</v>
      </c>
      <c r="N1304" s="1" t="s">
        <v>13035</v>
      </c>
      <c r="T1304" s="1" t="s">
        <v>11389</v>
      </c>
      <c r="U1304" s="1" t="s">
        <v>324</v>
      </c>
      <c r="V1304" s="1" t="s">
        <v>6693</v>
      </c>
      <c r="Y1304" s="1" t="s">
        <v>3016</v>
      </c>
      <c r="Z1304" s="1" t="s">
        <v>7839</v>
      </c>
      <c r="AC1304" s="1">
        <v>21</v>
      </c>
      <c r="AD1304" s="1" t="s">
        <v>415</v>
      </c>
      <c r="AE1304" s="1" t="s">
        <v>8756</v>
      </c>
      <c r="AT1304" s="1" t="s">
        <v>44</v>
      </c>
      <c r="AU1304" s="1" t="s">
        <v>6669</v>
      </c>
      <c r="AV1304" s="1" t="s">
        <v>1925</v>
      </c>
      <c r="AW1304" s="1" t="s">
        <v>7572</v>
      </c>
      <c r="BB1304" s="1" t="s">
        <v>46</v>
      </c>
      <c r="BC1304" s="1" t="s">
        <v>6783</v>
      </c>
      <c r="BD1304" s="1" t="s">
        <v>1094</v>
      </c>
      <c r="BE1304" s="1" t="s">
        <v>7345</v>
      </c>
    </row>
    <row r="1305" spans="1:72" ht="13.5" customHeight="1" x14ac:dyDescent="0.25">
      <c r="A1305" s="4" t="str">
        <f t="shared" si="41"/>
        <v>1687_풍각남면_256</v>
      </c>
      <c r="B1305" s="1">
        <v>1687</v>
      </c>
      <c r="C1305" s="1" t="s">
        <v>11322</v>
      </c>
      <c r="D1305" s="1" t="s">
        <v>11323</v>
      </c>
      <c r="E1305" s="1">
        <v>1304</v>
      </c>
      <c r="F1305" s="1">
        <v>6</v>
      </c>
      <c r="G1305" s="1" t="s">
        <v>2894</v>
      </c>
      <c r="H1305" s="1" t="s">
        <v>6463</v>
      </c>
      <c r="I1305" s="1">
        <v>3</v>
      </c>
      <c r="L1305" s="1">
        <v>4</v>
      </c>
      <c r="M1305" s="1" t="s">
        <v>12539</v>
      </c>
      <c r="N1305" s="1" t="s">
        <v>13035</v>
      </c>
      <c r="T1305" s="1" t="s">
        <v>11389</v>
      </c>
      <c r="U1305" s="1" t="s">
        <v>324</v>
      </c>
      <c r="V1305" s="1" t="s">
        <v>6693</v>
      </c>
      <c r="Y1305" s="1" t="s">
        <v>3017</v>
      </c>
      <c r="Z1305" s="1" t="s">
        <v>7840</v>
      </c>
      <c r="AC1305" s="1">
        <v>7</v>
      </c>
      <c r="AD1305" s="1" t="s">
        <v>121</v>
      </c>
      <c r="AE1305" s="1" t="s">
        <v>8725</v>
      </c>
      <c r="AF1305" s="1" t="s">
        <v>97</v>
      </c>
      <c r="AG1305" s="1" t="s">
        <v>8774</v>
      </c>
    </row>
    <row r="1306" spans="1:72" ht="13.5" customHeight="1" x14ac:dyDescent="0.25">
      <c r="A1306" s="4" t="str">
        <f t="shared" si="41"/>
        <v>1687_풍각남면_256</v>
      </c>
      <c r="B1306" s="1">
        <v>1687</v>
      </c>
      <c r="C1306" s="1" t="s">
        <v>11322</v>
      </c>
      <c r="D1306" s="1" t="s">
        <v>11323</v>
      </c>
      <c r="E1306" s="1">
        <v>1305</v>
      </c>
      <c r="F1306" s="1">
        <v>6</v>
      </c>
      <c r="G1306" s="1" t="s">
        <v>2894</v>
      </c>
      <c r="H1306" s="1" t="s">
        <v>6463</v>
      </c>
      <c r="I1306" s="1">
        <v>3</v>
      </c>
      <c r="L1306" s="1">
        <v>4</v>
      </c>
      <c r="M1306" s="1" t="s">
        <v>12539</v>
      </c>
      <c r="N1306" s="1" t="s">
        <v>13035</v>
      </c>
      <c r="T1306" s="1" t="s">
        <v>11389</v>
      </c>
      <c r="U1306" s="1" t="s">
        <v>326</v>
      </c>
      <c r="V1306" s="1" t="s">
        <v>6686</v>
      </c>
      <c r="Y1306" s="1" t="s">
        <v>696</v>
      </c>
      <c r="Z1306" s="1" t="s">
        <v>7642</v>
      </c>
      <c r="AF1306" s="1" t="s">
        <v>1021</v>
      </c>
      <c r="AG1306" s="1" t="s">
        <v>8784</v>
      </c>
      <c r="AH1306" s="1" t="s">
        <v>1506</v>
      </c>
      <c r="AI1306" s="1" t="s">
        <v>8852</v>
      </c>
    </row>
    <row r="1307" spans="1:72" ht="13.5" customHeight="1" x14ac:dyDescent="0.25">
      <c r="A1307" s="4" t="str">
        <f t="shared" si="41"/>
        <v>1687_풍각남면_256</v>
      </c>
      <c r="B1307" s="1">
        <v>1687</v>
      </c>
      <c r="C1307" s="1" t="s">
        <v>11322</v>
      </c>
      <c r="D1307" s="1" t="s">
        <v>11323</v>
      </c>
      <c r="E1307" s="1">
        <v>1306</v>
      </c>
      <c r="F1307" s="1">
        <v>6</v>
      </c>
      <c r="G1307" s="1" t="s">
        <v>2894</v>
      </c>
      <c r="H1307" s="1" t="s">
        <v>6463</v>
      </c>
      <c r="I1307" s="1">
        <v>3</v>
      </c>
      <c r="L1307" s="1">
        <v>4</v>
      </c>
      <c r="M1307" s="1" t="s">
        <v>12539</v>
      </c>
      <c r="N1307" s="1" t="s">
        <v>13035</v>
      </c>
      <c r="T1307" s="1" t="s">
        <v>11389</v>
      </c>
      <c r="U1307" s="1" t="s">
        <v>326</v>
      </c>
      <c r="V1307" s="1" t="s">
        <v>6686</v>
      </c>
      <c r="Y1307" s="1" t="s">
        <v>1052</v>
      </c>
      <c r="Z1307" s="1" t="s">
        <v>7329</v>
      </c>
      <c r="AG1307" s="1" t="s">
        <v>11583</v>
      </c>
    </row>
    <row r="1308" spans="1:72" ht="13.5" customHeight="1" x14ac:dyDescent="0.25">
      <c r="A1308" s="4" t="str">
        <f t="shared" si="41"/>
        <v>1687_풍각남면_256</v>
      </c>
      <c r="B1308" s="1">
        <v>1687</v>
      </c>
      <c r="C1308" s="1" t="s">
        <v>11322</v>
      </c>
      <c r="D1308" s="1" t="s">
        <v>11323</v>
      </c>
      <c r="E1308" s="1">
        <v>1307</v>
      </c>
      <c r="F1308" s="1">
        <v>6</v>
      </c>
      <c r="G1308" s="1" t="s">
        <v>2894</v>
      </c>
      <c r="H1308" s="1" t="s">
        <v>6463</v>
      </c>
      <c r="I1308" s="1">
        <v>3</v>
      </c>
      <c r="L1308" s="1">
        <v>4</v>
      </c>
      <c r="M1308" s="1" t="s">
        <v>12539</v>
      </c>
      <c r="N1308" s="1" t="s">
        <v>13035</v>
      </c>
      <c r="T1308" s="1" t="s">
        <v>11389</v>
      </c>
      <c r="U1308" s="1" t="s">
        <v>322</v>
      </c>
      <c r="V1308" s="1" t="s">
        <v>6685</v>
      </c>
      <c r="Y1308" s="1" t="s">
        <v>1771</v>
      </c>
      <c r="Z1308" s="1" t="s">
        <v>7542</v>
      </c>
      <c r="AG1308" s="1" t="s">
        <v>11583</v>
      </c>
    </row>
    <row r="1309" spans="1:72" ht="13.5" customHeight="1" x14ac:dyDescent="0.25">
      <c r="A1309" s="4" t="str">
        <f t="shared" si="41"/>
        <v>1687_풍각남면_256</v>
      </c>
      <c r="B1309" s="1">
        <v>1687</v>
      </c>
      <c r="C1309" s="1" t="s">
        <v>11322</v>
      </c>
      <c r="D1309" s="1" t="s">
        <v>11323</v>
      </c>
      <c r="E1309" s="1">
        <v>1308</v>
      </c>
      <c r="F1309" s="1">
        <v>6</v>
      </c>
      <c r="G1309" s="1" t="s">
        <v>2894</v>
      </c>
      <c r="H1309" s="1" t="s">
        <v>6463</v>
      </c>
      <c r="I1309" s="1">
        <v>3</v>
      </c>
      <c r="L1309" s="1">
        <v>4</v>
      </c>
      <c r="M1309" s="1" t="s">
        <v>12539</v>
      </c>
      <c r="N1309" s="1" t="s">
        <v>13035</v>
      </c>
      <c r="T1309" s="1" t="s">
        <v>11389</v>
      </c>
      <c r="U1309" s="1" t="s">
        <v>326</v>
      </c>
      <c r="V1309" s="1" t="s">
        <v>6686</v>
      </c>
      <c r="Y1309" s="1" t="s">
        <v>1788</v>
      </c>
      <c r="Z1309" s="1" t="s">
        <v>7841</v>
      </c>
      <c r="AF1309" s="1" t="s">
        <v>11581</v>
      </c>
      <c r="AG1309" s="1" t="s">
        <v>11580</v>
      </c>
    </row>
    <row r="1310" spans="1:72" ht="13.5" customHeight="1" x14ac:dyDescent="0.25">
      <c r="A1310" s="4" t="str">
        <f t="shared" si="41"/>
        <v>1687_풍각남면_256</v>
      </c>
      <c r="B1310" s="1">
        <v>1687</v>
      </c>
      <c r="C1310" s="1" t="s">
        <v>11322</v>
      </c>
      <c r="D1310" s="1" t="s">
        <v>11323</v>
      </c>
      <c r="E1310" s="1">
        <v>1309</v>
      </c>
      <c r="F1310" s="1">
        <v>6</v>
      </c>
      <c r="G1310" s="1" t="s">
        <v>2894</v>
      </c>
      <c r="H1310" s="1" t="s">
        <v>6463</v>
      </c>
      <c r="I1310" s="1">
        <v>3</v>
      </c>
      <c r="L1310" s="1">
        <v>5</v>
      </c>
      <c r="M1310" s="1" t="s">
        <v>12540</v>
      </c>
      <c r="N1310" s="1" t="s">
        <v>13036</v>
      </c>
      <c r="T1310" s="1" t="s">
        <v>11369</v>
      </c>
      <c r="U1310" s="1" t="s">
        <v>58</v>
      </c>
      <c r="V1310" s="1" t="s">
        <v>6774</v>
      </c>
      <c r="W1310" s="1" t="s">
        <v>945</v>
      </c>
      <c r="X1310" s="1" t="s">
        <v>7075</v>
      </c>
      <c r="Y1310" s="1" t="s">
        <v>3018</v>
      </c>
      <c r="Z1310" s="1" t="s">
        <v>7842</v>
      </c>
      <c r="AC1310" s="1">
        <v>44</v>
      </c>
      <c r="AD1310" s="1" t="s">
        <v>229</v>
      </c>
      <c r="AE1310" s="1" t="s">
        <v>8739</v>
      </c>
      <c r="AJ1310" s="1" t="s">
        <v>17</v>
      </c>
      <c r="AK1310" s="1" t="s">
        <v>8908</v>
      </c>
      <c r="AL1310" s="1" t="s">
        <v>108</v>
      </c>
      <c r="AM1310" s="1" t="s">
        <v>8869</v>
      </c>
      <c r="AT1310" s="1" t="s">
        <v>58</v>
      </c>
      <c r="AU1310" s="1" t="s">
        <v>6774</v>
      </c>
      <c r="AV1310" s="1" t="s">
        <v>3008</v>
      </c>
      <c r="AW1310" s="1" t="s">
        <v>7835</v>
      </c>
      <c r="BG1310" s="1" t="s">
        <v>471</v>
      </c>
      <c r="BH1310" s="1" t="s">
        <v>9170</v>
      </c>
      <c r="BI1310" s="1" t="s">
        <v>3009</v>
      </c>
      <c r="BJ1310" s="1" t="s">
        <v>9447</v>
      </c>
      <c r="BK1310" s="1" t="s">
        <v>281</v>
      </c>
      <c r="BL1310" s="1" t="s">
        <v>9918</v>
      </c>
      <c r="BM1310" s="1" t="s">
        <v>2954</v>
      </c>
      <c r="BN1310" s="1" t="s">
        <v>10116</v>
      </c>
      <c r="BO1310" s="1" t="s">
        <v>78</v>
      </c>
      <c r="BP1310" s="1" t="s">
        <v>6689</v>
      </c>
      <c r="BQ1310" s="1" t="s">
        <v>3019</v>
      </c>
      <c r="BR1310" s="1" t="s">
        <v>10991</v>
      </c>
      <c r="BS1310" s="1" t="s">
        <v>86</v>
      </c>
      <c r="BT1310" s="1" t="s">
        <v>8853</v>
      </c>
    </row>
    <row r="1311" spans="1:72" ht="13.5" customHeight="1" x14ac:dyDescent="0.25">
      <c r="A1311" s="4" t="str">
        <f t="shared" si="41"/>
        <v>1687_풍각남면_256</v>
      </c>
      <c r="B1311" s="1">
        <v>1687</v>
      </c>
      <c r="C1311" s="1" t="s">
        <v>11322</v>
      </c>
      <c r="D1311" s="1" t="s">
        <v>11323</v>
      </c>
      <c r="E1311" s="1">
        <v>1310</v>
      </c>
      <c r="F1311" s="1">
        <v>6</v>
      </c>
      <c r="G1311" s="1" t="s">
        <v>2894</v>
      </c>
      <c r="H1311" s="1" t="s">
        <v>6463</v>
      </c>
      <c r="I1311" s="1">
        <v>3</v>
      </c>
      <c r="L1311" s="1">
        <v>5</v>
      </c>
      <c r="M1311" s="1" t="s">
        <v>12540</v>
      </c>
      <c r="N1311" s="1" t="s">
        <v>13036</v>
      </c>
      <c r="S1311" s="1" t="s">
        <v>52</v>
      </c>
      <c r="T1311" s="1" t="s">
        <v>6593</v>
      </c>
      <c r="W1311" s="1" t="s">
        <v>98</v>
      </c>
      <c r="X1311" s="1" t="s">
        <v>11439</v>
      </c>
      <c r="Y1311" s="1" t="s">
        <v>405</v>
      </c>
      <c r="Z1311" s="1" t="s">
        <v>7177</v>
      </c>
      <c r="AC1311" s="1">
        <v>40</v>
      </c>
      <c r="AD1311" s="1" t="s">
        <v>327</v>
      </c>
      <c r="AE1311" s="1" t="s">
        <v>8748</v>
      </c>
      <c r="AJ1311" s="1" t="s">
        <v>1654</v>
      </c>
      <c r="AK1311" s="1" t="s">
        <v>8909</v>
      </c>
      <c r="AL1311" s="1" t="s">
        <v>56</v>
      </c>
      <c r="AM1311" s="1" t="s">
        <v>11552</v>
      </c>
      <c r="AT1311" s="1" t="s">
        <v>1155</v>
      </c>
      <c r="AU1311" s="1" t="s">
        <v>11764</v>
      </c>
      <c r="AV1311" s="1" t="s">
        <v>3020</v>
      </c>
      <c r="AW1311" s="1" t="s">
        <v>9450</v>
      </c>
      <c r="BG1311" s="1" t="s">
        <v>78</v>
      </c>
      <c r="BH1311" s="1" t="s">
        <v>6689</v>
      </c>
      <c r="BI1311" s="1" t="s">
        <v>3021</v>
      </c>
      <c r="BJ1311" s="1" t="s">
        <v>10118</v>
      </c>
      <c r="BK1311" s="1" t="s">
        <v>3022</v>
      </c>
      <c r="BL1311" s="1" t="s">
        <v>13659</v>
      </c>
      <c r="BM1311" s="1" t="s">
        <v>3023</v>
      </c>
      <c r="BN1311" s="1" t="s">
        <v>9688</v>
      </c>
      <c r="BO1311" s="1" t="s">
        <v>3024</v>
      </c>
      <c r="BP1311" s="1" t="s">
        <v>10767</v>
      </c>
      <c r="BQ1311" s="1" t="s">
        <v>3025</v>
      </c>
      <c r="BR1311" s="1" t="s">
        <v>12017</v>
      </c>
      <c r="BS1311" s="1" t="s">
        <v>163</v>
      </c>
      <c r="BT1311" s="1" t="s">
        <v>8851</v>
      </c>
    </row>
    <row r="1312" spans="1:72" ht="13.5" customHeight="1" x14ac:dyDescent="0.25">
      <c r="A1312" s="4" t="str">
        <f t="shared" si="41"/>
        <v>1687_풍각남면_256</v>
      </c>
      <c r="B1312" s="1">
        <v>1687</v>
      </c>
      <c r="C1312" s="1" t="s">
        <v>11322</v>
      </c>
      <c r="D1312" s="1" t="s">
        <v>11323</v>
      </c>
      <c r="E1312" s="1">
        <v>1311</v>
      </c>
      <c r="F1312" s="1">
        <v>6</v>
      </c>
      <c r="G1312" s="1" t="s">
        <v>2894</v>
      </c>
      <c r="H1312" s="1" t="s">
        <v>6463</v>
      </c>
      <c r="I1312" s="1">
        <v>3</v>
      </c>
      <c r="L1312" s="1">
        <v>5</v>
      </c>
      <c r="M1312" s="1" t="s">
        <v>12540</v>
      </c>
      <c r="N1312" s="1" t="s">
        <v>13036</v>
      </c>
      <c r="T1312" s="1" t="s">
        <v>11389</v>
      </c>
      <c r="U1312" s="1" t="s">
        <v>324</v>
      </c>
      <c r="V1312" s="1" t="s">
        <v>6693</v>
      </c>
      <c r="Y1312" s="1" t="s">
        <v>3017</v>
      </c>
      <c r="Z1312" s="1" t="s">
        <v>7840</v>
      </c>
      <c r="AC1312" s="1">
        <v>23</v>
      </c>
      <c r="AD1312" s="1" t="s">
        <v>202</v>
      </c>
      <c r="AE1312" s="1" t="s">
        <v>8736</v>
      </c>
    </row>
    <row r="1313" spans="1:73" ht="13.5" customHeight="1" x14ac:dyDescent="0.25">
      <c r="A1313" s="4" t="str">
        <f t="shared" si="41"/>
        <v>1687_풍각남면_256</v>
      </c>
      <c r="B1313" s="1">
        <v>1687</v>
      </c>
      <c r="C1313" s="1" t="s">
        <v>11322</v>
      </c>
      <c r="D1313" s="1" t="s">
        <v>11323</v>
      </c>
      <c r="E1313" s="1">
        <v>1312</v>
      </c>
      <c r="F1313" s="1">
        <v>6</v>
      </c>
      <c r="G1313" s="1" t="s">
        <v>2894</v>
      </c>
      <c r="H1313" s="1" t="s">
        <v>6463</v>
      </c>
      <c r="I1313" s="1">
        <v>3</v>
      </c>
      <c r="L1313" s="1">
        <v>5</v>
      </c>
      <c r="M1313" s="1" t="s">
        <v>12540</v>
      </c>
      <c r="N1313" s="1" t="s">
        <v>13036</v>
      </c>
      <c r="T1313" s="1" t="s">
        <v>11389</v>
      </c>
      <c r="U1313" s="1" t="s">
        <v>324</v>
      </c>
      <c r="V1313" s="1" t="s">
        <v>6693</v>
      </c>
      <c r="Y1313" s="1" t="s">
        <v>3026</v>
      </c>
      <c r="Z1313" s="1" t="s">
        <v>7843</v>
      </c>
      <c r="AC1313" s="1">
        <v>15</v>
      </c>
      <c r="AD1313" s="1" t="s">
        <v>119</v>
      </c>
      <c r="AE1313" s="1" t="s">
        <v>8724</v>
      </c>
      <c r="AF1313" s="1" t="s">
        <v>97</v>
      </c>
      <c r="AG1313" s="1" t="s">
        <v>8774</v>
      </c>
    </row>
    <row r="1314" spans="1:73" ht="13.5" customHeight="1" x14ac:dyDescent="0.25">
      <c r="A1314" s="4" t="str">
        <f t="shared" si="41"/>
        <v>1687_풍각남면_256</v>
      </c>
      <c r="B1314" s="1">
        <v>1687</v>
      </c>
      <c r="C1314" s="1" t="s">
        <v>11322</v>
      </c>
      <c r="D1314" s="1" t="s">
        <v>11323</v>
      </c>
      <c r="E1314" s="1">
        <v>1313</v>
      </c>
      <c r="F1314" s="1">
        <v>6</v>
      </c>
      <c r="G1314" s="1" t="s">
        <v>2894</v>
      </c>
      <c r="H1314" s="1" t="s">
        <v>6463</v>
      </c>
      <c r="I1314" s="1">
        <v>4</v>
      </c>
      <c r="J1314" s="1" t="s">
        <v>3027</v>
      </c>
      <c r="K1314" s="1" t="s">
        <v>6513</v>
      </c>
      <c r="L1314" s="1">
        <v>1</v>
      </c>
      <c r="M1314" s="1" t="s">
        <v>12541</v>
      </c>
      <c r="N1314" s="1" t="s">
        <v>13037</v>
      </c>
      <c r="T1314" s="1" t="s">
        <v>11368</v>
      </c>
      <c r="U1314" s="1" t="s">
        <v>3028</v>
      </c>
      <c r="V1314" s="1" t="s">
        <v>6867</v>
      </c>
      <c r="W1314" s="1" t="s">
        <v>898</v>
      </c>
      <c r="X1314" s="1" t="s">
        <v>7075</v>
      </c>
      <c r="Y1314" s="1" t="s">
        <v>1956</v>
      </c>
      <c r="Z1314" s="1" t="s">
        <v>7844</v>
      </c>
      <c r="AC1314" s="1">
        <v>42</v>
      </c>
      <c r="AD1314" s="1" t="s">
        <v>307</v>
      </c>
      <c r="AE1314" s="1" t="s">
        <v>8745</v>
      </c>
      <c r="AJ1314" s="1" t="s">
        <v>17</v>
      </c>
      <c r="AK1314" s="1" t="s">
        <v>8908</v>
      </c>
      <c r="AL1314" s="1" t="s">
        <v>587</v>
      </c>
      <c r="AM1314" s="1" t="s">
        <v>8884</v>
      </c>
      <c r="AT1314" s="1" t="s">
        <v>1082</v>
      </c>
      <c r="AU1314" s="1" t="s">
        <v>8995</v>
      </c>
      <c r="AV1314" s="1" t="s">
        <v>3029</v>
      </c>
      <c r="AW1314" s="1" t="s">
        <v>9451</v>
      </c>
      <c r="BG1314" s="1" t="s">
        <v>1179</v>
      </c>
      <c r="BH1314" s="1" t="s">
        <v>11413</v>
      </c>
      <c r="BI1314" s="1" t="s">
        <v>1906</v>
      </c>
      <c r="BJ1314" s="1" t="s">
        <v>7689</v>
      </c>
      <c r="BK1314" s="1" t="s">
        <v>1179</v>
      </c>
      <c r="BL1314" s="1" t="s">
        <v>11413</v>
      </c>
      <c r="BM1314" s="1" t="s">
        <v>900</v>
      </c>
      <c r="BN1314" s="1" t="s">
        <v>9986</v>
      </c>
      <c r="BO1314" s="1" t="s">
        <v>180</v>
      </c>
      <c r="BP1314" s="1" t="s">
        <v>6712</v>
      </c>
      <c r="BQ1314" s="1" t="s">
        <v>3030</v>
      </c>
      <c r="BR1314" s="1" t="s">
        <v>10992</v>
      </c>
      <c r="BS1314" s="1" t="s">
        <v>238</v>
      </c>
      <c r="BT1314" s="1" t="s">
        <v>8872</v>
      </c>
      <c r="BU1314" s="1" t="s">
        <v>14123</v>
      </c>
    </row>
    <row r="1315" spans="1:73" ht="13.5" customHeight="1" x14ac:dyDescent="0.25">
      <c r="A1315" s="4" t="str">
        <f t="shared" si="41"/>
        <v>1687_풍각남면_256</v>
      </c>
      <c r="B1315" s="1">
        <v>1687</v>
      </c>
      <c r="C1315" s="1" t="s">
        <v>11322</v>
      </c>
      <c r="D1315" s="1" t="s">
        <v>11323</v>
      </c>
      <c r="E1315" s="1">
        <v>1314</v>
      </c>
      <c r="F1315" s="1">
        <v>6</v>
      </c>
      <c r="G1315" s="1" t="s">
        <v>2894</v>
      </c>
      <c r="H1315" s="1" t="s">
        <v>6463</v>
      </c>
      <c r="I1315" s="1">
        <v>4</v>
      </c>
      <c r="L1315" s="1">
        <v>1</v>
      </c>
      <c r="M1315" s="1" t="s">
        <v>12541</v>
      </c>
      <c r="N1315" s="1" t="s">
        <v>13037</v>
      </c>
      <c r="S1315" s="1" t="s">
        <v>52</v>
      </c>
      <c r="T1315" s="1" t="s">
        <v>6593</v>
      </c>
      <c r="W1315" s="1" t="s">
        <v>74</v>
      </c>
      <c r="X1315" s="1" t="s">
        <v>7057</v>
      </c>
      <c r="Y1315" s="1" t="s">
        <v>140</v>
      </c>
      <c r="Z1315" s="1" t="s">
        <v>7129</v>
      </c>
      <c r="AC1315" s="1">
        <v>34</v>
      </c>
      <c r="AD1315" s="1" t="s">
        <v>55</v>
      </c>
      <c r="AE1315" s="1" t="s">
        <v>8716</v>
      </c>
      <c r="AJ1315" s="1" t="s">
        <v>17</v>
      </c>
      <c r="AK1315" s="1" t="s">
        <v>8908</v>
      </c>
      <c r="AL1315" s="1" t="s">
        <v>238</v>
      </c>
      <c r="AM1315" s="1" t="s">
        <v>8872</v>
      </c>
      <c r="AT1315" s="1" t="s">
        <v>78</v>
      </c>
      <c r="AU1315" s="1" t="s">
        <v>6689</v>
      </c>
      <c r="AV1315" s="1" t="s">
        <v>3031</v>
      </c>
      <c r="AW1315" s="1" t="s">
        <v>9404</v>
      </c>
      <c r="BG1315" s="1" t="s">
        <v>3032</v>
      </c>
      <c r="BH1315" s="1" t="s">
        <v>11891</v>
      </c>
      <c r="BI1315" s="1" t="s">
        <v>3033</v>
      </c>
      <c r="BJ1315" s="1" t="s">
        <v>10119</v>
      </c>
      <c r="BK1315" s="1" t="s">
        <v>392</v>
      </c>
      <c r="BL1315" s="1" t="s">
        <v>9213</v>
      </c>
      <c r="BM1315" s="1" t="s">
        <v>3034</v>
      </c>
      <c r="BN1315" s="1" t="s">
        <v>10539</v>
      </c>
      <c r="BO1315" s="1" t="s">
        <v>3035</v>
      </c>
      <c r="BP1315" s="1" t="s">
        <v>11940</v>
      </c>
      <c r="BQ1315" s="1" t="s">
        <v>3036</v>
      </c>
      <c r="BR1315" s="1" t="s">
        <v>12123</v>
      </c>
      <c r="BS1315" s="1" t="s">
        <v>56</v>
      </c>
      <c r="BT1315" s="1" t="s">
        <v>11552</v>
      </c>
      <c r="BU1315" s="1" t="s">
        <v>14124</v>
      </c>
    </row>
    <row r="1316" spans="1:73" ht="13.5" customHeight="1" x14ac:dyDescent="0.25">
      <c r="A1316" s="4" t="str">
        <f t="shared" si="41"/>
        <v>1687_풍각남면_256</v>
      </c>
      <c r="B1316" s="1">
        <v>1687</v>
      </c>
      <c r="C1316" s="1" t="s">
        <v>11322</v>
      </c>
      <c r="D1316" s="1" t="s">
        <v>11323</v>
      </c>
      <c r="E1316" s="1">
        <v>1315</v>
      </c>
      <c r="F1316" s="1">
        <v>6</v>
      </c>
      <c r="G1316" s="1" t="s">
        <v>2894</v>
      </c>
      <c r="H1316" s="1" t="s">
        <v>6463</v>
      </c>
      <c r="I1316" s="1">
        <v>4</v>
      </c>
      <c r="L1316" s="1">
        <v>1</v>
      </c>
      <c r="M1316" s="1" t="s">
        <v>12541</v>
      </c>
      <c r="N1316" s="1" t="s">
        <v>13037</v>
      </c>
      <c r="S1316" s="1" t="s">
        <v>68</v>
      </c>
      <c r="T1316" s="1" t="s">
        <v>6595</v>
      </c>
      <c r="W1316" s="1" t="s">
        <v>74</v>
      </c>
      <c r="X1316" s="1" t="s">
        <v>7057</v>
      </c>
      <c r="Y1316" s="1" t="s">
        <v>140</v>
      </c>
      <c r="Z1316" s="1" t="s">
        <v>7129</v>
      </c>
      <c r="AC1316" s="1">
        <v>62</v>
      </c>
      <c r="AD1316" s="1" t="s">
        <v>69</v>
      </c>
      <c r="AE1316" s="1" t="s">
        <v>6722</v>
      </c>
    </row>
    <row r="1317" spans="1:73" ht="13.5" customHeight="1" x14ac:dyDescent="0.25">
      <c r="A1317" s="4" t="str">
        <f t="shared" si="41"/>
        <v>1687_풍각남면_256</v>
      </c>
      <c r="B1317" s="1">
        <v>1687</v>
      </c>
      <c r="C1317" s="1" t="s">
        <v>11322</v>
      </c>
      <c r="D1317" s="1" t="s">
        <v>11323</v>
      </c>
      <c r="E1317" s="1">
        <v>1316</v>
      </c>
      <c r="F1317" s="1">
        <v>6</v>
      </c>
      <c r="G1317" s="1" t="s">
        <v>2894</v>
      </c>
      <c r="H1317" s="1" t="s">
        <v>6463</v>
      </c>
      <c r="I1317" s="1">
        <v>4</v>
      </c>
      <c r="L1317" s="1">
        <v>2</v>
      </c>
      <c r="M1317" s="1" t="s">
        <v>12542</v>
      </c>
      <c r="N1317" s="1" t="s">
        <v>13038</v>
      </c>
      <c r="T1317" s="1" t="s">
        <v>11368</v>
      </c>
      <c r="U1317" s="1" t="s">
        <v>58</v>
      </c>
      <c r="V1317" s="1" t="s">
        <v>6774</v>
      </c>
      <c r="W1317" s="1" t="s">
        <v>945</v>
      </c>
      <c r="X1317" s="1" t="s">
        <v>7075</v>
      </c>
      <c r="Y1317" s="1" t="s">
        <v>3037</v>
      </c>
      <c r="Z1317" s="1" t="s">
        <v>7845</v>
      </c>
      <c r="AC1317" s="1">
        <v>32</v>
      </c>
      <c r="AD1317" s="1" t="s">
        <v>633</v>
      </c>
      <c r="AE1317" s="1" t="s">
        <v>7260</v>
      </c>
      <c r="AJ1317" s="1" t="s">
        <v>17</v>
      </c>
      <c r="AK1317" s="1" t="s">
        <v>8908</v>
      </c>
      <c r="AL1317" s="1" t="s">
        <v>108</v>
      </c>
      <c r="AM1317" s="1" t="s">
        <v>8869</v>
      </c>
      <c r="AT1317" s="1" t="s">
        <v>3038</v>
      </c>
      <c r="AU1317" s="1" t="s">
        <v>9202</v>
      </c>
      <c r="AV1317" s="1" t="s">
        <v>3039</v>
      </c>
      <c r="AW1317" s="1" t="s">
        <v>9452</v>
      </c>
      <c r="BG1317" s="1" t="s">
        <v>1179</v>
      </c>
      <c r="BH1317" s="1" t="s">
        <v>11413</v>
      </c>
      <c r="BI1317" s="1" t="s">
        <v>13728</v>
      </c>
      <c r="BJ1317" s="1" t="s">
        <v>7161</v>
      </c>
      <c r="BK1317" s="1" t="s">
        <v>281</v>
      </c>
      <c r="BL1317" s="1" t="s">
        <v>9918</v>
      </c>
      <c r="BM1317" s="1" t="s">
        <v>2954</v>
      </c>
      <c r="BN1317" s="1" t="s">
        <v>10116</v>
      </c>
      <c r="BO1317" s="1" t="s">
        <v>78</v>
      </c>
      <c r="BP1317" s="1" t="s">
        <v>6689</v>
      </c>
      <c r="BQ1317" s="1" t="s">
        <v>311</v>
      </c>
      <c r="BR1317" s="1" t="s">
        <v>10798</v>
      </c>
      <c r="BS1317" s="1" t="s">
        <v>86</v>
      </c>
      <c r="BT1317" s="1" t="s">
        <v>8853</v>
      </c>
    </row>
    <row r="1318" spans="1:73" ht="13.5" customHeight="1" x14ac:dyDescent="0.25">
      <c r="A1318" s="4" t="str">
        <f t="shared" si="41"/>
        <v>1687_풍각남면_256</v>
      </c>
      <c r="B1318" s="1">
        <v>1687</v>
      </c>
      <c r="C1318" s="1" t="s">
        <v>11322</v>
      </c>
      <c r="D1318" s="1" t="s">
        <v>11323</v>
      </c>
      <c r="E1318" s="1">
        <v>1317</v>
      </c>
      <c r="F1318" s="1">
        <v>6</v>
      </c>
      <c r="G1318" s="1" t="s">
        <v>2894</v>
      </c>
      <c r="H1318" s="1" t="s">
        <v>6463</v>
      </c>
      <c r="I1318" s="1">
        <v>4</v>
      </c>
      <c r="L1318" s="1">
        <v>2</v>
      </c>
      <c r="M1318" s="1" t="s">
        <v>12542</v>
      </c>
      <c r="N1318" s="1" t="s">
        <v>13038</v>
      </c>
      <c r="S1318" s="1" t="s">
        <v>3040</v>
      </c>
      <c r="T1318" s="1" t="s">
        <v>6636</v>
      </c>
      <c r="W1318" s="1" t="s">
        <v>306</v>
      </c>
      <c r="X1318" s="1" t="s">
        <v>7062</v>
      </c>
      <c r="Y1318" s="1" t="s">
        <v>140</v>
      </c>
      <c r="Z1318" s="1" t="s">
        <v>7129</v>
      </c>
      <c r="AC1318" s="1">
        <v>39</v>
      </c>
      <c r="AD1318" s="1" t="s">
        <v>347</v>
      </c>
      <c r="AE1318" s="1" t="s">
        <v>8751</v>
      </c>
      <c r="AJ1318" s="1" t="s">
        <v>17</v>
      </c>
      <c r="AK1318" s="1" t="s">
        <v>8908</v>
      </c>
      <c r="AL1318" s="1" t="s">
        <v>86</v>
      </c>
      <c r="AM1318" s="1" t="s">
        <v>8853</v>
      </c>
      <c r="AT1318" s="1" t="s">
        <v>173</v>
      </c>
      <c r="AU1318" s="1" t="s">
        <v>6934</v>
      </c>
      <c r="AV1318" s="1" t="s">
        <v>13850</v>
      </c>
      <c r="AW1318" s="1" t="s">
        <v>7681</v>
      </c>
      <c r="BG1318" s="1" t="s">
        <v>60</v>
      </c>
      <c r="BH1318" s="1" t="s">
        <v>7012</v>
      </c>
      <c r="BI1318" s="1" t="s">
        <v>210</v>
      </c>
      <c r="BJ1318" s="1" t="s">
        <v>8591</v>
      </c>
      <c r="BK1318" s="1" t="s">
        <v>60</v>
      </c>
      <c r="BL1318" s="1" t="s">
        <v>7012</v>
      </c>
      <c r="BM1318" s="1" t="s">
        <v>3041</v>
      </c>
      <c r="BN1318" s="1" t="s">
        <v>10540</v>
      </c>
      <c r="BO1318" s="1" t="s">
        <v>60</v>
      </c>
      <c r="BP1318" s="1" t="s">
        <v>7012</v>
      </c>
      <c r="BQ1318" s="1" t="s">
        <v>3042</v>
      </c>
      <c r="BR1318" s="1" t="s">
        <v>12096</v>
      </c>
      <c r="BS1318" s="1" t="s">
        <v>1506</v>
      </c>
      <c r="BT1318" s="1" t="s">
        <v>8852</v>
      </c>
    </row>
    <row r="1319" spans="1:73" ht="13.5" customHeight="1" x14ac:dyDescent="0.25">
      <c r="A1319" s="4" t="str">
        <f t="shared" ref="A1319:A1350" si="42">HYPERLINK("http://kyu.snu.ac.kr/sdhj/index.jsp?type=hj/GK14817_00IH_0001_0257.jpg","1687_풍각남면_257")</f>
        <v>1687_풍각남면_257</v>
      </c>
      <c r="B1319" s="1">
        <v>1687</v>
      </c>
      <c r="C1319" s="1" t="s">
        <v>11322</v>
      </c>
      <c r="D1319" s="1" t="s">
        <v>11323</v>
      </c>
      <c r="E1319" s="1">
        <v>1318</v>
      </c>
      <c r="F1319" s="1">
        <v>6</v>
      </c>
      <c r="G1319" s="1" t="s">
        <v>2894</v>
      </c>
      <c r="H1319" s="1" t="s">
        <v>6463</v>
      </c>
      <c r="I1319" s="1">
        <v>4</v>
      </c>
      <c r="L1319" s="1">
        <v>2</v>
      </c>
      <c r="M1319" s="1" t="s">
        <v>12542</v>
      </c>
      <c r="N1319" s="1" t="s">
        <v>13038</v>
      </c>
      <c r="T1319" s="1" t="s">
        <v>11389</v>
      </c>
      <c r="U1319" s="1" t="s">
        <v>413</v>
      </c>
      <c r="V1319" s="1" t="s">
        <v>6695</v>
      </c>
      <c r="Y1319" s="1" t="s">
        <v>1052</v>
      </c>
      <c r="Z1319" s="1" t="s">
        <v>7329</v>
      </c>
      <c r="AF1319" s="1" t="s">
        <v>129</v>
      </c>
      <c r="AG1319" s="1" t="s">
        <v>8738</v>
      </c>
    </row>
    <row r="1320" spans="1:73" ht="13.5" customHeight="1" x14ac:dyDescent="0.25">
      <c r="A1320" s="4" t="str">
        <f t="shared" si="42"/>
        <v>1687_풍각남면_257</v>
      </c>
      <c r="B1320" s="1">
        <v>1687</v>
      </c>
      <c r="C1320" s="1" t="s">
        <v>11322</v>
      </c>
      <c r="D1320" s="1" t="s">
        <v>11323</v>
      </c>
      <c r="E1320" s="1">
        <v>1319</v>
      </c>
      <c r="F1320" s="1">
        <v>6</v>
      </c>
      <c r="G1320" s="1" t="s">
        <v>2894</v>
      </c>
      <c r="H1320" s="1" t="s">
        <v>6463</v>
      </c>
      <c r="I1320" s="1">
        <v>4</v>
      </c>
      <c r="L1320" s="1">
        <v>2</v>
      </c>
      <c r="M1320" s="1" t="s">
        <v>12542</v>
      </c>
      <c r="N1320" s="1" t="s">
        <v>13038</v>
      </c>
      <c r="T1320" s="1" t="s">
        <v>11389</v>
      </c>
      <c r="U1320" s="1" t="s">
        <v>322</v>
      </c>
      <c r="V1320" s="1" t="s">
        <v>6685</v>
      </c>
      <c r="Y1320" s="1" t="s">
        <v>3043</v>
      </c>
      <c r="Z1320" s="1" t="s">
        <v>7846</v>
      </c>
      <c r="AC1320" s="1">
        <v>19</v>
      </c>
      <c r="AD1320" s="1" t="s">
        <v>188</v>
      </c>
      <c r="AE1320" s="1" t="s">
        <v>8734</v>
      </c>
      <c r="AF1320" s="1" t="s">
        <v>1169</v>
      </c>
      <c r="AG1320" s="1" t="s">
        <v>8785</v>
      </c>
    </row>
    <row r="1321" spans="1:73" ht="13.5" customHeight="1" x14ac:dyDescent="0.25">
      <c r="A1321" s="4" t="str">
        <f t="shared" si="42"/>
        <v>1687_풍각남면_257</v>
      </c>
      <c r="B1321" s="1">
        <v>1687</v>
      </c>
      <c r="C1321" s="1" t="s">
        <v>11322</v>
      </c>
      <c r="D1321" s="1" t="s">
        <v>11323</v>
      </c>
      <c r="E1321" s="1">
        <v>1320</v>
      </c>
      <c r="F1321" s="1">
        <v>6</v>
      </c>
      <c r="G1321" s="1" t="s">
        <v>2894</v>
      </c>
      <c r="H1321" s="1" t="s">
        <v>6463</v>
      </c>
      <c r="I1321" s="1">
        <v>4</v>
      </c>
      <c r="L1321" s="1">
        <v>3</v>
      </c>
      <c r="M1321" s="1" t="s">
        <v>12543</v>
      </c>
      <c r="N1321" s="1" t="s">
        <v>13039</v>
      </c>
      <c r="T1321" s="1" t="s">
        <v>11368</v>
      </c>
      <c r="U1321" s="1" t="s">
        <v>58</v>
      </c>
      <c r="V1321" s="1" t="s">
        <v>6774</v>
      </c>
      <c r="W1321" s="1" t="s">
        <v>306</v>
      </c>
      <c r="X1321" s="1" t="s">
        <v>7062</v>
      </c>
      <c r="Y1321" s="1" t="s">
        <v>3044</v>
      </c>
      <c r="Z1321" s="1" t="s">
        <v>7847</v>
      </c>
      <c r="AC1321" s="1">
        <v>71</v>
      </c>
      <c r="AD1321" s="1" t="s">
        <v>192</v>
      </c>
      <c r="AE1321" s="1" t="s">
        <v>8735</v>
      </c>
      <c r="AJ1321" s="1" t="s">
        <v>17</v>
      </c>
      <c r="AK1321" s="1" t="s">
        <v>8908</v>
      </c>
      <c r="AL1321" s="1" t="s">
        <v>497</v>
      </c>
      <c r="AM1321" s="1" t="s">
        <v>8848</v>
      </c>
      <c r="AT1321" s="1" t="s">
        <v>3045</v>
      </c>
      <c r="AU1321" s="1" t="s">
        <v>9203</v>
      </c>
      <c r="AV1321" s="1" t="s">
        <v>3046</v>
      </c>
      <c r="AW1321" s="1" t="s">
        <v>7098</v>
      </c>
      <c r="BG1321" s="1" t="s">
        <v>2912</v>
      </c>
      <c r="BH1321" s="1" t="s">
        <v>9222</v>
      </c>
      <c r="BI1321" s="1" t="s">
        <v>2913</v>
      </c>
      <c r="BJ1321" s="1" t="s">
        <v>10114</v>
      </c>
      <c r="BK1321" s="1" t="s">
        <v>2914</v>
      </c>
      <c r="BL1321" s="1" t="s">
        <v>13387</v>
      </c>
      <c r="BM1321" s="1" t="s">
        <v>2915</v>
      </c>
      <c r="BN1321" s="1" t="s">
        <v>10534</v>
      </c>
      <c r="BO1321" s="1" t="s">
        <v>3045</v>
      </c>
      <c r="BP1321" s="1" t="s">
        <v>9203</v>
      </c>
      <c r="BQ1321" s="1" t="s">
        <v>3047</v>
      </c>
      <c r="BR1321" s="1" t="s">
        <v>12079</v>
      </c>
      <c r="BS1321" s="1" t="s">
        <v>56</v>
      </c>
      <c r="BT1321" s="1" t="s">
        <v>11552</v>
      </c>
    </row>
    <row r="1322" spans="1:73" ht="13.5" customHeight="1" x14ac:dyDescent="0.25">
      <c r="A1322" s="4" t="str">
        <f t="shared" si="42"/>
        <v>1687_풍각남면_257</v>
      </c>
      <c r="B1322" s="1">
        <v>1687</v>
      </c>
      <c r="C1322" s="1" t="s">
        <v>11322</v>
      </c>
      <c r="D1322" s="1" t="s">
        <v>11323</v>
      </c>
      <c r="E1322" s="1">
        <v>1321</v>
      </c>
      <c r="F1322" s="1">
        <v>6</v>
      </c>
      <c r="G1322" s="1" t="s">
        <v>2894</v>
      </c>
      <c r="H1322" s="1" t="s">
        <v>6463</v>
      </c>
      <c r="I1322" s="1">
        <v>4</v>
      </c>
      <c r="L1322" s="1">
        <v>3</v>
      </c>
      <c r="M1322" s="1" t="s">
        <v>12543</v>
      </c>
      <c r="N1322" s="1" t="s">
        <v>13039</v>
      </c>
      <c r="S1322" s="1" t="s">
        <v>3040</v>
      </c>
      <c r="T1322" s="1" t="s">
        <v>6636</v>
      </c>
      <c r="U1322" s="1" t="s">
        <v>53</v>
      </c>
      <c r="V1322" s="1" t="s">
        <v>6668</v>
      </c>
      <c r="Y1322" s="1" t="s">
        <v>13851</v>
      </c>
      <c r="Z1322" s="1" t="s">
        <v>11450</v>
      </c>
      <c r="AC1322" s="1">
        <v>57</v>
      </c>
      <c r="AD1322" s="1" t="s">
        <v>2010</v>
      </c>
      <c r="AE1322" s="1" t="s">
        <v>8771</v>
      </c>
      <c r="AF1322" s="1" t="s">
        <v>97</v>
      </c>
      <c r="AG1322" s="1" t="s">
        <v>8774</v>
      </c>
      <c r="AN1322" s="1" t="s">
        <v>3048</v>
      </c>
      <c r="AO1322" s="1" t="s">
        <v>8981</v>
      </c>
      <c r="AR1322" s="1" t="s">
        <v>3049</v>
      </c>
      <c r="AS1322" s="1" t="s">
        <v>11708</v>
      </c>
      <c r="AV1322" s="1" t="s">
        <v>3050</v>
      </c>
      <c r="AW1322" s="1" t="s">
        <v>9453</v>
      </c>
      <c r="BB1322" s="1" t="s">
        <v>46</v>
      </c>
      <c r="BC1322" s="1" t="s">
        <v>6783</v>
      </c>
      <c r="BD1322" s="1" t="s">
        <v>3051</v>
      </c>
      <c r="BE1322" s="1" t="s">
        <v>7839</v>
      </c>
    </row>
    <row r="1323" spans="1:73" ht="13.5" customHeight="1" x14ac:dyDescent="0.25">
      <c r="A1323" s="4" t="str">
        <f t="shared" si="42"/>
        <v>1687_풍각남면_257</v>
      </c>
      <c r="B1323" s="1">
        <v>1687</v>
      </c>
      <c r="C1323" s="1" t="s">
        <v>11322</v>
      </c>
      <c r="D1323" s="1" t="s">
        <v>11323</v>
      </c>
      <c r="E1323" s="1">
        <v>1322</v>
      </c>
      <c r="F1323" s="1">
        <v>6</v>
      </c>
      <c r="G1323" s="1" t="s">
        <v>2894</v>
      </c>
      <c r="H1323" s="1" t="s">
        <v>6463</v>
      </c>
      <c r="I1323" s="1">
        <v>4</v>
      </c>
      <c r="L1323" s="1">
        <v>3</v>
      </c>
      <c r="M1323" s="1" t="s">
        <v>12543</v>
      </c>
      <c r="N1323" s="1" t="s">
        <v>13039</v>
      </c>
      <c r="T1323" s="1" t="s">
        <v>11389</v>
      </c>
      <c r="U1323" s="1" t="s">
        <v>326</v>
      </c>
      <c r="V1323" s="1" t="s">
        <v>6686</v>
      </c>
      <c r="Y1323" s="1" t="s">
        <v>3052</v>
      </c>
      <c r="Z1323" s="1" t="s">
        <v>7848</v>
      </c>
      <c r="AC1323" s="1">
        <v>38</v>
      </c>
      <c r="AD1323" s="1" t="s">
        <v>85</v>
      </c>
      <c r="AE1323" s="1" t="s">
        <v>8720</v>
      </c>
      <c r="AF1323" s="1" t="s">
        <v>3053</v>
      </c>
      <c r="AG1323" s="1" t="s">
        <v>8800</v>
      </c>
      <c r="AV1323" s="1" t="s">
        <v>2906</v>
      </c>
      <c r="AW1323" s="1" t="s">
        <v>7807</v>
      </c>
      <c r="BB1323" s="1" t="s">
        <v>46</v>
      </c>
      <c r="BC1323" s="1" t="s">
        <v>6783</v>
      </c>
      <c r="BD1323" s="1" t="s">
        <v>3054</v>
      </c>
      <c r="BE1323" s="1" t="s">
        <v>7850</v>
      </c>
    </row>
    <row r="1324" spans="1:73" ht="13.5" customHeight="1" x14ac:dyDescent="0.25">
      <c r="A1324" s="4" t="str">
        <f t="shared" si="42"/>
        <v>1687_풍각남면_257</v>
      </c>
      <c r="B1324" s="1">
        <v>1687</v>
      </c>
      <c r="C1324" s="1" t="s">
        <v>11322</v>
      </c>
      <c r="D1324" s="1" t="s">
        <v>11323</v>
      </c>
      <c r="E1324" s="1">
        <v>1323</v>
      </c>
      <c r="F1324" s="1">
        <v>6</v>
      </c>
      <c r="G1324" s="1" t="s">
        <v>2894</v>
      </c>
      <c r="H1324" s="1" t="s">
        <v>6463</v>
      </c>
      <c r="I1324" s="1">
        <v>4</v>
      </c>
      <c r="L1324" s="1">
        <v>3</v>
      </c>
      <c r="M1324" s="1" t="s">
        <v>12543</v>
      </c>
      <c r="N1324" s="1" t="s">
        <v>13039</v>
      </c>
      <c r="S1324" s="1" t="s">
        <v>11382</v>
      </c>
      <c r="T1324" s="1" t="s">
        <v>11381</v>
      </c>
      <c r="Y1324" s="1" t="s">
        <v>3055</v>
      </c>
      <c r="Z1324" s="1" t="s">
        <v>7849</v>
      </c>
      <c r="AC1324" s="1">
        <v>33</v>
      </c>
      <c r="AD1324" s="1" t="s">
        <v>574</v>
      </c>
      <c r="AE1324" s="1" t="s">
        <v>8762</v>
      </c>
      <c r="AJ1324" s="1" t="s">
        <v>17</v>
      </c>
      <c r="AK1324" s="1" t="s">
        <v>8908</v>
      </c>
      <c r="AL1324" s="1" t="s">
        <v>108</v>
      </c>
      <c r="AM1324" s="1" t="s">
        <v>8869</v>
      </c>
    </row>
    <row r="1325" spans="1:73" ht="13.5" customHeight="1" x14ac:dyDescent="0.25">
      <c r="A1325" s="4" t="str">
        <f t="shared" si="42"/>
        <v>1687_풍각남면_257</v>
      </c>
      <c r="B1325" s="1">
        <v>1687</v>
      </c>
      <c r="C1325" s="1" t="s">
        <v>11322</v>
      </c>
      <c r="D1325" s="1" t="s">
        <v>11323</v>
      </c>
      <c r="E1325" s="1">
        <v>1324</v>
      </c>
      <c r="F1325" s="1">
        <v>6</v>
      </c>
      <c r="G1325" s="1" t="s">
        <v>2894</v>
      </c>
      <c r="H1325" s="1" t="s">
        <v>6463</v>
      </c>
      <c r="I1325" s="1">
        <v>4</v>
      </c>
      <c r="L1325" s="1">
        <v>3</v>
      </c>
      <c r="M1325" s="1" t="s">
        <v>12543</v>
      </c>
      <c r="N1325" s="1" t="s">
        <v>13039</v>
      </c>
      <c r="T1325" s="1" t="s">
        <v>11389</v>
      </c>
      <c r="U1325" s="1" t="s">
        <v>324</v>
      </c>
      <c r="V1325" s="1" t="s">
        <v>6693</v>
      </c>
      <c r="Y1325" s="1" t="s">
        <v>3054</v>
      </c>
      <c r="Z1325" s="1" t="s">
        <v>7850</v>
      </c>
      <c r="AF1325" s="1" t="s">
        <v>129</v>
      </c>
      <c r="AG1325" s="1" t="s">
        <v>8738</v>
      </c>
    </row>
    <row r="1326" spans="1:73" ht="13.5" customHeight="1" x14ac:dyDescent="0.25">
      <c r="A1326" s="4" t="str">
        <f t="shared" si="42"/>
        <v>1687_풍각남면_257</v>
      </c>
      <c r="B1326" s="1">
        <v>1687</v>
      </c>
      <c r="C1326" s="1" t="s">
        <v>11322</v>
      </c>
      <c r="D1326" s="1" t="s">
        <v>11323</v>
      </c>
      <c r="E1326" s="1">
        <v>1325</v>
      </c>
      <c r="F1326" s="1">
        <v>6</v>
      </c>
      <c r="G1326" s="1" t="s">
        <v>2894</v>
      </c>
      <c r="H1326" s="1" t="s">
        <v>6463</v>
      </c>
      <c r="I1326" s="1">
        <v>4</v>
      </c>
      <c r="L1326" s="1">
        <v>4</v>
      </c>
      <c r="M1326" s="1" t="s">
        <v>12544</v>
      </c>
      <c r="N1326" s="1" t="s">
        <v>13040</v>
      </c>
      <c r="O1326" s="1" t="s">
        <v>6</v>
      </c>
      <c r="P1326" s="1" t="s">
        <v>6578</v>
      </c>
      <c r="T1326" s="1" t="s">
        <v>11369</v>
      </c>
      <c r="U1326" s="1" t="s">
        <v>58</v>
      </c>
      <c r="V1326" s="1" t="s">
        <v>6774</v>
      </c>
      <c r="W1326" s="1" t="s">
        <v>945</v>
      </c>
      <c r="X1326" s="1" t="s">
        <v>7075</v>
      </c>
      <c r="Y1326" s="1" t="s">
        <v>3056</v>
      </c>
      <c r="Z1326" s="1" t="s">
        <v>7614</v>
      </c>
      <c r="AC1326" s="1">
        <v>60</v>
      </c>
      <c r="AD1326" s="1" t="s">
        <v>312</v>
      </c>
      <c r="AE1326" s="1" t="s">
        <v>8746</v>
      </c>
      <c r="AJ1326" s="1" t="s">
        <v>17</v>
      </c>
      <c r="AK1326" s="1" t="s">
        <v>8908</v>
      </c>
      <c r="AL1326" s="1" t="s">
        <v>108</v>
      </c>
      <c r="AM1326" s="1" t="s">
        <v>8869</v>
      </c>
      <c r="AT1326" s="1" t="s">
        <v>471</v>
      </c>
      <c r="AU1326" s="1" t="s">
        <v>9170</v>
      </c>
      <c r="AV1326" s="1" t="s">
        <v>3009</v>
      </c>
      <c r="AW1326" s="1" t="s">
        <v>9447</v>
      </c>
      <c r="BG1326" s="1" t="s">
        <v>281</v>
      </c>
      <c r="BH1326" s="1" t="s">
        <v>9918</v>
      </c>
      <c r="BI1326" s="1" t="s">
        <v>13848</v>
      </c>
      <c r="BJ1326" s="1" t="s">
        <v>10116</v>
      </c>
      <c r="BK1326" s="1" t="s">
        <v>2955</v>
      </c>
      <c r="BL1326" s="1" t="s">
        <v>10348</v>
      </c>
      <c r="BM1326" s="1" t="s">
        <v>2956</v>
      </c>
      <c r="BN1326" s="1" t="s">
        <v>10536</v>
      </c>
      <c r="BO1326" s="1" t="s">
        <v>281</v>
      </c>
      <c r="BP1326" s="1" t="s">
        <v>9918</v>
      </c>
      <c r="BQ1326" s="1" t="s">
        <v>3010</v>
      </c>
      <c r="BR1326" s="1" t="s">
        <v>9348</v>
      </c>
      <c r="BS1326" s="1" t="s">
        <v>2229</v>
      </c>
      <c r="BT1326" s="1" t="s">
        <v>12316</v>
      </c>
    </row>
    <row r="1327" spans="1:73" ht="13.5" customHeight="1" x14ac:dyDescent="0.25">
      <c r="A1327" s="4" t="str">
        <f t="shared" si="42"/>
        <v>1687_풍각남면_257</v>
      </c>
      <c r="B1327" s="1">
        <v>1687</v>
      </c>
      <c r="C1327" s="1" t="s">
        <v>11322</v>
      </c>
      <c r="D1327" s="1" t="s">
        <v>11323</v>
      </c>
      <c r="E1327" s="1">
        <v>1326</v>
      </c>
      <c r="F1327" s="1">
        <v>6</v>
      </c>
      <c r="G1327" s="1" t="s">
        <v>2894</v>
      </c>
      <c r="H1327" s="1" t="s">
        <v>6463</v>
      </c>
      <c r="I1327" s="1">
        <v>4</v>
      </c>
      <c r="L1327" s="1">
        <v>4</v>
      </c>
      <c r="M1327" s="1" t="s">
        <v>12544</v>
      </c>
      <c r="N1327" s="1" t="s">
        <v>13040</v>
      </c>
      <c r="S1327" s="1" t="s">
        <v>52</v>
      </c>
      <c r="T1327" s="1" t="s">
        <v>6593</v>
      </c>
      <c r="W1327" s="1" t="s">
        <v>98</v>
      </c>
      <c r="X1327" s="1" t="s">
        <v>11439</v>
      </c>
      <c r="Y1327" s="1" t="s">
        <v>405</v>
      </c>
      <c r="Z1327" s="1" t="s">
        <v>7177</v>
      </c>
      <c r="AC1327" s="1">
        <v>44</v>
      </c>
      <c r="AD1327" s="1" t="s">
        <v>229</v>
      </c>
      <c r="AE1327" s="1" t="s">
        <v>8739</v>
      </c>
      <c r="AJ1327" s="1" t="s">
        <v>1654</v>
      </c>
      <c r="AK1327" s="1" t="s">
        <v>8909</v>
      </c>
      <c r="AL1327" s="1" t="s">
        <v>56</v>
      </c>
      <c r="AM1327" s="1" t="s">
        <v>11552</v>
      </c>
      <c r="AT1327" s="1" t="s">
        <v>471</v>
      </c>
      <c r="AU1327" s="1" t="s">
        <v>9170</v>
      </c>
      <c r="AV1327" s="1" t="s">
        <v>13852</v>
      </c>
      <c r="AW1327" s="1" t="s">
        <v>9454</v>
      </c>
      <c r="BG1327" s="1" t="s">
        <v>471</v>
      </c>
      <c r="BH1327" s="1" t="s">
        <v>9170</v>
      </c>
      <c r="BI1327" s="1" t="s">
        <v>1854</v>
      </c>
      <c r="BJ1327" s="1" t="s">
        <v>10037</v>
      </c>
      <c r="BK1327" s="1" t="s">
        <v>281</v>
      </c>
      <c r="BL1327" s="1" t="s">
        <v>9918</v>
      </c>
      <c r="BM1327" s="1" t="s">
        <v>3057</v>
      </c>
      <c r="BN1327" s="1" t="s">
        <v>8969</v>
      </c>
      <c r="BO1327" s="1" t="s">
        <v>3058</v>
      </c>
      <c r="BP1327" s="1" t="s">
        <v>10768</v>
      </c>
      <c r="BQ1327" s="1" t="s">
        <v>3059</v>
      </c>
      <c r="BR1327" s="1" t="s">
        <v>10993</v>
      </c>
      <c r="BS1327" s="1" t="s">
        <v>86</v>
      </c>
      <c r="BT1327" s="1" t="s">
        <v>8853</v>
      </c>
    </row>
    <row r="1328" spans="1:73" ht="13.5" customHeight="1" x14ac:dyDescent="0.25">
      <c r="A1328" s="4" t="str">
        <f t="shared" si="42"/>
        <v>1687_풍각남면_257</v>
      </c>
      <c r="B1328" s="1">
        <v>1687</v>
      </c>
      <c r="C1328" s="1" t="s">
        <v>11322</v>
      </c>
      <c r="D1328" s="1" t="s">
        <v>11323</v>
      </c>
      <c r="E1328" s="1">
        <v>1327</v>
      </c>
      <c r="F1328" s="1">
        <v>6</v>
      </c>
      <c r="G1328" s="1" t="s">
        <v>2894</v>
      </c>
      <c r="H1328" s="1" t="s">
        <v>6463</v>
      </c>
      <c r="I1328" s="1">
        <v>4</v>
      </c>
      <c r="L1328" s="1">
        <v>4</v>
      </c>
      <c r="M1328" s="1" t="s">
        <v>12544</v>
      </c>
      <c r="N1328" s="1" t="s">
        <v>13040</v>
      </c>
      <c r="S1328" s="1" t="s">
        <v>93</v>
      </c>
      <c r="T1328" s="1" t="s">
        <v>6597</v>
      </c>
      <c r="Y1328" s="1" t="s">
        <v>3060</v>
      </c>
      <c r="Z1328" s="1" t="s">
        <v>7851</v>
      </c>
      <c r="AC1328" s="1">
        <v>14</v>
      </c>
      <c r="AD1328" s="1" t="s">
        <v>240</v>
      </c>
      <c r="AE1328" s="1" t="s">
        <v>8740</v>
      </c>
    </row>
    <row r="1329" spans="1:73" ht="13.5" customHeight="1" x14ac:dyDescent="0.25">
      <c r="A1329" s="4" t="str">
        <f t="shared" si="42"/>
        <v>1687_풍각남면_257</v>
      </c>
      <c r="B1329" s="1">
        <v>1687</v>
      </c>
      <c r="C1329" s="1" t="s">
        <v>11322</v>
      </c>
      <c r="D1329" s="1" t="s">
        <v>11323</v>
      </c>
      <c r="E1329" s="1">
        <v>1328</v>
      </c>
      <c r="F1329" s="1">
        <v>6</v>
      </c>
      <c r="G1329" s="1" t="s">
        <v>2894</v>
      </c>
      <c r="H1329" s="1" t="s">
        <v>6463</v>
      </c>
      <c r="I1329" s="1">
        <v>4</v>
      </c>
      <c r="L1329" s="1">
        <v>4</v>
      </c>
      <c r="M1329" s="1" t="s">
        <v>12544</v>
      </c>
      <c r="N1329" s="1" t="s">
        <v>13040</v>
      </c>
      <c r="T1329" s="1" t="s">
        <v>11389</v>
      </c>
      <c r="U1329" s="1" t="s">
        <v>326</v>
      </c>
      <c r="V1329" s="1" t="s">
        <v>6686</v>
      </c>
      <c r="Y1329" s="1" t="s">
        <v>13443</v>
      </c>
      <c r="Z1329" s="1" t="s">
        <v>13463</v>
      </c>
      <c r="AG1329" s="1" t="s">
        <v>11586</v>
      </c>
    </row>
    <row r="1330" spans="1:73" ht="13.5" customHeight="1" x14ac:dyDescent="0.25">
      <c r="A1330" s="4" t="str">
        <f t="shared" si="42"/>
        <v>1687_풍각남면_257</v>
      </c>
      <c r="B1330" s="1">
        <v>1687</v>
      </c>
      <c r="C1330" s="1" t="s">
        <v>11322</v>
      </c>
      <c r="D1330" s="1" t="s">
        <v>11323</v>
      </c>
      <c r="E1330" s="1">
        <v>1329</v>
      </c>
      <c r="F1330" s="1">
        <v>6</v>
      </c>
      <c r="G1330" s="1" t="s">
        <v>2894</v>
      </c>
      <c r="H1330" s="1" t="s">
        <v>6463</v>
      </c>
      <c r="I1330" s="1">
        <v>4</v>
      </c>
      <c r="L1330" s="1">
        <v>4</v>
      </c>
      <c r="M1330" s="1" t="s">
        <v>12544</v>
      </c>
      <c r="N1330" s="1" t="s">
        <v>13040</v>
      </c>
      <c r="T1330" s="1" t="s">
        <v>11389</v>
      </c>
      <c r="U1330" s="1" t="s">
        <v>326</v>
      </c>
      <c r="V1330" s="1" t="s">
        <v>6686</v>
      </c>
      <c r="Y1330" s="1" t="s">
        <v>722</v>
      </c>
      <c r="Z1330" s="1" t="s">
        <v>7247</v>
      </c>
      <c r="AG1330" s="1" t="s">
        <v>11587</v>
      </c>
    </row>
    <row r="1331" spans="1:73" ht="13.5" customHeight="1" x14ac:dyDescent="0.25">
      <c r="A1331" s="4" t="str">
        <f t="shared" si="42"/>
        <v>1687_풍각남면_257</v>
      </c>
      <c r="B1331" s="1">
        <v>1687</v>
      </c>
      <c r="C1331" s="1" t="s">
        <v>11322</v>
      </c>
      <c r="D1331" s="1" t="s">
        <v>11323</v>
      </c>
      <c r="E1331" s="1">
        <v>1330</v>
      </c>
      <c r="F1331" s="1">
        <v>6</v>
      </c>
      <c r="G1331" s="1" t="s">
        <v>2894</v>
      </c>
      <c r="H1331" s="1" t="s">
        <v>6463</v>
      </c>
      <c r="I1331" s="1">
        <v>4</v>
      </c>
      <c r="L1331" s="1">
        <v>4</v>
      </c>
      <c r="M1331" s="1" t="s">
        <v>12544</v>
      </c>
      <c r="N1331" s="1" t="s">
        <v>13040</v>
      </c>
      <c r="T1331" s="1" t="s">
        <v>11389</v>
      </c>
      <c r="U1331" s="1" t="s">
        <v>322</v>
      </c>
      <c r="V1331" s="1" t="s">
        <v>6685</v>
      </c>
      <c r="Y1331" s="1" t="s">
        <v>3061</v>
      </c>
      <c r="Z1331" s="1" t="s">
        <v>7852</v>
      </c>
      <c r="AF1331" s="1" t="s">
        <v>11584</v>
      </c>
      <c r="AG1331" s="1" t="s">
        <v>11585</v>
      </c>
    </row>
    <row r="1332" spans="1:73" ht="13.5" customHeight="1" x14ac:dyDescent="0.25">
      <c r="A1332" s="4" t="str">
        <f t="shared" si="42"/>
        <v>1687_풍각남면_257</v>
      </c>
      <c r="B1332" s="1">
        <v>1687</v>
      </c>
      <c r="C1332" s="1" t="s">
        <v>11322</v>
      </c>
      <c r="D1332" s="1" t="s">
        <v>11323</v>
      </c>
      <c r="E1332" s="1">
        <v>1331</v>
      </c>
      <c r="F1332" s="1">
        <v>6</v>
      </c>
      <c r="G1332" s="1" t="s">
        <v>2894</v>
      </c>
      <c r="H1332" s="1" t="s">
        <v>6463</v>
      </c>
      <c r="I1332" s="1">
        <v>4</v>
      </c>
      <c r="L1332" s="1">
        <v>5</v>
      </c>
      <c r="M1332" s="1" t="s">
        <v>12545</v>
      </c>
      <c r="N1332" s="1" t="s">
        <v>13041</v>
      </c>
      <c r="T1332" s="1" t="s">
        <v>11368</v>
      </c>
      <c r="U1332" s="1" t="s">
        <v>58</v>
      </c>
      <c r="V1332" s="1" t="s">
        <v>6774</v>
      </c>
      <c r="W1332" s="1" t="s">
        <v>945</v>
      </c>
      <c r="X1332" s="1" t="s">
        <v>7075</v>
      </c>
      <c r="Y1332" s="1" t="s">
        <v>372</v>
      </c>
      <c r="Z1332" s="1" t="s">
        <v>7170</v>
      </c>
      <c r="AC1332" s="1">
        <v>55</v>
      </c>
      <c r="AD1332" s="1" t="s">
        <v>431</v>
      </c>
      <c r="AE1332" s="1" t="s">
        <v>8760</v>
      </c>
      <c r="AJ1332" s="1" t="s">
        <v>17</v>
      </c>
      <c r="AK1332" s="1" t="s">
        <v>8908</v>
      </c>
      <c r="AL1332" s="1" t="s">
        <v>108</v>
      </c>
      <c r="AM1332" s="1" t="s">
        <v>8869</v>
      </c>
      <c r="AT1332" s="1" t="s">
        <v>1179</v>
      </c>
      <c r="AU1332" s="1" t="s">
        <v>11413</v>
      </c>
      <c r="AV1332" s="1" t="s">
        <v>3062</v>
      </c>
      <c r="AW1332" s="1" t="s">
        <v>8316</v>
      </c>
      <c r="BG1332" s="1" t="s">
        <v>281</v>
      </c>
      <c r="BH1332" s="1" t="s">
        <v>9918</v>
      </c>
      <c r="BI1332" s="1" t="s">
        <v>13848</v>
      </c>
      <c r="BJ1332" s="1" t="s">
        <v>10116</v>
      </c>
      <c r="BK1332" s="1" t="s">
        <v>2955</v>
      </c>
      <c r="BL1332" s="1" t="s">
        <v>10348</v>
      </c>
      <c r="BM1332" s="1" t="s">
        <v>2956</v>
      </c>
      <c r="BN1332" s="1" t="s">
        <v>10536</v>
      </c>
      <c r="BO1332" s="1" t="s">
        <v>471</v>
      </c>
      <c r="BP1332" s="1" t="s">
        <v>9170</v>
      </c>
      <c r="BQ1332" s="1" t="s">
        <v>3063</v>
      </c>
      <c r="BR1332" s="1" t="s">
        <v>10994</v>
      </c>
      <c r="BS1332" s="1" t="s">
        <v>833</v>
      </c>
      <c r="BT1332" s="1" t="s">
        <v>8552</v>
      </c>
    </row>
    <row r="1333" spans="1:73" ht="13.5" customHeight="1" x14ac:dyDescent="0.25">
      <c r="A1333" s="4" t="str">
        <f t="shared" si="42"/>
        <v>1687_풍각남면_257</v>
      </c>
      <c r="B1333" s="1">
        <v>1687</v>
      </c>
      <c r="C1333" s="1" t="s">
        <v>11322</v>
      </c>
      <c r="D1333" s="1" t="s">
        <v>11323</v>
      </c>
      <c r="E1333" s="1">
        <v>1332</v>
      </c>
      <c r="F1333" s="1">
        <v>6</v>
      </c>
      <c r="G1333" s="1" t="s">
        <v>2894</v>
      </c>
      <c r="H1333" s="1" t="s">
        <v>6463</v>
      </c>
      <c r="I1333" s="1">
        <v>4</v>
      </c>
      <c r="L1333" s="1">
        <v>5</v>
      </c>
      <c r="M1333" s="1" t="s">
        <v>12545</v>
      </c>
      <c r="N1333" s="1" t="s">
        <v>13041</v>
      </c>
      <c r="S1333" s="1" t="s">
        <v>52</v>
      </c>
      <c r="T1333" s="1" t="s">
        <v>6593</v>
      </c>
      <c r="W1333" s="1" t="s">
        <v>84</v>
      </c>
      <c r="X1333" s="1" t="s">
        <v>11440</v>
      </c>
      <c r="Y1333" s="1" t="s">
        <v>405</v>
      </c>
      <c r="Z1333" s="1" t="s">
        <v>7177</v>
      </c>
      <c r="AC1333" s="1">
        <v>56</v>
      </c>
      <c r="AD1333" s="1" t="s">
        <v>521</v>
      </c>
      <c r="AE1333" s="1" t="s">
        <v>8761</v>
      </c>
      <c r="AJ1333" s="1" t="s">
        <v>1654</v>
      </c>
      <c r="AK1333" s="1" t="s">
        <v>8909</v>
      </c>
      <c r="AL1333" s="1" t="s">
        <v>522</v>
      </c>
      <c r="AM1333" s="1" t="s">
        <v>8889</v>
      </c>
      <c r="AT1333" s="1" t="s">
        <v>471</v>
      </c>
      <c r="AU1333" s="1" t="s">
        <v>9170</v>
      </c>
      <c r="AV1333" s="1" t="s">
        <v>3064</v>
      </c>
      <c r="AW1333" s="1" t="s">
        <v>9455</v>
      </c>
      <c r="BG1333" s="1" t="s">
        <v>3065</v>
      </c>
      <c r="BH1333" s="1" t="s">
        <v>11890</v>
      </c>
      <c r="BI1333" s="1" t="s">
        <v>3066</v>
      </c>
      <c r="BJ1333" s="1" t="s">
        <v>7901</v>
      </c>
      <c r="BK1333" s="1" t="s">
        <v>1011</v>
      </c>
      <c r="BL1333" s="1" t="s">
        <v>11764</v>
      </c>
      <c r="BM1333" s="1" t="s">
        <v>3067</v>
      </c>
      <c r="BN1333" s="1" t="s">
        <v>9736</v>
      </c>
      <c r="BO1333" s="1" t="s">
        <v>3068</v>
      </c>
      <c r="BP1333" s="1" t="s">
        <v>10769</v>
      </c>
      <c r="BQ1333" s="1" t="s">
        <v>3069</v>
      </c>
      <c r="BR1333" s="1" t="s">
        <v>12305</v>
      </c>
      <c r="BS1333" s="1" t="s">
        <v>40</v>
      </c>
      <c r="BT1333" s="1" t="s">
        <v>8911</v>
      </c>
    </row>
    <row r="1334" spans="1:73" ht="13.5" customHeight="1" x14ac:dyDescent="0.25">
      <c r="A1334" s="4" t="str">
        <f t="shared" si="42"/>
        <v>1687_풍각남면_257</v>
      </c>
      <c r="B1334" s="1">
        <v>1687</v>
      </c>
      <c r="C1334" s="1" t="s">
        <v>11322</v>
      </c>
      <c r="D1334" s="1" t="s">
        <v>11323</v>
      </c>
      <c r="E1334" s="1">
        <v>1333</v>
      </c>
      <c r="F1334" s="1">
        <v>6</v>
      </c>
      <c r="G1334" s="1" t="s">
        <v>2894</v>
      </c>
      <c r="H1334" s="1" t="s">
        <v>6463</v>
      </c>
      <c r="I1334" s="1">
        <v>4</v>
      </c>
      <c r="L1334" s="1">
        <v>5</v>
      </c>
      <c r="M1334" s="1" t="s">
        <v>12545</v>
      </c>
      <c r="N1334" s="1" t="s">
        <v>13041</v>
      </c>
      <c r="S1334" s="1" t="s">
        <v>1223</v>
      </c>
      <c r="T1334" s="1" t="s">
        <v>6614</v>
      </c>
      <c r="U1334" s="1" t="s">
        <v>58</v>
      </c>
      <c r="V1334" s="1" t="s">
        <v>6774</v>
      </c>
      <c r="Y1334" s="1" t="s">
        <v>3070</v>
      </c>
      <c r="Z1334" s="1" t="s">
        <v>7853</v>
      </c>
      <c r="AF1334" s="1" t="s">
        <v>1588</v>
      </c>
      <c r="AG1334" s="1" t="s">
        <v>8787</v>
      </c>
      <c r="AH1334" s="1" t="s">
        <v>108</v>
      </c>
      <c r="AI1334" s="1" t="s">
        <v>8869</v>
      </c>
    </row>
    <row r="1335" spans="1:73" ht="13.5" customHeight="1" x14ac:dyDescent="0.25">
      <c r="A1335" s="4" t="str">
        <f t="shared" si="42"/>
        <v>1687_풍각남면_257</v>
      </c>
      <c r="B1335" s="1">
        <v>1687</v>
      </c>
      <c r="C1335" s="1" t="s">
        <v>11322</v>
      </c>
      <c r="D1335" s="1" t="s">
        <v>11323</v>
      </c>
      <c r="E1335" s="1">
        <v>1334</v>
      </c>
      <c r="F1335" s="1">
        <v>6</v>
      </c>
      <c r="G1335" s="1" t="s">
        <v>2894</v>
      </c>
      <c r="H1335" s="1" t="s">
        <v>6463</v>
      </c>
      <c r="I1335" s="1">
        <v>4</v>
      </c>
      <c r="L1335" s="1">
        <v>5</v>
      </c>
      <c r="M1335" s="1" t="s">
        <v>12545</v>
      </c>
      <c r="N1335" s="1" t="s">
        <v>13041</v>
      </c>
      <c r="T1335" s="1" t="s">
        <v>11389</v>
      </c>
      <c r="U1335" s="1" t="s">
        <v>413</v>
      </c>
      <c r="V1335" s="1" t="s">
        <v>6695</v>
      </c>
      <c r="Y1335" s="1" t="s">
        <v>310</v>
      </c>
      <c r="Z1335" s="1" t="s">
        <v>7854</v>
      </c>
      <c r="AF1335" s="1" t="s">
        <v>3071</v>
      </c>
      <c r="AG1335" s="1" t="s">
        <v>8801</v>
      </c>
      <c r="AH1335" s="1" t="s">
        <v>3072</v>
      </c>
      <c r="AI1335" s="1" t="s">
        <v>8870</v>
      </c>
    </row>
    <row r="1336" spans="1:73" ht="13.5" customHeight="1" x14ac:dyDescent="0.25">
      <c r="A1336" s="4" t="str">
        <f t="shared" si="42"/>
        <v>1687_풍각남면_257</v>
      </c>
      <c r="B1336" s="1">
        <v>1687</v>
      </c>
      <c r="C1336" s="1" t="s">
        <v>11322</v>
      </c>
      <c r="D1336" s="1" t="s">
        <v>11323</v>
      </c>
      <c r="E1336" s="1">
        <v>1335</v>
      </c>
      <c r="F1336" s="1">
        <v>6</v>
      </c>
      <c r="G1336" s="1" t="s">
        <v>2894</v>
      </c>
      <c r="H1336" s="1" t="s">
        <v>6463</v>
      </c>
      <c r="I1336" s="1">
        <v>4</v>
      </c>
      <c r="L1336" s="1">
        <v>5</v>
      </c>
      <c r="M1336" s="1" t="s">
        <v>12545</v>
      </c>
      <c r="N1336" s="1" t="s">
        <v>13041</v>
      </c>
      <c r="T1336" s="1" t="s">
        <v>11389</v>
      </c>
      <c r="U1336" s="1" t="s">
        <v>322</v>
      </c>
      <c r="V1336" s="1" t="s">
        <v>6685</v>
      </c>
      <c r="Y1336" s="1" t="s">
        <v>13434</v>
      </c>
      <c r="Z1336" s="1" t="s">
        <v>13453</v>
      </c>
      <c r="AC1336" s="1">
        <v>35</v>
      </c>
      <c r="AD1336" s="1" t="s">
        <v>39</v>
      </c>
      <c r="AE1336" s="1" t="s">
        <v>8715</v>
      </c>
      <c r="AF1336" s="1" t="s">
        <v>1021</v>
      </c>
      <c r="AG1336" s="1" t="s">
        <v>8784</v>
      </c>
      <c r="AH1336" s="1" t="s">
        <v>3073</v>
      </c>
      <c r="AI1336" s="1" t="s">
        <v>8871</v>
      </c>
      <c r="AV1336" s="1" t="s">
        <v>3074</v>
      </c>
      <c r="AW1336" s="1" t="s">
        <v>9456</v>
      </c>
      <c r="BB1336" s="1" t="s">
        <v>46</v>
      </c>
      <c r="BC1336" s="1" t="s">
        <v>6783</v>
      </c>
      <c r="BD1336" s="1" t="s">
        <v>3075</v>
      </c>
      <c r="BE1336" s="1" t="s">
        <v>8486</v>
      </c>
    </row>
    <row r="1337" spans="1:73" ht="13.5" customHeight="1" x14ac:dyDescent="0.25">
      <c r="A1337" s="4" t="str">
        <f t="shared" si="42"/>
        <v>1687_풍각남면_257</v>
      </c>
      <c r="B1337" s="1">
        <v>1687</v>
      </c>
      <c r="C1337" s="1" t="s">
        <v>11322</v>
      </c>
      <c r="D1337" s="1" t="s">
        <v>11323</v>
      </c>
      <c r="E1337" s="1">
        <v>1336</v>
      </c>
      <c r="F1337" s="1">
        <v>6</v>
      </c>
      <c r="G1337" s="1" t="s">
        <v>2894</v>
      </c>
      <c r="H1337" s="1" t="s">
        <v>6463</v>
      </c>
      <c r="I1337" s="1">
        <v>4</v>
      </c>
      <c r="L1337" s="1">
        <v>5</v>
      </c>
      <c r="M1337" s="1" t="s">
        <v>12545</v>
      </c>
      <c r="N1337" s="1" t="s">
        <v>13041</v>
      </c>
      <c r="T1337" s="1" t="s">
        <v>11389</v>
      </c>
      <c r="U1337" s="1" t="s">
        <v>322</v>
      </c>
      <c r="V1337" s="1" t="s">
        <v>6685</v>
      </c>
      <c r="Y1337" s="1" t="s">
        <v>3076</v>
      </c>
      <c r="Z1337" s="1" t="s">
        <v>7855</v>
      </c>
      <c r="AC1337" s="1">
        <v>38</v>
      </c>
      <c r="AD1337" s="1" t="s">
        <v>85</v>
      </c>
      <c r="AE1337" s="1" t="s">
        <v>8720</v>
      </c>
      <c r="AF1337" s="1" t="s">
        <v>3077</v>
      </c>
      <c r="AG1337" s="1" t="s">
        <v>8802</v>
      </c>
      <c r="AH1337" s="1" t="s">
        <v>238</v>
      </c>
      <c r="AI1337" s="1" t="s">
        <v>8872</v>
      </c>
    </row>
    <row r="1338" spans="1:73" ht="13.5" customHeight="1" x14ac:dyDescent="0.25">
      <c r="A1338" s="4" t="str">
        <f t="shared" si="42"/>
        <v>1687_풍각남면_257</v>
      </c>
      <c r="B1338" s="1">
        <v>1687</v>
      </c>
      <c r="C1338" s="1" t="s">
        <v>11322</v>
      </c>
      <c r="D1338" s="1" t="s">
        <v>11323</v>
      </c>
      <c r="E1338" s="1">
        <v>1337</v>
      </c>
      <c r="F1338" s="1">
        <v>6</v>
      </c>
      <c r="G1338" s="1" t="s">
        <v>2894</v>
      </c>
      <c r="H1338" s="1" t="s">
        <v>6463</v>
      </c>
      <c r="I1338" s="1">
        <v>4</v>
      </c>
      <c r="L1338" s="1">
        <v>6</v>
      </c>
      <c r="M1338" s="1" t="s">
        <v>12546</v>
      </c>
      <c r="N1338" s="1" t="s">
        <v>13042</v>
      </c>
      <c r="T1338" s="1" t="s">
        <v>11368</v>
      </c>
      <c r="U1338" s="1" t="s">
        <v>402</v>
      </c>
      <c r="V1338" s="1" t="s">
        <v>6694</v>
      </c>
      <c r="W1338" s="1" t="s">
        <v>945</v>
      </c>
      <c r="X1338" s="1" t="s">
        <v>7075</v>
      </c>
      <c r="Y1338" s="1" t="s">
        <v>3078</v>
      </c>
      <c r="Z1338" s="1" t="s">
        <v>7856</v>
      </c>
      <c r="AC1338" s="1">
        <v>38</v>
      </c>
      <c r="AD1338" s="1" t="s">
        <v>85</v>
      </c>
      <c r="AE1338" s="1" t="s">
        <v>8720</v>
      </c>
      <c r="AJ1338" s="1" t="s">
        <v>17</v>
      </c>
      <c r="AK1338" s="1" t="s">
        <v>8908</v>
      </c>
      <c r="AL1338" s="1" t="s">
        <v>108</v>
      </c>
      <c r="AM1338" s="1" t="s">
        <v>8869</v>
      </c>
      <c r="AT1338" s="1" t="s">
        <v>1179</v>
      </c>
      <c r="AU1338" s="1" t="s">
        <v>11413</v>
      </c>
      <c r="AV1338" s="1" t="s">
        <v>3062</v>
      </c>
      <c r="AW1338" s="1" t="s">
        <v>8316</v>
      </c>
      <c r="BG1338" s="1" t="s">
        <v>281</v>
      </c>
      <c r="BH1338" s="1" t="s">
        <v>9918</v>
      </c>
      <c r="BI1338" s="1" t="s">
        <v>13848</v>
      </c>
      <c r="BJ1338" s="1" t="s">
        <v>10116</v>
      </c>
      <c r="BK1338" s="1" t="s">
        <v>3079</v>
      </c>
      <c r="BL1338" s="1" t="s">
        <v>10348</v>
      </c>
      <c r="BM1338" s="1" t="s">
        <v>2956</v>
      </c>
      <c r="BN1338" s="1" t="s">
        <v>10536</v>
      </c>
      <c r="BO1338" s="1" t="s">
        <v>471</v>
      </c>
      <c r="BP1338" s="1" t="s">
        <v>9170</v>
      </c>
      <c r="BQ1338" s="1" t="s">
        <v>3063</v>
      </c>
      <c r="BR1338" s="1" t="s">
        <v>10994</v>
      </c>
      <c r="BS1338" s="1" t="s">
        <v>108</v>
      </c>
      <c r="BT1338" s="1" t="s">
        <v>8869</v>
      </c>
    </row>
    <row r="1339" spans="1:73" ht="13.5" customHeight="1" x14ac:dyDescent="0.25">
      <c r="A1339" s="4" t="str">
        <f t="shared" si="42"/>
        <v>1687_풍각남면_257</v>
      </c>
      <c r="B1339" s="1">
        <v>1687</v>
      </c>
      <c r="C1339" s="1" t="s">
        <v>11322</v>
      </c>
      <c r="D1339" s="1" t="s">
        <v>11323</v>
      </c>
      <c r="E1339" s="1">
        <v>1338</v>
      </c>
      <c r="F1339" s="1">
        <v>6</v>
      </c>
      <c r="G1339" s="1" t="s">
        <v>2894</v>
      </c>
      <c r="H1339" s="1" t="s">
        <v>6463</v>
      </c>
      <c r="I1339" s="1">
        <v>4</v>
      </c>
      <c r="L1339" s="1">
        <v>6</v>
      </c>
      <c r="M1339" s="1" t="s">
        <v>12546</v>
      </c>
      <c r="N1339" s="1" t="s">
        <v>13042</v>
      </c>
      <c r="S1339" s="1" t="s">
        <v>52</v>
      </c>
      <c r="T1339" s="1" t="s">
        <v>6593</v>
      </c>
      <c r="W1339" s="1" t="s">
        <v>84</v>
      </c>
      <c r="X1339" s="1" t="s">
        <v>11440</v>
      </c>
      <c r="Y1339" s="1" t="s">
        <v>405</v>
      </c>
      <c r="Z1339" s="1" t="s">
        <v>7177</v>
      </c>
      <c r="AC1339" s="1">
        <v>33</v>
      </c>
      <c r="AD1339" s="1" t="s">
        <v>85</v>
      </c>
      <c r="AE1339" s="1" t="s">
        <v>8720</v>
      </c>
      <c r="AJ1339" s="1" t="s">
        <v>1654</v>
      </c>
      <c r="AK1339" s="1" t="s">
        <v>8909</v>
      </c>
      <c r="AL1339" s="1" t="s">
        <v>522</v>
      </c>
      <c r="AM1339" s="1" t="s">
        <v>8889</v>
      </c>
      <c r="AT1339" s="1" t="s">
        <v>1184</v>
      </c>
      <c r="AU1339" s="1" t="s">
        <v>6748</v>
      </c>
      <c r="AV1339" s="1" t="s">
        <v>3080</v>
      </c>
      <c r="AW1339" s="1" t="s">
        <v>9457</v>
      </c>
      <c r="BG1339" s="1" t="s">
        <v>471</v>
      </c>
      <c r="BH1339" s="1" t="s">
        <v>9170</v>
      </c>
      <c r="BI1339" s="1" t="s">
        <v>225</v>
      </c>
      <c r="BJ1339" s="1" t="s">
        <v>7144</v>
      </c>
      <c r="BK1339" s="1" t="s">
        <v>281</v>
      </c>
      <c r="BL1339" s="1" t="s">
        <v>9918</v>
      </c>
      <c r="BM1339" s="1" t="s">
        <v>2036</v>
      </c>
      <c r="BN1339" s="1" t="s">
        <v>10049</v>
      </c>
      <c r="BO1339" s="1" t="s">
        <v>471</v>
      </c>
      <c r="BP1339" s="1" t="s">
        <v>9170</v>
      </c>
      <c r="BQ1339" s="1" t="s">
        <v>3081</v>
      </c>
      <c r="BR1339" s="1" t="s">
        <v>10995</v>
      </c>
      <c r="BS1339" s="1" t="s">
        <v>86</v>
      </c>
      <c r="BT1339" s="1" t="s">
        <v>8853</v>
      </c>
    </row>
    <row r="1340" spans="1:73" ht="13.5" customHeight="1" x14ac:dyDescent="0.25">
      <c r="A1340" s="4" t="str">
        <f t="shared" si="42"/>
        <v>1687_풍각남면_257</v>
      </c>
      <c r="B1340" s="1">
        <v>1687</v>
      </c>
      <c r="C1340" s="1" t="s">
        <v>11322</v>
      </c>
      <c r="D1340" s="1" t="s">
        <v>11323</v>
      </c>
      <c r="E1340" s="1">
        <v>1339</v>
      </c>
      <c r="F1340" s="1">
        <v>6</v>
      </c>
      <c r="G1340" s="1" t="s">
        <v>2894</v>
      </c>
      <c r="H1340" s="1" t="s">
        <v>6463</v>
      </c>
      <c r="I1340" s="1">
        <v>4</v>
      </c>
      <c r="L1340" s="1">
        <v>6</v>
      </c>
      <c r="M1340" s="1" t="s">
        <v>12546</v>
      </c>
      <c r="N1340" s="1" t="s">
        <v>13042</v>
      </c>
      <c r="S1340" s="1" t="s">
        <v>93</v>
      </c>
      <c r="T1340" s="1" t="s">
        <v>6597</v>
      </c>
      <c r="Y1340" s="1" t="s">
        <v>3082</v>
      </c>
      <c r="Z1340" s="1" t="s">
        <v>7857</v>
      </c>
      <c r="AC1340" s="1">
        <v>14</v>
      </c>
      <c r="AD1340" s="1" t="s">
        <v>240</v>
      </c>
      <c r="AE1340" s="1" t="s">
        <v>8740</v>
      </c>
    </row>
    <row r="1341" spans="1:73" ht="13.5" customHeight="1" x14ac:dyDescent="0.25">
      <c r="A1341" s="4" t="str">
        <f t="shared" si="42"/>
        <v>1687_풍각남면_257</v>
      </c>
      <c r="B1341" s="1">
        <v>1687</v>
      </c>
      <c r="C1341" s="1" t="s">
        <v>11322</v>
      </c>
      <c r="D1341" s="1" t="s">
        <v>11323</v>
      </c>
      <c r="E1341" s="1">
        <v>1340</v>
      </c>
      <c r="F1341" s="1">
        <v>6</v>
      </c>
      <c r="G1341" s="1" t="s">
        <v>2894</v>
      </c>
      <c r="H1341" s="1" t="s">
        <v>6463</v>
      </c>
      <c r="I1341" s="1">
        <v>4</v>
      </c>
      <c r="L1341" s="1">
        <v>6</v>
      </c>
      <c r="M1341" s="1" t="s">
        <v>12546</v>
      </c>
      <c r="N1341" s="1" t="s">
        <v>13042</v>
      </c>
      <c r="S1341" s="1" t="s">
        <v>3083</v>
      </c>
      <c r="T1341" s="1" t="s">
        <v>6637</v>
      </c>
      <c r="U1341" s="1" t="s">
        <v>53</v>
      </c>
      <c r="V1341" s="1" t="s">
        <v>6668</v>
      </c>
      <c r="Y1341" s="1" t="s">
        <v>3084</v>
      </c>
      <c r="Z1341" s="1" t="s">
        <v>7858</v>
      </c>
      <c r="AC1341" s="1">
        <v>41</v>
      </c>
      <c r="AD1341" s="1" t="s">
        <v>287</v>
      </c>
      <c r="AE1341" s="1" t="s">
        <v>8744</v>
      </c>
      <c r="AP1341" s="1" t="s">
        <v>3085</v>
      </c>
      <c r="AQ1341" s="1" t="s">
        <v>9004</v>
      </c>
      <c r="AR1341" s="1" t="s">
        <v>3086</v>
      </c>
      <c r="AS1341" s="1" t="s">
        <v>9068</v>
      </c>
    </row>
    <row r="1342" spans="1:73" ht="13.5" customHeight="1" x14ac:dyDescent="0.25">
      <c r="A1342" s="4" t="str">
        <f t="shared" si="42"/>
        <v>1687_풍각남면_257</v>
      </c>
      <c r="B1342" s="1">
        <v>1687</v>
      </c>
      <c r="C1342" s="1" t="s">
        <v>11322</v>
      </c>
      <c r="D1342" s="1" t="s">
        <v>11323</v>
      </c>
      <c r="E1342" s="1">
        <v>1341</v>
      </c>
      <c r="F1342" s="1">
        <v>6</v>
      </c>
      <c r="G1342" s="1" t="s">
        <v>2894</v>
      </c>
      <c r="H1342" s="1" t="s">
        <v>6463</v>
      </c>
      <c r="I1342" s="1">
        <v>4</v>
      </c>
      <c r="L1342" s="1">
        <v>6</v>
      </c>
      <c r="M1342" s="1" t="s">
        <v>12546</v>
      </c>
      <c r="N1342" s="1" t="s">
        <v>13042</v>
      </c>
      <c r="T1342" s="1" t="s">
        <v>11389</v>
      </c>
      <c r="U1342" s="1" t="s">
        <v>324</v>
      </c>
      <c r="V1342" s="1" t="s">
        <v>6693</v>
      </c>
      <c r="Y1342" s="1" t="s">
        <v>1442</v>
      </c>
      <c r="Z1342" s="1" t="s">
        <v>7442</v>
      </c>
      <c r="AC1342" s="1">
        <v>19</v>
      </c>
      <c r="AD1342" s="1" t="s">
        <v>188</v>
      </c>
      <c r="AE1342" s="1" t="s">
        <v>8734</v>
      </c>
      <c r="AV1342" s="1" t="s">
        <v>3087</v>
      </c>
      <c r="AW1342" s="1" t="s">
        <v>9067</v>
      </c>
      <c r="BB1342" s="1" t="s">
        <v>46</v>
      </c>
      <c r="BC1342" s="1" t="s">
        <v>6783</v>
      </c>
      <c r="BD1342" s="1" t="s">
        <v>3088</v>
      </c>
      <c r="BE1342" s="1" t="s">
        <v>9793</v>
      </c>
    </row>
    <row r="1343" spans="1:73" ht="13.5" customHeight="1" x14ac:dyDescent="0.25">
      <c r="A1343" s="4" t="str">
        <f t="shared" si="42"/>
        <v>1687_풍각남면_257</v>
      </c>
      <c r="B1343" s="1">
        <v>1687</v>
      </c>
      <c r="C1343" s="1" t="s">
        <v>11322</v>
      </c>
      <c r="D1343" s="1" t="s">
        <v>11323</v>
      </c>
      <c r="E1343" s="1">
        <v>1342</v>
      </c>
      <c r="F1343" s="1">
        <v>6</v>
      </c>
      <c r="G1343" s="1" t="s">
        <v>2894</v>
      </c>
      <c r="H1343" s="1" t="s">
        <v>6463</v>
      </c>
      <c r="I1343" s="1">
        <v>4</v>
      </c>
      <c r="L1343" s="1">
        <v>6</v>
      </c>
      <c r="M1343" s="1" t="s">
        <v>12546</v>
      </c>
      <c r="N1343" s="1" t="s">
        <v>13042</v>
      </c>
      <c r="T1343" s="1" t="s">
        <v>11389</v>
      </c>
      <c r="U1343" s="1" t="s">
        <v>326</v>
      </c>
      <c r="V1343" s="1" t="s">
        <v>6686</v>
      </c>
      <c r="Y1343" s="1" t="s">
        <v>3089</v>
      </c>
      <c r="Z1343" s="1" t="s">
        <v>7859</v>
      </c>
      <c r="AC1343" s="1">
        <v>41</v>
      </c>
      <c r="AD1343" s="1" t="s">
        <v>287</v>
      </c>
      <c r="AE1343" s="1" t="s">
        <v>8744</v>
      </c>
      <c r="AF1343" s="1" t="s">
        <v>1021</v>
      </c>
      <c r="AG1343" s="1" t="s">
        <v>8784</v>
      </c>
      <c r="AH1343" s="1" t="s">
        <v>196</v>
      </c>
      <c r="AI1343" s="1" t="s">
        <v>8873</v>
      </c>
    </row>
    <row r="1344" spans="1:73" ht="13.5" customHeight="1" x14ac:dyDescent="0.25">
      <c r="A1344" s="4" t="str">
        <f t="shared" si="42"/>
        <v>1687_풍각남면_257</v>
      </c>
      <c r="B1344" s="1">
        <v>1687</v>
      </c>
      <c r="C1344" s="1" t="s">
        <v>11322</v>
      </c>
      <c r="D1344" s="1" t="s">
        <v>11323</v>
      </c>
      <c r="E1344" s="1">
        <v>1343</v>
      </c>
      <c r="F1344" s="1">
        <v>7</v>
      </c>
      <c r="G1344" s="1" t="s">
        <v>3090</v>
      </c>
      <c r="H1344" s="1" t="s">
        <v>6464</v>
      </c>
      <c r="I1344" s="1">
        <v>1</v>
      </c>
      <c r="J1344" s="1" t="s">
        <v>3091</v>
      </c>
      <c r="K1344" s="1" t="s">
        <v>6514</v>
      </c>
      <c r="L1344" s="1">
        <v>1</v>
      </c>
      <c r="M1344" s="1" t="s">
        <v>12547</v>
      </c>
      <c r="N1344" s="1" t="s">
        <v>13043</v>
      </c>
      <c r="T1344" s="1" t="s">
        <v>11368</v>
      </c>
      <c r="U1344" s="1" t="s">
        <v>374</v>
      </c>
      <c r="V1344" s="1" t="s">
        <v>6692</v>
      </c>
      <c r="W1344" s="1" t="s">
        <v>2302</v>
      </c>
      <c r="X1344" s="1" t="s">
        <v>7093</v>
      </c>
      <c r="Y1344" s="1" t="s">
        <v>3092</v>
      </c>
      <c r="Z1344" s="1" t="s">
        <v>7860</v>
      </c>
      <c r="AC1344" s="1">
        <v>40</v>
      </c>
      <c r="AD1344" s="1" t="s">
        <v>327</v>
      </c>
      <c r="AE1344" s="1" t="s">
        <v>8748</v>
      </c>
      <c r="AJ1344" s="1" t="s">
        <v>17</v>
      </c>
      <c r="AK1344" s="1" t="s">
        <v>8908</v>
      </c>
      <c r="AL1344" s="1" t="s">
        <v>631</v>
      </c>
      <c r="AM1344" s="1" t="s">
        <v>8941</v>
      </c>
      <c r="AT1344" s="1" t="s">
        <v>60</v>
      </c>
      <c r="AU1344" s="1" t="s">
        <v>7012</v>
      </c>
      <c r="AV1344" s="1" t="s">
        <v>3093</v>
      </c>
      <c r="AW1344" s="1" t="s">
        <v>7572</v>
      </c>
      <c r="BG1344" s="1" t="s">
        <v>60</v>
      </c>
      <c r="BH1344" s="1" t="s">
        <v>7012</v>
      </c>
      <c r="BI1344" s="1" t="s">
        <v>1811</v>
      </c>
      <c r="BJ1344" s="1" t="s">
        <v>7832</v>
      </c>
      <c r="BK1344" s="1" t="s">
        <v>60</v>
      </c>
      <c r="BL1344" s="1" t="s">
        <v>7012</v>
      </c>
      <c r="BM1344" s="1" t="s">
        <v>3094</v>
      </c>
      <c r="BN1344" s="1" t="s">
        <v>9577</v>
      </c>
      <c r="BO1344" s="1" t="s">
        <v>293</v>
      </c>
      <c r="BP1344" s="1" t="s">
        <v>6947</v>
      </c>
      <c r="BQ1344" s="1" t="s">
        <v>3095</v>
      </c>
      <c r="BR1344" s="1" t="s">
        <v>12002</v>
      </c>
      <c r="BS1344" s="1" t="s">
        <v>56</v>
      </c>
      <c r="BT1344" s="1" t="s">
        <v>11552</v>
      </c>
      <c r="BU1344" s="1" t="s">
        <v>14126</v>
      </c>
    </row>
    <row r="1345" spans="1:72" ht="13.5" customHeight="1" x14ac:dyDescent="0.25">
      <c r="A1345" s="4" t="str">
        <f t="shared" si="42"/>
        <v>1687_풍각남면_257</v>
      </c>
      <c r="B1345" s="1">
        <v>1687</v>
      </c>
      <c r="C1345" s="1" t="s">
        <v>11322</v>
      </c>
      <c r="D1345" s="1" t="s">
        <v>11323</v>
      </c>
      <c r="E1345" s="1">
        <v>1344</v>
      </c>
      <c r="F1345" s="1">
        <v>7</v>
      </c>
      <c r="G1345" s="1" t="s">
        <v>3090</v>
      </c>
      <c r="H1345" s="1" t="s">
        <v>6464</v>
      </c>
      <c r="I1345" s="1">
        <v>1</v>
      </c>
      <c r="L1345" s="1">
        <v>1</v>
      </c>
      <c r="M1345" s="1" t="s">
        <v>12547</v>
      </c>
      <c r="N1345" s="1" t="s">
        <v>13043</v>
      </c>
      <c r="S1345" s="1" t="s">
        <v>52</v>
      </c>
      <c r="T1345" s="1" t="s">
        <v>6593</v>
      </c>
      <c r="W1345" s="1" t="s">
        <v>84</v>
      </c>
      <c r="X1345" s="1" t="s">
        <v>11440</v>
      </c>
      <c r="Y1345" s="1" t="s">
        <v>140</v>
      </c>
      <c r="Z1345" s="1" t="s">
        <v>7129</v>
      </c>
      <c r="AC1345" s="1">
        <v>24</v>
      </c>
      <c r="AD1345" s="1" t="s">
        <v>764</v>
      </c>
      <c r="AE1345" s="1" t="s">
        <v>8767</v>
      </c>
      <c r="AJ1345" s="1" t="s">
        <v>17</v>
      </c>
      <c r="AK1345" s="1" t="s">
        <v>8908</v>
      </c>
      <c r="AL1345" s="1" t="s">
        <v>86</v>
      </c>
      <c r="AM1345" s="1" t="s">
        <v>8853</v>
      </c>
      <c r="AT1345" s="1" t="s">
        <v>159</v>
      </c>
      <c r="AU1345" s="1" t="s">
        <v>9166</v>
      </c>
      <c r="AV1345" s="1" t="s">
        <v>3096</v>
      </c>
      <c r="AW1345" s="1" t="s">
        <v>8457</v>
      </c>
      <c r="BG1345" s="1" t="s">
        <v>60</v>
      </c>
      <c r="BH1345" s="1" t="s">
        <v>7012</v>
      </c>
      <c r="BI1345" s="1" t="s">
        <v>1606</v>
      </c>
      <c r="BJ1345" s="1" t="s">
        <v>9371</v>
      </c>
      <c r="BK1345" s="1" t="s">
        <v>159</v>
      </c>
      <c r="BL1345" s="1" t="s">
        <v>9166</v>
      </c>
      <c r="BM1345" s="1" t="s">
        <v>3097</v>
      </c>
      <c r="BN1345" s="1" t="s">
        <v>10541</v>
      </c>
      <c r="BO1345" s="1" t="s">
        <v>60</v>
      </c>
      <c r="BP1345" s="1" t="s">
        <v>7012</v>
      </c>
      <c r="BQ1345" s="1" t="s">
        <v>3098</v>
      </c>
      <c r="BR1345" s="1" t="s">
        <v>10996</v>
      </c>
      <c r="BS1345" s="1" t="s">
        <v>3099</v>
      </c>
      <c r="BT1345" s="1" t="s">
        <v>11296</v>
      </c>
    </row>
    <row r="1346" spans="1:72" ht="13.5" customHeight="1" x14ac:dyDescent="0.25">
      <c r="A1346" s="4" t="str">
        <f t="shared" si="42"/>
        <v>1687_풍각남면_257</v>
      </c>
      <c r="B1346" s="1">
        <v>1687</v>
      </c>
      <c r="C1346" s="1" t="s">
        <v>11322</v>
      </c>
      <c r="D1346" s="1" t="s">
        <v>11323</v>
      </c>
      <c r="E1346" s="1">
        <v>1345</v>
      </c>
      <c r="F1346" s="1">
        <v>7</v>
      </c>
      <c r="G1346" s="1" t="s">
        <v>3090</v>
      </c>
      <c r="H1346" s="1" t="s">
        <v>6464</v>
      </c>
      <c r="I1346" s="1">
        <v>1</v>
      </c>
      <c r="L1346" s="1">
        <v>1</v>
      </c>
      <c r="M1346" s="1" t="s">
        <v>12547</v>
      </c>
      <c r="N1346" s="1" t="s">
        <v>13043</v>
      </c>
      <c r="S1346" s="1" t="s">
        <v>3100</v>
      </c>
      <c r="T1346" s="1" t="s">
        <v>6638</v>
      </c>
      <c r="U1346" s="1" t="s">
        <v>53</v>
      </c>
      <c r="V1346" s="1" t="s">
        <v>6668</v>
      </c>
      <c r="Y1346" s="1" t="s">
        <v>3101</v>
      </c>
      <c r="Z1346" s="1" t="s">
        <v>7861</v>
      </c>
      <c r="AF1346" s="1" t="s">
        <v>129</v>
      </c>
      <c r="AG1346" s="1" t="s">
        <v>8738</v>
      </c>
    </row>
    <row r="1347" spans="1:72" ht="13.5" customHeight="1" x14ac:dyDescent="0.25">
      <c r="A1347" s="4" t="str">
        <f t="shared" si="42"/>
        <v>1687_풍각남면_257</v>
      </c>
      <c r="B1347" s="1">
        <v>1687</v>
      </c>
      <c r="C1347" s="1" t="s">
        <v>11322</v>
      </c>
      <c r="D1347" s="1" t="s">
        <v>11323</v>
      </c>
      <c r="E1347" s="1">
        <v>1346</v>
      </c>
      <c r="F1347" s="1">
        <v>7</v>
      </c>
      <c r="G1347" s="1" t="s">
        <v>3090</v>
      </c>
      <c r="H1347" s="1" t="s">
        <v>6464</v>
      </c>
      <c r="I1347" s="1">
        <v>1</v>
      </c>
      <c r="L1347" s="1">
        <v>2</v>
      </c>
      <c r="M1347" s="1" t="s">
        <v>12548</v>
      </c>
      <c r="N1347" s="1" t="s">
        <v>13044</v>
      </c>
      <c r="T1347" s="1" t="s">
        <v>11369</v>
      </c>
      <c r="U1347" s="1" t="s">
        <v>3102</v>
      </c>
      <c r="V1347" s="1" t="s">
        <v>11396</v>
      </c>
      <c r="W1347" s="1" t="s">
        <v>98</v>
      </c>
      <c r="X1347" s="1" t="s">
        <v>11439</v>
      </c>
      <c r="Y1347" s="1" t="s">
        <v>3103</v>
      </c>
      <c r="Z1347" s="1" t="s">
        <v>7862</v>
      </c>
      <c r="AC1347" s="1">
        <v>76</v>
      </c>
      <c r="AD1347" s="1" t="s">
        <v>1075</v>
      </c>
      <c r="AE1347" s="1" t="s">
        <v>8769</v>
      </c>
      <c r="AJ1347" s="1" t="s">
        <v>17</v>
      </c>
      <c r="AK1347" s="1" t="s">
        <v>8908</v>
      </c>
      <c r="AL1347" s="1" t="s">
        <v>56</v>
      </c>
      <c r="AM1347" s="1" t="s">
        <v>11552</v>
      </c>
      <c r="AT1347" s="1" t="s">
        <v>60</v>
      </c>
      <c r="AU1347" s="1" t="s">
        <v>7012</v>
      </c>
      <c r="AV1347" s="1" t="s">
        <v>2598</v>
      </c>
      <c r="AW1347" s="1" t="s">
        <v>7730</v>
      </c>
      <c r="BG1347" s="1" t="s">
        <v>78</v>
      </c>
      <c r="BH1347" s="1" t="s">
        <v>6689</v>
      </c>
      <c r="BI1347" s="1" t="s">
        <v>3104</v>
      </c>
      <c r="BJ1347" s="1" t="s">
        <v>10120</v>
      </c>
      <c r="BK1347" s="1" t="s">
        <v>3105</v>
      </c>
      <c r="BL1347" s="1" t="s">
        <v>10349</v>
      </c>
      <c r="BM1347" s="1" t="s">
        <v>1037</v>
      </c>
      <c r="BN1347" s="1" t="s">
        <v>8059</v>
      </c>
      <c r="BO1347" s="1" t="s">
        <v>419</v>
      </c>
      <c r="BP1347" s="1" t="s">
        <v>9168</v>
      </c>
      <c r="BQ1347" s="1" t="s">
        <v>3106</v>
      </c>
      <c r="BR1347" s="1" t="s">
        <v>12223</v>
      </c>
      <c r="BS1347" s="1" t="s">
        <v>86</v>
      </c>
      <c r="BT1347" s="1" t="s">
        <v>8853</v>
      </c>
    </row>
    <row r="1348" spans="1:72" ht="13.5" customHeight="1" x14ac:dyDescent="0.25">
      <c r="A1348" s="4" t="str">
        <f t="shared" si="42"/>
        <v>1687_풍각남면_257</v>
      </c>
      <c r="B1348" s="1">
        <v>1687</v>
      </c>
      <c r="C1348" s="1" t="s">
        <v>11322</v>
      </c>
      <c r="D1348" s="1" t="s">
        <v>11323</v>
      </c>
      <c r="E1348" s="1">
        <v>1347</v>
      </c>
      <c r="F1348" s="1">
        <v>7</v>
      </c>
      <c r="G1348" s="1" t="s">
        <v>3090</v>
      </c>
      <c r="H1348" s="1" t="s">
        <v>6464</v>
      </c>
      <c r="I1348" s="1">
        <v>1</v>
      </c>
      <c r="L1348" s="1">
        <v>2</v>
      </c>
      <c r="M1348" s="1" t="s">
        <v>12548</v>
      </c>
      <c r="N1348" s="1" t="s">
        <v>13044</v>
      </c>
      <c r="S1348" s="1" t="s">
        <v>52</v>
      </c>
      <c r="T1348" s="1" t="s">
        <v>6593</v>
      </c>
      <c r="W1348" s="1" t="s">
        <v>84</v>
      </c>
      <c r="X1348" s="1" t="s">
        <v>11440</v>
      </c>
      <c r="Y1348" s="1" t="s">
        <v>140</v>
      </c>
      <c r="Z1348" s="1" t="s">
        <v>7129</v>
      </c>
      <c r="AF1348" s="1" t="s">
        <v>479</v>
      </c>
      <c r="AG1348" s="1" t="s">
        <v>8780</v>
      </c>
      <c r="AH1348" s="1" t="s">
        <v>3107</v>
      </c>
      <c r="AI1348" s="1" t="s">
        <v>8874</v>
      </c>
    </row>
    <row r="1349" spans="1:72" ht="13.5" customHeight="1" x14ac:dyDescent="0.25">
      <c r="A1349" s="4" t="str">
        <f t="shared" si="42"/>
        <v>1687_풍각남면_257</v>
      </c>
      <c r="B1349" s="1">
        <v>1687</v>
      </c>
      <c r="C1349" s="1" t="s">
        <v>11322</v>
      </c>
      <c r="D1349" s="1" t="s">
        <v>11323</v>
      </c>
      <c r="E1349" s="1">
        <v>1348</v>
      </c>
      <c r="F1349" s="1">
        <v>7</v>
      </c>
      <c r="G1349" s="1" t="s">
        <v>3090</v>
      </c>
      <c r="H1349" s="1" t="s">
        <v>6464</v>
      </c>
      <c r="I1349" s="1">
        <v>1</v>
      </c>
      <c r="L1349" s="1">
        <v>2</v>
      </c>
      <c r="M1349" s="1" t="s">
        <v>12548</v>
      </c>
      <c r="N1349" s="1" t="s">
        <v>13044</v>
      </c>
      <c r="S1349" s="1" t="s">
        <v>195</v>
      </c>
      <c r="T1349" s="1" t="s">
        <v>6600</v>
      </c>
      <c r="W1349" s="1" t="s">
        <v>306</v>
      </c>
      <c r="X1349" s="1" t="s">
        <v>7062</v>
      </c>
      <c r="Y1349" s="1" t="s">
        <v>140</v>
      </c>
      <c r="Z1349" s="1" t="s">
        <v>7129</v>
      </c>
      <c r="AC1349" s="1">
        <v>50</v>
      </c>
      <c r="AD1349" s="1" t="s">
        <v>533</v>
      </c>
      <c r="AE1349" s="1" t="s">
        <v>7162</v>
      </c>
      <c r="AF1349" s="1" t="s">
        <v>97</v>
      </c>
      <c r="AG1349" s="1" t="s">
        <v>8774</v>
      </c>
      <c r="AJ1349" s="1" t="s">
        <v>17</v>
      </c>
      <c r="AK1349" s="1" t="s">
        <v>8908</v>
      </c>
      <c r="AL1349" s="1" t="s">
        <v>1273</v>
      </c>
      <c r="AM1349" s="1" t="s">
        <v>7926</v>
      </c>
      <c r="AT1349" s="1" t="s">
        <v>2479</v>
      </c>
      <c r="AU1349" s="1" t="s">
        <v>9005</v>
      </c>
      <c r="AV1349" s="1" t="s">
        <v>1461</v>
      </c>
      <c r="AW1349" s="1" t="s">
        <v>8047</v>
      </c>
      <c r="BG1349" s="1" t="s">
        <v>1277</v>
      </c>
      <c r="BH1349" s="1" t="s">
        <v>9920</v>
      </c>
      <c r="BI1349" s="1" t="s">
        <v>3108</v>
      </c>
      <c r="BJ1349" s="1" t="s">
        <v>10121</v>
      </c>
      <c r="BK1349" s="1" t="s">
        <v>1177</v>
      </c>
      <c r="BL1349" s="1" t="s">
        <v>9914</v>
      </c>
      <c r="BM1349" s="1" t="s">
        <v>3109</v>
      </c>
      <c r="BN1349" s="1" t="s">
        <v>10542</v>
      </c>
      <c r="BO1349" s="1" t="s">
        <v>60</v>
      </c>
      <c r="BP1349" s="1" t="s">
        <v>7012</v>
      </c>
      <c r="BQ1349" s="1" t="s">
        <v>3110</v>
      </c>
      <c r="BR1349" s="1" t="s">
        <v>12276</v>
      </c>
      <c r="BS1349" s="1" t="s">
        <v>86</v>
      </c>
      <c r="BT1349" s="1" t="s">
        <v>8853</v>
      </c>
    </row>
    <row r="1350" spans="1:72" ht="13.5" customHeight="1" x14ac:dyDescent="0.25">
      <c r="A1350" s="4" t="str">
        <f t="shared" si="42"/>
        <v>1687_풍각남면_257</v>
      </c>
      <c r="B1350" s="1">
        <v>1687</v>
      </c>
      <c r="C1350" s="1" t="s">
        <v>11322</v>
      </c>
      <c r="D1350" s="1" t="s">
        <v>11323</v>
      </c>
      <c r="E1350" s="1">
        <v>1349</v>
      </c>
      <c r="F1350" s="1">
        <v>7</v>
      </c>
      <c r="G1350" s="1" t="s">
        <v>3090</v>
      </c>
      <c r="H1350" s="1" t="s">
        <v>6464</v>
      </c>
      <c r="I1350" s="1">
        <v>1</v>
      </c>
      <c r="L1350" s="1">
        <v>2</v>
      </c>
      <c r="M1350" s="1" t="s">
        <v>12548</v>
      </c>
      <c r="N1350" s="1" t="s">
        <v>13044</v>
      </c>
      <c r="S1350" s="1" t="s">
        <v>93</v>
      </c>
      <c r="T1350" s="1" t="s">
        <v>6597</v>
      </c>
      <c r="Y1350" s="1" t="s">
        <v>3111</v>
      </c>
      <c r="Z1350" s="1" t="s">
        <v>7863</v>
      </c>
      <c r="AF1350" s="1" t="s">
        <v>443</v>
      </c>
      <c r="AG1350" s="1" t="s">
        <v>11537</v>
      </c>
    </row>
    <row r="1351" spans="1:72" ht="13.5" customHeight="1" x14ac:dyDescent="0.25">
      <c r="A1351" s="4" t="str">
        <f t="shared" ref="A1351:A1377" si="43">HYPERLINK("http://kyu.snu.ac.kr/sdhj/index.jsp?type=hj/GK14817_00IH_0001_0258.jpg","1687_풍각남면_258")</f>
        <v>1687_풍각남면_258</v>
      </c>
      <c r="B1351" s="1">
        <v>1687</v>
      </c>
      <c r="C1351" s="1" t="s">
        <v>11322</v>
      </c>
      <c r="D1351" s="1" t="s">
        <v>11323</v>
      </c>
      <c r="E1351" s="1">
        <v>1350</v>
      </c>
      <c r="F1351" s="1">
        <v>7</v>
      </c>
      <c r="G1351" s="1" t="s">
        <v>3090</v>
      </c>
      <c r="H1351" s="1" t="s">
        <v>6464</v>
      </c>
      <c r="I1351" s="1">
        <v>1</v>
      </c>
      <c r="L1351" s="1">
        <v>3</v>
      </c>
      <c r="M1351" s="1" t="s">
        <v>12549</v>
      </c>
      <c r="N1351" s="1" t="s">
        <v>13045</v>
      </c>
      <c r="O1351" s="1" t="s">
        <v>443</v>
      </c>
      <c r="P1351" s="1" t="s">
        <v>11371</v>
      </c>
      <c r="T1351" s="1" t="s">
        <v>11369</v>
      </c>
      <c r="U1351" s="1" t="s">
        <v>3112</v>
      </c>
      <c r="V1351" s="1" t="s">
        <v>6868</v>
      </c>
      <c r="W1351" s="1" t="s">
        <v>98</v>
      </c>
      <c r="X1351" s="1" t="s">
        <v>11439</v>
      </c>
      <c r="Y1351" s="1" t="s">
        <v>3113</v>
      </c>
      <c r="Z1351" s="1" t="s">
        <v>7863</v>
      </c>
      <c r="AC1351" s="1">
        <v>40</v>
      </c>
      <c r="AD1351" s="1" t="s">
        <v>327</v>
      </c>
      <c r="AE1351" s="1" t="s">
        <v>8748</v>
      </c>
      <c r="AJ1351" s="1" t="s">
        <v>17</v>
      </c>
      <c r="AK1351" s="1" t="s">
        <v>8908</v>
      </c>
      <c r="AL1351" s="1" t="s">
        <v>56</v>
      </c>
      <c r="AM1351" s="1" t="s">
        <v>11552</v>
      </c>
      <c r="AT1351" s="1" t="s">
        <v>288</v>
      </c>
      <c r="AU1351" s="1" t="s">
        <v>6823</v>
      </c>
      <c r="AV1351" s="1" t="s">
        <v>3114</v>
      </c>
      <c r="AW1351" s="1" t="s">
        <v>7862</v>
      </c>
      <c r="BG1351" s="1" t="s">
        <v>60</v>
      </c>
      <c r="BH1351" s="1" t="s">
        <v>7012</v>
      </c>
      <c r="BI1351" s="1" t="s">
        <v>2598</v>
      </c>
      <c r="BJ1351" s="1" t="s">
        <v>7730</v>
      </c>
      <c r="BK1351" s="1" t="s">
        <v>78</v>
      </c>
      <c r="BL1351" s="1" t="s">
        <v>6689</v>
      </c>
      <c r="BM1351" s="1" t="s">
        <v>3104</v>
      </c>
      <c r="BN1351" s="1" t="s">
        <v>10120</v>
      </c>
      <c r="BO1351" s="1" t="s">
        <v>78</v>
      </c>
      <c r="BP1351" s="1" t="s">
        <v>6689</v>
      </c>
      <c r="BQ1351" s="1" t="s">
        <v>3115</v>
      </c>
      <c r="BR1351" s="1" t="s">
        <v>12242</v>
      </c>
      <c r="BS1351" s="1" t="s">
        <v>86</v>
      </c>
      <c r="BT1351" s="1" t="s">
        <v>8853</v>
      </c>
    </row>
    <row r="1352" spans="1:72" ht="13.5" customHeight="1" x14ac:dyDescent="0.25">
      <c r="A1352" s="4" t="str">
        <f t="shared" si="43"/>
        <v>1687_풍각남면_258</v>
      </c>
      <c r="B1352" s="1">
        <v>1687</v>
      </c>
      <c r="C1352" s="1" t="s">
        <v>11322</v>
      </c>
      <c r="D1352" s="1" t="s">
        <v>11323</v>
      </c>
      <c r="E1352" s="1">
        <v>1351</v>
      </c>
      <c r="F1352" s="1">
        <v>7</v>
      </c>
      <c r="G1352" s="1" t="s">
        <v>3090</v>
      </c>
      <c r="H1352" s="1" t="s">
        <v>6464</v>
      </c>
      <c r="I1352" s="1">
        <v>1</v>
      </c>
      <c r="L1352" s="1">
        <v>3</v>
      </c>
      <c r="M1352" s="1" t="s">
        <v>12549</v>
      </c>
      <c r="N1352" s="1" t="s">
        <v>13045</v>
      </c>
      <c r="S1352" s="1" t="s">
        <v>52</v>
      </c>
      <c r="T1352" s="1" t="s">
        <v>6593</v>
      </c>
      <c r="W1352" s="1" t="s">
        <v>331</v>
      </c>
      <c r="X1352" s="1" t="s">
        <v>7063</v>
      </c>
      <c r="Y1352" s="1" t="s">
        <v>140</v>
      </c>
      <c r="Z1352" s="1" t="s">
        <v>7129</v>
      </c>
      <c r="AC1352" s="1">
        <v>37</v>
      </c>
      <c r="AD1352" s="1" t="s">
        <v>124</v>
      </c>
      <c r="AE1352" s="1" t="s">
        <v>8726</v>
      </c>
      <c r="AJ1352" s="1" t="s">
        <v>17</v>
      </c>
      <c r="AK1352" s="1" t="s">
        <v>8908</v>
      </c>
      <c r="AL1352" s="1" t="s">
        <v>106</v>
      </c>
      <c r="AM1352" s="1" t="s">
        <v>8894</v>
      </c>
      <c r="AT1352" s="1" t="s">
        <v>3116</v>
      </c>
      <c r="AU1352" s="1" t="s">
        <v>9204</v>
      </c>
      <c r="AV1352" s="1" t="s">
        <v>332</v>
      </c>
      <c r="AW1352" s="1" t="s">
        <v>7162</v>
      </c>
      <c r="BG1352" s="1" t="s">
        <v>334</v>
      </c>
      <c r="BH1352" s="1" t="s">
        <v>6767</v>
      </c>
      <c r="BI1352" s="1" t="s">
        <v>3117</v>
      </c>
      <c r="BJ1352" s="1" t="s">
        <v>7165</v>
      </c>
      <c r="BK1352" s="1" t="s">
        <v>335</v>
      </c>
      <c r="BL1352" s="1" t="s">
        <v>6942</v>
      </c>
      <c r="BM1352" s="1" t="s">
        <v>2768</v>
      </c>
      <c r="BN1352" s="1" t="s">
        <v>10526</v>
      </c>
      <c r="BO1352" s="1" t="s">
        <v>60</v>
      </c>
      <c r="BP1352" s="1" t="s">
        <v>7012</v>
      </c>
      <c r="BQ1352" s="1" t="s">
        <v>1998</v>
      </c>
      <c r="BR1352" s="1" t="s">
        <v>10896</v>
      </c>
      <c r="BS1352" s="1" t="s">
        <v>351</v>
      </c>
      <c r="BT1352" s="1" t="s">
        <v>8854</v>
      </c>
    </row>
    <row r="1353" spans="1:72" ht="13.5" customHeight="1" x14ac:dyDescent="0.25">
      <c r="A1353" s="4" t="str">
        <f t="shared" si="43"/>
        <v>1687_풍각남면_258</v>
      </c>
      <c r="B1353" s="1">
        <v>1687</v>
      </c>
      <c r="C1353" s="1" t="s">
        <v>11322</v>
      </c>
      <c r="D1353" s="1" t="s">
        <v>11323</v>
      </c>
      <c r="E1353" s="1">
        <v>1352</v>
      </c>
      <c r="F1353" s="1">
        <v>7</v>
      </c>
      <c r="G1353" s="1" t="s">
        <v>3090</v>
      </c>
      <c r="H1353" s="1" t="s">
        <v>6464</v>
      </c>
      <c r="I1353" s="1">
        <v>1</v>
      </c>
      <c r="L1353" s="1">
        <v>3</v>
      </c>
      <c r="M1353" s="1" t="s">
        <v>12549</v>
      </c>
      <c r="N1353" s="1" t="s">
        <v>13045</v>
      </c>
      <c r="S1353" s="1" t="s">
        <v>68</v>
      </c>
      <c r="T1353" s="1" t="s">
        <v>6595</v>
      </c>
      <c r="W1353" s="1" t="s">
        <v>84</v>
      </c>
      <c r="X1353" s="1" t="s">
        <v>11440</v>
      </c>
      <c r="Y1353" s="1" t="s">
        <v>140</v>
      </c>
      <c r="Z1353" s="1" t="s">
        <v>7129</v>
      </c>
      <c r="AC1353" s="1">
        <v>55</v>
      </c>
      <c r="AD1353" s="1" t="s">
        <v>431</v>
      </c>
      <c r="AE1353" s="1" t="s">
        <v>8760</v>
      </c>
    </row>
    <row r="1354" spans="1:72" ht="13.5" customHeight="1" x14ac:dyDescent="0.25">
      <c r="A1354" s="4" t="str">
        <f t="shared" si="43"/>
        <v>1687_풍각남면_258</v>
      </c>
      <c r="B1354" s="1">
        <v>1687</v>
      </c>
      <c r="C1354" s="1" t="s">
        <v>11322</v>
      </c>
      <c r="D1354" s="1" t="s">
        <v>11323</v>
      </c>
      <c r="E1354" s="1">
        <v>1353</v>
      </c>
      <c r="F1354" s="1">
        <v>7</v>
      </c>
      <c r="G1354" s="1" t="s">
        <v>3090</v>
      </c>
      <c r="H1354" s="1" t="s">
        <v>6464</v>
      </c>
      <c r="I1354" s="1">
        <v>1</v>
      </c>
      <c r="L1354" s="1">
        <v>3</v>
      </c>
      <c r="M1354" s="1" t="s">
        <v>12549</v>
      </c>
      <c r="N1354" s="1" t="s">
        <v>13045</v>
      </c>
      <c r="S1354" s="1" t="s">
        <v>93</v>
      </c>
      <c r="T1354" s="1" t="s">
        <v>6597</v>
      </c>
      <c r="U1354" s="1" t="s">
        <v>134</v>
      </c>
      <c r="V1354" s="1" t="s">
        <v>6674</v>
      </c>
      <c r="Y1354" s="1" t="s">
        <v>3118</v>
      </c>
      <c r="Z1354" s="1" t="s">
        <v>7864</v>
      </c>
      <c r="AC1354" s="1">
        <v>19</v>
      </c>
      <c r="AD1354" s="1" t="s">
        <v>188</v>
      </c>
      <c r="AE1354" s="1" t="s">
        <v>8734</v>
      </c>
    </row>
    <row r="1355" spans="1:72" ht="13.5" customHeight="1" x14ac:dyDescent="0.25">
      <c r="A1355" s="4" t="str">
        <f t="shared" si="43"/>
        <v>1687_풍각남면_258</v>
      </c>
      <c r="B1355" s="1">
        <v>1687</v>
      </c>
      <c r="C1355" s="1" t="s">
        <v>11322</v>
      </c>
      <c r="D1355" s="1" t="s">
        <v>11323</v>
      </c>
      <c r="E1355" s="1">
        <v>1354</v>
      </c>
      <c r="F1355" s="1">
        <v>7</v>
      </c>
      <c r="G1355" s="1" t="s">
        <v>3090</v>
      </c>
      <c r="H1355" s="1" t="s">
        <v>6464</v>
      </c>
      <c r="I1355" s="1">
        <v>1</v>
      </c>
      <c r="L1355" s="1">
        <v>3</v>
      </c>
      <c r="M1355" s="1" t="s">
        <v>12549</v>
      </c>
      <c r="N1355" s="1" t="s">
        <v>13045</v>
      </c>
      <c r="S1355" s="1" t="s">
        <v>70</v>
      </c>
      <c r="T1355" s="1" t="s">
        <v>6596</v>
      </c>
      <c r="Y1355" s="1" t="s">
        <v>3119</v>
      </c>
      <c r="Z1355" s="1" t="s">
        <v>7865</v>
      </c>
      <c r="AC1355" s="1">
        <v>10</v>
      </c>
      <c r="AD1355" s="1" t="s">
        <v>67</v>
      </c>
      <c r="AE1355" s="1" t="s">
        <v>8717</v>
      </c>
    </row>
    <row r="1356" spans="1:72" ht="13.5" customHeight="1" x14ac:dyDescent="0.25">
      <c r="A1356" s="4" t="str">
        <f t="shared" si="43"/>
        <v>1687_풍각남면_258</v>
      </c>
      <c r="B1356" s="1">
        <v>1687</v>
      </c>
      <c r="C1356" s="1" t="s">
        <v>11322</v>
      </c>
      <c r="D1356" s="1" t="s">
        <v>11323</v>
      </c>
      <c r="E1356" s="1">
        <v>1355</v>
      </c>
      <c r="F1356" s="1">
        <v>7</v>
      </c>
      <c r="G1356" s="1" t="s">
        <v>3090</v>
      </c>
      <c r="H1356" s="1" t="s">
        <v>6464</v>
      </c>
      <c r="I1356" s="1">
        <v>1</v>
      </c>
      <c r="L1356" s="1">
        <v>4</v>
      </c>
      <c r="M1356" s="1" t="s">
        <v>12550</v>
      </c>
      <c r="N1356" s="1" t="s">
        <v>12820</v>
      </c>
      <c r="T1356" s="1" t="s">
        <v>11368</v>
      </c>
      <c r="U1356" s="1" t="s">
        <v>3120</v>
      </c>
      <c r="V1356" s="1" t="s">
        <v>6869</v>
      </c>
      <c r="W1356" s="1" t="s">
        <v>84</v>
      </c>
      <c r="X1356" s="1" t="s">
        <v>11440</v>
      </c>
      <c r="Y1356" s="1" t="s">
        <v>3121</v>
      </c>
      <c r="Z1356" s="1" t="s">
        <v>7167</v>
      </c>
      <c r="AC1356" s="1">
        <v>53</v>
      </c>
      <c r="AD1356" s="1" t="s">
        <v>146</v>
      </c>
      <c r="AE1356" s="1" t="s">
        <v>8730</v>
      </c>
      <c r="AJ1356" s="1" t="s">
        <v>17</v>
      </c>
      <c r="AK1356" s="1" t="s">
        <v>8908</v>
      </c>
      <c r="AL1356" s="1" t="s">
        <v>86</v>
      </c>
      <c r="AM1356" s="1" t="s">
        <v>8853</v>
      </c>
      <c r="AT1356" s="1" t="s">
        <v>78</v>
      </c>
      <c r="AU1356" s="1" t="s">
        <v>6689</v>
      </c>
      <c r="AV1356" s="1" t="s">
        <v>3122</v>
      </c>
      <c r="AW1356" s="1" t="s">
        <v>9458</v>
      </c>
      <c r="BG1356" s="1" t="s">
        <v>60</v>
      </c>
      <c r="BH1356" s="1" t="s">
        <v>7012</v>
      </c>
      <c r="BI1356" s="1" t="s">
        <v>13853</v>
      </c>
      <c r="BJ1356" s="1" t="s">
        <v>9469</v>
      </c>
      <c r="BK1356" s="1" t="s">
        <v>396</v>
      </c>
      <c r="BL1356" s="1" t="s">
        <v>10330</v>
      </c>
      <c r="BM1356" s="1" t="s">
        <v>2053</v>
      </c>
      <c r="BN1356" s="1" t="s">
        <v>7601</v>
      </c>
      <c r="BO1356" s="1" t="s">
        <v>281</v>
      </c>
      <c r="BP1356" s="1" t="s">
        <v>9918</v>
      </c>
      <c r="BQ1356" s="1" t="s">
        <v>13854</v>
      </c>
      <c r="BR1356" s="1" t="s">
        <v>10984</v>
      </c>
      <c r="BS1356" s="1" t="s">
        <v>108</v>
      </c>
      <c r="BT1356" s="1" t="s">
        <v>8869</v>
      </c>
    </row>
    <row r="1357" spans="1:72" ht="13.5" customHeight="1" x14ac:dyDescent="0.25">
      <c r="A1357" s="4" t="str">
        <f t="shared" si="43"/>
        <v>1687_풍각남면_258</v>
      </c>
      <c r="B1357" s="1">
        <v>1687</v>
      </c>
      <c r="C1357" s="1" t="s">
        <v>11322</v>
      </c>
      <c r="D1357" s="1" t="s">
        <v>11323</v>
      </c>
      <c r="E1357" s="1">
        <v>1356</v>
      </c>
      <c r="F1357" s="1">
        <v>7</v>
      </c>
      <c r="G1357" s="1" t="s">
        <v>3090</v>
      </c>
      <c r="H1357" s="1" t="s">
        <v>6464</v>
      </c>
      <c r="I1357" s="1">
        <v>1</v>
      </c>
      <c r="L1357" s="1">
        <v>4</v>
      </c>
      <c r="M1357" s="1" t="s">
        <v>12550</v>
      </c>
      <c r="N1357" s="1" t="s">
        <v>12820</v>
      </c>
      <c r="S1357" s="1" t="s">
        <v>52</v>
      </c>
      <c r="T1357" s="1" t="s">
        <v>6593</v>
      </c>
      <c r="W1357" s="1" t="s">
        <v>98</v>
      </c>
      <c r="X1357" s="1" t="s">
        <v>11439</v>
      </c>
      <c r="Y1357" s="1" t="s">
        <v>140</v>
      </c>
      <c r="Z1357" s="1" t="s">
        <v>7129</v>
      </c>
      <c r="AC1357" s="1">
        <v>55</v>
      </c>
      <c r="AD1357" s="1" t="s">
        <v>431</v>
      </c>
      <c r="AE1357" s="1" t="s">
        <v>8760</v>
      </c>
      <c r="AJ1357" s="1" t="s">
        <v>17</v>
      </c>
      <c r="AK1357" s="1" t="s">
        <v>8908</v>
      </c>
      <c r="AL1357" s="1" t="s">
        <v>56</v>
      </c>
      <c r="AM1357" s="1" t="s">
        <v>11552</v>
      </c>
      <c r="AT1357" s="1" t="s">
        <v>78</v>
      </c>
      <c r="AU1357" s="1" t="s">
        <v>6689</v>
      </c>
      <c r="AV1357" s="1" t="s">
        <v>13811</v>
      </c>
      <c r="AW1357" s="1" t="s">
        <v>7469</v>
      </c>
      <c r="BG1357" s="1" t="s">
        <v>335</v>
      </c>
      <c r="BH1357" s="1" t="s">
        <v>6942</v>
      </c>
      <c r="BI1357" s="1" t="s">
        <v>3123</v>
      </c>
      <c r="BJ1357" s="1" t="s">
        <v>10122</v>
      </c>
      <c r="BK1357" s="1" t="s">
        <v>348</v>
      </c>
      <c r="BL1357" s="1" t="s">
        <v>9000</v>
      </c>
      <c r="BM1357" s="1" t="s">
        <v>201</v>
      </c>
      <c r="BN1357" s="1" t="s">
        <v>7137</v>
      </c>
      <c r="BO1357" s="1" t="s">
        <v>60</v>
      </c>
      <c r="BP1357" s="1" t="s">
        <v>7012</v>
      </c>
      <c r="BQ1357" s="1" t="s">
        <v>3124</v>
      </c>
      <c r="BR1357" s="1" t="s">
        <v>10997</v>
      </c>
      <c r="BS1357" s="1" t="s">
        <v>631</v>
      </c>
      <c r="BT1357" s="1" t="s">
        <v>8941</v>
      </c>
    </row>
    <row r="1358" spans="1:72" ht="13.5" customHeight="1" x14ac:dyDescent="0.25">
      <c r="A1358" s="4" t="str">
        <f t="shared" si="43"/>
        <v>1687_풍각남면_258</v>
      </c>
      <c r="B1358" s="1">
        <v>1687</v>
      </c>
      <c r="C1358" s="1" t="s">
        <v>11322</v>
      </c>
      <c r="D1358" s="1" t="s">
        <v>11323</v>
      </c>
      <c r="E1358" s="1">
        <v>1357</v>
      </c>
      <c r="F1358" s="1">
        <v>7</v>
      </c>
      <c r="G1358" s="1" t="s">
        <v>3090</v>
      </c>
      <c r="H1358" s="1" t="s">
        <v>6464</v>
      </c>
      <c r="I1358" s="1">
        <v>1</v>
      </c>
      <c r="L1358" s="1">
        <v>4</v>
      </c>
      <c r="M1358" s="1" t="s">
        <v>12550</v>
      </c>
      <c r="N1358" s="1" t="s">
        <v>12820</v>
      </c>
      <c r="S1358" s="1" t="s">
        <v>93</v>
      </c>
      <c r="T1358" s="1" t="s">
        <v>6597</v>
      </c>
      <c r="Y1358" s="1" t="s">
        <v>1337</v>
      </c>
      <c r="Z1358" s="1" t="s">
        <v>7411</v>
      </c>
      <c r="AF1358" s="1" t="s">
        <v>443</v>
      </c>
      <c r="AG1358" s="1" t="s">
        <v>11537</v>
      </c>
    </row>
    <row r="1359" spans="1:72" ht="13.5" customHeight="1" x14ac:dyDescent="0.25">
      <c r="A1359" s="4" t="str">
        <f t="shared" si="43"/>
        <v>1687_풍각남면_258</v>
      </c>
      <c r="B1359" s="1">
        <v>1687</v>
      </c>
      <c r="C1359" s="1" t="s">
        <v>11322</v>
      </c>
      <c r="D1359" s="1" t="s">
        <v>11323</v>
      </c>
      <c r="E1359" s="1">
        <v>1358</v>
      </c>
      <c r="F1359" s="1">
        <v>7</v>
      </c>
      <c r="G1359" s="1" t="s">
        <v>3090</v>
      </c>
      <c r="H1359" s="1" t="s">
        <v>6464</v>
      </c>
      <c r="I1359" s="1">
        <v>1</v>
      </c>
      <c r="L1359" s="1">
        <v>4</v>
      </c>
      <c r="M1359" s="1" t="s">
        <v>12550</v>
      </c>
      <c r="N1359" s="1" t="s">
        <v>12820</v>
      </c>
      <c r="S1359" s="1" t="s">
        <v>93</v>
      </c>
      <c r="T1359" s="1" t="s">
        <v>6597</v>
      </c>
      <c r="U1359" s="1" t="s">
        <v>2697</v>
      </c>
      <c r="V1359" s="1" t="s">
        <v>6845</v>
      </c>
      <c r="Y1359" s="1" t="s">
        <v>3125</v>
      </c>
      <c r="Z1359" s="1" t="s">
        <v>7866</v>
      </c>
      <c r="AC1359" s="1">
        <v>18</v>
      </c>
      <c r="AD1359" s="1" t="s">
        <v>801</v>
      </c>
      <c r="AE1359" s="1" t="s">
        <v>7937</v>
      </c>
    </row>
    <row r="1360" spans="1:72" ht="13.5" customHeight="1" x14ac:dyDescent="0.25">
      <c r="A1360" s="4" t="str">
        <f t="shared" si="43"/>
        <v>1687_풍각남면_258</v>
      </c>
      <c r="B1360" s="1">
        <v>1687</v>
      </c>
      <c r="C1360" s="1" t="s">
        <v>11322</v>
      </c>
      <c r="D1360" s="1" t="s">
        <v>11323</v>
      </c>
      <c r="E1360" s="1">
        <v>1359</v>
      </c>
      <c r="F1360" s="1">
        <v>7</v>
      </c>
      <c r="G1360" s="1" t="s">
        <v>3090</v>
      </c>
      <c r="H1360" s="1" t="s">
        <v>6464</v>
      </c>
      <c r="I1360" s="1">
        <v>1</v>
      </c>
      <c r="L1360" s="1">
        <v>4</v>
      </c>
      <c r="M1360" s="1" t="s">
        <v>12550</v>
      </c>
      <c r="N1360" s="1" t="s">
        <v>12820</v>
      </c>
      <c r="S1360" s="1" t="s">
        <v>341</v>
      </c>
      <c r="T1360" s="1" t="s">
        <v>6594</v>
      </c>
      <c r="W1360" s="1" t="s">
        <v>560</v>
      </c>
      <c r="X1360" s="1" t="s">
        <v>7070</v>
      </c>
      <c r="Y1360" s="1" t="s">
        <v>140</v>
      </c>
      <c r="Z1360" s="1" t="s">
        <v>7129</v>
      </c>
      <c r="AC1360" s="1">
        <v>20</v>
      </c>
      <c r="AD1360" s="1" t="s">
        <v>1066</v>
      </c>
      <c r="AE1360" s="1" t="s">
        <v>7176</v>
      </c>
      <c r="AF1360" s="1" t="s">
        <v>3126</v>
      </c>
      <c r="AG1360" s="1" t="s">
        <v>8803</v>
      </c>
      <c r="AH1360" s="1" t="s">
        <v>351</v>
      </c>
      <c r="AI1360" s="1" t="s">
        <v>8854</v>
      </c>
      <c r="AJ1360" s="1" t="s">
        <v>17</v>
      </c>
      <c r="AK1360" s="1" t="s">
        <v>8908</v>
      </c>
      <c r="AL1360" s="1" t="s">
        <v>3127</v>
      </c>
      <c r="AM1360" s="1" t="s">
        <v>11646</v>
      </c>
      <c r="AT1360" s="1" t="s">
        <v>173</v>
      </c>
      <c r="AU1360" s="1" t="s">
        <v>6934</v>
      </c>
      <c r="AV1360" s="1" t="s">
        <v>3128</v>
      </c>
      <c r="AW1360" s="1" t="s">
        <v>9459</v>
      </c>
      <c r="BG1360" s="1" t="s">
        <v>1179</v>
      </c>
      <c r="BH1360" s="1" t="s">
        <v>11413</v>
      </c>
      <c r="BI1360" s="1" t="s">
        <v>3129</v>
      </c>
      <c r="BJ1360" s="1" t="s">
        <v>10123</v>
      </c>
      <c r="BK1360" s="1" t="s">
        <v>78</v>
      </c>
      <c r="BL1360" s="1" t="s">
        <v>6689</v>
      </c>
      <c r="BM1360" s="1" t="s">
        <v>3130</v>
      </c>
      <c r="BN1360" s="1" t="s">
        <v>10543</v>
      </c>
      <c r="BO1360" s="1" t="s">
        <v>471</v>
      </c>
      <c r="BP1360" s="1" t="s">
        <v>9170</v>
      </c>
      <c r="BQ1360" s="1" t="s">
        <v>3131</v>
      </c>
      <c r="BR1360" s="1" t="s">
        <v>12252</v>
      </c>
      <c r="BS1360" s="1" t="s">
        <v>522</v>
      </c>
      <c r="BT1360" s="1" t="s">
        <v>8889</v>
      </c>
    </row>
    <row r="1361" spans="1:73" ht="13.5" customHeight="1" x14ac:dyDescent="0.25">
      <c r="A1361" s="4" t="str">
        <f t="shared" si="43"/>
        <v>1687_풍각남면_258</v>
      </c>
      <c r="B1361" s="1">
        <v>1687</v>
      </c>
      <c r="C1361" s="1" t="s">
        <v>11322</v>
      </c>
      <c r="D1361" s="1" t="s">
        <v>11323</v>
      </c>
      <c r="E1361" s="1">
        <v>1360</v>
      </c>
      <c r="F1361" s="1">
        <v>7</v>
      </c>
      <c r="G1361" s="1" t="s">
        <v>3090</v>
      </c>
      <c r="H1361" s="1" t="s">
        <v>6464</v>
      </c>
      <c r="I1361" s="1">
        <v>1</v>
      </c>
      <c r="L1361" s="1">
        <v>4</v>
      </c>
      <c r="M1361" s="1" t="s">
        <v>12550</v>
      </c>
      <c r="N1361" s="1" t="s">
        <v>12820</v>
      </c>
      <c r="S1361" s="1" t="s">
        <v>3132</v>
      </c>
      <c r="T1361" s="1" t="s">
        <v>6639</v>
      </c>
      <c r="Y1361" s="1" t="s">
        <v>3133</v>
      </c>
      <c r="Z1361" s="1" t="s">
        <v>7867</v>
      </c>
      <c r="AF1361" s="1" t="s">
        <v>1915</v>
      </c>
      <c r="AG1361" s="1" t="s">
        <v>8792</v>
      </c>
    </row>
    <row r="1362" spans="1:73" ht="13.5" customHeight="1" x14ac:dyDescent="0.25">
      <c r="A1362" s="4" t="str">
        <f t="shared" si="43"/>
        <v>1687_풍각남면_258</v>
      </c>
      <c r="B1362" s="1">
        <v>1687</v>
      </c>
      <c r="C1362" s="1" t="s">
        <v>11322</v>
      </c>
      <c r="D1362" s="1" t="s">
        <v>11323</v>
      </c>
      <c r="E1362" s="1">
        <v>1361</v>
      </c>
      <c r="F1362" s="1">
        <v>7</v>
      </c>
      <c r="G1362" s="1" t="s">
        <v>3090</v>
      </c>
      <c r="H1362" s="1" t="s">
        <v>6464</v>
      </c>
      <c r="I1362" s="1">
        <v>1</v>
      </c>
      <c r="L1362" s="1">
        <v>4</v>
      </c>
      <c r="M1362" s="1" t="s">
        <v>12550</v>
      </c>
      <c r="N1362" s="1" t="s">
        <v>12820</v>
      </c>
      <c r="T1362" s="1" t="s">
        <v>11389</v>
      </c>
      <c r="U1362" s="1" t="s">
        <v>326</v>
      </c>
      <c r="V1362" s="1" t="s">
        <v>6686</v>
      </c>
      <c r="Y1362" s="1" t="s">
        <v>1468</v>
      </c>
      <c r="Z1362" s="1" t="s">
        <v>7741</v>
      </c>
      <c r="AC1362" s="1">
        <v>12</v>
      </c>
      <c r="AD1362" s="1" t="s">
        <v>150</v>
      </c>
      <c r="AE1362" s="1" t="s">
        <v>8731</v>
      </c>
      <c r="AF1362" s="1" t="s">
        <v>97</v>
      </c>
      <c r="AG1362" s="1" t="s">
        <v>8774</v>
      </c>
      <c r="BF1362" s="1" t="s">
        <v>11810</v>
      </c>
    </row>
    <row r="1363" spans="1:73" ht="13.5" customHeight="1" x14ac:dyDescent="0.25">
      <c r="A1363" s="4" t="str">
        <f t="shared" si="43"/>
        <v>1687_풍각남면_258</v>
      </c>
      <c r="B1363" s="1">
        <v>1687</v>
      </c>
      <c r="C1363" s="1" t="s">
        <v>11322</v>
      </c>
      <c r="D1363" s="1" t="s">
        <v>11323</v>
      </c>
      <c r="E1363" s="1">
        <v>1362</v>
      </c>
      <c r="F1363" s="1">
        <v>7</v>
      </c>
      <c r="G1363" s="1" t="s">
        <v>3090</v>
      </c>
      <c r="H1363" s="1" t="s">
        <v>6464</v>
      </c>
      <c r="I1363" s="1">
        <v>1</v>
      </c>
      <c r="L1363" s="1">
        <v>4</v>
      </c>
      <c r="M1363" s="1" t="s">
        <v>12550</v>
      </c>
      <c r="N1363" s="1" t="s">
        <v>12820</v>
      </c>
      <c r="T1363" s="1" t="s">
        <v>11389</v>
      </c>
      <c r="U1363" s="1" t="s">
        <v>322</v>
      </c>
      <c r="V1363" s="1" t="s">
        <v>6685</v>
      </c>
      <c r="Y1363" s="1" t="s">
        <v>54</v>
      </c>
      <c r="Z1363" s="1" t="s">
        <v>7112</v>
      </c>
      <c r="AC1363" s="1">
        <v>8</v>
      </c>
      <c r="AD1363" s="1" t="s">
        <v>429</v>
      </c>
      <c r="AE1363" s="1" t="s">
        <v>8759</v>
      </c>
      <c r="AF1363" s="1" t="s">
        <v>97</v>
      </c>
      <c r="AG1363" s="1" t="s">
        <v>8774</v>
      </c>
      <c r="BF1363" s="1" t="s">
        <v>11811</v>
      </c>
    </row>
    <row r="1364" spans="1:73" ht="13.5" customHeight="1" x14ac:dyDescent="0.25">
      <c r="A1364" s="4" t="str">
        <f t="shared" si="43"/>
        <v>1687_풍각남면_258</v>
      </c>
      <c r="B1364" s="1">
        <v>1687</v>
      </c>
      <c r="C1364" s="1" t="s">
        <v>11322</v>
      </c>
      <c r="D1364" s="1" t="s">
        <v>11323</v>
      </c>
      <c r="E1364" s="1">
        <v>1363</v>
      </c>
      <c r="F1364" s="1">
        <v>7</v>
      </c>
      <c r="G1364" s="1" t="s">
        <v>3090</v>
      </c>
      <c r="H1364" s="1" t="s">
        <v>6464</v>
      </c>
      <c r="I1364" s="1">
        <v>1</v>
      </c>
      <c r="L1364" s="1">
        <v>4</v>
      </c>
      <c r="M1364" s="1" t="s">
        <v>12550</v>
      </c>
      <c r="N1364" s="1" t="s">
        <v>12820</v>
      </c>
      <c r="S1364" s="1" t="s">
        <v>1912</v>
      </c>
      <c r="T1364" s="1" t="s">
        <v>6622</v>
      </c>
      <c r="U1364" s="1" t="s">
        <v>1913</v>
      </c>
      <c r="V1364" s="1" t="s">
        <v>6792</v>
      </c>
      <c r="W1364" s="1" t="s">
        <v>84</v>
      </c>
      <c r="X1364" s="1" t="s">
        <v>11440</v>
      </c>
      <c r="Y1364" s="1" t="s">
        <v>140</v>
      </c>
      <c r="Z1364" s="1" t="s">
        <v>7129</v>
      </c>
      <c r="AC1364" s="1">
        <v>52</v>
      </c>
      <c r="AD1364" s="1" t="s">
        <v>747</v>
      </c>
      <c r="AE1364" s="1" t="s">
        <v>8766</v>
      </c>
    </row>
    <row r="1365" spans="1:73" ht="13.5" customHeight="1" x14ac:dyDescent="0.25">
      <c r="A1365" s="4" t="str">
        <f t="shared" si="43"/>
        <v>1687_풍각남면_258</v>
      </c>
      <c r="B1365" s="1">
        <v>1687</v>
      </c>
      <c r="C1365" s="1" t="s">
        <v>11322</v>
      </c>
      <c r="D1365" s="1" t="s">
        <v>11323</v>
      </c>
      <c r="E1365" s="1">
        <v>1364</v>
      </c>
      <c r="F1365" s="1">
        <v>7</v>
      </c>
      <c r="G1365" s="1" t="s">
        <v>3090</v>
      </c>
      <c r="H1365" s="1" t="s">
        <v>6464</v>
      </c>
      <c r="I1365" s="1">
        <v>1</v>
      </c>
      <c r="L1365" s="1">
        <v>5</v>
      </c>
      <c r="M1365" s="1" t="s">
        <v>12551</v>
      </c>
      <c r="N1365" s="1" t="s">
        <v>13046</v>
      </c>
      <c r="O1365" s="1" t="s">
        <v>443</v>
      </c>
      <c r="P1365" s="1" t="s">
        <v>11371</v>
      </c>
      <c r="T1365" s="1" t="s">
        <v>11369</v>
      </c>
      <c r="U1365" s="1" t="s">
        <v>3134</v>
      </c>
      <c r="V1365" s="1" t="s">
        <v>6870</v>
      </c>
      <c r="W1365" s="1" t="s">
        <v>84</v>
      </c>
      <c r="X1365" s="1" t="s">
        <v>11440</v>
      </c>
      <c r="Y1365" s="1" t="s">
        <v>3135</v>
      </c>
      <c r="Z1365" s="1" t="s">
        <v>7411</v>
      </c>
      <c r="AC1365" s="1">
        <v>34</v>
      </c>
      <c r="AD1365" s="1" t="s">
        <v>55</v>
      </c>
      <c r="AE1365" s="1" t="s">
        <v>8716</v>
      </c>
      <c r="AJ1365" s="1" t="s">
        <v>17</v>
      </c>
      <c r="AK1365" s="1" t="s">
        <v>8908</v>
      </c>
      <c r="AL1365" s="1" t="s">
        <v>86</v>
      </c>
      <c r="AM1365" s="1" t="s">
        <v>8853</v>
      </c>
      <c r="AT1365" s="1" t="s">
        <v>348</v>
      </c>
      <c r="AU1365" s="1" t="s">
        <v>9000</v>
      </c>
      <c r="AV1365" s="1" t="s">
        <v>3136</v>
      </c>
      <c r="AW1365" s="1" t="s">
        <v>7167</v>
      </c>
      <c r="BG1365" s="1" t="s">
        <v>1179</v>
      </c>
      <c r="BH1365" s="1" t="s">
        <v>11413</v>
      </c>
      <c r="BI1365" s="1" t="s">
        <v>3122</v>
      </c>
      <c r="BJ1365" s="1" t="s">
        <v>9458</v>
      </c>
      <c r="BK1365" s="1" t="s">
        <v>60</v>
      </c>
      <c r="BL1365" s="1" t="s">
        <v>7012</v>
      </c>
      <c r="BM1365" s="1" t="s">
        <v>13853</v>
      </c>
      <c r="BN1365" s="1" t="s">
        <v>9469</v>
      </c>
      <c r="BO1365" s="1" t="s">
        <v>1179</v>
      </c>
      <c r="BP1365" s="1" t="s">
        <v>11413</v>
      </c>
      <c r="BQ1365" s="1" t="s">
        <v>13841</v>
      </c>
      <c r="BR1365" s="1" t="s">
        <v>12113</v>
      </c>
      <c r="BS1365" s="1" t="s">
        <v>56</v>
      </c>
      <c r="BT1365" s="1" t="s">
        <v>11552</v>
      </c>
      <c r="BU1365" s="1" t="s">
        <v>14127</v>
      </c>
    </row>
    <row r="1366" spans="1:73" ht="13.5" customHeight="1" x14ac:dyDescent="0.25">
      <c r="A1366" s="4" t="str">
        <f t="shared" si="43"/>
        <v>1687_풍각남면_258</v>
      </c>
      <c r="B1366" s="1">
        <v>1687</v>
      </c>
      <c r="C1366" s="1" t="s">
        <v>11322</v>
      </c>
      <c r="D1366" s="1" t="s">
        <v>11323</v>
      </c>
      <c r="E1366" s="1">
        <v>1365</v>
      </c>
      <c r="F1366" s="1">
        <v>7</v>
      </c>
      <c r="G1366" s="1" t="s">
        <v>3090</v>
      </c>
      <c r="H1366" s="1" t="s">
        <v>6464</v>
      </c>
      <c r="I1366" s="1">
        <v>1</v>
      </c>
      <c r="L1366" s="1">
        <v>5</v>
      </c>
      <c r="M1366" s="1" t="s">
        <v>12551</v>
      </c>
      <c r="N1366" s="1" t="s">
        <v>13046</v>
      </c>
      <c r="S1366" s="1" t="s">
        <v>52</v>
      </c>
      <c r="T1366" s="1" t="s">
        <v>6593</v>
      </c>
      <c r="W1366" s="1" t="s">
        <v>98</v>
      </c>
      <c r="X1366" s="1" t="s">
        <v>11439</v>
      </c>
      <c r="Y1366" s="1" t="s">
        <v>140</v>
      </c>
      <c r="Z1366" s="1" t="s">
        <v>7129</v>
      </c>
      <c r="AC1366" s="1">
        <v>39</v>
      </c>
      <c r="AD1366" s="1" t="s">
        <v>347</v>
      </c>
      <c r="AE1366" s="1" t="s">
        <v>8751</v>
      </c>
      <c r="AJ1366" s="1" t="s">
        <v>17</v>
      </c>
      <c r="AK1366" s="1" t="s">
        <v>8908</v>
      </c>
      <c r="AL1366" s="1" t="s">
        <v>56</v>
      </c>
      <c r="AM1366" s="1" t="s">
        <v>11552</v>
      </c>
      <c r="AT1366" s="1" t="s">
        <v>1184</v>
      </c>
      <c r="AU1366" s="1" t="s">
        <v>6748</v>
      </c>
      <c r="AV1366" s="1" t="s">
        <v>3137</v>
      </c>
      <c r="AW1366" s="1" t="s">
        <v>11676</v>
      </c>
      <c r="BG1366" s="1" t="s">
        <v>334</v>
      </c>
      <c r="BH1366" s="1" t="s">
        <v>6767</v>
      </c>
      <c r="BI1366" s="1" t="s">
        <v>3138</v>
      </c>
      <c r="BJ1366" s="1" t="s">
        <v>10124</v>
      </c>
      <c r="BK1366" s="1" t="s">
        <v>3139</v>
      </c>
      <c r="BL1366" s="1" t="s">
        <v>6931</v>
      </c>
      <c r="BM1366" s="1" t="s">
        <v>3140</v>
      </c>
      <c r="BN1366" s="1" t="s">
        <v>10544</v>
      </c>
      <c r="BO1366" s="1" t="s">
        <v>334</v>
      </c>
      <c r="BP1366" s="1" t="s">
        <v>6767</v>
      </c>
      <c r="BQ1366" s="1" t="s">
        <v>3141</v>
      </c>
      <c r="BR1366" s="1" t="s">
        <v>10998</v>
      </c>
      <c r="BS1366" s="1" t="s">
        <v>116</v>
      </c>
      <c r="BT1366" s="1" t="s">
        <v>8914</v>
      </c>
    </row>
    <row r="1367" spans="1:73" ht="13.5" customHeight="1" x14ac:dyDescent="0.25">
      <c r="A1367" s="4" t="str">
        <f t="shared" si="43"/>
        <v>1687_풍각남면_258</v>
      </c>
      <c r="B1367" s="1">
        <v>1687</v>
      </c>
      <c r="C1367" s="1" t="s">
        <v>11322</v>
      </c>
      <c r="D1367" s="1" t="s">
        <v>11323</v>
      </c>
      <c r="E1367" s="1">
        <v>1366</v>
      </c>
      <c r="F1367" s="1">
        <v>7</v>
      </c>
      <c r="G1367" s="1" t="s">
        <v>3090</v>
      </c>
      <c r="H1367" s="1" t="s">
        <v>6464</v>
      </c>
      <c r="I1367" s="1">
        <v>2</v>
      </c>
      <c r="J1367" s="1" t="s">
        <v>3142</v>
      </c>
      <c r="K1367" s="1" t="s">
        <v>6515</v>
      </c>
      <c r="L1367" s="1">
        <v>1</v>
      </c>
      <c r="M1367" s="1" t="s">
        <v>3143</v>
      </c>
      <c r="N1367" s="1" t="s">
        <v>7868</v>
      </c>
      <c r="T1367" s="1" t="s">
        <v>11369</v>
      </c>
      <c r="U1367" s="1" t="s">
        <v>44</v>
      </c>
      <c r="V1367" s="1" t="s">
        <v>6669</v>
      </c>
      <c r="Y1367" s="1" t="s">
        <v>3143</v>
      </c>
      <c r="Z1367" s="1" t="s">
        <v>7868</v>
      </c>
      <c r="AC1367" s="1">
        <v>67</v>
      </c>
      <c r="AD1367" s="1" t="s">
        <v>121</v>
      </c>
      <c r="AE1367" s="1" t="s">
        <v>8725</v>
      </c>
      <c r="AJ1367" s="1" t="s">
        <v>17</v>
      </c>
      <c r="AK1367" s="1" t="s">
        <v>8908</v>
      </c>
      <c r="AL1367" s="1" t="s">
        <v>108</v>
      </c>
      <c r="AM1367" s="1" t="s">
        <v>8869</v>
      </c>
      <c r="AN1367" s="1" t="s">
        <v>41</v>
      </c>
      <c r="AO1367" s="1" t="s">
        <v>6620</v>
      </c>
      <c r="AP1367" s="1" t="s">
        <v>2479</v>
      </c>
      <c r="AQ1367" s="1" t="s">
        <v>9005</v>
      </c>
      <c r="AR1367" s="1" t="s">
        <v>3144</v>
      </c>
      <c r="AS1367" s="1" t="s">
        <v>9069</v>
      </c>
      <c r="AT1367" s="1" t="s">
        <v>60</v>
      </c>
      <c r="AU1367" s="1" t="s">
        <v>7012</v>
      </c>
      <c r="AV1367" s="1" t="s">
        <v>1672</v>
      </c>
      <c r="AW1367" s="1" t="s">
        <v>7513</v>
      </c>
      <c r="BB1367" s="1" t="s">
        <v>53</v>
      </c>
      <c r="BC1367" s="1" t="s">
        <v>6668</v>
      </c>
      <c r="BD1367" s="1" t="s">
        <v>3145</v>
      </c>
      <c r="BE1367" s="1" t="s">
        <v>7941</v>
      </c>
      <c r="BG1367" s="1" t="s">
        <v>60</v>
      </c>
      <c r="BH1367" s="1" t="s">
        <v>7012</v>
      </c>
      <c r="BI1367" s="1" t="s">
        <v>1504</v>
      </c>
      <c r="BJ1367" s="1" t="s">
        <v>7466</v>
      </c>
      <c r="BK1367" s="1" t="s">
        <v>60</v>
      </c>
      <c r="BL1367" s="1" t="s">
        <v>7012</v>
      </c>
      <c r="BM1367" s="1" t="s">
        <v>3146</v>
      </c>
      <c r="BN1367" s="1" t="s">
        <v>10128</v>
      </c>
      <c r="BO1367" s="1" t="s">
        <v>60</v>
      </c>
      <c r="BP1367" s="1" t="s">
        <v>7012</v>
      </c>
      <c r="BQ1367" s="1" t="s">
        <v>3147</v>
      </c>
      <c r="BR1367" s="1" t="s">
        <v>8087</v>
      </c>
      <c r="BS1367" s="1" t="s">
        <v>51</v>
      </c>
      <c r="BT1367" s="1" t="s">
        <v>8849</v>
      </c>
      <c r="BU1367" s="1" t="s">
        <v>14128</v>
      </c>
    </row>
    <row r="1368" spans="1:73" ht="13.5" customHeight="1" x14ac:dyDescent="0.25">
      <c r="A1368" s="4" t="str">
        <f t="shared" si="43"/>
        <v>1687_풍각남면_258</v>
      </c>
      <c r="B1368" s="1">
        <v>1687</v>
      </c>
      <c r="C1368" s="1" t="s">
        <v>11322</v>
      </c>
      <c r="D1368" s="1" t="s">
        <v>11323</v>
      </c>
      <c r="E1368" s="1">
        <v>1367</v>
      </c>
      <c r="F1368" s="1">
        <v>7</v>
      </c>
      <c r="G1368" s="1" t="s">
        <v>3090</v>
      </c>
      <c r="H1368" s="1" t="s">
        <v>6464</v>
      </c>
      <c r="I1368" s="1">
        <v>2</v>
      </c>
      <c r="L1368" s="1">
        <v>1</v>
      </c>
      <c r="M1368" s="1" t="s">
        <v>3143</v>
      </c>
      <c r="N1368" s="1" t="s">
        <v>7868</v>
      </c>
      <c r="S1368" s="1" t="s">
        <v>52</v>
      </c>
      <c r="T1368" s="1" t="s">
        <v>6593</v>
      </c>
      <c r="W1368" s="1" t="s">
        <v>98</v>
      </c>
      <c r="X1368" s="1" t="s">
        <v>11439</v>
      </c>
      <c r="Y1368" s="1" t="s">
        <v>3148</v>
      </c>
      <c r="Z1368" s="1" t="s">
        <v>7869</v>
      </c>
      <c r="AC1368" s="1">
        <v>68</v>
      </c>
      <c r="AD1368" s="1" t="s">
        <v>429</v>
      </c>
      <c r="AE1368" s="1" t="s">
        <v>8759</v>
      </c>
      <c r="AJ1368" s="1" t="s">
        <v>17</v>
      </c>
      <c r="AK1368" s="1" t="s">
        <v>8908</v>
      </c>
      <c r="AL1368" s="1" t="s">
        <v>163</v>
      </c>
      <c r="AM1368" s="1" t="s">
        <v>8851</v>
      </c>
      <c r="AT1368" s="1" t="s">
        <v>148</v>
      </c>
      <c r="AU1368" s="1" t="s">
        <v>11760</v>
      </c>
      <c r="AV1368" s="1" t="s">
        <v>3149</v>
      </c>
      <c r="AW1368" s="1" t="s">
        <v>9460</v>
      </c>
      <c r="BG1368" s="1" t="s">
        <v>60</v>
      </c>
      <c r="BH1368" s="1" t="s">
        <v>7012</v>
      </c>
      <c r="BI1368" s="1" t="s">
        <v>3089</v>
      </c>
      <c r="BJ1368" s="1" t="s">
        <v>7859</v>
      </c>
      <c r="BK1368" s="1" t="s">
        <v>60</v>
      </c>
      <c r="BL1368" s="1" t="s">
        <v>7012</v>
      </c>
      <c r="BM1368" s="1" t="s">
        <v>3150</v>
      </c>
      <c r="BN1368" s="1" t="s">
        <v>10545</v>
      </c>
      <c r="BO1368" s="1" t="s">
        <v>60</v>
      </c>
      <c r="BP1368" s="1" t="s">
        <v>7012</v>
      </c>
      <c r="BQ1368" s="1" t="s">
        <v>3151</v>
      </c>
      <c r="BR1368" s="1" t="s">
        <v>10999</v>
      </c>
      <c r="BS1368" s="1" t="s">
        <v>86</v>
      </c>
      <c r="BT1368" s="1" t="s">
        <v>8853</v>
      </c>
    </row>
    <row r="1369" spans="1:73" ht="13.5" customHeight="1" x14ac:dyDescent="0.25">
      <c r="A1369" s="4" t="str">
        <f t="shared" si="43"/>
        <v>1687_풍각남면_258</v>
      </c>
      <c r="B1369" s="1">
        <v>1687</v>
      </c>
      <c r="C1369" s="1" t="s">
        <v>11322</v>
      </c>
      <c r="D1369" s="1" t="s">
        <v>11323</v>
      </c>
      <c r="E1369" s="1">
        <v>1368</v>
      </c>
      <c r="F1369" s="1">
        <v>7</v>
      </c>
      <c r="G1369" s="1" t="s">
        <v>3090</v>
      </c>
      <c r="H1369" s="1" t="s">
        <v>6464</v>
      </c>
      <c r="I1369" s="1">
        <v>2</v>
      </c>
      <c r="L1369" s="1">
        <v>2</v>
      </c>
      <c r="M1369" s="1" t="s">
        <v>3152</v>
      </c>
      <c r="N1369" s="1" t="s">
        <v>7870</v>
      </c>
      <c r="T1369" s="1" t="s">
        <v>11368</v>
      </c>
      <c r="U1369" s="1" t="s">
        <v>44</v>
      </c>
      <c r="V1369" s="1" t="s">
        <v>6669</v>
      </c>
      <c r="Y1369" s="1" t="s">
        <v>3152</v>
      </c>
      <c r="Z1369" s="1" t="s">
        <v>7870</v>
      </c>
      <c r="AC1369" s="1">
        <v>65</v>
      </c>
      <c r="AD1369" s="1" t="s">
        <v>133</v>
      </c>
      <c r="AE1369" s="1" t="s">
        <v>8727</v>
      </c>
      <c r="AJ1369" s="1" t="s">
        <v>17</v>
      </c>
      <c r="AK1369" s="1" t="s">
        <v>8908</v>
      </c>
      <c r="AL1369" s="1" t="s">
        <v>833</v>
      </c>
      <c r="AM1369" s="1" t="s">
        <v>8552</v>
      </c>
      <c r="AN1369" s="1" t="s">
        <v>41</v>
      </c>
      <c r="AO1369" s="1" t="s">
        <v>6620</v>
      </c>
      <c r="AP1369" s="1" t="s">
        <v>130</v>
      </c>
      <c r="AQ1369" s="1" t="s">
        <v>6673</v>
      </c>
      <c r="AR1369" s="1" t="s">
        <v>13855</v>
      </c>
      <c r="AS1369" s="1" t="s">
        <v>9070</v>
      </c>
      <c r="AT1369" s="1" t="s">
        <v>60</v>
      </c>
      <c r="AU1369" s="1" t="s">
        <v>7012</v>
      </c>
      <c r="AV1369" s="1" t="s">
        <v>1672</v>
      </c>
      <c r="AW1369" s="1" t="s">
        <v>7513</v>
      </c>
      <c r="BB1369" s="1" t="s">
        <v>46</v>
      </c>
      <c r="BC1369" s="1" t="s">
        <v>6783</v>
      </c>
      <c r="BD1369" s="1" t="s">
        <v>3145</v>
      </c>
      <c r="BE1369" s="1" t="s">
        <v>7941</v>
      </c>
      <c r="BG1369" s="1" t="s">
        <v>60</v>
      </c>
      <c r="BH1369" s="1" t="s">
        <v>7012</v>
      </c>
      <c r="BI1369" s="1" t="s">
        <v>1504</v>
      </c>
      <c r="BJ1369" s="1" t="s">
        <v>7466</v>
      </c>
      <c r="BK1369" s="1" t="s">
        <v>60</v>
      </c>
      <c r="BL1369" s="1" t="s">
        <v>7012</v>
      </c>
      <c r="BM1369" s="1" t="s">
        <v>3146</v>
      </c>
      <c r="BN1369" s="1" t="s">
        <v>10128</v>
      </c>
      <c r="BO1369" s="1" t="s">
        <v>396</v>
      </c>
      <c r="BP1369" s="1" t="s">
        <v>10330</v>
      </c>
      <c r="BQ1369" s="1" t="s">
        <v>3153</v>
      </c>
      <c r="BR1369" s="1" t="s">
        <v>8087</v>
      </c>
      <c r="BS1369" s="1" t="s">
        <v>86</v>
      </c>
      <c r="BT1369" s="1" t="s">
        <v>8853</v>
      </c>
    </row>
    <row r="1370" spans="1:73" ht="13.5" customHeight="1" x14ac:dyDescent="0.25">
      <c r="A1370" s="4" t="str">
        <f t="shared" si="43"/>
        <v>1687_풍각남면_258</v>
      </c>
      <c r="B1370" s="1">
        <v>1687</v>
      </c>
      <c r="C1370" s="1" t="s">
        <v>11322</v>
      </c>
      <c r="D1370" s="1" t="s">
        <v>11323</v>
      </c>
      <c r="E1370" s="1">
        <v>1369</v>
      </c>
      <c r="F1370" s="1">
        <v>7</v>
      </c>
      <c r="G1370" s="1" t="s">
        <v>3090</v>
      </c>
      <c r="H1370" s="1" t="s">
        <v>6464</v>
      </c>
      <c r="I1370" s="1">
        <v>2</v>
      </c>
      <c r="L1370" s="1">
        <v>2</v>
      </c>
      <c r="M1370" s="1" t="s">
        <v>3152</v>
      </c>
      <c r="N1370" s="1" t="s">
        <v>7870</v>
      </c>
      <c r="S1370" s="1" t="s">
        <v>52</v>
      </c>
      <c r="T1370" s="1" t="s">
        <v>6593</v>
      </c>
      <c r="U1370" s="1" t="s">
        <v>53</v>
      </c>
      <c r="V1370" s="1" t="s">
        <v>6668</v>
      </c>
      <c r="Y1370" s="1" t="s">
        <v>3154</v>
      </c>
      <c r="Z1370" s="1" t="s">
        <v>13627</v>
      </c>
      <c r="AC1370" s="1">
        <v>57</v>
      </c>
      <c r="AD1370" s="1" t="s">
        <v>2010</v>
      </c>
      <c r="AE1370" s="1" t="s">
        <v>8771</v>
      </c>
      <c r="AJ1370" s="1" t="s">
        <v>17</v>
      </c>
      <c r="AK1370" s="1" t="s">
        <v>8908</v>
      </c>
      <c r="AL1370" s="1" t="s">
        <v>1060</v>
      </c>
      <c r="AM1370" s="1" t="s">
        <v>8923</v>
      </c>
      <c r="AN1370" s="1" t="s">
        <v>3155</v>
      </c>
      <c r="AO1370" s="1" t="s">
        <v>7934</v>
      </c>
      <c r="AP1370" s="1" t="s">
        <v>58</v>
      </c>
      <c r="AQ1370" s="1" t="s">
        <v>6774</v>
      </c>
      <c r="AR1370" s="1" t="s">
        <v>3156</v>
      </c>
      <c r="AS1370" s="1" t="s">
        <v>11706</v>
      </c>
      <c r="AT1370" s="1" t="s">
        <v>44</v>
      </c>
      <c r="AU1370" s="1" t="s">
        <v>6669</v>
      </c>
      <c r="AV1370" s="1" t="s">
        <v>3157</v>
      </c>
      <c r="AW1370" s="1" t="s">
        <v>9461</v>
      </c>
      <c r="BB1370" s="1" t="s">
        <v>83</v>
      </c>
      <c r="BC1370" s="1" t="s">
        <v>11816</v>
      </c>
      <c r="BD1370" s="1" t="s">
        <v>3158</v>
      </c>
      <c r="BE1370" s="1" t="s">
        <v>9794</v>
      </c>
      <c r="BG1370" s="1" t="s">
        <v>44</v>
      </c>
      <c r="BH1370" s="1" t="s">
        <v>6669</v>
      </c>
      <c r="BI1370" s="1" t="s">
        <v>3159</v>
      </c>
      <c r="BJ1370" s="1" t="s">
        <v>10125</v>
      </c>
      <c r="BK1370" s="1" t="s">
        <v>44</v>
      </c>
      <c r="BL1370" s="1" t="s">
        <v>6669</v>
      </c>
      <c r="BM1370" s="1" t="s">
        <v>863</v>
      </c>
      <c r="BN1370" s="1" t="s">
        <v>10420</v>
      </c>
      <c r="BO1370" s="1" t="s">
        <v>148</v>
      </c>
      <c r="BP1370" s="1" t="s">
        <v>11401</v>
      </c>
      <c r="BQ1370" s="1" t="s">
        <v>3160</v>
      </c>
      <c r="BR1370" s="1" t="s">
        <v>11000</v>
      </c>
      <c r="BS1370" s="1" t="s">
        <v>1060</v>
      </c>
      <c r="BT1370" s="1" t="s">
        <v>8923</v>
      </c>
    </row>
    <row r="1371" spans="1:73" ht="13.5" customHeight="1" x14ac:dyDescent="0.25">
      <c r="A1371" s="4" t="str">
        <f t="shared" si="43"/>
        <v>1687_풍각남면_258</v>
      </c>
      <c r="B1371" s="1">
        <v>1687</v>
      </c>
      <c r="C1371" s="1" t="s">
        <v>11322</v>
      </c>
      <c r="D1371" s="1" t="s">
        <v>11323</v>
      </c>
      <c r="E1371" s="1">
        <v>1370</v>
      </c>
      <c r="F1371" s="1">
        <v>7</v>
      </c>
      <c r="G1371" s="1" t="s">
        <v>3090</v>
      </c>
      <c r="H1371" s="1" t="s">
        <v>6464</v>
      </c>
      <c r="I1371" s="1">
        <v>2</v>
      </c>
      <c r="L1371" s="1">
        <v>2</v>
      </c>
      <c r="M1371" s="1" t="s">
        <v>3152</v>
      </c>
      <c r="N1371" s="1" t="s">
        <v>7870</v>
      </c>
      <c r="S1371" s="1" t="s">
        <v>70</v>
      </c>
      <c r="T1371" s="1" t="s">
        <v>6596</v>
      </c>
      <c r="Y1371" s="1" t="s">
        <v>13758</v>
      </c>
      <c r="Z1371" s="1" t="s">
        <v>11485</v>
      </c>
      <c r="AC1371" s="1">
        <v>27</v>
      </c>
      <c r="AD1371" s="1" t="s">
        <v>162</v>
      </c>
      <c r="AE1371" s="1" t="s">
        <v>8732</v>
      </c>
      <c r="AF1371" s="1" t="s">
        <v>3161</v>
      </c>
      <c r="AG1371" s="1" t="s">
        <v>8804</v>
      </c>
    </row>
    <row r="1372" spans="1:73" ht="13.5" customHeight="1" x14ac:dyDescent="0.25">
      <c r="A1372" s="4" t="str">
        <f t="shared" si="43"/>
        <v>1687_풍각남면_258</v>
      </c>
      <c r="B1372" s="1">
        <v>1687</v>
      </c>
      <c r="C1372" s="1" t="s">
        <v>11322</v>
      </c>
      <c r="D1372" s="1" t="s">
        <v>11323</v>
      </c>
      <c r="E1372" s="1">
        <v>1371</v>
      </c>
      <c r="F1372" s="1">
        <v>7</v>
      </c>
      <c r="G1372" s="1" t="s">
        <v>3090</v>
      </c>
      <c r="H1372" s="1" t="s">
        <v>6464</v>
      </c>
      <c r="I1372" s="1">
        <v>2</v>
      </c>
      <c r="L1372" s="1">
        <v>3</v>
      </c>
      <c r="M1372" s="1" t="s">
        <v>3162</v>
      </c>
      <c r="N1372" s="1" t="s">
        <v>7871</v>
      </c>
      <c r="T1372" s="1" t="s">
        <v>11368</v>
      </c>
      <c r="U1372" s="1" t="s">
        <v>1081</v>
      </c>
      <c r="V1372" s="1" t="s">
        <v>6743</v>
      </c>
      <c r="Y1372" s="1" t="s">
        <v>3162</v>
      </c>
      <c r="Z1372" s="1" t="s">
        <v>7871</v>
      </c>
      <c r="AC1372" s="1">
        <v>42</v>
      </c>
      <c r="AD1372" s="1" t="s">
        <v>307</v>
      </c>
      <c r="AE1372" s="1" t="s">
        <v>8745</v>
      </c>
      <c r="AJ1372" s="1" t="s">
        <v>17</v>
      </c>
      <c r="AK1372" s="1" t="s">
        <v>8908</v>
      </c>
      <c r="AL1372" s="1" t="s">
        <v>51</v>
      </c>
      <c r="AM1372" s="1" t="s">
        <v>8849</v>
      </c>
      <c r="AN1372" s="1" t="s">
        <v>163</v>
      </c>
      <c r="AO1372" s="1" t="s">
        <v>8851</v>
      </c>
      <c r="AP1372" s="1" t="s">
        <v>44</v>
      </c>
      <c r="AQ1372" s="1" t="s">
        <v>6669</v>
      </c>
      <c r="AR1372" s="1" t="s">
        <v>3163</v>
      </c>
      <c r="AS1372" s="1" t="s">
        <v>11689</v>
      </c>
      <c r="AT1372" s="1" t="s">
        <v>60</v>
      </c>
      <c r="AU1372" s="1" t="s">
        <v>7012</v>
      </c>
      <c r="AV1372" s="1" t="s">
        <v>2057</v>
      </c>
      <c r="AW1372" s="1" t="s">
        <v>9462</v>
      </c>
      <c r="BB1372" s="1" t="s">
        <v>46</v>
      </c>
      <c r="BC1372" s="1" t="s">
        <v>6783</v>
      </c>
      <c r="BD1372" s="1" t="s">
        <v>3164</v>
      </c>
      <c r="BE1372" s="1" t="s">
        <v>7875</v>
      </c>
      <c r="BG1372" s="1" t="s">
        <v>60</v>
      </c>
      <c r="BH1372" s="1" t="s">
        <v>7012</v>
      </c>
      <c r="BI1372" s="1" t="s">
        <v>3165</v>
      </c>
      <c r="BJ1372" s="1" t="s">
        <v>10310</v>
      </c>
      <c r="BK1372" s="1" t="s">
        <v>60</v>
      </c>
      <c r="BL1372" s="1" t="s">
        <v>7012</v>
      </c>
      <c r="BM1372" s="1" t="s">
        <v>1096</v>
      </c>
      <c r="BN1372" s="1" t="s">
        <v>7488</v>
      </c>
      <c r="BO1372" s="1" t="s">
        <v>60</v>
      </c>
      <c r="BP1372" s="1" t="s">
        <v>7012</v>
      </c>
      <c r="BQ1372" s="1" t="s">
        <v>3166</v>
      </c>
      <c r="BR1372" s="1" t="s">
        <v>11001</v>
      </c>
      <c r="BS1372" s="1" t="s">
        <v>51</v>
      </c>
      <c r="BT1372" s="1" t="s">
        <v>8849</v>
      </c>
    </row>
    <row r="1373" spans="1:73" ht="13.5" customHeight="1" x14ac:dyDescent="0.25">
      <c r="A1373" s="4" t="str">
        <f t="shared" si="43"/>
        <v>1687_풍각남면_258</v>
      </c>
      <c r="B1373" s="1">
        <v>1687</v>
      </c>
      <c r="C1373" s="1" t="s">
        <v>11322</v>
      </c>
      <c r="D1373" s="1" t="s">
        <v>11323</v>
      </c>
      <c r="E1373" s="1">
        <v>1372</v>
      </c>
      <c r="F1373" s="1">
        <v>7</v>
      </c>
      <c r="G1373" s="1" t="s">
        <v>3090</v>
      </c>
      <c r="H1373" s="1" t="s">
        <v>6464</v>
      </c>
      <c r="I1373" s="1">
        <v>2</v>
      </c>
      <c r="L1373" s="1">
        <v>3</v>
      </c>
      <c r="M1373" s="1" t="s">
        <v>3162</v>
      </c>
      <c r="N1373" s="1" t="s">
        <v>7871</v>
      </c>
      <c r="S1373" s="1" t="s">
        <v>52</v>
      </c>
      <c r="T1373" s="1" t="s">
        <v>6593</v>
      </c>
      <c r="U1373" s="1" t="s">
        <v>53</v>
      </c>
      <c r="V1373" s="1" t="s">
        <v>6668</v>
      </c>
      <c r="Y1373" s="1" t="s">
        <v>1421</v>
      </c>
      <c r="Z1373" s="1" t="s">
        <v>7439</v>
      </c>
      <c r="AC1373" s="1">
        <v>40</v>
      </c>
      <c r="AD1373" s="1" t="s">
        <v>327</v>
      </c>
      <c r="AE1373" s="1" t="s">
        <v>8748</v>
      </c>
      <c r="AJ1373" s="1" t="s">
        <v>17</v>
      </c>
      <c r="AK1373" s="1" t="s">
        <v>8908</v>
      </c>
      <c r="AL1373" s="1" t="s">
        <v>51</v>
      </c>
      <c r="AM1373" s="1" t="s">
        <v>8849</v>
      </c>
      <c r="AN1373" s="1" t="s">
        <v>2454</v>
      </c>
      <c r="AO1373" s="1" t="s">
        <v>8933</v>
      </c>
      <c r="AP1373" s="1" t="s">
        <v>58</v>
      </c>
      <c r="AQ1373" s="1" t="s">
        <v>6774</v>
      </c>
      <c r="AR1373" s="1" t="s">
        <v>3167</v>
      </c>
      <c r="AS1373" s="1" t="s">
        <v>11732</v>
      </c>
      <c r="AT1373" s="1" t="s">
        <v>44</v>
      </c>
      <c r="AU1373" s="1" t="s">
        <v>6669</v>
      </c>
      <c r="AV1373" s="1" t="s">
        <v>1637</v>
      </c>
      <c r="AW1373" s="1" t="s">
        <v>11800</v>
      </c>
      <c r="BB1373" s="1" t="s">
        <v>46</v>
      </c>
      <c r="BC1373" s="1" t="s">
        <v>6783</v>
      </c>
      <c r="BD1373" s="1" t="s">
        <v>3168</v>
      </c>
      <c r="BE1373" s="1" t="s">
        <v>8113</v>
      </c>
      <c r="BG1373" s="1" t="s">
        <v>44</v>
      </c>
      <c r="BH1373" s="1" t="s">
        <v>6669</v>
      </c>
      <c r="BI1373" s="1" t="s">
        <v>3169</v>
      </c>
      <c r="BJ1373" s="1" t="s">
        <v>10126</v>
      </c>
      <c r="BK1373" s="1" t="s">
        <v>44</v>
      </c>
      <c r="BL1373" s="1" t="s">
        <v>6669</v>
      </c>
      <c r="BM1373" s="1" t="s">
        <v>860</v>
      </c>
      <c r="BN1373" s="1" t="s">
        <v>9291</v>
      </c>
      <c r="BO1373" s="1" t="s">
        <v>44</v>
      </c>
      <c r="BP1373" s="1" t="s">
        <v>6669</v>
      </c>
      <c r="BQ1373" s="1" t="s">
        <v>1783</v>
      </c>
      <c r="BR1373" s="1" t="s">
        <v>7916</v>
      </c>
      <c r="BS1373" s="1" t="s">
        <v>51</v>
      </c>
      <c r="BT1373" s="1" t="s">
        <v>8849</v>
      </c>
    </row>
    <row r="1374" spans="1:73" ht="13.5" customHeight="1" x14ac:dyDescent="0.25">
      <c r="A1374" s="4" t="str">
        <f t="shared" si="43"/>
        <v>1687_풍각남면_258</v>
      </c>
      <c r="B1374" s="1">
        <v>1687</v>
      </c>
      <c r="C1374" s="1" t="s">
        <v>11322</v>
      </c>
      <c r="D1374" s="1" t="s">
        <v>11323</v>
      </c>
      <c r="E1374" s="1">
        <v>1373</v>
      </c>
      <c r="F1374" s="1">
        <v>7</v>
      </c>
      <c r="G1374" s="1" t="s">
        <v>3090</v>
      </c>
      <c r="H1374" s="1" t="s">
        <v>6464</v>
      </c>
      <c r="I1374" s="1">
        <v>2</v>
      </c>
      <c r="L1374" s="1">
        <v>3</v>
      </c>
      <c r="M1374" s="1" t="s">
        <v>3162</v>
      </c>
      <c r="N1374" s="1" t="s">
        <v>7871</v>
      </c>
      <c r="S1374" s="1" t="s">
        <v>93</v>
      </c>
      <c r="T1374" s="1" t="s">
        <v>6597</v>
      </c>
      <c r="Y1374" s="1" t="s">
        <v>2918</v>
      </c>
      <c r="Z1374" s="1" t="s">
        <v>7810</v>
      </c>
      <c r="AC1374" s="1">
        <v>8</v>
      </c>
      <c r="AD1374" s="1" t="s">
        <v>429</v>
      </c>
      <c r="AE1374" s="1" t="s">
        <v>8759</v>
      </c>
    </row>
    <row r="1375" spans="1:73" ht="13.5" customHeight="1" x14ac:dyDescent="0.25">
      <c r="A1375" s="4" t="str">
        <f t="shared" si="43"/>
        <v>1687_풍각남면_258</v>
      </c>
      <c r="B1375" s="1">
        <v>1687</v>
      </c>
      <c r="C1375" s="1" t="s">
        <v>11322</v>
      </c>
      <c r="D1375" s="1" t="s">
        <v>11323</v>
      </c>
      <c r="E1375" s="1">
        <v>1374</v>
      </c>
      <c r="F1375" s="1">
        <v>7</v>
      </c>
      <c r="G1375" s="1" t="s">
        <v>3090</v>
      </c>
      <c r="H1375" s="1" t="s">
        <v>6464</v>
      </c>
      <c r="I1375" s="1">
        <v>2</v>
      </c>
      <c r="L1375" s="1">
        <v>3</v>
      </c>
      <c r="M1375" s="1" t="s">
        <v>3162</v>
      </c>
      <c r="N1375" s="1" t="s">
        <v>7871</v>
      </c>
      <c r="S1375" s="1" t="s">
        <v>93</v>
      </c>
      <c r="T1375" s="1" t="s">
        <v>6597</v>
      </c>
      <c r="Y1375" s="1" t="s">
        <v>3170</v>
      </c>
      <c r="Z1375" s="1" t="s">
        <v>7872</v>
      </c>
      <c r="AC1375" s="1">
        <v>3</v>
      </c>
      <c r="AD1375" s="1" t="s">
        <v>96</v>
      </c>
      <c r="AE1375" s="1" t="s">
        <v>8721</v>
      </c>
      <c r="AF1375" s="1" t="s">
        <v>97</v>
      </c>
      <c r="AG1375" s="1" t="s">
        <v>8774</v>
      </c>
    </row>
    <row r="1376" spans="1:73" ht="13.5" customHeight="1" x14ac:dyDescent="0.25">
      <c r="A1376" s="4" t="str">
        <f t="shared" si="43"/>
        <v>1687_풍각남면_258</v>
      </c>
      <c r="B1376" s="1">
        <v>1687</v>
      </c>
      <c r="C1376" s="1" t="s">
        <v>11322</v>
      </c>
      <c r="D1376" s="1" t="s">
        <v>11323</v>
      </c>
      <c r="E1376" s="1">
        <v>1375</v>
      </c>
      <c r="F1376" s="1">
        <v>7</v>
      </c>
      <c r="G1376" s="1" t="s">
        <v>3090</v>
      </c>
      <c r="H1376" s="1" t="s">
        <v>6464</v>
      </c>
      <c r="I1376" s="1">
        <v>2</v>
      </c>
      <c r="L1376" s="1">
        <v>4</v>
      </c>
      <c r="M1376" s="1" t="s">
        <v>12552</v>
      </c>
      <c r="N1376" s="1" t="s">
        <v>11222</v>
      </c>
      <c r="T1376" s="1" t="s">
        <v>11369</v>
      </c>
      <c r="U1376" s="1" t="s">
        <v>3171</v>
      </c>
      <c r="V1376" s="1" t="s">
        <v>6871</v>
      </c>
      <c r="W1376" s="1" t="s">
        <v>1254</v>
      </c>
      <c r="X1376" s="1" t="s">
        <v>7079</v>
      </c>
      <c r="Y1376" s="1" t="s">
        <v>1727</v>
      </c>
      <c r="Z1376" s="1" t="s">
        <v>7873</v>
      </c>
      <c r="AC1376" s="1">
        <v>40</v>
      </c>
      <c r="AD1376" s="1" t="s">
        <v>327</v>
      </c>
      <c r="AE1376" s="1" t="s">
        <v>8748</v>
      </c>
      <c r="AJ1376" s="1" t="s">
        <v>17</v>
      </c>
      <c r="AK1376" s="1" t="s">
        <v>8908</v>
      </c>
      <c r="AL1376" s="1" t="s">
        <v>833</v>
      </c>
      <c r="AM1376" s="1" t="s">
        <v>8552</v>
      </c>
      <c r="AT1376" s="1" t="s">
        <v>288</v>
      </c>
      <c r="AU1376" s="1" t="s">
        <v>6823</v>
      </c>
      <c r="AV1376" s="1" t="s">
        <v>3172</v>
      </c>
      <c r="AW1376" s="1" t="s">
        <v>7874</v>
      </c>
      <c r="BG1376" s="1" t="s">
        <v>60</v>
      </c>
      <c r="BH1376" s="1" t="s">
        <v>7012</v>
      </c>
      <c r="BI1376" s="1" t="s">
        <v>435</v>
      </c>
      <c r="BJ1376" s="1" t="s">
        <v>10127</v>
      </c>
      <c r="BK1376" s="1" t="s">
        <v>60</v>
      </c>
      <c r="BL1376" s="1" t="s">
        <v>7012</v>
      </c>
      <c r="BM1376" s="1" t="s">
        <v>1504</v>
      </c>
      <c r="BN1376" s="1" t="s">
        <v>7466</v>
      </c>
      <c r="BO1376" s="1" t="s">
        <v>60</v>
      </c>
      <c r="BP1376" s="1" t="s">
        <v>7012</v>
      </c>
      <c r="BQ1376" s="1" t="s">
        <v>311</v>
      </c>
      <c r="BR1376" s="1" t="s">
        <v>10798</v>
      </c>
      <c r="BS1376" s="1" t="s">
        <v>86</v>
      </c>
      <c r="BT1376" s="1" t="s">
        <v>8853</v>
      </c>
    </row>
    <row r="1377" spans="1:73" ht="13.5" customHeight="1" x14ac:dyDescent="0.25">
      <c r="A1377" s="4" t="str">
        <f t="shared" si="43"/>
        <v>1687_풍각남면_258</v>
      </c>
      <c r="B1377" s="1">
        <v>1687</v>
      </c>
      <c r="C1377" s="1" t="s">
        <v>11322</v>
      </c>
      <c r="D1377" s="1" t="s">
        <v>11323</v>
      </c>
      <c r="E1377" s="1">
        <v>1376</v>
      </c>
      <c r="F1377" s="1">
        <v>7</v>
      </c>
      <c r="G1377" s="1" t="s">
        <v>3090</v>
      </c>
      <c r="H1377" s="1" t="s">
        <v>6464</v>
      </c>
      <c r="I1377" s="1">
        <v>2</v>
      </c>
      <c r="L1377" s="1">
        <v>4</v>
      </c>
      <c r="M1377" s="1" t="s">
        <v>12552</v>
      </c>
      <c r="N1377" s="1" t="s">
        <v>11222</v>
      </c>
      <c r="S1377" s="1" t="s">
        <v>52</v>
      </c>
      <c r="T1377" s="1" t="s">
        <v>6593</v>
      </c>
      <c r="W1377" s="1" t="s">
        <v>98</v>
      </c>
      <c r="X1377" s="1" t="s">
        <v>11439</v>
      </c>
      <c r="Y1377" s="1" t="s">
        <v>140</v>
      </c>
      <c r="Z1377" s="1" t="s">
        <v>7129</v>
      </c>
      <c r="AC1377" s="1">
        <v>42</v>
      </c>
      <c r="AD1377" s="1" t="s">
        <v>307</v>
      </c>
      <c r="AE1377" s="1" t="s">
        <v>8745</v>
      </c>
      <c r="AJ1377" s="1" t="s">
        <v>17</v>
      </c>
      <c r="AK1377" s="1" t="s">
        <v>8908</v>
      </c>
      <c r="AL1377" s="1" t="s">
        <v>57</v>
      </c>
      <c r="AM1377" s="1" t="s">
        <v>8919</v>
      </c>
      <c r="AT1377" s="1" t="s">
        <v>60</v>
      </c>
      <c r="AU1377" s="1" t="s">
        <v>7012</v>
      </c>
      <c r="AV1377" s="1" t="s">
        <v>1973</v>
      </c>
      <c r="AW1377" s="1" t="s">
        <v>7691</v>
      </c>
      <c r="BG1377" s="1" t="s">
        <v>3173</v>
      </c>
      <c r="BH1377" s="1" t="s">
        <v>9921</v>
      </c>
      <c r="BI1377" s="1" t="s">
        <v>420</v>
      </c>
      <c r="BJ1377" s="1" t="s">
        <v>9262</v>
      </c>
      <c r="BK1377" s="1" t="s">
        <v>3173</v>
      </c>
      <c r="BL1377" s="1" t="s">
        <v>9921</v>
      </c>
      <c r="BM1377" s="1" t="s">
        <v>13856</v>
      </c>
      <c r="BN1377" s="1" t="s">
        <v>9447</v>
      </c>
      <c r="BO1377" s="1" t="s">
        <v>60</v>
      </c>
      <c r="BP1377" s="1" t="s">
        <v>7012</v>
      </c>
      <c r="BQ1377" s="1" t="s">
        <v>3174</v>
      </c>
      <c r="BR1377" s="1" t="s">
        <v>12105</v>
      </c>
      <c r="BS1377" s="1" t="s">
        <v>56</v>
      </c>
      <c r="BT1377" s="1" t="s">
        <v>11552</v>
      </c>
    </row>
    <row r="1378" spans="1:73" ht="13.5" customHeight="1" x14ac:dyDescent="0.25">
      <c r="A1378" s="4" t="str">
        <f t="shared" ref="A1378:A1404" si="44">HYPERLINK("http://kyu.snu.ac.kr/sdhj/index.jsp?type=hj/GK14817_00IH_0001_0259.jpg","1687_풍각남면_259")</f>
        <v>1687_풍각남면_259</v>
      </c>
      <c r="B1378" s="1">
        <v>1687</v>
      </c>
      <c r="C1378" s="1" t="s">
        <v>11322</v>
      </c>
      <c r="D1378" s="1" t="s">
        <v>11323</v>
      </c>
      <c r="E1378" s="1">
        <v>1377</v>
      </c>
      <c r="F1378" s="1">
        <v>7</v>
      </c>
      <c r="G1378" s="1" t="s">
        <v>3090</v>
      </c>
      <c r="H1378" s="1" t="s">
        <v>6464</v>
      </c>
      <c r="I1378" s="1">
        <v>2</v>
      </c>
      <c r="L1378" s="1">
        <v>4</v>
      </c>
      <c r="M1378" s="1" t="s">
        <v>12552</v>
      </c>
      <c r="N1378" s="1" t="s">
        <v>11222</v>
      </c>
      <c r="S1378" s="1" t="s">
        <v>93</v>
      </c>
      <c r="T1378" s="1" t="s">
        <v>6597</v>
      </c>
      <c r="U1378" s="1" t="s">
        <v>134</v>
      </c>
      <c r="V1378" s="1" t="s">
        <v>6674</v>
      </c>
      <c r="Y1378" s="1" t="s">
        <v>2579</v>
      </c>
      <c r="Z1378" s="1" t="s">
        <v>7602</v>
      </c>
      <c r="AC1378" s="1">
        <v>22</v>
      </c>
      <c r="AD1378" s="1" t="s">
        <v>253</v>
      </c>
      <c r="AE1378" s="1" t="s">
        <v>8742</v>
      </c>
    </row>
    <row r="1379" spans="1:73" ht="13.5" customHeight="1" x14ac:dyDescent="0.25">
      <c r="A1379" s="4" t="str">
        <f t="shared" si="44"/>
        <v>1687_풍각남면_259</v>
      </c>
      <c r="B1379" s="1">
        <v>1687</v>
      </c>
      <c r="C1379" s="1" t="s">
        <v>11322</v>
      </c>
      <c r="D1379" s="1" t="s">
        <v>11323</v>
      </c>
      <c r="E1379" s="1">
        <v>1378</v>
      </c>
      <c r="F1379" s="1">
        <v>7</v>
      </c>
      <c r="G1379" s="1" t="s">
        <v>3090</v>
      </c>
      <c r="H1379" s="1" t="s">
        <v>6464</v>
      </c>
      <c r="I1379" s="1">
        <v>2</v>
      </c>
      <c r="L1379" s="1">
        <v>4</v>
      </c>
      <c r="M1379" s="1" t="s">
        <v>12552</v>
      </c>
      <c r="N1379" s="1" t="s">
        <v>11222</v>
      </c>
      <c r="S1379" s="1" t="s">
        <v>66</v>
      </c>
      <c r="T1379" s="1" t="s">
        <v>11384</v>
      </c>
      <c r="U1379" s="1" t="s">
        <v>3102</v>
      </c>
      <c r="V1379" s="1" t="s">
        <v>11396</v>
      </c>
      <c r="Y1379" s="1" t="s">
        <v>3172</v>
      </c>
      <c r="Z1379" s="1" t="s">
        <v>7874</v>
      </c>
      <c r="AC1379" s="1">
        <v>66</v>
      </c>
      <c r="AD1379" s="1" t="s">
        <v>333</v>
      </c>
      <c r="AE1379" s="1" t="s">
        <v>8749</v>
      </c>
    </row>
    <row r="1380" spans="1:73" ht="13.5" customHeight="1" x14ac:dyDescent="0.25">
      <c r="A1380" s="4" t="str">
        <f t="shared" si="44"/>
        <v>1687_풍각남면_259</v>
      </c>
      <c r="B1380" s="1">
        <v>1687</v>
      </c>
      <c r="C1380" s="1" t="s">
        <v>11322</v>
      </c>
      <c r="D1380" s="1" t="s">
        <v>11323</v>
      </c>
      <c r="E1380" s="1">
        <v>1379</v>
      </c>
      <c r="F1380" s="1">
        <v>7</v>
      </c>
      <c r="G1380" s="1" t="s">
        <v>3090</v>
      </c>
      <c r="H1380" s="1" t="s">
        <v>6464</v>
      </c>
      <c r="I1380" s="1">
        <v>2</v>
      </c>
      <c r="L1380" s="1">
        <v>4</v>
      </c>
      <c r="M1380" s="1" t="s">
        <v>12552</v>
      </c>
      <c r="N1380" s="1" t="s">
        <v>11222</v>
      </c>
      <c r="S1380" s="1" t="s">
        <v>68</v>
      </c>
      <c r="T1380" s="1" t="s">
        <v>6595</v>
      </c>
      <c r="W1380" s="1" t="s">
        <v>145</v>
      </c>
      <c r="X1380" s="1" t="s">
        <v>7059</v>
      </c>
      <c r="Y1380" s="1" t="s">
        <v>140</v>
      </c>
      <c r="Z1380" s="1" t="s">
        <v>7129</v>
      </c>
      <c r="AC1380" s="1">
        <v>64</v>
      </c>
      <c r="AD1380" s="1" t="s">
        <v>72</v>
      </c>
      <c r="AE1380" s="1" t="s">
        <v>8718</v>
      </c>
    </row>
    <row r="1381" spans="1:73" ht="13.5" customHeight="1" x14ac:dyDescent="0.25">
      <c r="A1381" s="4" t="str">
        <f t="shared" si="44"/>
        <v>1687_풍각남면_259</v>
      </c>
      <c r="B1381" s="1">
        <v>1687</v>
      </c>
      <c r="C1381" s="1" t="s">
        <v>11322</v>
      </c>
      <c r="D1381" s="1" t="s">
        <v>11323</v>
      </c>
      <c r="E1381" s="1">
        <v>1380</v>
      </c>
      <c r="F1381" s="1">
        <v>7</v>
      </c>
      <c r="G1381" s="1" t="s">
        <v>3090</v>
      </c>
      <c r="H1381" s="1" t="s">
        <v>6464</v>
      </c>
      <c r="I1381" s="1">
        <v>2</v>
      </c>
      <c r="L1381" s="1">
        <v>4</v>
      </c>
      <c r="M1381" s="1" t="s">
        <v>12552</v>
      </c>
      <c r="N1381" s="1" t="s">
        <v>11222</v>
      </c>
      <c r="S1381" s="1" t="s">
        <v>265</v>
      </c>
      <c r="T1381" s="1" t="s">
        <v>6603</v>
      </c>
      <c r="Y1381" s="1" t="s">
        <v>884</v>
      </c>
      <c r="Z1381" s="1" t="s">
        <v>7285</v>
      </c>
      <c r="AC1381" s="1">
        <v>6</v>
      </c>
      <c r="AD1381" s="1" t="s">
        <v>333</v>
      </c>
      <c r="AE1381" s="1" t="s">
        <v>8749</v>
      </c>
    </row>
    <row r="1382" spans="1:73" ht="13.5" customHeight="1" x14ac:dyDescent="0.25">
      <c r="A1382" s="4" t="str">
        <f t="shared" si="44"/>
        <v>1687_풍각남면_259</v>
      </c>
      <c r="B1382" s="1">
        <v>1687</v>
      </c>
      <c r="C1382" s="1" t="s">
        <v>11322</v>
      </c>
      <c r="D1382" s="1" t="s">
        <v>11323</v>
      </c>
      <c r="E1382" s="1">
        <v>1381</v>
      </c>
      <c r="F1382" s="1">
        <v>7</v>
      </c>
      <c r="G1382" s="1" t="s">
        <v>3090</v>
      </c>
      <c r="H1382" s="1" t="s">
        <v>6464</v>
      </c>
      <c r="I1382" s="1">
        <v>2</v>
      </c>
      <c r="L1382" s="1">
        <v>5</v>
      </c>
      <c r="M1382" s="1" t="s">
        <v>2057</v>
      </c>
      <c r="N1382" s="1" t="s">
        <v>9462</v>
      </c>
      <c r="T1382" s="1" t="s">
        <v>11368</v>
      </c>
      <c r="U1382" s="1" t="s">
        <v>3102</v>
      </c>
      <c r="V1382" s="1" t="s">
        <v>11396</v>
      </c>
      <c r="W1382" s="1" t="s">
        <v>898</v>
      </c>
      <c r="X1382" s="1" t="s">
        <v>7075</v>
      </c>
      <c r="Y1382" s="1" t="s">
        <v>763</v>
      </c>
      <c r="Z1382" s="1" t="s">
        <v>7091</v>
      </c>
      <c r="AC1382" s="1">
        <v>76</v>
      </c>
      <c r="AD1382" s="1" t="s">
        <v>1075</v>
      </c>
      <c r="AE1382" s="1" t="s">
        <v>8769</v>
      </c>
      <c r="AJ1382" s="1" t="s">
        <v>17</v>
      </c>
      <c r="AK1382" s="1" t="s">
        <v>8908</v>
      </c>
      <c r="AL1382" s="1" t="s">
        <v>587</v>
      </c>
      <c r="AM1382" s="1" t="s">
        <v>8884</v>
      </c>
      <c r="AT1382" s="1" t="s">
        <v>60</v>
      </c>
      <c r="AU1382" s="1" t="s">
        <v>7012</v>
      </c>
      <c r="AV1382" s="1" t="s">
        <v>3165</v>
      </c>
      <c r="AW1382" s="1" t="s">
        <v>10310</v>
      </c>
      <c r="BG1382" s="1" t="s">
        <v>60</v>
      </c>
      <c r="BH1382" s="1" t="s">
        <v>7012</v>
      </c>
      <c r="BI1382" s="1" t="s">
        <v>3175</v>
      </c>
      <c r="BJ1382" s="1" t="s">
        <v>7488</v>
      </c>
      <c r="BK1382" s="1" t="s">
        <v>60</v>
      </c>
      <c r="BL1382" s="1" t="s">
        <v>7012</v>
      </c>
      <c r="BM1382" s="1" t="s">
        <v>3176</v>
      </c>
      <c r="BN1382" s="1" t="s">
        <v>10546</v>
      </c>
      <c r="BO1382" s="1" t="s">
        <v>288</v>
      </c>
      <c r="BP1382" s="1" t="s">
        <v>6823</v>
      </c>
      <c r="BQ1382" s="1" t="s">
        <v>3177</v>
      </c>
      <c r="BR1382" s="1" t="s">
        <v>12222</v>
      </c>
      <c r="BS1382" s="1" t="s">
        <v>795</v>
      </c>
      <c r="BT1382" s="1" t="s">
        <v>8865</v>
      </c>
    </row>
    <row r="1383" spans="1:73" ht="13.5" customHeight="1" x14ac:dyDescent="0.25">
      <c r="A1383" s="4" t="str">
        <f t="shared" si="44"/>
        <v>1687_풍각남면_259</v>
      </c>
      <c r="B1383" s="1">
        <v>1687</v>
      </c>
      <c r="C1383" s="1" t="s">
        <v>11322</v>
      </c>
      <c r="D1383" s="1" t="s">
        <v>11323</v>
      </c>
      <c r="E1383" s="1">
        <v>1382</v>
      </c>
      <c r="F1383" s="1">
        <v>7</v>
      </c>
      <c r="G1383" s="1" t="s">
        <v>3090</v>
      </c>
      <c r="H1383" s="1" t="s">
        <v>6464</v>
      </c>
      <c r="I1383" s="1">
        <v>2</v>
      </c>
      <c r="L1383" s="1">
        <v>5</v>
      </c>
      <c r="M1383" s="1" t="s">
        <v>2057</v>
      </c>
      <c r="N1383" s="1" t="s">
        <v>9462</v>
      </c>
      <c r="S1383" s="1" t="s">
        <v>52</v>
      </c>
      <c r="T1383" s="1" t="s">
        <v>6593</v>
      </c>
      <c r="U1383" s="1" t="s">
        <v>53</v>
      </c>
      <c r="V1383" s="1" t="s">
        <v>6668</v>
      </c>
      <c r="Y1383" s="1" t="s">
        <v>3164</v>
      </c>
      <c r="Z1383" s="1" t="s">
        <v>7875</v>
      </c>
      <c r="AC1383" s="1">
        <v>62</v>
      </c>
      <c r="AD1383" s="1" t="s">
        <v>69</v>
      </c>
      <c r="AE1383" s="1" t="s">
        <v>6722</v>
      </c>
      <c r="AJ1383" s="1" t="s">
        <v>17</v>
      </c>
      <c r="AK1383" s="1" t="s">
        <v>8908</v>
      </c>
      <c r="AL1383" s="1" t="s">
        <v>51</v>
      </c>
      <c r="AM1383" s="1" t="s">
        <v>8849</v>
      </c>
      <c r="AN1383" s="1" t="s">
        <v>163</v>
      </c>
      <c r="AO1383" s="1" t="s">
        <v>8851</v>
      </c>
      <c r="AP1383" s="1" t="s">
        <v>44</v>
      </c>
      <c r="AQ1383" s="1" t="s">
        <v>6669</v>
      </c>
      <c r="AR1383" s="1" t="s">
        <v>3178</v>
      </c>
      <c r="AS1383" s="1" t="s">
        <v>9071</v>
      </c>
      <c r="AT1383" s="1" t="s">
        <v>60</v>
      </c>
      <c r="AU1383" s="1" t="s">
        <v>7012</v>
      </c>
      <c r="AV1383" s="1" t="s">
        <v>1672</v>
      </c>
      <c r="AW1383" s="1" t="s">
        <v>7513</v>
      </c>
      <c r="BB1383" s="1" t="s">
        <v>53</v>
      </c>
      <c r="BC1383" s="1" t="s">
        <v>6668</v>
      </c>
      <c r="BD1383" s="1" t="s">
        <v>3145</v>
      </c>
      <c r="BE1383" s="1" t="s">
        <v>7941</v>
      </c>
      <c r="BG1383" s="1" t="s">
        <v>60</v>
      </c>
      <c r="BH1383" s="1" t="s">
        <v>7012</v>
      </c>
      <c r="BI1383" s="1" t="s">
        <v>1504</v>
      </c>
      <c r="BJ1383" s="1" t="s">
        <v>7466</v>
      </c>
      <c r="BK1383" s="1" t="s">
        <v>60</v>
      </c>
      <c r="BL1383" s="1" t="s">
        <v>7012</v>
      </c>
      <c r="BM1383" s="1" t="s">
        <v>3146</v>
      </c>
      <c r="BN1383" s="1" t="s">
        <v>10128</v>
      </c>
      <c r="BO1383" s="1" t="s">
        <v>60</v>
      </c>
      <c r="BP1383" s="1" t="s">
        <v>7012</v>
      </c>
      <c r="BQ1383" s="1" t="s">
        <v>3147</v>
      </c>
      <c r="BR1383" s="1" t="s">
        <v>8087</v>
      </c>
      <c r="BS1383" s="1" t="s">
        <v>51</v>
      </c>
      <c r="BT1383" s="1" t="s">
        <v>8849</v>
      </c>
      <c r="BU1383" s="1" t="s">
        <v>14129</v>
      </c>
    </row>
    <row r="1384" spans="1:73" ht="13.5" customHeight="1" x14ac:dyDescent="0.25">
      <c r="A1384" s="4" t="str">
        <f t="shared" si="44"/>
        <v>1687_풍각남면_259</v>
      </c>
      <c r="B1384" s="1">
        <v>1687</v>
      </c>
      <c r="C1384" s="1" t="s">
        <v>11322</v>
      </c>
      <c r="D1384" s="1" t="s">
        <v>11323</v>
      </c>
      <c r="E1384" s="1">
        <v>1383</v>
      </c>
      <c r="F1384" s="1">
        <v>7</v>
      </c>
      <c r="G1384" s="1" t="s">
        <v>3090</v>
      </c>
      <c r="H1384" s="1" t="s">
        <v>6464</v>
      </c>
      <c r="I1384" s="1">
        <v>2</v>
      </c>
      <c r="L1384" s="1">
        <v>5</v>
      </c>
      <c r="M1384" s="1" t="s">
        <v>2057</v>
      </c>
      <c r="N1384" s="1" t="s">
        <v>9462</v>
      </c>
      <c r="S1384" s="1" t="s">
        <v>70</v>
      </c>
      <c r="T1384" s="1" t="s">
        <v>6596</v>
      </c>
      <c r="Y1384" s="1" t="s">
        <v>3179</v>
      </c>
      <c r="Z1384" s="1" t="s">
        <v>7876</v>
      </c>
      <c r="AF1384" s="1" t="s">
        <v>943</v>
      </c>
      <c r="AG1384" s="1" t="s">
        <v>8783</v>
      </c>
    </row>
    <row r="1385" spans="1:73" ht="13.5" customHeight="1" x14ac:dyDescent="0.25">
      <c r="A1385" s="4" t="str">
        <f t="shared" si="44"/>
        <v>1687_풍각남면_259</v>
      </c>
      <c r="B1385" s="1">
        <v>1687</v>
      </c>
      <c r="C1385" s="1" t="s">
        <v>11322</v>
      </c>
      <c r="D1385" s="1" t="s">
        <v>11323</v>
      </c>
      <c r="E1385" s="1">
        <v>1384</v>
      </c>
      <c r="F1385" s="1">
        <v>7</v>
      </c>
      <c r="G1385" s="1" t="s">
        <v>3090</v>
      </c>
      <c r="H1385" s="1" t="s">
        <v>6464</v>
      </c>
      <c r="I1385" s="1">
        <v>3</v>
      </c>
      <c r="J1385" s="1" t="s">
        <v>3180</v>
      </c>
      <c r="K1385" s="1" t="s">
        <v>11334</v>
      </c>
      <c r="L1385" s="1">
        <v>1</v>
      </c>
      <c r="M1385" s="1" t="s">
        <v>12553</v>
      </c>
      <c r="N1385" s="1" t="s">
        <v>12230</v>
      </c>
      <c r="T1385" s="1" t="s">
        <v>11369</v>
      </c>
      <c r="U1385" s="1" t="s">
        <v>1683</v>
      </c>
      <c r="V1385" s="1" t="s">
        <v>11392</v>
      </c>
      <c r="W1385" s="1" t="s">
        <v>84</v>
      </c>
      <c r="X1385" s="1" t="s">
        <v>11440</v>
      </c>
      <c r="Y1385" s="1" t="s">
        <v>3181</v>
      </c>
      <c r="Z1385" s="1" t="s">
        <v>7877</v>
      </c>
      <c r="AC1385" s="1">
        <v>56</v>
      </c>
      <c r="AD1385" s="1" t="s">
        <v>521</v>
      </c>
      <c r="AE1385" s="1" t="s">
        <v>8761</v>
      </c>
      <c r="AJ1385" s="1" t="s">
        <v>17</v>
      </c>
      <c r="AK1385" s="1" t="s">
        <v>8908</v>
      </c>
      <c r="AL1385" s="1" t="s">
        <v>163</v>
      </c>
      <c r="AM1385" s="1" t="s">
        <v>8851</v>
      </c>
      <c r="AT1385" s="1" t="s">
        <v>60</v>
      </c>
      <c r="AU1385" s="1" t="s">
        <v>7012</v>
      </c>
      <c r="AV1385" s="1" t="s">
        <v>3182</v>
      </c>
      <c r="AW1385" s="1" t="s">
        <v>8211</v>
      </c>
      <c r="BG1385" s="1" t="s">
        <v>60</v>
      </c>
      <c r="BH1385" s="1" t="s">
        <v>7012</v>
      </c>
      <c r="BI1385" s="1" t="s">
        <v>678</v>
      </c>
      <c r="BJ1385" s="1" t="s">
        <v>9302</v>
      </c>
      <c r="BK1385" s="1" t="s">
        <v>60</v>
      </c>
      <c r="BL1385" s="1" t="s">
        <v>7012</v>
      </c>
      <c r="BM1385" s="1" t="s">
        <v>3183</v>
      </c>
      <c r="BN1385" s="1" t="s">
        <v>10547</v>
      </c>
      <c r="BO1385" s="1" t="s">
        <v>293</v>
      </c>
      <c r="BP1385" s="1" t="s">
        <v>6947</v>
      </c>
      <c r="BQ1385" s="1" t="s">
        <v>3184</v>
      </c>
      <c r="BR1385" s="1" t="s">
        <v>12185</v>
      </c>
      <c r="BS1385" s="1" t="s">
        <v>1394</v>
      </c>
      <c r="BT1385" s="1" t="s">
        <v>8881</v>
      </c>
    </row>
    <row r="1386" spans="1:73" ht="13.5" customHeight="1" x14ac:dyDescent="0.25">
      <c r="A1386" s="4" t="str">
        <f t="shared" si="44"/>
        <v>1687_풍각남면_259</v>
      </c>
      <c r="B1386" s="1">
        <v>1687</v>
      </c>
      <c r="C1386" s="1" t="s">
        <v>11322</v>
      </c>
      <c r="D1386" s="1" t="s">
        <v>11323</v>
      </c>
      <c r="E1386" s="1">
        <v>1385</v>
      </c>
      <c r="F1386" s="1">
        <v>7</v>
      </c>
      <c r="G1386" s="1" t="s">
        <v>3090</v>
      </c>
      <c r="H1386" s="1" t="s">
        <v>6464</v>
      </c>
      <c r="I1386" s="1">
        <v>3</v>
      </c>
      <c r="L1386" s="1">
        <v>1</v>
      </c>
      <c r="M1386" s="1" t="s">
        <v>12553</v>
      </c>
      <c r="N1386" s="1" t="s">
        <v>12230</v>
      </c>
      <c r="S1386" s="1" t="s">
        <v>52</v>
      </c>
      <c r="T1386" s="1" t="s">
        <v>6593</v>
      </c>
      <c r="U1386" s="1" t="s">
        <v>53</v>
      </c>
      <c r="V1386" s="1" t="s">
        <v>6668</v>
      </c>
      <c r="Y1386" s="1" t="s">
        <v>13447</v>
      </c>
      <c r="Z1386" s="1" t="s">
        <v>13425</v>
      </c>
      <c r="AC1386" s="1">
        <v>61</v>
      </c>
      <c r="AD1386" s="1" t="s">
        <v>661</v>
      </c>
      <c r="AE1386" s="1" t="s">
        <v>8765</v>
      </c>
      <c r="AJ1386" s="1" t="s">
        <v>17</v>
      </c>
      <c r="AK1386" s="1" t="s">
        <v>8908</v>
      </c>
      <c r="AL1386" s="1" t="s">
        <v>163</v>
      </c>
      <c r="AM1386" s="1" t="s">
        <v>8851</v>
      </c>
      <c r="AN1386" s="1" t="s">
        <v>598</v>
      </c>
      <c r="AO1386" s="1" t="s">
        <v>8969</v>
      </c>
      <c r="AP1386" s="1" t="s">
        <v>58</v>
      </c>
      <c r="AQ1386" s="1" t="s">
        <v>6774</v>
      </c>
      <c r="AR1386" s="1" t="s">
        <v>3185</v>
      </c>
      <c r="AS1386" s="1" t="s">
        <v>13329</v>
      </c>
      <c r="AT1386" s="1" t="s">
        <v>44</v>
      </c>
      <c r="AU1386" s="1" t="s">
        <v>6669</v>
      </c>
      <c r="AV1386" s="1" t="s">
        <v>3186</v>
      </c>
      <c r="AW1386" s="1" t="s">
        <v>9463</v>
      </c>
      <c r="BB1386" s="1" t="s">
        <v>53</v>
      </c>
      <c r="BC1386" s="1" t="s">
        <v>6668</v>
      </c>
      <c r="BD1386" s="1" t="s">
        <v>440</v>
      </c>
      <c r="BE1386" s="1" t="s">
        <v>7184</v>
      </c>
      <c r="BG1386" s="1" t="s">
        <v>44</v>
      </c>
      <c r="BH1386" s="1" t="s">
        <v>6669</v>
      </c>
      <c r="BI1386" s="1" t="s">
        <v>3187</v>
      </c>
      <c r="BJ1386" s="1" t="s">
        <v>9463</v>
      </c>
      <c r="BK1386" s="1" t="s">
        <v>44</v>
      </c>
      <c r="BL1386" s="1" t="s">
        <v>6669</v>
      </c>
      <c r="BM1386" s="1" t="s">
        <v>3188</v>
      </c>
      <c r="BN1386" s="1" t="s">
        <v>11929</v>
      </c>
      <c r="BO1386" s="1" t="s">
        <v>44</v>
      </c>
      <c r="BP1386" s="1" t="s">
        <v>6669</v>
      </c>
      <c r="BQ1386" s="1" t="s">
        <v>974</v>
      </c>
      <c r="BR1386" s="1" t="s">
        <v>10429</v>
      </c>
      <c r="BS1386" s="1" t="s">
        <v>51</v>
      </c>
      <c r="BT1386" s="1" t="s">
        <v>8849</v>
      </c>
    </row>
    <row r="1387" spans="1:73" ht="13.5" customHeight="1" x14ac:dyDescent="0.25">
      <c r="A1387" s="4" t="str">
        <f t="shared" si="44"/>
        <v>1687_풍각남면_259</v>
      </c>
      <c r="B1387" s="1">
        <v>1687</v>
      </c>
      <c r="C1387" s="1" t="s">
        <v>11322</v>
      </c>
      <c r="D1387" s="1" t="s">
        <v>11323</v>
      </c>
      <c r="E1387" s="1">
        <v>1386</v>
      </c>
      <c r="F1387" s="1">
        <v>7</v>
      </c>
      <c r="G1387" s="1" t="s">
        <v>3090</v>
      </c>
      <c r="H1387" s="1" t="s">
        <v>6464</v>
      </c>
      <c r="I1387" s="1">
        <v>3</v>
      </c>
      <c r="L1387" s="1">
        <v>1</v>
      </c>
      <c r="M1387" s="1" t="s">
        <v>12553</v>
      </c>
      <c r="N1387" s="1" t="s">
        <v>12230</v>
      </c>
      <c r="S1387" s="1" t="s">
        <v>93</v>
      </c>
      <c r="T1387" s="1" t="s">
        <v>6597</v>
      </c>
      <c r="U1387" s="1" t="s">
        <v>3189</v>
      </c>
      <c r="V1387" s="1" t="s">
        <v>6872</v>
      </c>
      <c r="Y1387" s="1" t="s">
        <v>102</v>
      </c>
      <c r="Z1387" s="1" t="s">
        <v>7728</v>
      </c>
      <c r="AC1387" s="1">
        <v>25</v>
      </c>
      <c r="AD1387" s="1" t="s">
        <v>401</v>
      </c>
      <c r="AE1387" s="1" t="s">
        <v>8754</v>
      </c>
      <c r="AN1387" s="1" t="s">
        <v>598</v>
      </c>
      <c r="AO1387" s="1" t="s">
        <v>8969</v>
      </c>
      <c r="AP1387" s="1" t="s">
        <v>58</v>
      </c>
      <c r="AQ1387" s="1" t="s">
        <v>6774</v>
      </c>
      <c r="AR1387" s="1" t="s">
        <v>3185</v>
      </c>
      <c r="AS1387" s="1" t="s">
        <v>13329</v>
      </c>
      <c r="BU1387" s="1" t="s">
        <v>14051</v>
      </c>
    </row>
    <row r="1388" spans="1:73" ht="13.5" customHeight="1" x14ac:dyDescent="0.25">
      <c r="A1388" s="4" t="str">
        <f t="shared" si="44"/>
        <v>1687_풍각남면_259</v>
      </c>
      <c r="B1388" s="1">
        <v>1687</v>
      </c>
      <c r="C1388" s="1" t="s">
        <v>11322</v>
      </c>
      <c r="D1388" s="1" t="s">
        <v>11323</v>
      </c>
      <c r="E1388" s="1">
        <v>1387</v>
      </c>
      <c r="F1388" s="1">
        <v>7</v>
      </c>
      <c r="G1388" s="1" t="s">
        <v>3090</v>
      </c>
      <c r="H1388" s="1" t="s">
        <v>6464</v>
      </c>
      <c r="I1388" s="1">
        <v>3</v>
      </c>
      <c r="L1388" s="1">
        <v>1</v>
      </c>
      <c r="M1388" s="1" t="s">
        <v>12553</v>
      </c>
      <c r="N1388" s="1" t="s">
        <v>12230</v>
      </c>
      <c r="S1388" s="1" t="s">
        <v>341</v>
      </c>
      <c r="T1388" s="1" t="s">
        <v>6594</v>
      </c>
      <c r="U1388" s="1" t="s">
        <v>53</v>
      </c>
      <c r="V1388" s="1" t="s">
        <v>6668</v>
      </c>
      <c r="Y1388" s="1" t="s">
        <v>2320</v>
      </c>
      <c r="Z1388" s="1" t="s">
        <v>7660</v>
      </c>
      <c r="AC1388" s="1">
        <v>36</v>
      </c>
      <c r="AD1388" s="1" t="s">
        <v>76</v>
      </c>
      <c r="AE1388" s="1" t="s">
        <v>8719</v>
      </c>
      <c r="AJ1388" s="1" t="s">
        <v>17</v>
      </c>
      <c r="AK1388" s="1" t="s">
        <v>8908</v>
      </c>
      <c r="AL1388" s="1" t="s">
        <v>86</v>
      </c>
      <c r="AM1388" s="1" t="s">
        <v>8853</v>
      </c>
      <c r="AN1388" s="1" t="s">
        <v>41</v>
      </c>
      <c r="AO1388" s="1" t="s">
        <v>6620</v>
      </c>
      <c r="AP1388" s="1" t="s">
        <v>2479</v>
      </c>
      <c r="AQ1388" s="1" t="s">
        <v>9005</v>
      </c>
      <c r="AR1388" s="1" t="s">
        <v>3144</v>
      </c>
      <c r="AS1388" s="1" t="s">
        <v>9069</v>
      </c>
      <c r="AT1388" s="1" t="s">
        <v>44</v>
      </c>
      <c r="AU1388" s="1" t="s">
        <v>6669</v>
      </c>
      <c r="AV1388" s="1" t="s">
        <v>1052</v>
      </c>
      <c r="AW1388" s="1" t="s">
        <v>7329</v>
      </c>
      <c r="BB1388" s="1" t="s">
        <v>46</v>
      </c>
      <c r="BC1388" s="1" t="s">
        <v>6783</v>
      </c>
      <c r="BD1388" s="1" t="s">
        <v>2114</v>
      </c>
      <c r="BE1388" s="1" t="s">
        <v>9783</v>
      </c>
      <c r="BG1388" s="1" t="s">
        <v>60</v>
      </c>
      <c r="BH1388" s="1" t="s">
        <v>7012</v>
      </c>
      <c r="BI1388" s="1" t="s">
        <v>3190</v>
      </c>
      <c r="BJ1388" s="1" t="s">
        <v>9488</v>
      </c>
      <c r="BK1388" s="1" t="s">
        <v>60</v>
      </c>
      <c r="BL1388" s="1" t="s">
        <v>7012</v>
      </c>
      <c r="BM1388" s="1" t="s">
        <v>777</v>
      </c>
      <c r="BN1388" s="1" t="s">
        <v>8640</v>
      </c>
      <c r="BO1388" s="1" t="s">
        <v>44</v>
      </c>
      <c r="BP1388" s="1" t="s">
        <v>6669</v>
      </c>
      <c r="BQ1388" s="1" t="s">
        <v>1094</v>
      </c>
      <c r="BR1388" s="1" t="s">
        <v>7345</v>
      </c>
      <c r="BS1388" s="1" t="s">
        <v>522</v>
      </c>
      <c r="BT1388" s="1" t="s">
        <v>8889</v>
      </c>
      <c r="BU1388" s="1" t="s">
        <v>14130</v>
      </c>
    </row>
    <row r="1389" spans="1:73" ht="13.5" customHeight="1" x14ac:dyDescent="0.25">
      <c r="A1389" s="4" t="str">
        <f t="shared" si="44"/>
        <v>1687_풍각남면_259</v>
      </c>
      <c r="B1389" s="1">
        <v>1687</v>
      </c>
      <c r="C1389" s="1" t="s">
        <v>11322</v>
      </c>
      <c r="D1389" s="1" t="s">
        <v>11323</v>
      </c>
      <c r="E1389" s="1">
        <v>1388</v>
      </c>
      <c r="F1389" s="1">
        <v>7</v>
      </c>
      <c r="G1389" s="1" t="s">
        <v>3090</v>
      </c>
      <c r="H1389" s="1" t="s">
        <v>6464</v>
      </c>
      <c r="I1389" s="1">
        <v>3</v>
      </c>
      <c r="L1389" s="1">
        <v>1</v>
      </c>
      <c r="M1389" s="1" t="s">
        <v>12553</v>
      </c>
      <c r="N1389" s="1" t="s">
        <v>12230</v>
      </c>
      <c r="S1389" s="1" t="s">
        <v>2769</v>
      </c>
      <c r="T1389" s="1" t="s">
        <v>6634</v>
      </c>
      <c r="U1389" s="1" t="s">
        <v>44</v>
      </c>
      <c r="V1389" s="1" t="s">
        <v>6669</v>
      </c>
      <c r="Y1389" s="1" t="s">
        <v>1956</v>
      </c>
      <c r="Z1389" s="1" t="s">
        <v>7844</v>
      </c>
      <c r="AF1389" s="1" t="s">
        <v>412</v>
      </c>
      <c r="AG1389" s="1" t="s">
        <v>8778</v>
      </c>
      <c r="AH1389" s="1" t="s">
        <v>3191</v>
      </c>
      <c r="AI1389" s="1" t="s">
        <v>8875</v>
      </c>
    </row>
    <row r="1390" spans="1:73" ht="13.5" customHeight="1" x14ac:dyDescent="0.25">
      <c r="A1390" s="4" t="str">
        <f t="shared" si="44"/>
        <v>1687_풍각남면_259</v>
      </c>
      <c r="B1390" s="1">
        <v>1687</v>
      </c>
      <c r="C1390" s="1" t="s">
        <v>11322</v>
      </c>
      <c r="D1390" s="1" t="s">
        <v>11323</v>
      </c>
      <c r="E1390" s="1">
        <v>1389</v>
      </c>
      <c r="F1390" s="1">
        <v>7</v>
      </c>
      <c r="G1390" s="1" t="s">
        <v>3090</v>
      </c>
      <c r="H1390" s="1" t="s">
        <v>6464</v>
      </c>
      <c r="I1390" s="1">
        <v>3</v>
      </c>
      <c r="L1390" s="1">
        <v>2</v>
      </c>
      <c r="M1390" s="1" t="s">
        <v>12554</v>
      </c>
      <c r="N1390" s="1" t="s">
        <v>13047</v>
      </c>
      <c r="T1390" s="1" t="s">
        <v>11369</v>
      </c>
      <c r="U1390" s="1" t="s">
        <v>2811</v>
      </c>
      <c r="V1390" s="1" t="s">
        <v>6858</v>
      </c>
      <c r="W1390" s="1" t="s">
        <v>1254</v>
      </c>
      <c r="X1390" s="1" t="s">
        <v>7079</v>
      </c>
      <c r="Y1390" s="1" t="s">
        <v>3192</v>
      </c>
      <c r="Z1390" s="1" t="s">
        <v>7878</v>
      </c>
      <c r="AC1390" s="1">
        <v>40</v>
      </c>
      <c r="AD1390" s="1" t="s">
        <v>327</v>
      </c>
      <c r="AE1390" s="1" t="s">
        <v>8748</v>
      </c>
      <c r="AJ1390" s="1" t="s">
        <v>17</v>
      </c>
      <c r="AK1390" s="1" t="s">
        <v>8908</v>
      </c>
      <c r="AL1390" s="1" t="s">
        <v>833</v>
      </c>
      <c r="AM1390" s="1" t="s">
        <v>8552</v>
      </c>
      <c r="AT1390" s="1" t="s">
        <v>60</v>
      </c>
      <c r="AU1390" s="1" t="s">
        <v>7012</v>
      </c>
      <c r="AV1390" s="1" t="s">
        <v>1504</v>
      </c>
      <c r="AW1390" s="1" t="s">
        <v>7466</v>
      </c>
      <c r="BG1390" s="1" t="s">
        <v>60</v>
      </c>
      <c r="BH1390" s="1" t="s">
        <v>7012</v>
      </c>
      <c r="BI1390" s="1" t="s">
        <v>3146</v>
      </c>
      <c r="BJ1390" s="1" t="s">
        <v>10128</v>
      </c>
      <c r="BK1390" s="1" t="s">
        <v>60</v>
      </c>
      <c r="BL1390" s="1" t="s">
        <v>7012</v>
      </c>
      <c r="BM1390" s="1" t="s">
        <v>3193</v>
      </c>
      <c r="BN1390" s="1" t="s">
        <v>10548</v>
      </c>
      <c r="BO1390" s="1" t="s">
        <v>60</v>
      </c>
      <c r="BP1390" s="1" t="s">
        <v>7012</v>
      </c>
      <c r="BQ1390" s="1" t="s">
        <v>2020</v>
      </c>
      <c r="BR1390" s="1" t="s">
        <v>12020</v>
      </c>
      <c r="BS1390" s="1" t="s">
        <v>86</v>
      </c>
      <c r="BT1390" s="1" t="s">
        <v>8853</v>
      </c>
    </row>
    <row r="1391" spans="1:73" ht="13.5" customHeight="1" x14ac:dyDescent="0.25">
      <c r="A1391" s="4" t="str">
        <f t="shared" si="44"/>
        <v>1687_풍각남면_259</v>
      </c>
      <c r="B1391" s="1">
        <v>1687</v>
      </c>
      <c r="C1391" s="1" t="s">
        <v>11322</v>
      </c>
      <c r="D1391" s="1" t="s">
        <v>11323</v>
      </c>
      <c r="E1391" s="1">
        <v>1390</v>
      </c>
      <c r="F1391" s="1">
        <v>7</v>
      </c>
      <c r="G1391" s="1" t="s">
        <v>3090</v>
      </c>
      <c r="H1391" s="1" t="s">
        <v>6464</v>
      </c>
      <c r="I1391" s="1">
        <v>3</v>
      </c>
      <c r="L1391" s="1">
        <v>2</v>
      </c>
      <c r="M1391" s="1" t="s">
        <v>12554</v>
      </c>
      <c r="N1391" s="1" t="s">
        <v>13047</v>
      </c>
      <c r="S1391" s="1" t="s">
        <v>52</v>
      </c>
      <c r="T1391" s="1" t="s">
        <v>6593</v>
      </c>
      <c r="W1391" s="1" t="s">
        <v>306</v>
      </c>
      <c r="X1391" s="1" t="s">
        <v>7062</v>
      </c>
      <c r="Y1391" s="1" t="s">
        <v>3194</v>
      </c>
      <c r="Z1391" s="1" t="s">
        <v>7879</v>
      </c>
      <c r="AC1391" s="1">
        <v>39</v>
      </c>
      <c r="AD1391" s="1" t="s">
        <v>347</v>
      </c>
      <c r="AE1391" s="1" t="s">
        <v>8751</v>
      </c>
      <c r="AJ1391" s="1" t="s">
        <v>17</v>
      </c>
      <c r="AK1391" s="1" t="s">
        <v>8908</v>
      </c>
      <c r="AL1391" s="1" t="s">
        <v>86</v>
      </c>
      <c r="AM1391" s="1" t="s">
        <v>8853</v>
      </c>
      <c r="AT1391" s="1" t="s">
        <v>288</v>
      </c>
      <c r="AU1391" s="1" t="s">
        <v>6823</v>
      </c>
      <c r="AV1391" s="1" t="s">
        <v>1238</v>
      </c>
      <c r="AW1391" s="1" t="s">
        <v>7382</v>
      </c>
      <c r="BG1391" s="1" t="s">
        <v>288</v>
      </c>
      <c r="BH1391" s="1" t="s">
        <v>6823</v>
      </c>
      <c r="BI1391" s="1" t="s">
        <v>1061</v>
      </c>
      <c r="BJ1391" s="1" t="s">
        <v>7080</v>
      </c>
      <c r="BK1391" s="1" t="s">
        <v>3195</v>
      </c>
      <c r="BL1391" s="1" t="s">
        <v>9233</v>
      </c>
      <c r="BM1391" s="1" t="s">
        <v>831</v>
      </c>
      <c r="BN1391" s="1" t="s">
        <v>9374</v>
      </c>
      <c r="BO1391" s="1" t="s">
        <v>288</v>
      </c>
      <c r="BP1391" s="1" t="s">
        <v>6823</v>
      </c>
      <c r="BQ1391" s="1" t="s">
        <v>3196</v>
      </c>
      <c r="BR1391" s="1" t="s">
        <v>11957</v>
      </c>
      <c r="BS1391" s="1" t="s">
        <v>56</v>
      </c>
      <c r="BT1391" s="1" t="s">
        <v>11552</v>
      </c>
    </row>
    <row r="1392" spans="1:73" ht="13.5" customHeight="1" x14ac:dyDescent="0.25">
      <c r="A1392" s="4" t="str">
        <f t="shared" si="44"/>
        <v>1687_풍각남면_259</v>
      </c>
      <c r="B1392" s="1">
        <v>1687</v>
      </c>
      <c r="C1392" s="1" t="s">
        <v>11322</v>
      </c>
      <c r="D1392" s="1" t="s">
        <v>11323</v>
      </c>
      <c r="E1392" s="1">
        <v>1391</v>
      </c>
      <c r="F1392" s="1">
        <v>7</v>
      </c>
      <c r="G1392" s="1" t="s">
        <v>3090</v>
      </c>
      <c r="H1392" s="1" t="s">
        <v>6464</v>
      </c>
      <c r="I1392" s="1">
        <v>3</v>
      </c>
      <c r="L1392" s="1">
        <v>2</v>
      </c>
      <c r="M1392" s="1" t="s">
        <v>12554</v>
      </c>
      <c r="N1392" s="1" t="s">
        <v>13047</v>
      </c>
      <c r="S1392" s="1" t="s">
        <v>70</v>
      </c>
      <c r="T1392" s="1" t="s">
        <v>6596</v>
      </c>
      <c r="Y1392" s="1" t="s">
        <v>1573</v>
      </c>
      <c r="Z1392" s="1" t="s">
        <v>7880</v>
      </c>
      <c r="AC1392" s="1">
        <v>8</v>
      </c>
      <c r="AD1392" s="1" t="s">
        <v>429</v>
      </c>
      <c r="AE1392" s="1" t="s">
        <v>8759</v>
      </c>
    </row>
    <row r="1393" spans="1:72" ht="13.5" customHeight="1" x14ac:dyDescent="0.25">
      <c r="A1393" s="4" t="str">
        <f t="shared" si="44"/>
        <v>1687_풍각남면_259</v>
      </c>
      <c r="B1393" s="1">
        <v>1687</v>
      </c>
      <c r="C1393" s="1" t="s">
        <v>11322</v>
      </c>
      <c r="D1393" s="1" t="s">
        <v>11323</v>
      </c>
      <c r="E1393" s="1">
        <v>1392</v>
      </c>
      <c r="F1393" s="1">
        <v>7</v>
      </c>
      <c r="G1393" s="1" t="s">
        <v>3090</v>
      </c>
      <c r="H1393" s="1" t="s">
        <v>6464</v>
      </c>
      <c r="I1393" s="1">
        <v>3</v>
      </c>
      <c r="L1393" s="1">
        <v>2</v>
      </c>
      <c r="M1393" s="1" t="s">
        <v>12554</v>
      </c>
      <c r="N1393" s="1" t="s">
        <v>13047</v>
      </c>
      <c r="S1393" s="1" t="s">
        <v>93</v>
      </c>
      <c r="T1393" s="1" t="s">
        <v>6597</v>
      </c>
      <c r="U1393" s="1" t="s">
        <v>2811</v>
      </c>
      <c r="V1393" s="1" t="s">
        <v>6858</v>
      </c>
      <c r="Y1393" s="1" t="s">
        <v>3197</v>
      </c>
      <c r="Z1393" s="1" t="s">
        <v>7881</v>
      </c>
      <c r="AC1393" s="1">
        <v>15</v>
      </c>
      <c r="AD1393" s="1" t="s">
        <v>119</v>
      </c>
      <c r="AE1393" s="1" t="s">
        <v>8724</v>
      </c>
    </row>
    <row r="1394" spans="1:72" ht="13.5" customHeight="1" x14ac:dyDescent="0.25">
      <c r="A1394" s="4" t="str">
        <f t="shared" si="44"/>
        <v>1687_풍각남면_259</v>
      </c>
      <c r="B1394" s="1">
        <v>1687</v>
      </c>
      <c r="C1394" s="1" t="s">
        <v>11322</v>
      </c>
      <c r="D1394" s="1" t="s">
        <v>11323</v>
      </c>
      <c r="E1394" s="1">
        <v>1393</v>
      </c>
      <c r="F1394" s="1">
        <v>7</v>
      </c>
      <c r="G1394" s="1" t="s">
        <v>3090</v>
      </c>
      <c r="H1394" s="1" t="s">
        <v>6464</v>
      </c>
      <c r="I1394" s="1">
        <v>3</v>
      </c>
      <c r="L1394" s="1">
        <v>2</v>
      </c>
      <c r="M1394" s="1" t="s">
        <v>12554</v>
      </c>
      <c r="N1394" s="1" t="s">
        <v>13047</v>
      </c>
      <c r="S1394" s="1" t="s">
        <v>70</v>
      </c>
      <c r="T1394" s="1" t="s">
        <v>6596</v>
      </c>
      <c r="Y1394" s="1" t="s">
        <v>323</v>
      </c>
      <c r="Z1394" s="1" t="s">
        <v>7160</v>
      </c>
      <c r="AC1394" s="1">
        <v>1</v>
      </c>
      <c r="AD1394" s="1" t="s">
        <v>661</v>
      </c>
      <c r="AE1394" s="1" t="s">
        <v>8765</v>
      </c>
      <c r="AF1394" s="1" t="s">
        <v>97</v>
      </c>
      <c r="AG1394" s="1" t="s">
        <v>8774</v>
      </c>
    </row>
    <row r="1395" spans="1:72" ht="13.5" customHeight="1" x14ac:dyDescent="0.25">
      <c r="A1395" s="4" t="str">
        <f t="shared" si="44"/>
        <v>1687_풍각남면_259</v>
      </c>
      <c r="B1395" s="1">
        <v>1687</v>
      </c>
      <c r="C1395" s="1" t="s">
        <v>11322</v>
      </c>
      <c r="D1395" s="1" t="s">
        <v>11323</v>
      </c>
      <c r="E1395" s="1">
        <v>1394</v>
      </c>
      <c r="F1395" s="1">
        <v>7</v>
      </c>
      <c r="G1395" s="1" t="s">
        <v>3090</v>
      </c>
      <c r="H1395" s="1" t="s">
        <v>6464</v>
      </c>
      <c r="I1395" s="1">
        <v>3</v>
      </c>
      <c r="L1395" s="1">
        <v>3</v>
      </c>
      <c r="M1395" s="1" t="s">
        <v>12555</v>
      </c>
      <c r="N1395" s="1" t="s">
        <v>13048</v>
      </c>
      <c r="T1395" s="1" t="s">
        <v>11369</v>
      </c>
      <c r="U1395" s="1" t="s">
        <v>1184</v>
      </c>
      <c r="V1395" s="1" t="s">
        <v>6748</v>
      </c>
      <c r="W1395" s="1" t="s">
        <v>518</v>
      </c>
      <c r="X1395" s="1" t="s">
        <v>7068</v>
      </c>
      <c r="Y1395" s="1" t="s">
        <v>3198</v>
      </c>
      <c r="Z1395" s="1" t="s">
        <v>7697</v>
      </c>
      <c r="AC1395" s="1">
        <v>52</v>
      </c>
      <c r="AD1395" s="1" t="s">
        <v>747</v>
      </c>
      <c r="AE1395" s="1" t="s">
        <v>8766</v>
      </c>
      <c r="AJ1395" s="1" t="s">
        <v>17</v>
      </c>
      <c r="AK1395" s="1" t="s">
        <v>8908</v>
      </c>
      <c r="AL1395" s="1" t="s">
        <v>3073</v>
      </c>
      <c r="AM1395" s="1" t="s">
        <v>8871</v>
      </c>
      <c r="AT1395" s="1" t="s">
        <v>3199</v>
      </c>
      <c r="AU1395" s="1" t="s">
        <v>9205</v>
      </c>
      <c r="AV1395" s="1" t="s">
        <v>3200</v>
      </c>
      <c r="AW1395" s="1" t="s">
        <v>9464</v>
      </c>
      <c r="BG1395" s="1" t="s">
        <v>3032</v>
      </c>
      <c r="BH1395" s="1" t="s">
        <v>11891</v>
      </c>
      <c r="BI1395" s="1" t="s">
        <v>3138</v>
      </c>
      <c r="BJ1395" s="1" t="s">
        <v>10124</v>
      </c>
      <c r="BK1395" s="1" t="s">
        <v>3201</v>
      </c>
      <c r="BL1395" s="1" t="s">
        <v>10350</v>
      </c>
      <c r="BM1395" s="1" t="s">
        <v>3202</v>
      </c>
      <c r="BN1395" s="1" t="s">
        <v>7878</v>
      </c>
      <c r="BO1395" s="1" t="s">
        <v>3203</v>
      </c>
      <c r="BP1395" s="1" t="s">
        <v>10770</v>
      </c>
      <c r="BQ1395" s="1" t="s">
        <v>3204</v>
      </c>
      <c r="BR1395" s="1" t="s">
        <v>12116</v>
      </c>
      <c r="BS1395" s="1" t="s">
        <v>56</v>
      </c>
      <c r="BT1395" s="1" t="s">
        <v>11552</v>
      </c>
    </row>
    <row r="1396" spans="1:72" ht="13.5" customHeight="1" x14ac:dyDescent="0.25">
      <c r="A1396" s="4" t="str">
        <f t="shared" si="44"/>
        <v>1687_풍각남면_259</v>
      </c>
      <c r="B1396" s="1">
        <v>1687</v>
      </c>
      <c r="C1396" s="1" t="s">
        <v>11322</v>
      </c>
      <c r="D1396" s="1" t="s">
        <v>11323</v>
      </c>
      <c r="E1396" s="1">
        <v>1395</v>
      </c>
      <c r="F1396" s="1">
        <v>7</v>
      </c>
      <c r="G1396" s="1" t="s">
        <v>3090</v>
      </c>
      <c r="H1396" s="1" t="s">
        <v>6464</v>
      </c>
      <c r="I1396" s="1">
        <v>3</v>
      </c>
      <c r="L1396" s="1">
        <v>3</v>
      </c>
      <c r="M1396" s="1" t="s">
        <v>12555</v>
      </c>
      <c r="N1396" s="1" t="s">
        <v>13048</v>
      </c>
      <c r="S1396" s="1" t="s">
        <v>52</v>
      </c>
      <c r="T1396" s="1" t="s">
        <v>6593</v>
      </c>
      <c r="W1396" s="1" t="s">
        <v>98</v>
      </c>
      <c r="X1396" s="1" t="s">
        <v>11439</v>
      </c>
      <c r="Y1396" s="1" t="s">
        <v>405</v>
      </c>
      <c r="Z1396" s="1" t="s">
        <v>7177</v>
      </c>
      <c r="AC1396" s="1">
        <v>42</v>
      </c>
      <c r="AD1396" s="1" t="s">
        <v>307</v>
      </c>
      <c r="AE1396" s="1" t="s">
        <v>8745</v>
      </c>
      <c r="AJ1396" s="1" t="s">
        <v>1654</v>
      </c>
      <c r="AK1396" s="1" t="s">
        <v>8909</v>
      </c>
      <c r="AL1396" s="1" t="s">
        <v>56</v>
      </c>
      <c r="AM1396" s="1" t="s">
        <v>11552</v>
      </c>
      <c r="AT1396" s="1" t="s">
        <v>1101</v>
      </c>
      <c r="AU1396" s="1" t="s">
        <v>9206</v>
      </c>
      <c r="AV1396" s="1" t="s">
        <v>3205</v>
      </c>
      <c r="AW1396" s="1" t="s">
        <v>9465</v>
      </c>
      <c r="BG1396" s="1" t="s">
        <v>1149</v>
      </c>
      <c r="BH1396" s="1" t="s">
        <v>9178</v>
      </c>
      <c r="BI1396" s="1" t="s">
        <v>3206</v>
      </c>
      <c r="BJ1396" s="1" t="s">
        <v>10129</v>
      </c>
      <c r="BK1396" s="1" t="s">
        <v>348</v>
      </c>
      <c r="BL1396" s="1" t="s">
        <v>9000</v>
      </c>
      <c r="BM1396" s="1" t="s">
        <v>3207</v>
      </c>
      <c r="BN1396" s="1" t="s">
        <v>7914</v>
      </c>
      <c r="BO1396" s="1" t="s">
        <v>1110</v>
      </c>
      <c r="BP1396" s="1" t="s">
        <v>9220</v>
      </c>
      <c r="BQ1396" s="1" t="s">
        <v>3208</v>
      </c>
      <c r="BR1396" s="1" t="s">
        <v>11687</v>
      </c>
      <c r="BS1396" s="1" t="s">
        <v>56</v>
      </c>
      <c r="BT1396" s="1" t="s">
        <v>11552</v>
      </c>
    </row>
    <row r="1397" spans="1:72" ht="13.5" customHeight="1" x14ac:dyDescent="0.25">
      <c r="A1397" s="4" t="str">
        <f t="shared" si="44"/>
        <v>1687_풍각남면_259</v>
      </c>
      <c r="B1397" s="1">
        <v>1687</v>
      </c>
      <c r="C1397" s="1" t="s">
        <v>11322</v>
      </c>
      <c r="D1397" s="1" t="s">
        <v>11323</v>
      </c>
      <c r="E1397" s="1">
        <v>1396</v>
      </c>
      <c r="F1397" s="1">
        <v>7</v>
      </c>
      <c r="G1397" s="1" t="s">
        <v>3090</v>
      </c>
      <c r="H1397" s="1" t="s">
        <v>6464</v>
      </c>
      <c r="I1397" s="1">
        <v>3</v>
      </c>
      <c r="L1397" s="1">
        <v>3</v>
      </c>
      <c r="M1397" s="1" t="s">
        <v>12555</v>
      </c>
      <c r="N1397" s="1" t="s">
        <v>13048</v>
      </c>
      <c r="S1397" s="1" t="s">
        <v>490</v>
      </c>
      <c r="T1397" s="1" t="s">
        <v>6607</v>
      </c>
      <c r="W1397" s="1" t="s">
        <v>98</v>
      </c>
      <c r="X1397" s="1" t="s">
        <v>11439</v>
      </c>
      <c r="Y1397" s="1" t="s">
        <v>405</v>
      </c>
      <c r="Z1397" s="1" t="s">
        <v>7177</v>
      </c>
      <c r="AC1397" s="1">
        <v>89</v>
      </c>
      <c r="AD1397" s="1" t="s">
        <v>422</v>
      </c>
      <c r="AE1397" s="1" t="s">
        <v>8757</v>
      </c>
      <c r="AF1397" s="1" t="s">
        <v>97</v>
      </c>
      <c r="AG1397" s="1" t="s">
        <v>8774</v>
      </c>
    </row>
    <row r="1398" spans="1:72" ht="13.5" customHeight="1" x14ac:dyDescent="0.25">
      <c r="A1398" s="4" t="str">
        <f t="shared" si="44"/>
        <v>1687_풍각남면_259</v>
      </c>
      <c r="B1398" s="1">
        <v>1687</v>
      </c>
      <c r="C1398" s="1" t="s">
        <v>11322</v>
      </c>
      <c r="D1398" s="1" t="s">
        <v>11323</v>
      </c>
      <c r="E1398" s="1">
        <v>1397</v>
      </c>
      <c r="F1398" s="1">
        <v>7</v>
      </c>
      <c r="G1398" s="1" t="s">
        <v>3090</v>
      </c>
      <c r="H1398" s="1" t="s">
        <v>6464</v>
      </c>
      <c r="I1398" s="1">
        <v>3</v>
      </c>
      <c r="L1398" s="1">
        <v>3</v>
      </c>
      <c r="M1398" s="1" t="s">
        <v>12555</v>
      </c>
      <c r="N1398" s="1" t="s">
        <v>13048</v>
      </c>
      <c r="S1398" s="1" t="s">
        <v>93</v>
      </c>
      <c r="T1398" s="1" t="s">
        <v>6597</v>
      </c>
      <c r="U1398" s="1" t="s">
        <v>3209</v>
      </c>
      <c r="V1398" s="1" t="s">
        <v>6873</v>
      </c>
      <c r="Y1398" s="1" t="s">
        <v>3210</v>
      </c>
      <c r="Z1398" s="1" t="s">
        <v>7882</v>
      </c>
      <c r="AC1398" s="1">
        <v>7</v>
      </c>
      <c r="AD1398" s="1" t="s">
        <v>121</v>
      </c>
      <c r="AE1398" s="1" t="s">
        <v>8725</v>
      </c>
      <c r="AF1398" s="1" t="s">
        <v>97</v>
      </c>
      <c r="AG1398" s="1" t="s">
        <v>8774</v>
      </c>
    </row>
    <row r="1399" spans="1:72" ht="13.5" customHeight="1" x14ac:dyDescent="0.25">
      <c r="A1399" s="4" t="str">
        <f t="shared" si="44"/>
        <v>1687_풍각남면_259</v>
      </c>
      <c r="B1399" s="1">
        <v>1687</v>
      </c>
      <c r="C1399" s="1" t="s">
        <v>11322</v>
      </c>
      <c r="D1399" s="1" t="s">
        <v>11323</v>
      </c>
      <c r="E1399" s="1">
        <v>1398</v>
      </c>
      <c r="F1399" s="1">
        <v>7</v>
      </c>
      <c r="G1399" s="1" t="s">
        <v>3090</v>
      </c>
      <c r="H1399" s="1" t="s">
        <v>6464</v>
      </c>
      <c r="I1399" s="1">
        <v>3</v>
      </c>
      <c r="L1399" s="1">
        <v>3</v>
      </c>
      <c r="M1399" s="1" t="s">
        <v>12555</v>
      </c>
      <c r="N1399" s="1" t="s">
        <v>13048</v>
      </c>
      <c r="T1399" s="1" t="s">
        <v>11389</v>
      </c>
      <c r="U1399" s="1" t="s">
        <v>322</v>
      </c>
      <c r="V1399" s="1" t="s">
        <v>6685</v>
      </c>
      <c r="Y1399" s="1" t="s">
        <v>313</v>
      </c>
      <c r="Z1399" s="1" t="s">
        <v>11463</v>
      </c>
      <c r="AF1399" s="1" t="s">
        <v>220</v>
      </c>
      <c r="AG1399" s="1" t="s">
        <v>8737</v>
      </c>
    </row>
    <row r="1400" spans="1:72" ht="13.5" customHeight="1" x14ac:dyDescent="0.25">
      <c r="A1400" s="4" t="str">
        <f t="shared" si="44"/>
        <v>1687_풍각남면_259</v>
      </c>
      <c r="B1400" s="1">
        <v>1687</v>
      </c>
      <c r="C1400" s="1" t="s">
        <v>11322</v>
      </c>
      <c r="D1400" s="1" t="s">
        <v>11323</v>
      </c>
      <c r="E1400" s="1">
        <v>1399</v>
      </c>
      <c r="F1400" s="1">
        <v>7</v>
      </c>
      <c r="G1400" s="1" t="s">
        <v>3090</v>
      </c>
      <c r="H1400" s="1" t="s">
        <v>6464</v>
      </c>
      <c r="I1400" s="1">
        <v>3</v>
      </c>
      <c r="L1400" s="1">
        <v>3</v>
      </c>
      <c r="M1400" s="1" t="s">
        <v>12555</v>
      </c>
      <c r="N1400" s="1" t="s">
        <v>13048</v>
      </c>
      <c r="T1400" s="1" t="s">
        <v>11389</v>
      </c>
      <c r="U1400" s="1" t="s">
        <v>322</v>
      </c>
      <c r="V1400" s="1" t="s">
        <v>6685</v>
      </c>
      <c r="Y1400" s="1" t="s">
        <v>3211</v>
      </c>
      <c r="Z1400" s="1" t="s">
        <v>7732</v>
      </c>
      <c r="AC1400" s="1">
        <v>12</v>
      </c>
      <c r="AD1400" s="1" t="s">
        <v>150</v>
      </c>
      <c r="AE1400" s="1" t="s">
        <v>8731</v>
      </c>
      <c r="AF1400" s="1" t="s">
        <v>97</v>
      </c>
      <c r="AG1400" s="1" t="s">
        <v>8774</v>
      </c>
      <c r="AT1400" s="1" t="s">
        <v>44</v>
      </c>
      <c r="AU1400" s="1" t="s">
        <v>6669</v>
      </c>
      <c r="AV1400" s="1" t="s">
        <v>3212</v>
      </c>
      <c r="AW1400" s="1" t="s">
        <v>8582</v>
      </c>
      <c r="BB1400" s="1" t="s">
        <v>83</v>
      </c>
      <c r="BC1400" s="1" t="s">
        <v>11816</v>
      </c>
      <c r="BD1400" s="1" t="s">
        <v>3213</v>
      </c>
      <c r="BE1400" s="1" t="s">
        <v>9795</v>
      </c>
    </row>
    <row r="1401" spans="1:72" ht="13.5" customHeight="1" x14ac:dyDescent="0.25">
      <c r="A1401" s="4" t="str">
        <f t="shared" si="44"/>
        <v>1687_풍각남면_259</v>
      </c>
      <c r="B1401" s="1">
        <v>1687</v>
      </c>
      <c r="C1401" s="1" t="s">
        <v>11322</v>
      </c>
      <c r="D1401" s="1" t="s">
        <v>11323</v>
      </c>
      <c r="E1401" s="1">
        <v>1400</v>
      </c>
      <c r="F1401" s="1">
        <v>7</v>
      </c>
      <c r="G1401" s="1" t="s">
        <v>3090</v>
      </c>
      <c r="H1401" s="1" t="s">
        <v>6464</v>
      </c>
      <c r="I1401" s="1">
        <v>3</v>
      </c>
      <c r="L1401" s="1">
        <v>3</v>
      </c>
      <c r="M1401" s="1" t="s">
        <v>12555</v>
      </c>
      <c r="N1401" s="1" t="s">
        <v>13048</v>
      </c>
      <c r="T1401" s="1" t="s">
        <v>11389</v>
      </c>
      <c r="U1401" s="1" t="s">
        <v>326</v>
      </c>
      <c r="V1401" s="1" t="s">
        <v>6686</v>
      </c>
      <c r="Y1401" s="1" t="s">
        <v>3214</v>
      </c>
      <c r="Z1401" s="1" t="s">
        <v>7819</v>
      </c>
      <c r="AC1401" s="1">
        <v>19</v>
      </c>
      <c r="AD1401" s="1" t="s">
        <v>188</v>
      </c>
      <c r="AE1401" s="1" t="s">
        <v>8734</v>
      </c>
      <c r="AF1401" s="1" t="s">
        <v>151</v>
      </c>
      <c r="AG1401" s="1" t="s">
        <v>8775</v>
      </c>
      <c r="AT1401" s="1" t="s">
        <v>297</v>
      </c>
      <c r="AU1401" s="1" t="s">
        <v>11759</v>
      </c>
      <c r="AV1401" s="1" t="s">
        <v>2057</v>
      </c>
      <c r="AW1401" s="1" t="s">
        <v>9462</v>
      </c>
      <c r="BB1401" s="1" t="s">
        <v>53</v>
      </c>
      <c r="BC1401" s="1" t="s">
        <v>6668</v>
      </c>
      <c r="BD1401" s="1" t="s">
        <v>3164</v>
      </c>
      <c r="BE1401" s="1" t="s">
        <v>7875</v>
      </c>
    </row>
    <row r="1402" spans="1:72" ht="13.5" customHeight="1" x14ac:dyDescent="0.25">
      <c r="A1402" s="4" t="str">
        <f t="shared" si="44"/>
        <v>1687_풍각남면_259</v>
      </c>
      <c r="B1402" s="1">
        <v>1687</v>
      </c>
      <c r="C1402" s="1" t="s">
        <v>11322</v>
      </c>
      <c r="D1402" s="1" t="s">
        <v>11323</v>
      </c>
      <c r="E1402" s="1">
        <v>1401</v>
      </c>
      <c r="F1402" s="1">
        <v>7</v>
      </c>
      <c r="G1402" s="1" t="s">
        <v>3090</v>
      </c>
      <c r="H1402" s="1" t="s">
        <v>6464</v>
      </c>
      <c r="I1402" s="1">
        <v>3</v>
      </c>
      <c r="L1402" s="1">
        <v>4</v>
      </c>
      <c r="M1402" s="1" t="s">
        <v>1622</v>
      </c>
      <c r="N1402" s="1" t="s">
        <v>7496</v>
      </c>
      <c r="T1402" s="1" t="s">
        <v>11368</v>
      </c>
      <c r="U1402" s="1" t="s">
        <v>3215</v>
      </c>
      <c r="V1402" s="1" t="s">
        <v>6874</v>
      </c>
      <c r="Y1402" s="1" t="s">
        <v>1622</v>
      </c>
      <c r="Z1402" s="1" t="s">
        <v>7496</v>
      </c>
      <c r="AC1402" s="1">
        <v>53</v>
      </c>
      <c r="AD1402" s="1" t="s">
        <v>146</v>
      </c>
      <c r="AE1402" s="1" t="s">
        <v>8730</v>
      </c>
      <c r="AJ1402" s="1" t="s">
        <v>17</v>
      </c>
      <c r="AK1402" s="1" t="s">
        <v>8908</v>
      </c>
      <c r="AL1402" s="1" t="s">
        <v>51</v>
      </c>
      <c r="AM1402" s="1" t="s">
        <v>8849</v>
      </c>
      <c r="AN1402" s="1" t="s">
        <v>41</v>
      </c>
      <c r="AO1402" s="1" t="s">
        <v>6620</v>
      </c>
      <c r="AP1402" s="1" t="s">
        <v>130</v>
      </c>
      <c r="AQ1402" s="1" t="s">
        <v>6673</v>
      </c>
      <c r="AR1402" s="1" t="s">
        <v>13855</v>
      </c>
      <c r="AS1402" s="1" t="s">
        <v>9070</v>
      </c>
      <c r="AT1402" s="1" t="s">
        <v>60</v>
      </c>
      <c r="AU1402" s="1" t="s">
        <v>7012</v>
      </c>
      <c r="AV1402" s="1" t="s">
        <v>1672</v>
      </c>
      <c r="AW1402" s="1" t="s">
        <v>7513</v>
      </c>
      <c r="BB1402" s="1" t="s">
        <v>46</v>
      </c>
      <c r="BC1402" s="1" t="s">
        <v>6783</v>
      </c>
      <c r="BD1402" s="1" t="s">
        <v>3145</v>
      </c>
      <c r="BE1402" s="1" t="s">
        <v>7941</v>
      </c>
      <c r="BG1402" s="1" t="s">
        <v>60</v>
      </c>
      <c r="BH1402" s="1" t="s">
        <v>7012</v>
      </c>
      <c r="BI1402" s="1" t="s">
        <v>1504</v>
      </c>
      <c r="BJ1402" s="1" t="s">
        <v>7466</v>
      </c>
      <c r="BK1402" s="1" t="s">
        <v>60</v>
      </c>
      <c r="BL1402" s="1" t="s">
        <v>7012</v>
      </c>
      <c r="BM1402" s="1" t="s">
        <v>3146</v>
      </c>
      <c r="BN1402" s="1" t="s">
        <v>10128</v>
      </c>
      <c r="BO1402" s="1" t="s">
        <v>60</v>
      </c>
      <c r="BP1402" s="1" t="s">
        <v>7012</v>
      </c>
      <c r="BQ1402" s="1" t="s">
        <v>3147</v>
      </c>
      <c r="BR1402" s="1" t="s">
        <v>8087</v>
      </c>
      <c r="BS1402" s="1" t="s">
        <v>51</v>
      </c>
      <c r="BT1402" s="1" t="s">
        <v>8849</v>
      </c>
    </row>
    <row r="1403" spans="1:72" ht="13.5" customHeight="1" x14ac:dyDescent="0.25">
      <c r="A1403" s="4" t="str">
        <f t="shared" si="44"/>
        <v>1687_풍각남면_259</v>
      </c>
      <c r="B1403" s="1">
        <v>1687</v>
      </c>
      <c r="C1403" s="1" t="s">
        <v>11322</v>
      </c>
      <c r="D1403" s="1" t="s">
        <v>11323</v>
      </c>
      <c r="E1403" s="1">
        <v>1402</v>
      </c>
      <c r="F1403" s="1">
        <v>7</v>
      </c>
      <c r="G1403" s="1" t="s">
        <v>3090</v>
      </c>
      <c r="H1403" s="1" t="s">
        <v>6464</v>
      </c>
      <c r="I1403" s="1">
        <v>3</v>
      </c>
      <c r="L1403" s="1">
        <v>5</v>
      </c>
      <c r="M1403" s="1" t="s">
        <v>1504</v>
      </c>
      <c r="N1403" s="1" t="s">
        <v>7466</v>
      </c>
      <c r="O1403" s="1" t="s">
        <v>3216</v>
      </c>
      <c r="P1403" s="1" t="s">
        <v>6579</v>
      </c>
      <c r="T1403" s="1" t="s">
        <v>11369</v>
      </c>
      <c r="U1403" s="1" t="s">
        <v>3217</v>
      </c>
      <c r="V1403" s="1" t="s">
        <v>6875</v>
      </c>
      <c r="Y1403" s="1" t="s">
        <v>1504</v>
      </c>
      <c r="Z1403" s="1" t="s">
        <v>7466</v>
      </c>
      <c r="AC1403" s="1">
        <v>63</v>
      </c>
      <c r="AD1403" s="1" t="s">
        <v>96</v>
      </c>
      <c r="AE1403" s="1" t="s">
        <v>8721</v>
      </c>
      <c r="AJ1403" s="1" t="s">
        <v>17</v>
      </c>
      <c r="AK1403" s="1" t="s">
        <v>8908</v>
      </c>
      <c r="AL1403" s="1" t="s">
        <v>106</v>
      </c>
      <c r="AM1403" s="1" t="s">
        <v>8894</v>
      </c>
      <c r="AN1403" s="1" t="s">
        <v>109</v>
      </c>
      <c r="AO1403" s="1" t="s">
        <v>8966</v>
      </c>
      <c r="AR1403" s="1" t="s">
        <v>3218</v>
      </c>
      <c r="AS1403" s="1" t="s">
        <v>9072</v>
      </c>
      <c r="AT1403" s="1" t="s">
        <v>44</v>
      </c>
      <c r="AU1403" s="1" t="s">
        <v>6669</v>
      </c>
      <c r="AV1403" s="1" t="s">
        <v>3219</v>
      </c>
      <c r="AW1403" s="1" t="s">
        <v>9466</v>
      </c>
      <c r="BB1403" s="1" t="s">
        <v>53</v>
      </c>
      <c r="BC1403" s="1" t="s">
        <v>6668</v>
      </c>
      <c r="BD1403" s="1" t="s">
        <v>2550</v>
      </c>
      <c r="BE1403" s="1" t="s">
        <v>7719</v>
      </c>
      <c r="BG1403" s="1" t="s">
        <v>44</v>
      </c>
      <c r="BH1403" s="1" t="s">
        <v>6669</v>
      </c>
      <c r="BI1403" s="1" t="s">
        <v>1439</v>
      </c>
      <c r="BJ1403" s="1" t="s">
        <v>8189</v>
      </c>
      <c r="BK1403" s="1" t="s">
        <v>44</v>
      </c>
      <c r="BL1403" s="1" t="s">
        <v>6669</v>
      </c>
      <c r="BM1403" s="1" t="s">
        <v>3220</v>
      </c>
      <c r="BN1403" s="1" t="s">
        <v>9595</v>
      </c>
      <c r="BO1403" s="1" t="s">
        <v>44</v>
      </c>
      <c r="BP1403" s="1" t="s">
        <v>6669</v>
      </c>
      <c r="BQ1403" s="1" t="s">
        <v>1359</v>
      </c>
      <c r="BR1403" s="1" t="s">
        <v>9324</v>
      </c>
      <c r="BS1403" s="1" t="s">
        <v>51</v>
      </c>
      <c r="BT1403" s="1" t="s">
        <v>8849</v>
      </c>
    </row>
    <row r="1404" spans="1:72" ht="13.5" customHeight="1" x14ac:dyDescent="0.25">
      <c r="A1404" s="4" t="str">
        <f t="shared" si="44"/>
        <v>1687_풍각남면_259</v>
      </c>
      <c r="B1404" s="1">
        <v>1687</v>
      </c>
      <c r="C1404" s="1" t="s">
        <v>11322</v>
      </c>
      <c r="D1404" s="1" t="s">
        <v>11323</v>
      </c>
      <c r="E1404" s="1">
        <v>1403</v>
      </c>
      <c r="F1404" s="1">
        <v>7</v>
      </c>
      <c r="G1404" s="1" t="s">
        <v>3090</v>
      </c>
      <c r="H1404" s="1" t="s">
        <v>6464</v>
      </c>
      <c r="I1404" s="1">
        <v>3</v>
      </c>
      <c r="L1404" s="1">
        <v>5</v>
      </c>
      <c r="M1404" s="1" t="s">
        <v>1504</v>
      </c>
      <c r="N1404" s="1" t="s">
        <v>7466</v>
      </c>
      <c r="S1404" s="1" t="s">
        <v>68</v>
      </c>
      <c r="T1404" s="1" t="s">
        <v>6595</v>
      </c>
      <c r="U1404" s="1" t="s">
        <v>53</v>
      </c>
      <c r="V1404" s="1" t="s">
        <v>6668</v>
      </c>
      <c r="Y1404" s="1" t="s">
        <v>2550</v>
      </c>
      <c r="Z1404" s="1" t="s">
        <v>7719</v>
      </c>
      <c r="AC1404" s="1">
        <v>80</v>
      </c>
      <c r="AD1404" s="1" t="s">
        <v>1066</v>
      </c>
      <c r="AE1404" s="1" t="s">
        <v>7176</v>
      </c>
    </row>
    <row r="1405" spans="1:72" ht="13.5" customHeight="1" x14ac:dyDescent="0.25">
      <c r="A1405" s="4" t="str">
        <f t="shared" ref="A1405:A1438" si="45">HYPERLINK("http://kyu.snu.ac.kr/sdhj/index.jsp?type=hj/GK14817_00IH_0001_0260.jpg","1687_풍각남면_260")</f>
        <v>1687_풍각남면_260</v>
      </c>
      <c r="B1405" s="1">
        <v>1687</v>
      </c>
      <c r="C1405" s="1" t="s">
        <v>11322</v>
      </c>
      <c r="D1405" s="1" t="s">
        <v>11323</v>
      </c>
      <c r="E1405" s="1">
        <v>1404</v>
      </c>
      <c r="F1405" s="1">
        <v>7</v>
      </c>
      <c r="G1405" s="1" t="s">
        <v>3090</v>
      </c>
      <c r="H1405" s="1" t="s">
        <v>6464</v>
      </c>
      <c r="I1405" s="1">
        <v>4</v>
      </c>
      <c r="J1405" s="1" t="s">
        <v>3221</v>
      </c>
      <c r="K1405" s="1" t="s">
        <v>6516</v>
      </c>
      <c r="L1405" s="1">
        <v>1</v>
      </c>
      <c r="M1405" s="1" t="s">
        <v>1925</v>
      </c>
      <c r="N1405" s="1" t="s">
        <v>7572</v>
      </c>
      <c r="T1405" s="1" t="s">
        <v>11369</v>
      </c>
      <c r="U1405" s="1" t="s">
        <v>1350</v>
      </c>
      <c r="V1405" s="1" t="s">
        <v>6754</v>
      </c>
      <c r="Y1405" s="1" t="s">
        <v>1925</v>
      </c>
      <c r="Z1405" s="1" t="s">
        <v>7572</v>
      </c>
      <c r="AC1405" s="1">
        <v>62</v>
      </c>
      <c r="AD1405" s="1" t="s">
        <v>69</v>
      </c>
      <c r="AE1405" s="1" t="s">
        <v>6722</v>
      </c>
      <c r="AJ1405" s="1" t="s">
        <v>17</v>
      </c>
      <c r="AK1405" s="1" t="s">
        <v>8908</v>
      </c>
      <c r="AL1405" s="1" t="s">
        <v>631</v>
      </c>
      <c r="AM1405" s="1" t="s">
        <v>8941</v>
      </c>
      <c r="AN1405" s="1" t="s">
        <v>598</v>
      </c>
      <c r="AO1405" s="1" t="s">
        <v>8969</v>
      </c>
      <c r="AP1405" s="1" t="s">
        <v>58</v>
      </c>
      <c r="AQ1405" s="1" t="s">
        <v>6774</v>
      </c>
      <c r="AR1405" s="1" t="s">
        <v>3185</v>
      </c>
      <c r="AS1405" s="1" t="s">
        <v>13329</v>
      </c>
      <c r="AT1405" s="1" t="s">
        <v>60</v>
      </c>
      <c r="AU1405" s="1" t="s">
        <v>7012</v>
      </c>
      <c r="AV1405" s="1" t="s">
        <v>1811</v>
      </c>
      <c r="AW1405" s="1" t="s">
        <v>7832</v>
      </c>
      <c r="BB1405" s="1" t="s">
        <v>46</v>
      </c>
      <c r="BC1405" s="1" t="s">
        <v>6783</v>
      </c>
      <c r="BD1405" s="1" t="s">
        <v>1091</v>
      </c>
      <c r="BE1405" s="1" t="s">
        <v>7342</v>
      </c>
      <c r="BG1405" s="1" t="s">
        <v>60</v>
      </c>
      <c r="BH1405" s="1" t="s">
        <v>7012</v>
      </c>
      <c r="BI1405" s="1" t="s">
        <v>1786</v>
      </c>
      <c r="BJ1405" s="1" t="s">
        <v>7342</v>
      </c>
      <c r="BK1405" s="1" t="s">
        <v>60</v>
      </c>
      <c r="BL1405" s="1" t="s">
        <v>7012</v>
      </c>
      <c r="BM1405" s="1" t="s">
        <v>3222</v>
      </c>
      <c r="BN1405" s="1" t="s">
        <v>10215</v>
      </c>
      <c r="BO1405" s="1" t="s">
        <v>44</v>
      </c>
      <c r="BP1405" s="1" t="s">
        <v>6669</v>
      </c>
      <c r="BQ1405" s="1" t="s">
        <v>3223</v>
      </c>
      <c r="BR1405" s="1" t="s">
        <v>11002</v>
      </c>
      <c r="BS1405" s="1" t="s">
        <v>51</v>
      </c>
      <c r="BT1405" s="1" t="s">
        <v>8849</v>
      </c>
    </row>
    <row r="1406" spans="1:72" ht="13.5" customHeight="1" x14ac:dyDescent="0.25">
      <c r="A1406" s="4" t="str">
        <f t="shared" si="45"/>
        <v>1687_풍각남면_260</v>
      </c>
      <c r="B1406" s="1">
        <v>1687</v>
      </c>
      <c r="C1406" s="1" t="s">
        <v>11322</v>
      </c>
      <c r="D1406" s="1" t="s">
        <v>11323</v>
      </c>
      <c r="E1406" s="1">
        <v>1405</v>
      </c>
      <c r="F1406" s="1">
        <v>7</v>
      </c>
      <c r="G1406" s="1" t="s">
        <v>3090</v>
      </c>
      <c r="H1406" s="1" t="s">
        <v>6464</v>
      </c>
      <c r="I1406" s="1">
        <v>4</v>
      </c>
      <c r="L1406" s="1">
        <v>1</v>
      </c>
      <c r="M1406" s="1" t="s">
        <v>1925</v>
      </c>
      <c r="N1406" s="1" t="s">
        <v>7572</v>
      </c>
      <c r="S1406" s="1" t="s">
        <v>52</v>
      </c>
      <c r="T1406" s="1" t="s">
        <v>6593</v>
      </c>
      <c r="U1406" s="1" t="s">
        <v>83</v>
      </c>
      <c r="V1406" s="1" t="s">
        <v>11397</v>
      </c>
      <c r="W1406" s="1" t="s">
        <v>74</v>
      </c>
      <c r="X1406" s="1" t="s">
        <v>7057</v>
      </c>
      <c r="Y1406" s="1" t="s">
        <v>2654</v>
      </c>
      <c r="Z1406" s="1" t="s">
        <v>7745</v>
      </c>
      <c r="AC1406" s="1">
        <v>48</v>
      </c>
      <c r="AD1406" s="1" t="s">
        <v>427</v>
      </c>
      <c r="AE1406" s="1" t="s">
        <v>8758</v>
      </c>
      <c r="AJ1406" s="1" t="s">
        <v>17</v>
      </c>
      <c r="AK1406" s="1" t="s">
        <v>8908</v>
      </c>
      <c r="AL1406" s="1" t="s">
        <v>196</v>
      </c>
      <c r="AM1406" s="1" t="s">
        <v>8873</v>
      </c>
      <c r="AT1406" s="1" t="s">
        <v>60</v>
      </c>
      <c r="AU1406" s="1" t="s">
        <v>7012</v>
      </c>
      <c r="AV1406" s="1" t="s">
        <v>3224</v>
      </c>
      <c r="AW1406" s="1" t="s">
        <v>11804</v>
      </c>
      <c r="BG1406" s="1" t="s">
        <v>60</v>
      </c>
      <c r="BH1406" s="1" t="s">
        <v>7012</v>
      </c>
      <c r="BI1406" s="1" t="s">
        <v>3225</v>
      </c>
      <c r="BJ1406" s="1" t="s">
        <v>8494</v>
      </c>
      <c r="BK1406" s="1" t="s">
        <v>60</v>
      </c>
      <c r="BL1406" s="1" t="s">
        <v>7012</v>
      </c>
      <c r="BM1406" s="1" t="s">
        <v>3226</v>
      </c>
      <c r="BN1406" s="1" t="s">
        <v>10246</v>
      </c>
      <c r="BO1406" s="1" t="s">
        <v>60</v>
      </c>
      <c r="BP1406" s="1" t="s">
        <v>7012</v>
      </c>
      <c r="BQ1406" s="1" t="s">
        <v>3227</v>
      </c>
      <c r="BR1406" s="1" t="s">
        <v>11003</v>
      </c>
      <c r="BS1406" s="1" t="s">
        <v>86</v>
      </c>
      <c r="BT1406" s="1" t="s">
        <v>8853</v>
      </c>
    </row>
    <row r="1407" spans="1:72" ht="13.5" customHeight="1" x14ac:dyDescent="0.25">
      <c r="A1407" s="4" t="str">
        <f t="shared" si="45"/>
        <v>1687_풍각남면_260</v>
      </c>
      <c r="B1407" s="1">
        <v>1687</v>
      </c>
      <c r="C1407" s="1" t="s">
        <v>11322</v>
      </c>
      <c r="D1407" s="1" t="s">
        <v>11323</v>
      </c>
      <c r="E1407" s="1">
        <v>1406</v>
      </c>
      <c r="F1407" s="1">
        <v>7</v>
      </c>
      <c r="G1407" s="1" t="s">
        <v>3090</v>
      </c>
      <c r="H1407" s="1" t="s">
        <v>6464</v>
      </c>
      <c r="I1407" s="1">
        <v>4</v>
      </c>
      <c r="L1407" s="1">
        <v>1</v>
      </c>
      <c r="M1407" s="1" t="s">
        <v>1925</v>
      </c>
      <c r="N1407" s="1" t="s">
        <v>7572</v>
      </c>
      <c r="S1407" s="1" t="s">
        <v>93</v>
      </c>
      <c r="T1407" s="1" t="s">
        <v>6597</v>
      </c>
      <c r="Y1407" s="1" t="s">
        <v>1504</v>
      </c>
      <c r="Z1407" s="1" t="s">
        <v>7466</v>
      </c>
      <c r="AF1407" s="1" t="s">
        <v>531</v>
      </c>
      <c r="AG1407" s="1" t="s">
        <v>8781</v>
      </c>
    </row>
    <row r="1408" spans="1:72" ht="13.5" customHeight="1" x14ac:dyDescent="0.25">
      <c r="A1408" s="4" t="str">
        <f t="shared" si="45"/>
        <v>1687_풍각남면_260</v>
      </c>
      <c r="B1408" s="1">
        <v>1687</v>
      </c>
      <c r="C1408" s="1" t="s">
        <v>11322</v>
      </c>
      <c r="D1408" s="1" t="s">
        <v>11323</v>
      </c>
      <c r="E1408" s="1">
        <v>1407</v>
      </c>
      <c r="F1408" s="1">
        <v>7</v>
      </c>
      <c r="G1408" s="1" t="s">
        <v>3090</v>
      </c>
      <c r="H1408" s="1" t="s">
        <v>6464</v>
      </c>
      <c r="I1408" s="1">
        <v>4</v>
      </c>
      <c r="L1408" s="1">
        <v>2</v>
      </c>
      <c r="M1408" s="1" t="s">
        <v>12556</v>
      </c>
      <c r="N1408" s="1" t="s">
        <v>13049</v>
      </c>
      <c r="T1408" s="1" t="s">
        <v>11368</v>
      </c>
      <c r="U1408" s="1" t="s">
        <v>2811</v>
      </c>
      <c r="V1408" s="1" t="s">
        <v>6858</v>
      </c>
      <c r="W1408" s="1" t="s">
        <v>1254</v>
      </c>
      <c r="X1408" s="1" t="s">
        <v>7079</v>
      </c>
      <c r="Y1408" s="1" t="s">
        <v>3228</v>
      </c>
      <c r="Z1408" s="1" t="s">
        <v>7883</v>
      </c>
      <c r="AC1408" s="1">
        <v>30</v>
      </c>
      <c r="AD1408" s="1" t="s">
        <v>136</v>
      </c>
      <c r="AE1408" s="1" t="s">
        <v>8728</v>
      </c>
      <c r="AJ1408" s="1" t="s">
        <v>17</v>
      </c>
      <c r="AK1408" s="1" t="s">
        <v>8908</v>
      </c>
      <c r="AL1408" s="1" t="s">
        <v>833</v>
      </c>
      <c r="AM1408" s="1" t="s">
        <v>8552</v>
      </c>
      <c r="AT1408" s="1" t="s">
        <v>60</v>
      </c>
      <c r="AU1408" s="1" t="s">
        <v>7012</v>
      </c>
      <c r="AV1408" s="1" t="s">
        <v>1504</v>
      </c>
      <c r="AW1408" s="1" t="s">
        <v>7466</v>
      </c>
      <c r="BG1408" s="1" t="s">
        <v>60</v>
      </c>
      <c r="BH1408" s="1" t="s">
        <v>7012</v>
      </c>
      <c r="BI1408" s="1" t="s">
        <v>3146</v>
      </c>
      <c r="BJ1408" s="1" t="s">
        <v>10128</v>
      </c>
      <c r="BK1408" s="1" t="s">
        <v>60</v>
      </c>
      <c r="BL1408" s="1" t="s">
        <v>7012</v>
      </c>
      <c r="BM1408" s="1" t="s">
        <v>3193</v>
      </c>
      <c r="BN1408" s="1" t="s">
        <v>10548</v>
      </c>
      <c r="BO1408" s="1" t="s">
        <v>60</v>
      </c>
      <c r="BP1408" s="1" t="s">
        <v>7012</v>
      </c>
      <c r="BQ1408" s="1" t="s">
        <v>2020</v>
      </c>
      <c r="BR1408" s="1" t="s">
        <v>12020</v>
      </c>
      <c r="BS1408" s="1" t="s">
        <v>86</v>
      </c>
      <c r="BT1408" s="1" t="s">
        <v>8853</v>
      </c>
    </row>
    <row r="1409" spans="1:73" ht="13.5" customHeight="1" x14ac:dyDescent="0.25">
      <c r="A1409" s="4" t="str">
        <f t="shared" si="45"/>
        <v>1687_풍각남면_260</v>
      </c>
      <c r="B1409" s="1">
        <v>1687</v>
      </c>
      <c r="C1409" s="1" t="s">
        <v>11322</v>
      </c>
      <c r="D1409" s="1" t="s">
        <v>11323</v>
      </c>
      <c r="E1409" s="1">
        <v>1408</v>
      </c>
      <c r="F1409" s="1">
        <v>7</v>
      </c>
      <c r="G1409" s="1" t="s">
        <v>3090</v>
      </c>
      <c r="H1409" s="1" t="s">
        <v>6464</v>
      </c>
      <c r="I1409" s="1">
        <v>4</v>
      </c>
      <c r="L1409" s="1">
        <v>2</v>
      </c>
      <c r="M1409" s="1" t="s">
        <v>12556</v>
      </c>
      <c r="N1409" s="1" t="s">
        <v>13049</v>
      </c>
      <c r="S1409" s="1" t="s">
        <v>52</v>
      </c>
      <c r="T1409" s="1" t="s">
        <v>6593</v>
      </c>
      <c r="U1409" s="1" t="s">
        <v>577</v>
      </c>
      <c r="V1409" s="1" t="s">
        <v>6707</v>
      </c>
      <c r="W1409" s="1" t="s">
        <v>145</v>
      </c>
      <c r="X1409" s="1" t="s">
        <v>7059</v>
      </c>
      <c r="Y1409" s="1" t="s">
        <v>13857</v>
      </c>
      <c r="Z1409" s="1" t="s">
        <v>7884</v>
      </c>
      <c r="AC1409" s="1">
        <v>30</v>
      </c>
      <c r="AD1409" s="1" t="s">
        <v>136</v>
      </c>
      <c r="AE1409" s="1" t="s">
        <v>8728</v>
      </c>
      <c r="AJ1409" s="1" t="s">
        <v>17</v>
      </c>
      <c r="AK1409" s="1" t="s">
        <v>8908</v>
      </c>
      <c r="AL1409" s="1" t="s">
        <v>51</v>
      </c>
      <c r="AM1409" s="1" t="s">
        <v>8849</v>
      </c>
      <c r="AT1409" s="1" t="s">
        <v>60</v>
      </c>
      <c r="AU1409" s="1" t="s">
        <v>7012</v>
      </c>
      <c r="AV1409" s="1" t="s">
        <v>3229</v>
      </c>
      <c r="AW1409" s="1" t="s">
        <v>8319</v>
      </c>
      <c r="BG1409" s="1" t="s">
        <v>297</v>
      </c>
      <c r="BH1409" s="1" t="s">
        <v>11399</v>
      </c>
      <c r="BI1409" s="1" t="s">
        <v>3230</v>
      </c>
      <c r="BJ1409" s="1" t="s">
        <v>10130</v>
      </c>
      <c r="BK1409" s="1" t="s">
        <v>60</v>
      </c>
      <c r="BL1409" s="1" t="s">
        <v>7012</v>
      </c>
      <c r="BM1409" s="1" t="s">
        <v>1107</v>
      </c>
      <c r="BN1409" s="1" t="s">
        <v>9493</v>
      </c>
      <c r="BO1409" s="1" t="s">
        <v>618</v>
      </c>
      <c r="BP1409" s="1" t="s">
        <v>6817</v>
      </c>
      <c r="BQ1409" s="1" t="s">
        <v>3231</v>
      </c>
      <c r="BR1409" s="1" t="s">
        <v>12213</v>
      </c>
      <c r="BS1409" s="1" t="s">
        <v>522</v>
      </c>
      <c r="BT1409" s="1" t="s">
        <v>8889</v>
      </c>
    </row>
    <row r="1410" spans="1:73" ht="13.5" customHeight="1" x14ac:dyDescent="0.25">
      <c r="A1410" s="4" t="str">
        <f t="shared" si="45"/>
        <v>1687_풍각남면_260</v>
      </c>
      <c r="B1410" s="1">
        <v>1687</v>
      </c>
      <c r="C1410" s="1" t="s">
        <v>11322</v>
      </c>
      <c r="D1410" s="1" t="s">
        <v>11323</v>
      </c>
      <c r="E1410" s="1">
        <v>1409</v>
      </c>
      <c r="F1410" s="1">
        <v>7</v>
      </c>
      <c r="G1410" s="1" t="s">
        <v>3090</v>
      </c>
      <c r="H1410" s="1" t="s">
        <v>6464</v>
      </c>
      <c r="I1410" s="1">
        <v>4</v>
      </c>
      <c r="L1410" s="1">
        <v>3</v>
      </c>
      <c r="M1410" s="1" t="s">
        <v>89</v>
      </c>
      <c r="N1410" s="1" t="s">
        <v>7885</v>
      </c>
      <c r="T1410" s="1" t="s">
        <v>11368</v>
      </c>
      <c r="U1410" s="1" t="s">
        <v>1081</v>
      </c>
      <c r="V1410" s="1" t="s">
        <v>6743</v>
      </c>
      <c r="Y1410" s="1" t="s">
        <v>89</v>
      </c>
      <c r="Z1410" s="1" t="s">
        <v>7885</v>
      </c>
      <c r="AC1410" s="1">
        <v>52</v>
      </c>
      <c r="AD1410" s="1" t="s">
        <v>747</v>
      </c>
      <c r="AE1410" s="1" t="s">
        <v>8766</v>
      </c>
      <c r="AJ1410" s="1" t="s">
        <v>17</v>
      </c>
      <c r="AK1410" s="1" t="s">
        <v>8908</v>
      </c>
      <c r="AL1410" s="1" t="s">
        <v>51</v>
      </c>
      <c r="AM1410" s="1" t="s">
        <v>8849</v>
      </c>
      <c r="AN1410" s="1" t="s">
        <v>163</v>
      </c>
      <c r="AO1410" s="1" t="s">
        <v>8851</v>
      </c>
      <c r="AP1410" s="1" t="s">
        <v>60</v>
      </c>
      <c r="AQ1410" s="1" t="s">
        <v>7012</v>
      </c>
      <c r="AR1410" s="1" t="s">
        <v>3232</v>
      </c>
      <c r="AS1410" s="1" t="s">
        <v>11736</v>
      </c>
      <c r="AT1410" s="1" t="s">
        <v>60</v>
      </c>
      <c r="AU1410" s="1" t="s">
        <v>7012</v>
      </c>
      <c r="AV1410" s="1" t="s">
        <v>696</v>
      </c>
      <c r="AW1410" s="1" t="s">
        <v>7642</v>
      </c>
      <c r="BB1410" s="1" t="s">
        <v>46</v>
      </c>
      <c r="BC1410" s="1" t="s">
        <v>6783</v>
      </c>
      <c r="BD1410" s="1" t="s">
        <v>3233</v>
      </c>
      <c r="BE1410" s="1" t="s">
        <v>8346</v>
      </c>
      <c r="BG1410" s="1" t="s">
        <v>60</v>
      </c>
      <c r="BH1410" s="1" t="s">
        <v>7012</v>
      </c>
      <c r="BI1410" s="1" t="s">
        <v>2899</v>
      </c>
      <c r="BJ1410" s="1" t="s">
        <v>10112</v>
      </c>
      <c r="BK1410" s="1" t="s">
        <v>60</v>
      </c>
      <c r="BL1410" s="1" t="s">
        <v>7012</v>
      </c>
      <c r="BM1410" s="1" t="s">
        <v>3234</v>
      </c>
      <c r="BN1410" s="1" t="s">
        <v>8017</v>
      </c>
      <c r="BO1410" s="1" t="s">
        <v>44</v>
      </c>
      <c r="BP1410" s="1" t="s">
        <v>6669</v>
      </c>
      <c r="BQ1410" s="1" t="s">
        <v>657</v>
      </c>
      <c r="BR1410" s="1" t="s">
        <v>9274</v>
      </c>
      <c r="BS1410" s="1" t="s">
        <v>1317</v>
      </c>
      <c r="BT1410" s="1" t="s">
        <v>8926</v>
      </c>
    </row>
    <row r="1411" spans="1:73" ht="13.5" customHeight="1" x14ac:dyDescent="0.25">
      <c r="A1411" s="4" t="str">
        <f t="shared" si="45"/>
        <v>1687_풍각남면_260</v>
      </c>
      <c r="B1411" s="1">
        <v>1687</v>
      </c>
      <c r="C1411" s="1" t="s">
        <v>11322</v>
      </c>
      <c r="D1411" s="1" t="s">
        <v>11323</v>
      </c>
      <c r="E1411" s="1">
        <v>1410</v>
      </c>
      <c r="F1411" s="1">
        <v>7</v>
      </c>
      <c r="G1411" s="1" t="s">
        <v>3090</v>
      </c>
      <c r="H1411" s="1" t="s">
        <v>6464</v>
      </c>
      <c r="I1411" s="1">
        <v>4</v>
      </c>
      <c r="L1411" s="1">
        <v>3</v>
      </c>
      <c r="M1411" s="1" t="s">
        <v>89</v>
      </c>
      <c r="N1411" s="1" t="s">
        <v>7885</v>
      </c>
      <c r="S1411" s="1" t="s">
        <v>52</v>
      </c>
      <c r="T1411" s="1" t="s">
        <v>6593</v>
      </c>
      <c r="U1411" s="1" t="s">
        <v>53</v>
      </c>
      <c r="V1411" s="1" t="s">
        <v>6668</v>
      </c>
      <c r="Y1411" s="1" t="s">
        <v>884</v>
      </c>
      <c r="Z1411" s="1" t="s">
        <v>7285</v>
      </c>
      <c r="AC1411" s="1">
        <v>57</v>
      </c>
      <c r="AD1411" s="1" t="s">
        <v>2010</v>
      </c>
      <c r="AE1411" s="1" t="s">
        <v>8771</v>
      </c>
      <c r="AJ1411" s="1" t="s">
        <v>17</v>
      </c>
      <c r="AK1411" s="1" t="s">
        <v>8908</v>
      </c>
      <c r="AL1411" s="1" t="s">
        <v>51</v>
      </c>
      <c r="AM1411" s="1" t="s">
        <v>8849</v>
      </c>
      <c r="AN1411" s="1" t="s">
        <v>163</v>
      </c>
      <c r="AO1411" s="1" t="s">
        <v>8851</v>
      </c>
      <c r="AP1411" s="1" t="s">
        <v>216</v>
      </c>
      <c r="AQ1411" s="1" t="s">
        <v>13642</v>
      </c>
      <c r="AR1411" s="1" t="s">
        <v>3235</v>
      </c>
      <c r="AS1411" s="1" t="s">
        <v>9073</v>
      </c>
      <c r="AT1411" s="1" t="s">
        <v>60</v>
      </c>
      <c r="AU1411" s="1" t="s">
        <v>7012</v>
      </c>
      <c r="AV1411" s="1" t="s">
        <v>3236</v>
      </c>
      <c r="AW1411" s="1" t="s">
        <v>9467</v>
      </c>
      <c r="BB1411" s="1" t="s">
        <v>53</v>
      </c>
      <c r="BC1411" s="1" t="s">
        <v>6668</v>
      </c>
      <c r="BD1411" s="1" t="s">
        <v>2999</v>
      </c>
      <c r="BE1411" s="1" t="s">
        <v>8435</v>
      </c>
      <c r="BG1411" s="1" t="s">
        <v>60</v>
      </c>
      <c r="BH1411" s="1" t="s">
        <v>7012</v>
      </c>
      <c r="BI1411" s="1" t="s">
        <v>3237</v>
      </c>
      <c r="BJ1411" s="1" t="s">
        <v>9744</v>
      </c>
      <c r="BK1411" s="1" t="s">
        <v>60</v>
      </c>
      <c r="BL1411" s="1" t="s">
        <v>7012</v>
      </c>
      <c r="BM1411" s="1" t="s">
        <v>2659</v>
      </c>
      <c r="BN1411" s="1" t="s">
        <v>7962</v>
      </c>
      <c r="BO1411" s="1" t="s">
        <v>44</v>
      </c>
      <c r="BP1411" s="1" t="s">
        <v>6669</v>
      </c>
      <c r="BQ1411" s="1" t="s">
        <v>1791</v>
      </c>
      <c r="BR1411" s="1" t="s">
        <v>8099</v>
      </c>
      <c r="BS1411" s="1" t="s">
        <v>51</v>
      </c>
      <c r="BT1411" s="1" t="s">
        <v>8849</v>
      </c>
      <c r="BU1411" s="1" t="s">
        <v>14131</v>
      </c>
    </row>
    <row r="1412" spans="1:73" ht="13.5" customHeight="1" x14ac:dyDescent="0.25">
      <c r="A1412" s="4" t="str">
        <f t="shared" si="45"/>
        <v>1687_풍각남면_260</v>
      </c>
      <c r="B1412" s="1">
        <v>1687</v>
      </c>
      <c r="C1412" s="1" t="s">
        <v>11322</v>
      </c>
      <c r="D1412" s="1" t="s">
        <v>11323</v>
      </c>
      <c r="E1412" s="1">
        <v>1411</v>
      </c>
      <c r="F1412" s="1">
        <v>7</v>
      </c>
      <c r="G1412" s="1" t="s">
        <v>3090</v>
      </c>
      <c r="H1412" s="1" t="s">
        <v>6464</v>
      </c>
      <c r="I1412" s="1">
        <v>4</v>
      </c>
      <c r="L1412" s="1">
        <v>3</v>
      </c>
      <c r="M1412" s="1" t="s">
        <v>89</v>
      </c>
      <c r="N1412" s="1" t="s">
        <v>7885</v>
      </c>
      <c r="S1412" s="1" t="s">
        <v>93</v>
      </c>
      <c r="T1412" s="1" t="s">
        <v>6597</v>
      </c>
      <c r="U1412" s="1" t="s">
        <v>1089</v>
      </c>
      <c r="V1412" s="1" t="s">
        <v>6744</v>
      </c>
      <c r="Y1412" s="1" t="s">
        <v>228</v>
      </c>
      <c r="Z1412" s="1" t="s">
        <v>7145</v>
      </c>
      <c r="AC1412" s="1">
        <v>22</v>
      </c>
      <c r="AD1412" s="1" t="s">
        <v>253</v>
      </c>
      <c r="AE1412" s="1" t="s">
        <v>8742</v>
      </c>
    </row>
    <row r="1413" spans="1:73" ht="13.5" customHeight="1" x14ac:dyDescent="0.25">
      <c r="A1413" s="4" t="str">
        <f t="shared" si="45"/>
        <v>1687_풍각남면_260</v>
      </c>
      <c r="B1413" s="1">
        <v>1687</v>
      </c>
      <c r="C1413" s="1" t="s">
        <v>11322</v>
      </c>
      <c r="D1413" s="1" t="s">
        <v>11323</v>
      </c>
      <c r="E1413" s="1">
        <v>1412</v>
      </c>
      <c r="F1413" s="1">
        <v>7</v>
      </c>
      <c r="G1413" s="1" t="s">
        <v>3090</v>
      </c>
      <c r="H1413" s="1" t="s">
        <v>6464</v>
      </c>
      <c r="I1413" s="1">
        <v>4</v>
      </c>
      <c r="L1413" s="1">
        <v>3</v>
      </c>
      <c r="M1413" s="1" t="s">
        <v>89</v>
      </c>
      <c r="N1413" s="1" t="s">
        <v>7885</v>
      </c>
      <c r="S1413" s="1" t="s">
        <v>341</v>
      </c>
      <c r="T1413" s="1" t="s">
        <v>6594</v>
      </c>
      <c r="U1413" s="1" t="s">
        <v>53</v>
      </c>
      <c r="V1413" s="1" t="s">
        <v>6668</v>
      </c>
      <c r="Y1413" s="1" t="s">
        <v>3238</v>
      </c>
      <c r="Z1413" s="1" t="s">
        <v>7886</v>
      </c>
      <c r="AC1413" s="1">
        <v>24</v>
      </c>
      <c r="AD1413" s="1" t="s">
        <v>764</v>
      </c>
      <c r="AE1413" s="1" t="s">
        <v>8767</v>
      </c>
      <c r="AF1413" s="1" t="s">
        <v>3126</v>
      </c>
      <c r="AG1413" s="1" t="s">
        <v>8803</v>
      </c>
      <c r="AH1413" s="1" t="s">
        <v>108</v>
      </c>
      <c r="AI1413" s="1" t="s">
        <v>8869</v>
      </c>
      <c r="AJ1413" s="1" t="s">
        <v>17</v>
      </c>
      <c r="AK1413" s="1" t="s">
        <v>8908</v>
      </c>
      <c r="AL1413" s="1" t="s">
        <v>56</v>
      </c>
      <c r="AM1413" s="1" t="s">
        <v>11552</v>
      </c>
      <c r="AT1413" s="1" t="s">
        <v>3239</v>
      </c>
      <c r="AU1413" s="1" t="s">
        <v>9207</v>
      </c>
      <c r="AV1413" s="1" t="s">
        <v>3240</v>
      </c>
      <c r="AW1413" s="1" t="s">
        <v>9468</v>
      </c>
      <c r="BB1413" s="1" t="s">
        <v>53</v>
      </c>
      <c r="BC1413" s="1" t="s">
        <v>6668</v>
      </c>
      <c r="BD1413" s="1" t="s">
        <v>3241</v>
      </c>
      <c r="BE1413" s="1" t="s">
        <v>7781</v>
      </c>
      <c r="BG1413" s="1" t="s">
        <v>216</v>
      </c>
      <c r="BH1413" s="1" t="s">
        <v>13344</v>
      </c>
      <c r="BI1413" s="1" t="s">
        <v>3242</v>
      </c>
      <c r="BJ1413" s="1" t="s">
        <v>10131</v>
      </c>
      <c r="BK1413" s="1" t="s">
        <v>216</v>
      </c>
      <c r="BL1413" s="1" t="s">
        <v>13344</v>
      </c>
      <c r="BM1413" s="1" t="s">
        <v>1125</v>
      </c>
      <c r="BN1413" s="1" t="s">
        <v>7350</v>
      </c>
      <c r="BO1413" s="1" t="s">
        <v>44</v>
      </c>
      <c r="BP1413" s="1" t="s">
        <v>6669</v>
      </c>
      <c r="BQ1413" s="1" t="s">
        <v>3243</v>
      </c>
      <c r="BR1413" s="1" t="s">
        <v>7426</v>
      </c>
      <c r="BS1413" s="1" t="s">
        <v>40</v>
      </c>
      <c r="BT1413" s="1" t="s">
        <v>8911</v>
      </c>
    </row>
    <row r="1414" spans="1:73" ht="13.5" customHeight="1" x14ac:dyDescent="0.25">
      <c r="A1414" s="4" t="str">
        <f t="shared" si="45"/>
        <v>1687_풍각남면_260</v>
      </c>
      <c r="B1414" s="1">
        <v>1687</v>
      </c>
      <c r="C1414" s="1" t="s">
        <v>11322</v>
      </c>
      <c r="D1414" s="1" t="s">
        <v>11323</v>
      </c>
      <c r="E1414" s="1">
        <v>1413</v>
      </c>
      <c r="F1414" s="1">
        <v>7</v>
      </c>
      <c r="G1414" s="1" t="s">
        <v>3090</v>
      </c>
      <c r="H1414" s="1" t="s">
        <v>6464</v>
      </c>
      <c r="I1414" s="1">
        <v>4</v>
      </c>
      <c r="L1414" s="1">
        <v>3</v>
      </c>
      <c r="M1414" s="1" t="s">
        <v>89</v>
      </c>
      <c r="N1414" s="1" t="s">
        <v>7885</v>
      </c>
      <c r="S1414" s="1" t="s">
        <v>93</v>
      </c>
      <c r="T1414" s="1" t="s">
        <v>6597</v>
      </c>
      <c r="Y1414" s="1" t="s">
        <v>3244</v>
      </c>
      <c r="Z1414" s="1" t="s">
        <v>7887</v>
      </c>
      <c r="AF1414" s="1" t="s">
        <v>129</v>
      </c>
      <c r="AG1414" s="1" t="s">
        <v>8738</v>
      </c>
    </row>
    <row r="1415" spans="1:73" ht="13.5" customHeight="1" x14ac:dyDescent="0.25">
      <c r="A1415" s="4" t="str">
        <f t="shared" si="45"/>
        <v>1687_풍각남면_260</v>
      </c>
      <c r="B1415" s="1">
        <v>1687</v>
      </c>
      <c r="C1415" s="1" t="s">
        <v>11322</v>
      </c>
      <c r="D1415" s="1" t="s">
        <v>11323</v>
      </c>
      <c r="E1415" s="1">
        <v>1414</v>
      </c>
      <c r="F1415" s="1">
        <v>7</v>
      </c>
      <c r="G1415" s="1" t="s">
        <v>3090</v>
      </c>
      <c r="H1415" s="1" t="s">
        <v>6464</v>
      </c>
      <c r="I1415" s="1">
        <v>4</v>
      </c>
      <c r="L1415" s="1">
        <v>3</v>
      </c>
      <c r="M1415" s="1" t="s">
        <v>89</v>
      </c>
      <c r="N1415" s="1" t="s">
        <v>7885</v>
      </c>
      <c r="S1415" s="1" t="s">
        <v>3245</v>
      </c>
      <c r="T1415" s="1" t="s">
        <v>6640</v>
      </c>
      <c r="Y1415" s="1" t="s">
        <v>1604</v>
      </c>
      <c r="Z1415" s="1" t="s">
        <v>7748</v>
      </c>
      <c r="AC1415" s="1">
        <v>10</v>
      </c>
      <c r="AD1415" s="1" t="s">
        <v>67</v>
      </c>
      <c r="AE1415" s="1" t="s">
        <v>8717</v>
      </c>
    </row>
    <row r="1416" spans="1:73" ht="13.5" customHeight="1" x14ac:dyDescent="0.25">
      <c r="A1416" s="4" t="str">
        <f t="shared" si="45"/>
        <v>1687_풍각남면_260</v>
      </c>
      <c r="B1416" s="1">
        <v>1687</v>
      </c>
      <c r="C1416" s="1" t="s">
        <v>11322</v>
      </c>
      <c r="D1416" s="1" t="s">
        <v>11323</v>
      </c>
      <c r="E1416" s="1">
        <v>1415</v>
      </c>
      <c r="F1416" s="1">
        <v>7</v>
      </c>
      <c r="G1416" s="1" t="s">
        <v>3090</v>
      </c>
      <c r="H1416" s="1" t="s">
        <v>6464</v>
      </c>
      <c r="I1416" s="1">
        <v>4</v>
      </c>
      <c r="L1416" s="1">
        <v>4</v>
      </c>
      <c r="M1416" s="1" t="s">
        <v>999</v>
      </c>
      <c r="N1416" s="1" t="s">
        <v>7888</v>
      </c>
      <c r="T1416" s="1" t="s">
        <v>11369</v>
      </c>
      <c r="U1416" s="1" t="s">
        <v>1081</v>
      </c>
      <c r="V1416" s="1" t="s">
        <v>6743</v>
      </c>
      <c r="Y1416" s="1" t="s">
        <v>999</v>
      </c>
      <c r="Z1416" s="1" t="s">
        <v>7888</v>
      </c>
      <c r="AC1416" s="1">
        <v>47</v>
      </c>
      <c r="AD1416" s="1" t="s">
        <v>172</v>
      </c>
      <c r="AE1416" s="1" t="s">
        <v>8733</v>
      </c>
      <c r="AJ1416" s="1" t="s">
        <v>17</v>
      </c>
      <c r="AK1416" s="1" t="s">
        <v>8908</v>
      </c>
      <c r="AL1416" s="1" t="s">
        <v>51</v>
      </c>
      <c r="AM1416" s="1" t="s">
        <v>8849</v>
      </c>
      <c r="AN1416" s="1" t="s">
        <v>163</v>
      </c>
      <c r="AO1416" s="1" t="s">
        <v>8851</v>
      </c>
      <c r="AP1416" s="1" t="s">
        <v>216</v>
      </c>
      <c r="AQ1416" s="1" t="s">
        <v>13642</v>
      </c>
      <c r="AR1416" s="1" t="s">
        <v>3235</v>
      </c>
      <c r="AS1416" s="1" t="s">
        <v>9073</v>
      </c>
      <c r="AT1416" s="1" t="s">
        <v>60</v>
      </c>
      <c r="AU1416" s="1" t="s">
        <v>7012</v>
      </c>
      <c r="AV1416" s="1" t="s">
        <v>3236</v>
      </c>
      <c r="AW1416" s="1" t="s">
        <v>9467</v>
      </c>
      <c r="BB1416" s="1" t="s">
        <v>46</v>
      </c>
      <c r="BC1416" s="1" t="s">
        <v>6783</v>
      </c>
      <c r="BD1416" s="1" t="s">
        <v>2999</v>
      </c>
      <c r="BE1416" s="1" t="s">
        <v>8435</v>
      </c>
      <c r="BG1416" s="1" t="s">
        <v>60</v>
      </c>
      <c r="BH1416" s="1" t="s">
        <v>7012</v>
      </c>
      <c r="BI1416" s="1" t="s">
        <v>3237</v>
      </c>
      <c r="BJ1416" s="1" t="s">
        <v>9744</v>
      </c>
      <c r="BM1416" s="1" t="s">
        <v>2659</v>
      </c>
      <c r="BN1416" s="1" t="s">
        <v>7962</v>
      </c>
      <c r="BO1416" s="1" t="s">
        <v>44</v>
      </c>
      <c r="BP1416" s="1" t="s">
        <v>6669</v>
      </c>
      <c r="BQ1416" s="1" t="s">
        <v>1791</v>
      </c>
      <c r="BR1416" s="1" t="s">
        <v>8099</v>
      </c>
      <c r="BS1416" s="1" t="s">
        <v>86</v>
      </c>
      <c r="BT1416" s="1" t="s">
        <v>8853</v>
      </c>
      <c r="BU1416" s="1" t="s">
        <v>14132</v>
      </c>
    </row>
    <row r="1417" spans="1:73" ht="13.5" customHeight="1" x14ac:dyDescent="0.25">
      <c r="A1417" s="4" t="str">
        <f t="shared" si="45"/>
        <v>1687_풍각남면_260</v>
      </c>
      <c r="B1417" s="1">
        <v>1687</v>
      </c>
      <c r="C1417" s="1" t="s">
        <v>11322</v>
      </c>
      <c r="D1417" s="1" t="s">
        <v>11323</v>
      </c>
      <c r="E1417" s="1">
        <v>1416</v>
      </c>
      <c r="F1417" s="1">
        <v>7</v>
      </c>
      <c r="G1417" s="1" t="s">
        <v>3090</v>
      </c>
      <c r="H1417" s="1" t="s">
        <v>6464</v>
      </c>
      <c r="I1417" s="1">
        <v>4</v>
      </c>
      <c r="L1417" s="1">
        <v>4</v>
      </c>
      <c r="M1417" s="1" t="s">
        <v>999</v>
      </c>
      <c r="N1417" s="1" t="s">
        <v>7888</v>
      </c>
      <c r="S1417" s="1" t="s">
        <v>52</v>
      </c>
      <c r="T1417" s="1" t="s">
        <v>6593</v>
      </c>
      <c r="U1417" s="1" t="s">
        <v>83</v>
      </c>
      <c r="V1417" s="1" t="s">
        <v>11397</v>
      </c>
      <c r="W1417" s="1" t="s">
        <v>145</v>
      </c>
      <c r="X1417" s="1" t="s">
        <v>7059</v>
      </c>
      <c r="Y1417" s="1" t="s">
        <v>1400</v>
      </c>
      <c r="Z1417" s="1" t="s">
        <v>7431</v>
      </c>
      <c r="AC1417" s="1">
        <v>52</v>
      </c>
      <c r="AD1417" s="1" t="s">
        <v>747</v>
      </c>
      <c r="AE1417" s="1" t="s">
        <v>8766</v>
      </c>
      <c r="AJ1417" s="1" t="s">
        <v>17</v>
      </c>
      <c r="AK1417" s="1" t="s">
        <v>8908</v>
      </c>
      <c r="AL1417" s="1" t="s">
        <v>51</v>
      </c>
      <c r="AM1417" s="1" t="s">
        <v>8849</v>
      </c>
      <c r="AT1417" s="1" t="s">
        <v>288</v>
      </c>
      <c r="AU1417" s="1" t="s">
        <v>6823</v>
      </c>
      <c r="AV1417" s="1" t="s">
        <v>696</v>
      </c>
      <c r="AW1417" s="1" t="s">
        <v>7642</v>
      </c>
      <c r="BG1417" s="1" t="s">
        <v>765</v>
      </c>
      <c r="BH1417" s="1" t="s">
        <v>8994</v>
      </c>
      <c r="BI1417" s="1" t="s">
        <v>3246</v>
      </c>
      <c r="BJ1417" s="1" t="s">
        <v>11771</v>
      </c>
      <c r="BK1417" s="1" t="s">
        <v>3247</v>
      </c>
      <c r="BL1417" s="1" t="s">
        <v>9236</v>
      </c>
      <c r="BM1417" s="1" t="s">
        <v>3248</v>
      </c>
      <c r="BN1417" s="1" t="s">
        <v>8398</v>
      </c>
      <c r="BO1417" s="1" t="s">
        <v>60</v>
      </c>
      <c r="BP1417" s="1" t="s">
        <v>7012</v>
      </c>
      <c r="BQ1417" s="1" t="s">
        <v>3249</v>
      </c>
      <c r="BR1417" s="1" t="s">
        <v>11004</v>
      </c>
      <c r="BS1417" s="1" t="s">
        <v>51</v>
      </c>
      <c r="BT1417" s="1" t="s">
        <v>8849</v>
      </c>
    </row>
    <row r="1418" spans="1:73" ht="13.5" customHeight="1" x14ac:dyDescent="0.25">
      <c r="A1418" s="4" t="str">
        <f t="shared" si="45"/>
        <v>1687_풍각남면_260</v>
      </c>
      <c r="B1418" s="1">
        <v>1687</v>
      </c>
      <c r="C1418" s="1" t="s">
        <v>11322</v>
      </c>
      <c r="D1418" s="1" t="s">
        <v>11323</v>
      </c>
      <c r="E1418" s="1">
        <v>1417</v>
      </c>
      <c r="F1418" s="1">
        <v>7</v>
      </c>
      <c r="G1418" s="1" t="s">
        <v>3090</v>
      </c>
      <c r="H1418" s="1" t="s">
        <v>6464</v>
      </c>
      <c r="I1418" s="1">
        <v>4</v>
      </c>
      <c r="L1418" s="1">
        <v>4</v>
      </c>
      <c r="M1418" s="1" t="s">
        <v>999</v>
      </c>
      <c r="N1418" s="1" t="s">
        <v>7888</v>
      </c>
      <c r="S1418" s="1" t="s">
        <v>70</v>
      </c>
      <c r="T1418" s="1" t="s">
        <v>6596</v>
      </c>
      <c r="Y1418" s="1" t="s">
        <v>13754</v>
      </c>
      <c r="Z1418" s="1" t="s">
        <v>13431</v>
      </c>
      <c r="AC1418" s="1">
        <v>14</v>
      </c>
      <c r="AD1418" s="1" t="s">
        <v>240</v>
      </c>
      <c r="AE1418" s="1" t="s">
        <v>8740</v>
      </c>
    </row>
    <row r="1419" spans="1:73" ht="13.5" customHeight="1" x14ac:dyDescent="0.25">
      <c r="A1419" s="4" t="str">
        <f t="shared" si="45"/>
        <v>1687_풍각남면_260</v>
      </c>
      <c r="B1419" s="1">
        <v>1687</v>
      </c>
      <c r="C1419" s="1" t="s">
        <v>11322</v>
      </c>
      <c r="D1419" s="1" t="s">
        <v>11323</v>
      </c>
      <c r="E1419" s="1">
        <v>1418</v>
      </c>
      <c r="F1419" s="1">
        <v>7</v>
      </c>
      <c r="G1419" s="1" t="s">
        <v>3090</v>
      </c>
      <c r="H1419" s="1" t="s">
        <v>6464</v>
      </c>
      <c r="I1419" s="1">
        <v>4</v>
      </c>
      <c r="L1419" s="1">
        <v>4</v>
      </c>
      <c r="M1419" s="1" t="s">
        <v>999</v>
      </c>
      <c r="N1419" s="1" t="s">
        <v>7888</v>
      </c>
      <c r="S1419" s="1" t="s">
        <v>70</v>
      </c>
      <c r="T1419" s="1" t="s">
        <v>6596</v>
      </c>
      <c r="Y1419" s="1" t="s">
        <v>13858</v>
      </c>
      <c r="Z1419" s="1" t="s">
        <v>11499</v>
      </c>
      <c r="AC1419" s="1">
        <v>10</v>
      </c>
      <c r="AD1419" s="1" t="s">
        <v>67</v>
      </c>
      <c r="AE1419" s="1" t="s">
        <v>8717</v>
      </c>
      <c r="AF1419" s="1" t="s">
        <v>97</v>
      </c>
      <c r="AG1419" s="1" t="s">
        <v>8774</v>
      </c>
    </row>
    <row r="1420" spans="1:73" ht="13.5" customHeight="1" x14ac:dyDescent="0.25">
      <c r="A1420" s="4" t="str">
        <f t="shared" si="45"/>
        <v>1687_풍각남면_260</v>
      </c>
      <c r="B1420" s="1">
        <v>1687</v>
      </c>
      <c r="C1420" s="1" t="s">
        <v>11322</v>
      </c>
      <c r="D1420" s="1" t="s">
        <v>11323</v>
      </c>
      <c r="E1420" s="1">
        <v>1419</v>
      </c>
      <c r="F1420" s="1">
        <v>7</v>
      </c>
      <c r="G1420" s="1" t="s">
        <v>3090</v>
      </c>
      <c r="H1420" s="1" t="s">
        <v>6464</v>
      </c>
      <c r="I1420" s="1">
        <v>4</v>
      </c>
      <c r="L1420" s="1">
        <v>5</v>
      </c>
      <c r="M1420" s="1" t="s">
        <v>12557</v>
      </c>
      <c r="N1420" s="1" t="s">
        <v>13050</v>
      </c>
      <c r="T1420" s="1" t="s">
        <v>11368</v>
      </c>
      <c r="U1420" s="1" t="s">
        <v>3250</v>
      </c>
      <c r="V1420" s="1" t="s">
        <v>6876</v>
      </c>
      <c r="W1420" s="1" t="s">
        <v>898</v>
      </c>
      <c r="X1420" s="1" t="s">
        <v>7075</v>
      </c>
      <c r="Y1420" s="1" t="s">
        <v>3251</v>
      </c>
      <c r="Z1420" s="1" t="s">
        <v>7571</v>
      </c>
      <c r="AC1420" s="1">
        <v>40</v>
      </c>
      <c r="AD1420" s="1" t="s">
        <v>287</v>
      </c>
      <c r="AE1420" s="1" t="s">
        <v>8744</v>
      </c>
      <c r="AJ1420" s="1" t="s">
        <v>17</v>
      </c>
      <c r="AK1420" s="1" t="s">
        <v>8908</v>
      </c>
      <c r="AL1420" s="1" t="s">
        <v>587</v>
      </c>
      <c r="AM1420" s="1" t="s">
        <v>8884</v>
      </c>
      <c r="AT1420" s="1" t="s">
        <v>60</v>
      </c>
      <c r="AU1420" s="1" t="s">
        <v>7012</v>
      </c>
      <c r="AV1420" s="1" t="s">
        <v>2842</v>
      </c>
      <c r="AW1420" s="1" t="s">
        <v>9469</v>
      </c>
      <c r="BG1420" s="1" t="s">
        <v>60</v>
      </c>
      <c r="BH1420" s="1" t="s">
        <v>7012</v>
      </c>
      <c r="BI1420" s="1" t="s">
        <v>3165</v>
      </c>
      <c r="BJ1420" s="1" t="s">
        <v>10310</v>
      </c>
      <c r="BK1420" s="1" t="s">
        <v>60</v>
      </c>
      <c r="BL1420" s="1" t="s">
        <v>7012</v>
      </c>
      <c r="BM1420" s="1" t="s">
        <v>3175</v>
      </c>
      <c r="BN1420" s="1" t="s">
        <v>7488</v>
      </c>
      <c r="BO1420" s="1" t="s">
        <v>60</v>
      </c>
      <c r="BP1420" s="1" t="s">
        <v>7012</v>
      </c>
      <c r="BQ1420" s="1" t="s">
        <v>3252</v>
      </c>
      <c r="BR1420" s="1" t="s">
        <v>12109</v>
      </c>
      <c r="BS1420" s="1" t="s">
        <v>56</v>
      </c>
      <c r="BT1420" s="1" t="s">
        <v>11552</v>
      </c>
      <c r="BU1420" s="1" t="s">
        <v>14133</v>
      </c>
    </row>
    <row r="1421" spans="1:73" ht="13.5" customHeight="1" x14ac:dyDescent="0.25">
      <c r="A1421" s="4" t="str">
        <f t="shared" si="45"/>
        <v>1687_풍각남면_260</v>
      </c>
      <c r="B1421" s="1">
        <v>1687</v>
      </c>
      <c r="C1421" s="1" t="s">
        <v>11322</v>
      </c>
      <c r="D1421" s="1" t="s">
        <v>11323</v>
      </c>
      <c r="E1421" s="1">
        <v>1420</v>
      </c>
      <c r="F1421" s="1">
        <v>7</v>
      </c>
      <c r="G1421" s="1" t="s">
        <v>3090</v>
      </c>
      <c r="H1421" s="1" t="s">
        <v>6464</v>
      </c>
      <c r="I1421" s="1">
        <v>4</v>
      </c>
      <c r="L1421" s="1">
        <v>5</v>
      </c>
      <c r="M1421" s="1" t="s">
        <v>12557</v>
      </c>
      <c r="N1421" s="1" t="s">
        <v>13050</v>
      </c>
      <c r="S1421" s="1" t="s">
        <v>52</v>
      </c>
      <c r="T1421" s="1" t="s">
        <v>6593</v>
      </c>
      <c r="U1421" s="1" t="s">
        <v>83</v>
      </c>
      <c r="V1421" s="1" t="s">
        <v>11397</v>
      </c>
      <c r="W1421" s="1" t="s">
        <v>1228</v>
      </c>
      <c r="X1421" s="1" t="s">
        <v>7077</v>
      </c>
      <c r="Y1421" s="1" t="s">
        <v>3253</v>
      </c>
      <c r="Z1421" s="1" t="s">
        <v>7889</v>
      </c>
      <c r="AC1421" s="1">
        <v>37</v>
      </c>
      <c r="AD1421" s="1" t="s">
        <v>124</v>
      </c>
      <c r="AE1421" s="1" t="s">
        <v>8726</v>
      </c>
      <c r="AJ1421" s="1" t="s">
        <v>17</v>
      </c>
      <c r="AK1421" s="1" t="s">
        <v>8908</v>
      </c>
      <c r="AL1421" s="1" t="s">
        <v>1095</v>
      </c>
      <c r="AM1421" s="1" t="s">
        <v>11631</v>
      </c>
      <c r="AT1421" s="1" t="s">
        <v>60</v>
      </c>
      <c r="AU1421" s="1" t="s">
        <v>7012</v>
      </c>
      <c r="AV1421" s="1" t="s">
        <v>3254</v>
      </c>
      <c r="AW1421" s="1" t="s">
        <v>9470</v>
      </c>
      <c r="BG1421" s="1" t="s">
        <v>60</v>
      </c>
      <c r="BH1421" s="1" t="s">
        <v>7012</v>
      </c>
      <c r="BI1421" s="1" t="s">
        <v>485</v>
      </c>
      <c r="BJ1421" s="1" t="s">
        <v>8564</v>
      </c>
      <c r="BM1421" s="1" t="s">
        <v>320</v>
      </c>
      <c r="BN1421" s="1" t="s">
        <v>11933</v>
      </c>
      <c r="BO1421" s="1" t="s">
        <v>60</v>
      </c>
      <c r="BP1421" s="1" t="s">
        <v>7012</v>
      </c>
      <c r="BQ1421" s="1" t="s">
        <v>3255</v>
      </c>
      <c r="BR1421" s="1" t="s">
        <v>12208</v>
      </c>
      <c r="BS1421" s="1" t="s">
        <v>522</v>
      </c>
      <c r="BT1421" s="1" t="s">
        <v>8889</v>
      </c>
    </row>
    <row r="1422" spans="1:73" ht="13.5" customHeight="1" x14ac:dyDescent="0.25">
      <c r="A1422" s="4" t="str">
        <f t="shared" si="45"/>
        <v>1687_풍각남면_260</v>
      </c>
      <c r="B1422" s="1">
        <v>1687</v>
      </c>
      <c r="C1422" s="1" t="s">
        <v>11322</v>
      </c>
      <c r="D1422" s="1" t="s">
        <v>11323</v>
      </c>
      <c r="E1422" s="1">
        <v>1421</v>
      </c>
      <c r="F1422" s="1">
        <v>7</v>
      </c>
      <c r="G1422" s="1" t="s">
        <v>3090</v>
      </c>
      <c r="H1422" s="1" t="s">
        <v>6464</v>
      </c>
      <c r="I1422" s="1">
        <v>4</v>
      </c>
      <c r="L1422" s="1">
        <v>5</v>
      </c>
      <c r="M1422" s="1" t="s">
        <v>12557</v>
      </c>
      <c r="N1422" s="1" t="s">
        <v>13050</v>
      </c>
      <c r="S1422" s="1" t="s">
        <v>93</v>
      </c>
      <c r="T1422" s="1" t="s">
        <v>6597</v>
      </c>
      <c r="Y1422" s="1" t="s">
        <v>744</v>
      </c>
      <c r="Z1422" s="1" t="s">
        <v>7254</v>
      </c>
      <c r="AC1422" s="1">
        <v>7</v>
      </c>
      <c r="AD1422" s="1" t="s">
        <v>121</v>
      </c>
      <c r="AE1422" s="1" t="s">
        <v>8725</v>
      </c>
      <c r="AF1422" s="1" t="s">
        <v>97</v>
      </c>
      <c r="AG1422" s="1" t="s">
        <v>8774</v>
      </c>
    </row>
    <row r="1423" spans="1:73" ht="13.5" customHeight="1" x14ac:dyDescent="0.25">
      <c r="A1423" s="4" t="str">
        <f t="shared" si="45"/>
        <v>1687_풍각남면_260</v>
      </c>
      <c r="B1423" s="1">
        <v>1687</v>
      </c>
      <c r="C1423" s="1" t="s">
        <v>11322</v>
      </c>
      <c r="D1423" s="1" t="s">
        <v>11323</v>
      </c>
      <c r="E1423" s="1">
        <v>1422</v>
      </c>
      <c r="F1423" s="1">
        <v>7</v>
      </c>
      <c r="G1423" s="1" t="s">
        <v>3090</v>
      </c>
      <c r="H1423" s="1" t="s">
        <v>6464</v>
      </c>
      <c r="I1423" s="1">
        <v>4</v>
      </c>
      <c r="L1423" s="1">
        <v>5</v>
      </c>
      <c r="M1423" s="1" t="s">
        <v>12557</v>
      </c>
      <c r="N1423" s="1" t="s">
        <v>13050</v>
      </c>
      <c r="S1423" s="1" t="s">
        <v>70</v>
      </c>
      <c r="T1423" s="1" t="s">
        <v>6596</v>
      </c>
      <c r="Y1423" s="1" t="s">
        <v>3256</v>
      </c>
      <c r="Z1423" s="1" t="s">
        <v>7890</v>
      </c>
      <c r="AF1423" s="1" t="s">
        <v>129</v>
      </c>
      <c r="AG1423" s="1" t="s">
        <v>8738</v>
      </c>
    </row>
    <row r="1424" spans="1:73" ht="13.5" customHeight="1" x14ac:dyDescent="0.25">
      <c r="A1424" s="4" t="str">
        <f t="shared" si="45"/>
        <v>1687_풍각남면_260</v>
      </c>
      <c r="B1424" s="1">
        <v>1687</v>
      </c>
      <c r="C1424" s="1" t="s">
        <v>11322</v>
      </c>
      <c r="D1424" s="1" t="s">
        <v>11323</v>
      </c>
      <c r="E1424" s="1">
        <v>1423</v>
      </c>
      <c r="F1424" s="1">
        <v>7</v>
      </c>
      <c r="G1424" s="1" t="s">
        <v>3090</v>
      </c>
      <c r="H1424" s="1" t="s">
        <v>6464</v>
      </c>
      <c r="I1424" s="1">
        <v>4</v>
      </c>
      <c r="L1424" s="1">
        <v>5</v>
      </c>
      <c r="M1424" s="1" t="s">
        <v>12557</v>
      </c>
      <c r="N1424" s="1" t="s">
        <v>13050</v>
      </c>
      <c r="S1424" s="1" t="s">
        <v>70</v>
      </c>
      <c r="T1424" s="1" t="s">
        <v>6596</v>
      </c>
      <c r="Y1424" s="1" t="s">
        <v>3257</v>
      </c>
      <c r="Z1424" s="1" t="s">
        <v>7891</v>
      </c>
      <c r="AC1424" s="1">
        <v>1</v>
      </c>
      <c r="AD1424" s="1" t="s">
        <v>661</v>
      </c>
      <c r="AE1424" s="1" t="s">
        <v>8765</v>
      </c>
      <c r="AF1424" s="1" t="s">
        <v>97</v>
      </c>
      <c r="AG1424" s="1" t="s">
        <v>8774</v>
      </c>
    </row>
    <row r="1425" spans="1:73" ht="13.5" customHeight="1" x14ac:dyDescent="0.25">
      <c r="A1425" s="4" t="str">
        <f t="shared" si="45"/>
        <v>1687_풍각남면_260</v>
      </c>
      <c r="B1425" s="1">
        <v>1687</v>
      </c>
      <c r="C1425" s="1" t="s">
        <v>11322</v>
      </c>
      <c r="D1425" s="1" t="s">
        <v>11323</v>
      </c>
      <c r="E1425" s="1">
        <v>1424</v>
      </c>
      <c r="F1425" s="1">
        <v>7</v>
      </c>
      <c r="G1425" s="1" t="s">
        <v>3090</v>
      </c>
      <c r="H1425" s="1" t="s">
        <v>6464</v>
      </c>
      <c r="I1425" s="1">
        <v>5</v>
      </c>
      <c r="J1425" s="1" t="s">
        <v>3258</v>
      </c>
      <c r="K1425" s="1" t="s">
        <v>6517</v>
      </c>
      <c r="L1425" s="1">
        <v>1</v>
      </c>
      <c r="M1425" s="1" t="s">
        <v>12558</v>
      </c>
      <c r="N1425" s="1" t="s">
        <v>13051</v>
      </c>
      <c r="T1425" s="1" t="s">
        <v>11368</v>
      </c>
      <c r="U1425" s="1" t="s">
        <v>134</v>
      </c>
      <c r="V1425" s="1" t="s">
        <v>6674</v>
      </c>
      <c r="W1425" s="1" t="s">
        <v>898</v>
      </c>
      <c r="X1425" s="1" t="s">
        <v>7075</v>
      </c>
      <c r="Y1425" s="1" t="s">
        <v>3093</v>
      </c>
      <c r="Z1425" s="1" t="s">
        <v>7572</v>
      </c>
      <c r="AC1425" s="1">
        <v>28</v>
      </c>
      <c r="AD1425" s="1" t="s">
        <v>340</v>
      </c>
      <c r="AE1425" s="1" t="s">
        <v>8750</v>
      </c>
      <c r="AJ1425" s="1" t="s">
        <v>17</v>
      </c>
      <c r="AK1425" s="1" t="s">
        <v>8908</v>
      </c>
      <c r="AL1425" s="1" t="s">
        <v>587</v>
      </c>
      <c r="AM1425" s="1" t="s">
        <v>8884</v>
      </c>
      <c r="AT1425" s="1" t="s">
        <v>78</v>
      </c>
      <c r="AU1425" s="1" t="s">
        <v>6689</v>
      </c>
      <c r="AV1425" s="1" t="s">
        <v>198</v>
      </c>
      <c r="AW1425" s="1" t="s">
        <v>7476</v>
      </c>
      <c r="BG1425" s="1" t="s">
        <v>60</v>
      </c>
      <c r="BH1425" s="1" t="s">
        <v>7012</v>
      </c>
      <c r="BI1425" s="1" t="s">
        <v>3165</v>
      </c>
      <c r="BJ1425" s="1" t="s">
        <v>10310</v>
      </c>
      <c r="BK1425" s="1" t="s">
        <v>60</v>
      </c>
      <c r="BL1425" s="1" t="s">
        <v>7012</v>
      </c>
      <c r="BM1425" s="1" t="s">
        <v>3259</v>
      </c>
      <c r="BN1425" s="1" t="s">
        <v>9615</v>
      </c>
      <c r="BO1425" s="1" t="s">
        <v>60</v>
      </c>
      <c r="BP1425" s="1" t="s">
        <v>7012</v>
      </c>
      <c r="BQ1425" s="1" t="s">
        <v>3255</v>
      </c>
      <c r="BR1425" s="1" t="s">
        <v>12208</v>
      </c>
      <c r="BS1425" s="1" t="s">
        <v>86</v>
      </c>
      <c r="BT1425" s="1" t="s">
        <v>8853</v>
      </c>
    </row>
    <row r="1426" spans="1:73" ht="13.5" customHeight="1" x14ac:dyDescent="0.25">
      <c r="A1426" s="4" t="str">
        <f t="shared" si="45"/>
        <v>1687_풍각남면_260</v>
      </c>
      <c r="B1426" s="1">
        <v>1687</v>
      </c>
      <c r="C1426" s="1" t="s">
        <v>11322</v>
      </c>
      <c r="D1426" s="1" t="s">
        <v>11323</v>
      </c>
      <c r="E1426" s="1">
        <v>1425</v>
      </c>
      <c r="F1426" s="1">
        <v>7</v>
      </c>
      <c r="G1426" s="1" t="s">
        <v>3090</v>
      </c>
      <c r="H1426" s="1" t="s">
        <v>6464</v>
      </c>
      <c r="I1426" s="1">
        <v>5</v>
      </c>
      <c r="L1426" s="1">
        <v>1</v>
      </c>
      <c r="M1426" s="1" t="s">
        <v>12558</v>
      </c>
      <c r="N1426" s="1" t="s">
        <v>13051</v>
      </c>
      <c r="S1426" s="1" t="s">
        <v>52</v>
      </c>
      <c r="T1426" s="1" t="s">
        <v>6593</v>
      </c>
      <c r="W1426" s="1" t="s">
        <v>775</v>
      </c>
      <c r="X1426" s="1" t="s">
        <v>7103</v>
      </c>
      <c r="Y1426" s="1" t="s">
        <v>140</v>
      </c>
      <c r="Z1426" s="1" t="s">
        <v>7129</v>
      </c>
      <c r="AC1426" s="1">
        <v>26</v>
      </c>
      <c r="AD1426" s="1" t="s">
        <v>141</v>
      </c>
      <c r="AE1426" s="1" t="s">
        <v>8729</v>
      </c>
      <c r="AJ1426" s="1" t="s">
        <v>17</v>
      </c>
      <c r="AK1426" s="1" t="s">
        <v>8908</v>
      </c>
      <c r="AL1426" s="1" t="s">
        <v>1620</v>
      </c>
      <c r="AM1426" s="1" t="s">
        <v>11554</v>
      </c>
      <c r="AT1426" s="1" t="s">
        <v>765</v>
      </c>
      <c r="AU1426" s="1" t="s">
        <v>8994</v>
      </c>
      <c r="AV1426" s="1" t="s">
        <v>485</v>
      </c>
      <c r="AW1426" s="1" t="s">
        <v>8564</v>
      </c>
      <c r="BG1426" s="1" t="s">
        <v>60</v>
      </c>
      <c r="BH1426" s="1" t="s">
        <v>7012</v>
      </c>
      <c r="BI1426" s="1" t="s">
        <v>13859</v>
      </c>
      <c r="BJ1426" s="1" t="s">
        <v>7883</v>
      </c>
      <c r="BK1426" s="1" t="s">
        <v>60</v>
      </c>
      <c r="BL1426" s="1" t="s">
        <v>7012</v>
      </c>
      <c r="BM1426" s="1" t="s">
        <v>3260</v>
      </c>
      <c r="BN1426" s="1" t="s">
        <v>9503</v>
      </c>
      <c r="BO1426" s="1" t="s">
        <v>60</v>
      </c>
      <c r="BP1426" s="1" t="s">
        <v>7012</v>
      </c>
      <c r="BQ1426" s="1" t="s">
        <v>3261</v>
      </c>
      <c r="BR1426" s="1" t="s">
        <v>11005</v>
      </c>
      <c r="BS1426" s="1" t="s">
        <v>51</v>
      </c>
      <c r="BT1426" s="1" t="s">
        <v>8849</v>
      </c>
    </row>
    <row r="1427" spans="1:73" ht="13.5" customHeight="1" x14ac:dyDescent="0.25">
      <c r="A1427" s="4" t="str">
        <f t="shared" si="45"/>
        <v>1687_풍각남면_260</v>
      </c>
      <c r="B1427" s="1">
        <v>1687</v>
      </c>
      <c r="C1427" s="1" t="s">
        <v>11322</v>
      </c>
      <c r="D1427" s="1" t="s">
        <v>11323</v>
      </c>
      <c r="E1427" s="1">
        <v>1426</v>
      </c>
      <c r="F1427" s="1">
        <v>7</v>
      </c>
      <c r="G1427" s="1" t="s">
        <v>3090</v>
      </c>
      <c r="H1427" s="1" t="s">
        <v>6464</v>
      </c>
      <c r="I1427" s="1">
        <v>5</v>
      </c>
      <c r="L1427" s="1">
        <v>1</v>
      </c>
      <c r="M1427" s="1" t="s">
        <v>12558</v>
      </c>
      <c r="N1427" s="1" t="s">
        <v>13051</v>
      </c>
      <c r="S1427" s="1" t="s">
        <v>66</v>
      </c>
      <c r="T1427" s="1" t="s">
        <v>11384</v>
      </c>
      <c r="U1427" s="1" t="s">
        <v>78</v>
      </c>
      <c r="V1427" s="1" t="s">
        <v>6689</v>
      </c>
      <c r="Y1427" s="1" t="s">
        <v>198</v>
      </c>
      <c r="Z1427" s="1" t="s">
        <v>7476</v>
      </c>
      <c r="AC1427" s="1">
        <v>87</v>
      </c>
      <c r="AD1427" s="1" t="s">
        <v>162</v>
      </c>
      <c r="AE1427" s="1" t="s">
        <v>8732</v>
      </c>
    </row>
    <row r="1428" spans="1:73" ht="13.5" customHeight="1" x14ac:dyDescent="0.25">
      <c r="A1428" s="4" t="str">
        <f t="shared" si="45"/>
        <v>1687_풍각남면_260</v>
      </c>
      <c r="B1428" s="1">
        <v>1687</v>
      </c>
      <c r="C1428" s="1" t="s">
        <v>11322</v>
      </c>
      <c r="D1428" s="1" t="s">
        <v>11323</v>
      </c>
      <c r="E1428" s="1">
        <v>1427</v>
      </c>
      <c r="F1428" s="1">
        <v>7</v>
      </c>
      <c r="G1428" s="1" t="s">
        <v>3090</v>
      </c>
      <c r="H1428" s="1" t="s">
        <v>6464</v>
      </c>
      <c r="I1428" s="1">
        <v>5</v>
      </c>
      <c r="L1428" s="1">
        <v>1</v>
      </c>
      <c r="M1428" s="1" t="s">
        <v>12558</v>
      </c>
      <c r="N1428" s="1" t="s">
        <v>13051</v>
      </c>
      <c r="S1428" s="1" t="s">
        <v>68</v>
      </c>
      <c r="T1428" s="1" t="s">
        <v>6595</v>
      </c>
      <c r="W1428" s="1" t="s">
        <v>84</v>
      </c>
      <c r="X1428" s="1" t="s">
        <v>11440</v>
      </c>
      <c r="Y1428" s="1" t="s">
        <v>140</v>
      </c>
      <c r="Z1428" s="1" t="s">
        <v>7129</v>
      </c>
      <c r="AC1428" s="1">
        <v>62</v>
      </c>
      <c r="AD1428" s="1" t="s">
        <v>69</v>
      </c>
      <c r="AE1428" s="1" t="s">
        <v>6722</v>
      </c>
    </row>
    <row r="1429" spans="1:73" ht="13.5" customHeight="1" x14ac:dyDescent="0.25">
      <c r="A1429" s="4" t="str">
        <f t="shared" si="45"/>
        <v>1687_풍각남면_260</v>
      </c>
      <c r="B1429" s="1">
        <v>1687</v>
      </c>
      <c r="C1429" s="1" t="s">
        <v>11322</v>
      </c>
      <c r="D1429" s="1" t="s">
        <v>11323</v>
      </c>
      <c r="E1429" s="1">
        <v>1428</v>
      </c>
      <c r="F1429" s="1">
        <v>7</v>
      </c>
      <c r="G1429" s="1" t="s">
        <v>3090</v>
      </c>
      <c r="H1429" s="1" t="s">
        <v>6464</v>
      </c>
      <c r="I1429" s="1">
        <v>5</v>
      </c>
      <c r="L1429" s="1">
        <v>1</v>
      </c>
      <c r="M1429" s="1" t="s">
        <v>12558</v>
      </c>
      <c r="N1429" s="1" t="s">
        <v>13051</v>
      </c>
      <c r="S1429" s="1" t="s">
        <v>265</v>
      </c>
      <c r="T1429" s="1" t="s">
        <v>6603</v>
      </c>
      <c r="Y1429" s="1" t="s">
        <v>3262</v>
      </c>
      <c r="Z1429" s="1" t="s">
        <v>7892</v>
      </c>
      <c r="AC1429" s="1">
        <v>14</v>
      </c>
      <c r="AD1429" s="1" t="s">
        <v>240</v>
      </c>
      <c r="AE1429" s="1" t="s">
        <v>8740</v>
      </c>
    </row>
    <row r="1430" spans="1:73" ht="13.5" customHeight="1" x14ac:dyDescent="0.25">
      <c r="A1430" s="4" t="str">
        <f t="shared" si="45"/>
        <v>1687_풍각남면_260</v>
      </c>
      <c r="B1430" s="1">
        <v>1687</v>
      </c>
      <c r="C1430" s="1" t="s">
        <v>11322</v>
      </c>
      <c r="D1430" s="1" t="s">
        <v>11323</v>
      </c>
      <c r="E1430" s="1">
        <v>1429</v>
      </c>
      <c r="F1430" s="1">
        <v>7</v>
      </c>
      <c r="G1430" s="1" t="s">
        <v>3090</v>
      </c>
      <c r="H1430" s="1" t="s">
        <v>6464</v>
      </c>
      <c r="I1430" s="1">
        <v>5</v>
      </c>
      <c r="L1430" s="1">
        <v>1</v>
      </c>
      <c r="M1430" s="1" t="s">
        <v>12558</v>
      </c>
      <c r="N1430" s="1" t="s">
        <v>13051</v>
      </c>
      <c r="S1430" s="1" t="s">
        <v>147</v>
      </c>
      <c r="T1430" s="1" t="s">
        <v>6598</v>
      </c>
      <c r="U1430" s="1" t="s">
        <v>2697</v>
      </c>
      <c r="V1430" s="1" t="s">
        <v>6845</v>
      </c>
      <c r="Y1430" s="1" t="s">
        <v>3263</v>
      </c>
      <c r="Z1430" s="1" t="s">
        <v>7893</v>
      </c>
      <c r="AC1430" s="1">
        <v>9</v>
      </c>
      <c r="AD1430" s="1" t="s">
        <v>594</v>
      </c>
      <c r="AE1430" s="1" t="s">
        <v>8763</v>
      </c>
    </row>
    <row r="1431" spans="1:73" ht="13.5" customHeight="1" x14ac:dyDescent="0.25">
      <c r="A1431" s="4" t="str">
        <f t="shared" si="45"/>
        <v>1687_풍각남면_260</v>
      </c>
      <c r="B1431" s="1">
        <v>1687</v>
      </c>
      <c r="C1431" s="1" t="s">
        <v>11322</v>
      </c>
      <c r="D1431" s="1" t="s">
        <v>11323</v>
      </c>
      <c r="E1431" s="1">
        <v>1430</v>
      </c>
      <c r="F1431" s="1">
        <v>7</v>
      </c>
      <c r="G1431" s="1" t="s">
        <v>3090</v>
      </c>
      <c r="H1431" s="1" t="s">
        <v>6464</v>
      </c>
      <c r="I1431" s="1">
        <v>5</v>
      </c>
      <c r="L1431" s="1">
        <v>1</v>
      </c>
      <c r="M1431" s="1" t="s">
        <v>12558</v>
      </c>
      <c r="N1431" s="1" t="s">
        <v>13051</v>
      </c>
      <c r="S1431" s="1" t="s">
        <v>93</v>
      </c>
      <c r="T1431" s="1" t="s">
        <v>6597</v>
      </c>
      <c r="Y1431" s="1" t="s">
        <v>3264</v>
      </c>
      <c r="Z1431" s="1" t="s">
        <v>7894</v>
      </c>
      <c r="AC1431" s="1">
        <v>4</v>
      </c>
      <c r="AD1431" s="1" t="s">
        <v>72</v>
      </c>
      <c r="AE1431" s="1" t="s">
        <v>8718</v>
      </c>
      <c r="AF1431" s="1" t="s">
        <v>97</v>
      </c>
      <c r="AG1431" s="1" t="s">
        <v>8774</v>
      </c>
    </row>
    <row r="1432" spans="1:73" ht="13.5" customHeight="1" x14ac:dyDescent="0.25">
      <c r="A1432" s="4" t="str">
        <f t="shared" si="45"/>
        <v>1687_풍각남면_260</v>
      </c>
      <c r="B1432" s="1">
        <v>1687</v>
      </c>
      <c r="C1432" s="1" t="s">
        <v>11322</v>
      </c>
      <c r="D1432" s="1" t="s">
        <v>11323</v>
      </c>
      <c r="E1432" s="1">
        <v>1431</v>
      </c>
      <c r="F1432" s="1">
        <v>7</v>
      </c>
      <c r="G1432" s="1" t="s">
        <v>3090</v>
      </c>
      <c r="H1432" s="1" t="s">
        <v>6464</v>
      </c>
      <c r="I1432" s="1">
        <v>5</v>
      </c>
      <c r="L1432" s="1">
        <v>1</v>
      </c>
      <c r="M1432" s="1" t="s">
        <v>12558</v>
      </c>
      <c r="N1432" s="1" t="s">
        <v>13051</v>
      </c>
      <c r="S1432" s="1" t="s">
        <v>70</v>
      </c>
      <c r="T1432" s="1" t="s">
        <v>6596</v>
      </c>
      <c r="Y1432" s="1" t="s">
        <v>3265</v>
      </c>
      <c r="Z1432" s="1" t="s">
        <v>7895</v>
      </c>
      <c r="AC1432" s="1">
        <v>2</v>
      </c>
      <c r="AD1432" s="1" t="s">
        <v>69</v>
      </c>
      <c r="AE1432" s="1" t="s">
        <v>6722</v>
      </c>
      <c r="AF1432" s="1" t="s">
        <v>97</v>
      </c>
      <c r="AG1432" s="1" t="s">
        <v>8774</v>
      </c>
    </row>
    <row r="1433" spans="1:73" ht="13.5" customHeight="1" x14ac:dyDescent="0.25">
      <c r="A1433" s="4" t="str">
        <f t="shared" si="45"/>
        <v>1687_풍각남면_260</v>
      </c>
      <c r="B1433" s="1">
        <v>1687</v>
      </c>
      <c r="C1433" s="1" t="s">
        <v>11322</v>
      </c>
      <c r="D1433" s="1" t="s">
        <v>11323</v>
      </c>
      <c r="E1433" s="1">
        <v>1432</v>
      </c>
      <c r="F1433" s="1">
        <v>7</v>
      </c>
      <c r="G1433" s="1" t="s">
        <v>3090</v>
      </c>
      <c r="H1433" s="1" t="s">
        <v>6464</v>
      </c>
      <c r="I1433" s="1">
        <v>5</v>
      </c>
      <c r="L1433" s="1">
        <v>2</v>
      </c>
      <c r="M1433" s="1" t="s">
        <v>12559</v>
      </c>
      <c r="N1433" s="1" t="s">
        <v>13052</v>
      </c>
      <c r="O1433" s="1" t="s">
        <v>6</v>
      </c>
      <c r="P1433" s="1" t="s">
        <v>6578</v>
      </c>
      <c r="T1433" s="1" t="s">
        <v>11369</v>
      </c>
      <c r="U1433" s="1" t="s">
        <v>3266</v>
      </c>
      <c r="V1433" s="1" t="s">
        <v>11403</v>
      </c>
      <c r="W1433" s="1" t="s">
        <v>617</v>
      </c>
      <c r="X1433" s="1" t="s">
        <v>7072</v>
      </c>
      <c r="Y1433" s="1" t="s">
        <v>1416</v>
      </c>
      <c r="Z1433" s="1" t="s">
        <v>7366</v>
      </c>
      <c r="AC1433" s="1">
        <v>63</v>
      </c>
      <c r="AD1433" s="1" t="s">
        <v>96</v>
      </c>
      <c r="AE1433" s="1" t="s">
        <v>8721</v>
      </c>
      <c r="AJ1433" s="1" t="s">
        <v>17</v>
      </c>
      <c r="AK1433" s="1" t="s">
        <v>8908</v>
      </c>
      <c r="AL1433" s="1" t="s">
        <v>57</v>
      </c>
      <c r="AM1433" s="1" t="s">
        <v>8919</v>
      </c>
      <c r="AT1433" s="1" t="s">
        <v>618</v>
      </c>
      <c r="AU1433" s="1" t="s">
        <v>6817</v>
      </c>
      <c r="AV1433" s="1" t="s">
        <v>301</v>
      </c>
      <c r="AW1433" s="1" t="s">
        <v>7158</v>
      </c>
      <c r="BG1433" s="1" t="s">
        <v>618</v>
      </c>
      <c r="BH1433" s="1" t="s">
        <v>6817</v>
      </c>
      <c r="BI1433" s="1" t="s">
        <v>3267</v>
      </c>
      <c r="BJ1433" s="1" t="s">
        <v>7308</v>
      </c>
      <c r="BK1433" s="1" t="s">
        <v>618</v>
      </c>
      <c r="BL1433" s="1" t="s">
        <v>6817</v>
      </c>
      <c r="BM1433" s="1" t="s">
        <v>2589</v>
      </c>
      <c r="BN1433" s="1" t="s">
        <v>10437</v>
      </c>
      <c r="BO1433" s="1" t="s">
        <v>60</v>
      </c>
      <c r="BP1433" s="1" t="s">
        <v>7012</v>
      </c>
      <c r="BQ1433" s="1" t="s">
        <v>3268</v>
      </c>
      <c r="BR1433" s="1" t="s">
        <v>10204</v>
      </c>
      <c r="BS1433" s="1" t="s">
        <v>1095</v>
      </c>
      <c r="BT1433" s="1" t="s">
        <v>11631</v>
      </c>
    </row>
    <row r="1434" spans="1:73" ht="13.5" customHeight="1" x14ac:dyDescent="0.25">
      <c r="A1434" s="4" t="str">
        <f t="shared" si="45"/>
        <v>1687_풍각남면_260</v>
      </c>
      <c r="B1434" s="1">
        <v>1687</v>
      </c>
      <c r="C1434" s="1" t="s">
        <v>11322</v>
      </c>
      <c r="D1434" s="1" t="s">
        <v>11323</v>
      </c>
      <c r="E1434" s="1">
        <v>1433</v>
      </c>
      <c r="F1434" s="1">
        <v>7</v>
      </c>
      <c r="G1434" s="1" t="s">
        <v>3090</v>
      </c>
      <c r="H1434" s="1" t="s">
        <v>6464</v>
      </c>
      <c r="I1434" s="1">
        <v>5</v>
      </c>
      <c r="L1434" s="1">
        <v>2</v>
      </c>
      <c r="M1434" s="1" t="s">
        <v>12559</v>
      </c>
      <c r="N1434" s="1" t="s">
        <v>13052</v>
      </c>
      <c r="S1434" s="1" t="s">
        <v>52</v>
      </c>
      <c r="T1434" s="1" t="s">
        <v>6593</v>
      </c>
      <c r="U1434" s="1" t="s">
        <v>83</v>
      </c>
      <c r="V1434" s="1" t="s">
        <v>11397</v>
      </c>
      <c r="W1434" s="1" t="s">
        <v>1478</v>
      </c>
      <c r="X1434" s="1" t="s">
        <v>7080</v>
      </c>
      <c r="Y1434" s="1" t="s">
        <v>140</v>
      </c>
      <c r="Z1434" s="1" t="s">
        <v>7129</v>
      </c>
      <c r="AC1434" s="1">
        <v>54</v>
      </c>
      <c r="AD1434" s="1" t="s">
        <v>264</v>
      </c>
      <c r="AE1434" s="1" t="s">
        <v>8743</v>
      </c>
      <c r="AJ1434" s="1" t="s">
        <v>17</v>
      </c>
      <c r="AK1434" s="1" t="s">
        <v>8908</v>
      </c>
      <c r="AL1434" s="1" t="s">
        <v>51</v>
      </c>
      <c r="AM1434" s="1" t="s">
        <v>8849</v>
      </c>
      <c r="AT1434" s="1" t="s">
        <v>60</v>
      </c>
      <c r="AU1434" s="1" t="s">
        <v>7012</v>
      </c>
      <c r="AV1434" s="1" t="s">
        <v>1783</v>
      </c>
      <c r="AW1434" s="1" t="s">
        <v>7916</v>
      </c>
      <c r="BG1434" s="1" t="s">
        <v>60</v>
      </c>
      <c r="BH1434" s="1" t="s">
        <v>7012</v>
      </c>
      <c r="BI1434" s="1" t="s">
        <v>3269</v>
      </c>
      <c r="BJ1434" s="1" t="s">
        <v>9448</v>
      </c>
      <c r="BK1434" s="1" t="s">
        <v>60</v>
      </c>
      <c r="BL1434" s="1" t="s">
        <v>7012</v>
      </c>
      <c r="BM1434" s="1" t="s">
        <v>2800</v>
      </c>
      <c r="BN1434" s="1" t="s">
        <v>9565</v>
      </c>
      <c r="BO1434" s="1" t="s">
        <v>60</v>
      </c>
      <c r="BP1434" s="1" t="s">
        <v>7012</v>
      </c>
      <c r="BQ1434" s="1" t="s">
        <v>3270</v>
      </c>
      <c r="BR1434" s="1" t="s">
        <v>11006</v>
      </c>
      <c r="BS1434" s="1" t="s">
        <v>86</v>
      </c>
      <c r="BT1434" s="1" t="s">
        <v>8853</v>
      </c>
    </row>
    <row r="1435" spans="1:73" ht="13.5" customHeight="1" x14ac:dyDescent="0.25">
      <c r="A1435" s="4" t="str">
        <f t="shared" si="45"/>
        <v>1687_풍각남면_260</v>
      </c>
      <c r="B1435" s="1">
        <v>1687</v>
      </c>
      <c r="C1435" s="1" t="s">
        <v>11322</v>
      </c>
      <c r="D1435" s="1" t="s">
        <v>11323</v>
      </c>
      <c r="E1435" s="1">
        <v>1434</v>
      </c>
      <c r="F1435" s="1">
        <v>7</v>
      </c>
      <c r="G1435" s="1" t="s">
        <v>3090</v>
      </c>
      <c r="H1435" s="1" t="s">
        <v>6464</v>
      </c>
      <c r="I1435" s="1">
        <v>5</v>
      </c>
      <c r="L1435" s="1">
        <v>3</v>
      </c>
      <c r="M1435" s="1" t="s">
        <v>3272</v>
      </c>
      <c r="N1435" s="1" t="s">
        <v>7896</v>
      </c>
      <c r="T1435" s="1" t="s">
        <v>11369</v>
      </c>
      <c r="U1435" s="1" t="s">
        <v>3271</v>
      </c>
      <c r="V1435" s="1" t="s">
        <v>6877</v>
      </c>
      <c r="Y1435" s="1" t="s">
        <v>3272</v>
      </c>
      <c r="Z1435" s="1" t="s">
        <v>7896</v>
      </c>
      <c r="AC1435" s="1">
        <v>64</v>
      </c>
      <c r="AD1435" s="1" t="s">
        <v>72</v>
      </c>
      <c r="AE1435" s="1" t="s">
        <v>8718</v>
      </c>
      <c r="AJ1435" s="1" t="s">
        <v>17</v>
      </c>
      <c r="AK1435" s="1" t="s">
        <v>8908</v>
      </c>
      <c r="AL1435" s="1" t="s">
        <v>51</v>
      </c>
      <c r="AM1435" s="1" t="s">
        <v>8849</v>
      </c>
      <c r="AN1435" s="1" t="s">
        <v>3273</v>
      </c>
      <c r="AO1435" s="1" t="s">
        <v>8982</v>
      </c>
      <c r="AP1435" s="1" t="s">
        <v>58</v>
      </c>
      <c r="AQ1435" s="1" t="s">
        <v>6774</v>
      </c>
      <c r="AR1435" s="1" t="s">
        <v>3274</v>
      </c>
      <c r="AS1435" s="1" t="s">
        <v>9074</v>
      </c>
      <c r="AT1435" s="1" t="s">
        <v>44</v>
      </c>
      <c r="AU1435" s="1" t="s">
        <v>6669</v>
      </c>
      <c r="AV1435" s="1" t="s">
        <v>2170</v>
      </c>
      <c r="AW1435" s="1" t="s">
        <v>7485</v>
      </c>
      <c r="BB1435" s="1" t="s">
        <v>46</v>
      </c>
      <c r="BC1435" s="1" t="s">
        <v>6783</v>
      </c>
      <c r="BD1435" s="1" t="s">
        <v>1624</v>
      </c>
      <c r="BE1435" s="1" t="s">
        <v>9722</v>
      </c>
      <c r="BG1435" s="1" t="s">
        <v>60</v>
      </c>
      <c r="BH1435" s="1" t="s">
        <v>7012</v>
      </c>
      <c r="BI1435" s="1" t="s">
        <v>3275</v>
      </c>
      <c r="BJ1435" s="1" t="s">
        <v>13653</v>
      </c>
      <c r="BK1435" s="1" t="s">
        <v>159</v>
      </c>
      <c r="BL1435" s="1" t="s">
        <v>9166</v>
      </c>
      <c r="BM1435" s="1" t="s">
        <v>1260</v>
      </c>
      <c r="BN1435" s="1" t="s">
        <v>8495</v>
      </c>
      <c r="BO1435" s="1" t="s">
        <v>44</v>
      </c>
      <c r="BP1435" s="1" t="s">
        <v>6669</v>
      </c>
      <c r="BQ1435" s="1" t="s">
        <v>3276</v>
      </c>
      <c r="BR1435" s="1" t="s">
        <v>8582</v>
      </c>
      <c r="BS1435" s="1" t="s">
        <v>522</v>
      </c>
      <c r="BT1435" s="1" t="s">
        <v>8889</v>
      </c>
    </row>
    <row r="1436" spans="1:73" ht="13.5" customHeight="1" x14ac:dyDescent="0.25">
      <c r="A1436" s="4" t="str">
        <f t="shared" si="45"/>
        <v>1687_풍각남면_260</v>
      </c>
      <c r="B1436" s="1">
        <v>1687</v>
      </c>
      <c r="C1436" s="1" t="s">
        <v>11322</v>
      </c>
      <c r="D1436" s="1" t="s">
        <v>11323</v>
      </c>
      <c r="E1436" s="1">
        <v>1435</v>
      </c>
      <c r="F1436" s="1">
        <v>7</v>
      </c>
      <c r="G1436" s="1" t="s">
        <v>3090</v>
      </c>
      <c r="H1436" s="1" t="s">
        <v>6464</v>
      </c>
      <c r="I1436" s="1">
        <v>5</v>
      </c>
      <c r="L1436" s="1">
        <v>3</v>
      </c>
      <c r="M1436" s="1" t="s">
        <v>3272</v>
      </c>
      <c r="N1436" s="1" t="s">
        <v>7896</v>
      </c>
      <c r="S1436" s="1" t="s">
        <v>93</v>
      </c>
      <c r="T1436" s="1" t="s">
        <v>6597</v>
      </c>
      <c r="Y1436" s="1" t="s">
        <v>1772</v>
      </c>
      <c r="Z1436" s="1" t="s">
        <v>7789</v>
      </c>
      <c r="AC1436" s="1">
        <v>17</v>
      </c>
      <c r="AD1436" s="1" t="s">
        <v>611</v>
      </c>
      <c r="AE1436" s="1" t="s">
        <v>8764</v>
      </c>
    </row>
    <row r="1437" spans="1:73" ht="13.5" customHeight="1" x14ac:dyDescent="0.25">
      <c r="A1437" s="4" t="str">
        <f t="shared" si="45"/>
        <v>1687_풍각남면_260</v>
      </c>
      <c r="B1437" s="1">
        <v>1687</v>
      </c>
      <c r="C1437" s="1" t="s">
        <v>11322</v>
      </c>
      <c r="D1437" s="1" t="s">
        <v>11323</v>
      </c>
      <c r="E1437" s="1">
        <v>1436</v>
      </c>
      <c r="F1437" s="1">
        <v>7</v>
      </c>
      <c r="G1437" s="1" t="s">
        <v>3090</v>
      </c>
      <c r="H1437" s="1" t="s">
        <v>6464</v>
      </c>
      <c r="I1437" s="1">
        <v>5</v>
      </c>
      <c r="L1437" s="1">
        <v>3</v>
      </c>
      <c r="M1437" s="1" t="s">
        <v>3272</v>
      </c>
      <c r="N1437" s="1" t="s">
        <v>7896</v>
      </c>
      <c r="S1437" s="1" t="s">
        <v>341</v>
      </c>
      <c r="T1437" s="1" t="s">
        <v>6594</v>
      </c>
      <c r="Y1437" s="1" t="s">
        <v>3277</v>
      </c>
      <c r="Z1437" s="1" t="s">
        <v>7897</v>
      </c>
      <c r="AC1437" s="1">
        <v>25</v>
      </c>
      <c r="AD1437" s="1" t="s">
        <v>401</v>
      </c>
      <c r="AE1437" s="1" t="s">
        <v>8754</v>
      </c>
    </row>
    <row r="1438" spans="1:73" ht="13.5" customHeight="1" x14ac:dyDescent="0.25">
      <c r="A1438" s="4" t="str">
        <f t="shared" si="45"/>
        <v>1687_풍각남면_260</v>
      </c>
      <c r="B1438" s="1">
        <v>1687</v>
      </c>
      <c r="C1438" s="1" t="s">
        <v>11322</v>
      </c>
      <c r="D1438" s="1" t="s">
        <v>11323</v>
      </c>
      <c r="E1438" s="1">
        <v>1437</v>
      </c>
      <c r="F1438" s="1">
        <v>7</v>
      </c>
      <c r="G1438" s="1" t="s">
        <v>3090</v>
      </c>
      <c r="H1438" s="1" t="s">
        <v>6464</v>
      </c>
      <c r="I1438" s="1">
        <v>5</v>
      </c>
      <c r="L1438" s="1">
        <v>3</v>
      </c>
      <c r="M1438" s="1" t="s">
        <v>3272</v>
      </c>
      <c r="N1438" s="1" t="s">
        <v>7896</v>
      </c>
      <c r="S1438" s="1" t="s">
        <v>343</v>
      </c>
      <c r="T1438" s="1" t="s">
        <v>6604</v>
      </c>
      <c r="Y1438" s="1" t="s">
        <v>3278</v>
      </c>
      <c r="Z1438" s="1" t="s">
        <v>7898</v>
      </c>
      <c r="AC1438" s="1">
        <v>2</v>
      </c>
      <c r="AD1438" s="1" t="s">
        <v>69</v>
      </c>
      <c r="AE1438" s="1" t="s">
        <v>6722</v>
      </c>
      <c r="AF1438" s="1" t="s">
        <v>97</v>
      </c>
      <c r="AG1438" s="1" t="s">
        <v>8774</v>
      </c>
    </row>
    <row r="1439" spans="1:73" ht="13.5" customHeight="1" x14ac:dyDescent="0.25">
      <c r="A1439" s="4" t="str">
        <f t="shared" ref="A1439:A1471" si="46">HYPERLINK("http://kyu.snu.ac.kr/sdhj/index.jsp?type=hj/GK14817_00IH_0001_0261.jpg","1687_풍각남면_261")</f>
        <v>1687_풍각남면_261</v>
      </c>
      <c r="B1439" s="1">
        <v>1687</v>
      </c>
      <c r="C1439" s="1" t="s">
        <v>11322</v>
      </c>
      <c r="D1439" s="1" t="s">
        <v>11323</v>
      </c>
      <c r="E1439" s="1">
        <v>1438</v>
      </c>
      <c r="F1439" s="1">
        <v>7</v>
      </c>
      <c r="G1439" s="1" t="s">
        <v>3090</v>
      </c>
      <c r="H1439" s="1" t="s">
        <v>6464</v>
      </c>
      <c r="I1439" s="1">
        <v>5</v>
      </c>
      <c r="L1439" s="1">
        <v>4</v>
      </c>
      <c r="M1439" s="1" t="s">
        <v>538</v>
      </c>
      <c r="N1439" s="1" t="s">
        <v>7793</v>
      </c>
      <c r="T1439" s="1" t="s">
        <v>11368</v>
      </c>
      <c r="U1439" s="1" t="s">
        <v>3189</v>
      </c>
      <c r="V1439" s="1" t="s">
        <v>6872</v>
      </c>
      <c r="Y1439" s="1" t="s">
        <v>538</v>
      </c>
      <c r="Z1439" s="1" t="s">
        <v>7793</v>
      </c>
      <c r="AC1439" s="1">
        <v>31</v>
      </c>
      <c r="AD1439" s="1" t="s">
        <v>247</v>
      </c>
      <c r="AE1439" s="1" t="s">
        <v>8741</v>
      </c>
      <c r="AJ1439" s="1" t="s">
        <v>17</v>
      </c>
      <c r="AK1439" s="1" t="s">
        <v>8908</v>
      </c>
      <c r="AL1439" s="1" t="s">
        <v>522</v>
      </c>
      <c r="AM1439" s="1" t="s">
        <v>8889</v>
      </c>
      <c r="AN1439" s="1" t="s">
        <v>41</v>
      </c>
      <c r="AO1439" s="1" t="s">
        <v>6620</v>
      </c>
      <c r="AP1439" s="1" t="s">
        <v>2479</v>
      </c>
      <c r="AQ1439" s="1" t="s">
        <v>9005</v>
      </c>
      <c r="AR1439" s="1" t="s">
        <v>3279</v>
      </c>
      <c r="AS1439" s="1" t="s">
        <v>9069</v>
      </c>
      <c r="AT1439" s="1" t="s">
        <v>44</v>
      </c>
      <c r="AU1439" s="1" t="s">
        <v>6669</v>
      </c>
      <c r="AV1439" s="1" t="s">
        <v>3280</v>
      </c>
      <c r="AW1439" s="1" t="s">
        <v>7345</v>
      </c>
      <c r="BB1439" s="1" t="s">
        <v>3281</v>
      </c>
      <c r="BC1439" s="1" t="s">
        <v>11816</v>
      </c>
      <c r="BD1439" s="1" t="s">
        <v>3282</v>
      </c>
      <c r="BE1439" s="1" t="s">
        <v>11831</v>
      </c>
      <c r="BG1439" s="1" t="s">
        <v>44</v>
      </c>
      <c r="BH1439" s="1" t="s">
        <v>6669</v>
      </c>
      <c r="BI1439" s="1" t="s">
        <v>1791</v>
      </c>
      <c r="BJ1439" s="1" t="s">
        <v>8099</v>
      </c>
      <c r="BM1439" s="1" t="s">
        <v>3283</v>
      </c>
      <c r="BN1439" s="1" t="s">
        <v>10549</v>
      </c>
      <c r="BQ1439" s="1" t="s">
        <v>3284</v>
      </c>
      <c r="BR1439" s="1" t="s">
        <v>11007</v>
      </c>
      <c r="BS1439" s="1" t="s">
        <v>795</v>
      </c>
      <c r="BT1439" s="1" t="s">
        <v>8865</v>
      </c>
      <c r="BU1439" s="1" t="s">
        <v>14134</v>
      </c>
    </row>
    <row r="1440" spans="1:73" ht="13.5" customHeight="1" x14ac:dyDescent="0.25">
      <c r="A1440" s="4" t="str">
        <f t="shared" si="46"/>
        <v>1687_풍각남면_261</v>
      </c>
      <c r="B1440" s="1">
        <v>1687</v>
      </c>
      <c r="C1440" s="1" t="s">
        <v>11322</v>
      </c>
      <c r="D1440" s="1" t="s">
        <v>11323</v>
      </c>
      <c r="E1440" s="1">
        <v>1439</v>
      </c>
      <c r="F1440" s="1">
        <v>7</v>
      </c>
      <c r="G1440" s="1" t="s">
        <v>3090</v>
      </c>
      <c r="H1440" s="1" t="s">
        <v>6464</v>
      </c>
      <c r="I1440" s="1">
        <v>5</v>
      </c>
      <c r="L1440" s="1">
        <v>4</v>
      </c>
      <c r="M1440" s="1" t="s">
        <v>538</v>
      </c>
      <c r="N1440" s="1" t="s">
        <v>7793</v>
      </c>
      <c r="S1440" s="1" t="s">
        <v>52</v>
      </c>
      <c r="T1440" s="1" t="s">
        <v>6593</v>
      </c>
      <c r="W1440" s="1" t="s">
        <v>545</v>
      </c>
      <c r="X1440" s="1" t="s">
        <v>7069</v>
      </c>
      <c r="Y1440" s="1" t="s">
        <v>3285</v>
      </c>
      <c r="Z1440" s="1" t="s">
        <v>7899</v>
      </c>
      <c r="AC1440" s="1">
        <v>36</v>
      </c>
      <c r="AD1440" s="1" t="s">
        <v>76</v>
      </c>
      <c r="AE1440" s="1" t="s">
        <v>8719</v>
      </c>
      <c r="AJ1440" s="1" t="s">
        <v>17</v>
      </c>
      <c r="AK1440" s="1" t="s">
        <v>8908</v>
      </c>
      <c r="AL1440" s="1" t="s">
        <v>3286</v>
      </c>
      <c r="AM1440" s="1" t="s">
        <v>8927</v>
      </c>
      <c r="AT1440" s="1" t="s">
        <v>60</v>
      </c>
      <c r="AU1440" s="1" t="s">
        <v>7012</v>
      </c>
      <c r="AV1440" s="1" t="s">
        <v>712</v>
      </c>
      <c r="AW1440" s="1" t="s">
        <v>9329</v>
      </c>
      <c r="BG1440" s="1" t="s">
        <v>78</v>
      </c>
      <c r="BH1440" s="1" t="s">
        <v>6689</v>
      </c>
      <c r="BI1440" s="1" t="s">
        <v>1410</v>
      </c>
      <c r="BJ1440" s="1" t="s">
        <v>8328</v>
      </c>
      <c r="BK1440" s="1" t="s">
        <v>60</v>
      </c>
      <c r="BL1440" s="1" t="s">
        <v>7012</v>
      </c>
      <c r="BM1440" s="1" t="s">
        <v>3287</v>
      </c>
      <c r="BN1440" s="1" t="s">
        <v>10550</v>
      </c>
      <c r="BO1440" s="1" t="s">
        <v>60</v>
      </c>
      <c r="BP1440" s="1" t="s">
        <v>7012</v>
      </c>
      <c r="BQ1440" s="1" t="s">
        <v>3288</v>
      </c>
      <c r="BR1440" s="1" t="s">
        <v>11008</v>
      </c>
      <c r="BS1440" s="1" t="s">
        <v>510</v>
      </c>
      <c r="BT1440" s="1" t="s">
        <v>8915</v>
      </c>
    </row>
    <row r="1441" spans="1:72" ht="13.5" customHeight="1" x14ac:dyDescent="0.25">
      <c r="A1441" s="4" t="str">
        <f t="shared" si="46"/>
        <v>1687_풍각남면_261</v>
      </c>
      <c r="B1441" s="1">
        <v>1687</v>
      </c>
      <c r="C1441" s="1" t="s">
        <v>11322</v>
      </c>
      <c r="D1441" s="1" t="s">
        <v>11323</v>
      </c>
      <c r="E1441" s="1">
        <v>1440</v>
      </c>
      <c r="F1441" s="1">
        <v>7</v>
      </c>
      <c r="G1441" s="1" t="s">
        <v>3090</v>
      </c>
      <c r="H1441" s="1" t="s">
        <v>6464</v>
      </c>
      <c r="I1441" s="1">
        <v>5</v>
      </c>
      <c r="L1441" s="1">
        <v>4</v>
      </c>
      <c r="M1441" s="1" t="s">
        <v>538</v>
      </c>
      <c r="N1441" s="1" t="s">
        <v>7793</v>
      </c>
      <c r="S1441" s="1" t="s">
        <v>68</v>
      </c>
      <c r="T1441" s="1" t="s">
        <v>6595</v>
      </c>
      <c r="W1441" s="1" t="s">
        <v>74</v>
      </c>
      <c r="X1441" s="1" t="s">
        <v>7057</v>
      </c>
      <c r="Y1441" s="1" t="s">
        <v>3289</v>
      </c>
      <c r="Z1441" s="1" t="s">
        <v>11517</v>
      </c>
      <c r="AC1441" s="1">
        <v>79</v>
      </c>
      <c r="AD1441" s="1" t="s">
        <v>188</v>
      </c>
      <c r="AE1441" s="1" t="s">
        <v>8734</v>
      </c>
    </row>
    <row r="1442" spans="1:72" ht="13.5" customHeight="1" x14ac:dyDescent="0.25">
      <c r="A1442" s="4" t="str">
        <f t="shared" si="46"/>
        <v>1687_풍각남면_261</v>
      </c>
      <c r="B1442" s="1">
        <v>1687</v>
      </c>
      <c r="C1442" s="1" t="s">
        <v>11322</v>
      </c>
      <c r="D1442" s="1" t="s">
        <v>11323</v>
      </c>
      <c r="E1442" s="1">
        <v>1441</v>
      </c>
      <c r="F1442" s="1">
        <v>7</v>
      </c>
      <c r="G1442" s="1" t="s">
        <v>3090</v>
      </c>
      <c r="H1442" s="1" t="s">
        <v>6464</v>
      </c>
      <c r="I1442" s="1">
        <v>5</v>
      </c>
      <c r="L1442" s="1">
        <v>4</v>
      </c>
      <c r="M1442" s="1" t="s">
        <v>538</v>
      </c>
      <c r="N1442" s="1" t="s">
        <v>7793</v>
      </c>
      <c r="S1442" s="1" t="s">
        <v>93</v>
      </c>
      <c r="T1442" s="1" t="s">
        <v>6597</v>
      </c>
      <c r="Y1442" s="1" t="s">
        <v>3290</v>
      </c>
      <c r="Z1442" s="1" t="s">
        <v>7900</v>
      </c>
      <c r="AC1442" s="1">
        <v>10</v>
      </c>
      <c r="AD1442" s="1" t="s">
        <v>67</v>
      </c>
      <c r="AE1442" s="1" t="s">
        <v>8717</v>
      </c>
    </row>
    <row r="1443" spans="1:72" ht="13.5" customHeight="1" x14ac:dyDescent="0.25">
      <c r="A1443" s="4" t="str">
        <f t="shared" si="46"/>
        <v>1687_풍각남면_261</v>
      </c>
      <c r="B1443" s="1">
        <v>1687</v>
      </c>
      <c r="C1443" s="1" t="s">
        <v>11322</v>
      </c>
      <c r="D1443" s="1" t="s">
        <v>11323</v>
      </c>
      <c r="E1443" s="1">
        <v>1442</v>
      </c>
      <c r="F1443" s="1">
        <v>7</v>
      </c>
      <c r="G1443" s="1" t="s">
        <v>3090</v>
      </c>
      <c r="H1443" s="1" t="s">
        <v>6464</v>
      </c>
      <c r="I1443" s="1">
        <v>5</v>
      </c>
      <c r="L1443" s="1">
        <v>4</v>
      </c>
      <c r="M1443" s="1" t="s">
        <v>538</v>
      </c>
      <c r="N1443" s="1" t="s">
        <v>7793</v>
      </c>
      <c r="S1443" s="1" t="s">
        <v>13860</v>
      </c>
      <c r="T1443" s="1" t="s">
        <v>6641</v>
      </c>
      <c r="U1443" s="1" t="s">
        <v>3291</v>
      </c>
      <c r="V1443" s="1" t="s">
        <v>6878</v>
      </c>
      <c r="W1443" s="1" t="s">
        <v>545</v>
      </c>
      <c r="X1443" s="1" t="s">
        <v>7069</v>
      </c>
      <c r="Y1443" s="1" t="s">
        <v>3066</v>
      </c>
      <c r="Z1443" s="1" t="s">
        <v>7901</v>
      </c>
      <c r="AC1443" s="1">
        <v>37</v>
      </c>
      <c r="AD1443" s="1" t="s">
        <v>124</v>
      </c>
      <c r="AE1443" s="1" t="s">
        <v>8726</v>
      </c>
    </row>
    <row r="1444" spans="1:72" ht="13.5" customHeight="1" x14ac:dyDescent="0.25">
      <c r="A1444" s="4" t="str">
        <f t="shared" si="46"/>
        <v>1687_풍각남면_261</v>
      </c>
      <c r="B1444" s="1">
        <v>1687</v>
      </c>
      <c r="C1444" s="1" t="s">
        <v>11322</v>
      </c>
      <c r="D1444" s="1" t="s">
        <v>11323</v>
      </c>
      <c r="E1444" s="1">
        <v>1443</v>
      </c>
      <c r="F1444" s="1">
        <v>7</v>
      </c>
      <c r="G1444" s="1" t="s">
        <v>3090</v>
      </c>
      <c r="H1444" s="1" t="s">
        <v>6464</v>
      </c>
      <c r="I1444" s="1">
        <v>5</v>
      </c>
      <c r="L1444" s="1">
        <v>4</v>
      </c>
      <c r="M1444" s="1" t="s">
        <v>538</v>
      </c>
      <c r="N1444" s="1" t="s">
        <v>7793</v>
      </c>
      <c r="S1444" s="1" t="s">
        <v>70</v>
      </c>
      <c r="T1444" s="1" t="s">
        <v>6596</v>
      </c>
      <c r="Y1444" s="1" t="s">
        <v>1354</v>
      </c>
      <c r="Z1444" s="1" t="s">
        <v>7902</v>
      </c>
      <c r="AC1444" s="1">
        <v>6</v>
      </c>
      <c r="AD1444" s="1" t="s">
        <v>333</v>
      </c>
      <c r="AE1444" s="1" t="s">
        <v>8749</v>
      </c>
      <c r="AF1444" s="1" t="s">
        <v>97</v>
      </c>
      <c r="AG1444" s="1" t="s">
        <v>8774</v>
      </c>
    </row>
    <row r="1445" spans="1:72" ht="13.5" customHeight="1" x14ac:dyDescent="0.25">
      <c r="A1445" s="4" t="str">
        <f t="shared" si="46"/>
        <v>1687_풍각남면_261</v>
      </c>
      <c r="B1445" s="1">
        <v>1687</v>
      </c>
      <c r="C1445" s="1" t="s">
        <v>11322</v>
      </c>
      <c r="D1445" s="1" t="s">
        <v>11323</v>
      </c>
      <c r="E1445" s="1">
        <v>1444</v>
      </c>
      <c r="F1445" s="1">
        <v>7</v>
      </c>
      <c r="G1445" s="1" t="s">
        <v>3090</v>
      </c>
      <c r="H1445" s="1" t="s">
        <v>6464</v>
      </c>
      <c r="I1445" s="1">
        <v>5</v>
      </c>
      <c r="L1445" s="1">
        <v>5</v>
      </c>
      <c r="M1445" s="1" t="s">
        <v>12560</v>
      </c>
      <c r="N1445" s="1" t="s">
        <v>13053</v>
      </c>
      <c r="T1445" s="1" t="s">
        <v>11369</v>
      </c>
      <c r="U1445" s="1" t="s">
        <v>3292</v>
      </c>
      <c r="V1445" s="1" t="s">
        <v>13346</v>
      </c>
      <c r="W1445" s="1" t="s">
        <v>98</v>
      </c>
      <c r="X1445" s="1" t="s">
        <v>11439</v>
      </c>
      <c r="Y1445" s="1" t="s">
        <v>3293</v>
      </c>
      <c r="Z1445" s="1" t="s">
        <v>7903</v>
      </c>
      <c r="AC1445" s="1">
        <v>39</v>
      </c>
      <c r="AD1445" s="1" t="s">
        <v>347</v>
      </c>
      <c r="AE1445" s="1" t="s">
        <v>8751</v>
      </c>
      <c r="AJ1445" s="1" t="s">
        <v>17</v>
      </c>
      <c r="AK1445" s="1" t="s">
        <v>8908</v>
      </c>
      <c r="AL1445" s="1" t="s">
        <v>56</v>
      </c>
      <c r="AM1445" s="1" t="s">
        <v>11552</v>
      </c>
      <c r="AT1445" s="1" t="s">
        <v>216</v>
      </c>
      <c r="AU1445" s="1" t="s">
        <v>13344</v>
      </c>
      <c r="AV1445" s="1" t="s">
        <v>3294</v>
      </c>
      <c r="AW1445" s="1" t="s">
        <v>9471</v>
      </c>
      <c r="BB1445" s="1" t="s">
        <v>214</v>
      </c>
      <c r="BC1445" s="1" t="s">
        <v>13383</v>
      </c>
      <c r="BD1445" s="1" t="s">
        <v>1571</v>
      </c>
      <c r="BE1445" s="1" t="s">
        <v>7905</v>
      </c>
      <c r="BG1445" s="1" t="s">
        <v>216</v>
      </c>
      <c r="BH1445" s="1" t="s">
        <v>13344</v>
      </c>
      <c r="BI1445" s="1" t="s">
        <v>802</v>
      </c>
      <c r="BJ1445" s="1" t="s">
        <v>7653</v>
      </c>
      <c r="BK1445" s="1" t="s">
        <v>44</v>
      </c>
      <c r="BL1445" s="1" t="s">
        <v>6669</v>
      </c>
      <c r="BM1445" s="1" t="s">
        <v>1811</v>
      </c>
      <c r="BN1445" s="1" t="s">
        <v>7832</v>
      </c>
      <c r="BQ1445" s="1" t="s">
        <v>3295</v>
      </c>
      <c r="BR1445" s="1" t="s">
        <v>11009</v>
      </c>
      <c r="BS1445" s="1" t="s">
        <v>51</v>
      </c>
      <c r="BT1445" s="1" t="s">
        <v>8849</v>
      </c>
    </row>
    <row r="1446" spans="1:72" ht="13.5" customHeight="1" x14ac:dyDescent="0.25">
      <c r="A1446" s="4" t="str">
        <f t="shared" si="46"/>
        <v>1687_풍각남면_261</v>
      </c>
      <c r="B1446" s="1">
        <v>1687</v>
      </c>
      <c r="C1446" s="1" t="s">
        <v>11322</v>
      </c>
      <c r="D1446" s="1" t="s">
        <v>11323</v>
      </c>
      <c r="E1446" s="1">
        <v>1445</v>
      </c>
      <c r="F1446" s="1">
        <v>7</v>
      </c>
      <c r="G1446" s="1" t="s">
        <v>3090</v>
      </c>
      <c r="H1446" s="1" t="s">
        <v>6464</v>
      </c>
      <c r="I1446" s="1">
        <v>5</v>
      </c>
      <c r="L1446" s="1">
        <v>5</v>
      </c>
      <c r="M1446" s="1" t="s">
        <v>12560</v>
      </c>
      <c r="N1446" s="1" t="s">
        <v>13053</v>
      </c>
      <c r="S1446" s="1" t="s">
        <v>52</v>
      </c>
      <c r="T1446" s="1" t="s">
        <v>6593</v>
      </c>
      <c r="U1446" s="1" t="s">
        <v>53</v>
      </c>
      <c r="V1446" s="1" t="s">
        <v>6668</v>
      </c>
      <c r="Y1446" s="1" t="s">
        <v>3296</v>
      </c>
      <c r="Z1446" s="1" t="s">
        <v>7904</v>
      </c>
      <c r="AC1446" s="1">
        <v>40</v>
      </c>
      <c r="AD1446" s="1" t="s">
        <v>327</v>
      </c>
      <c r="AE1446" s="1" t="s">
        <v>8748</v>
      </c>
      <c r="AJ1446" s="1" t="s">
        <v>17</v>
      </c>
      <c r="AK1446" s="1" t="s">
        <v>8908</v>
      </c>
      <c r="AL1446" s="1" t="s">
        <v>51</v>
      </c>
      <c r="AM1446" s="1" t="s">
        <v>8849</v>
      </c>
      <c r="AN1446" s="1" t="s">
        <v>3297</v>
      </c>
      <c r="AO1446" s="1" t="s">
        <v>8956</v>
      </c>
      <c r="AP1446" s="1" t="s">
        <v>173</v>
      </c>
      <c r="AQ1446" s="1" t="s">
        <v>6934</v>
      </c>
      <c r="AR1446" s="1" t="s">
        <v>3298</v>
      </c>
      <c r="AS1446" s="1" t="s">
        <v>11707</v>
      </c>
      <c r="AT1446" s="1" t="s">
        <v>44</v>
      </c>
      <c r="AU1446" s="1" t="s">
        <v>6669</v>
      </c>
      <c r="AV1446" s="1" t="s">
        <v>676</v>
      </c>
      <c r="AW1446" s="1" t="s">
        <v>8183</v>
      </c>
      <c r="BB1446" s="1" t="s">
        <v>83</v>
      </c>
      <c r="BC1446" s="1" t="s">
        <v>11816</v>
      </c>
      <c r="BD1446" s="1" t="s">
        <v>3299</v>
      </c>
      <c r="BE1446" s="1" t="s">
        <v>11832</v>
      </c>
      <c r="BG1446" s="1" t="s">
        <v>44</v>
      </c>
      <c r="BH1446" s="1" t="s">
        <v>6669</v>
      </c>
      <c r="BI1446" s="1" t="s">
        <v>3300</v>
      </c>
      <c r="BJ1446" s="1" t="s">
        <v>11511</v>
      </c>
      <c r="BK1446" s="1" t="s">
        <v>44</v>
      </c>
      <c r="BL1446" s="1" t="s">
        <v>6669</v>
      </c>
      <c r="BM1446" s="1" t="s">
        <v>662</v>
      </c>
      <c r="BN1446" s="1" t="s">
        <v>9974</v>
      </c>
      <c r="BO1446" s="1" t="s">
        <v>60</v>
      </c>
      <c r="BP1446" s="1" t="s">
        <v>7012</v>
      </c>
      <c r="BQ1446" s="1" t="s">
        <v>635</v>
      </c>
      <c r="BR1446" s="1" t="s">
        <v>12228</v>
      </c>
      <c r="BS1446" s="1" t="s">
        <v>522</v>
      </c>
      <c r="BT1446" s="1" t="s">
        <v>8889</v>
      </c>
    </row>
    <row r="1447" spans="1:72" ht="13.5" customHeight="1" x14ac:dyDescent="0.25">
      <c r="A1447" s="4" t="str">
        <f t="shared" si="46"/>
        <v>1687_풍각남면_261</v>
      </c>
      <c r="B1447" s="1">
        <v>1687</v>
      </c>
      <c r="C1447" s="1" t="s">
        <v>11322</v>
      </c>
      <c r="D1447" s="1" t="s">
        <v>11323</v>
      </c>
      <c r="E1447" s="1">
        <v>1446</v>
      </c>
      <c r="F1447" s="1">
        <v>7</v>
      </c>
      <c r="G1447" s="1" t="s">
        <v>3090</v>
      </c>
      <c r="H1447" s="1" t="s">
        <v>6464</v>
      </c>
      <c r="I1447" s="1">
        <v>5</v>
      </c>
      <c r="L1447" s="1">
        <v>5</v>
      </c>
      <c r="M1447" s="1" t="s">
        <v>12560</v>
      </c>
      <c r="N1447" s="1" t="s">
        <v>13053</v>
      </c>
      <c r="S1447" s="1" t="s">
        <v>68</v>
      </c>
      <c r="T1447" s="1" t="s">
        <v>6595</v>
      </c>
      <c r="U1447" s="1" t="s">
        <v>214</v>
      </c>
      <c r="V1447" s="1" t="s">
        <v>13345</v>
      </c>
      <c r="Y1447" s="1" t="s">
        <v>1571</v>
      </c>
      <c r="Z1447" s="1" t="s">
        <v>7905</v>
      </c>
      <c r="AC1447" s="1">
        <v>80</v>
      </c>
      <c r="AD1447" s="1" t="s">
        <v>1066</v>
      </c>
      <c r="AE1447" s="1" t="s">
        <v>7176</v>
      </c>
    </row>
    <row r="1448" spans="1:72" ht="13.5" customHeight="1" x14ac:dyDescent="0.25">
      <c r="A1448" s="4" t="str">
        <f t="shared" si="46"/>
        <v>1687_풍각남면_261</v>
      </c>
      <c r="B1448" s="1">
        <v>1687</v>
      </c>
      <c r="C1448" s="1" t="s">
        <v>11322</v>
      </c>
      <c r="D1448" s="1" t="s">
        <v>11323</v>
      </c>
      <c r="E1448" s="1">
        <v>1447</v>
      </c>
      <c r="F1448" s="1">
        <v>7</v>
      </c>
      <c r="G1448" s="1" t="s">
        <v>3090</v>
      </c>
      <c r="H1448" s="1" t="s">
        <v>6464</v>
      </c>
      <c r="I1448" s="1">
        <v>5</v>
      </c>
      <c r="L1448" s="1">
        <v>5</v>
      </c>
      <c r="M1448" s="1" t="s">
        <v>12560</v>
      </c>
      <c r="N1448" s="1" t="s">
        <v>13053</v>
      </c>
      <c r="S1448" s="1" t="s">
        <v>93</v>
      </c>
      <c r="T1448" s="1" t="s">
        <v>6597</v>
      </c>
      <c r="Y1448" s="1" t="s">
        <v>3301</v>
      </c>
      <c r="Z1448" s="1" t="s">
        <v>7906</v>
      </c>
      <c r="AC1448" s="1">
        <v>9</v>
      </c>
      <c r="AD1448" s="1" t="s">
        <v>594</v>
      </c>
      <c r="AE1448" s="1" t="s">
        <v>8763</v>
      </c>
    </row>
    <row r="1449" spans="1:72" ht="13.5" customHeight="1" x14ac:dyDescent="0.25">
      <c r="A1449" s="4" t="str">
        <f t="shared" si="46"/>
        <v>1687_풍각남면_261</v>
      </c>
      <c r="B1449" s="1">
        <v>1687</v>
      </c>
      <c r="C1449" s="1" t="s">
        <v>11322</v>
      </c>
      <c r="D1449" s="1" t="s">
        <v>11323</v>
      </c>
      <c r="E1449" s="1">
        <v>1448</v>
      </c>
      <c r="F1449" s="1">
        <v>7</v>
      </c>
      <c r="G1449" s="1" t="s">
        <v>3090</v>
      </c>
      <c r="H1449" s="1" t="s">
        <v>6464</v>
      </c>
      <c r="I1449" s="1">
        <v>5</v>
      </c>
      <c r="L1449" s="1">
        <v>5</v>
      </c>
      <c r="M1449" s="1" t="s">
        <v>12560</v>
      </c>
      <c r="N1449" s="1" t="s">
        <v>13053</v>
      </c>
      <c r="S1449" s="1" t="s">
        <v>70</v>
      </c>
      <c r="T1449" s="1" t="s">
        <v>6596</v>
      </c>
      <c r="Y1449" s="1" t="s">
        <v>3302</v>
      </c>
      <c r="Z1449" s="1" t="s">
        <v>7907</v>
      </c>
      <c r="AC1449" s="1">
        <v>4</v>
      </c>
      <c r="AD1449" s="1" t="s">
        <v>72</v>
      </c>
      <c r="AE1449" s="1" t="s">
        <v>8718</v>
      </c>
    </row>
    <row r="1450" spans="1:72" ht="13.5" customHeight="1" x14ac:dyDescent="0.25">
      <c r="A1450" s="4" t="str">
        <f t="shared" si="46"/>
        <v>1687_풍각남면_261</v>
      </c>
      <c r="B1450" s="1">
        <v>1687</v>
      </c>
      <c r="C1450" s="1" t="s">
        <v>11322</v>
      </c>
      <c r="D1450" s="1" t="s">
        <v>11323</v>
      </c>
      <c r="E1450" s="1">
        <v>1449</v>
      </c>
      <c r="F1450" s="1">
        <v>7</v>
      </c>
      <c r="G1450" s="1" t="s">
        <v>3090</v>
      </c>
      <c r="H1450" s="1" t="s">
        <v>6464</v>
      </c>
      <c r="I1450" s="1">
        <v>5</v>
      </c>
      <c r="L1450" s="1">
        <v>5</v>
      </c>
      <c r="M1450" s="1" t="s">
        <v>12560</v>
      </c>
      <c r="N1450" s="1" t="s">
        <v>13053</v>
      </c>
      <c r="S1450" s="1" t="s">
        <v>93</v>
      </c>
      <c r="T1450" s="1" t="s">
        <v>6597</v>
      </c>
      <c r="Y1450" s="1" t="s">
        <v>3303</v>
      </c>
      <c r="Z1450" s="1" t="s">
        <v>7908</v>
      </c>
      <c r="AC1450" s="1">
        <v>1</v>
      </c>
      <c r="AD1450" s="1" t="s">
        <v>661</v>
      </c>
      <c r="AE1450" s="1" t="s">
        <v>8765</v>
      </c>
      <c r="AF1450" s="1" t="s">
        <v>97</v>
      </c>
      <c r="AG1450" s="1" t="s">
        <v>8774</v>
      </c>
    </row>
    <row r="1451" spans="1:72" ht="13.5" customHeight="1" x14ac:dyDescent="0.25">
      <c r="A1451" s="4" t="str">
        <f t="shared" si="46"/>
        <v>1687_풍각남면_261</v>
      </c>
      <c r="B1451" s="1">
        <v>1687</v>
      </c>
      <c r="C1451" s="1" t="s">
        <v>11322</v>
      </c>
      <c r="D1451" s="1" t="s">
        <v>11323</v>
      </c>
      <c r="E1451" s="1">
        <v>1450</v>
      </c>
      <c r="F1451" s="1">
        <v>7</v>
      </c>
      <c r="G1451" s="1" t="s">
        <v>3090</v>
      </c>
      <c r="H1451" s="1" t="s">
        <v>6464</v>
      </c>
      <c r="I1451" s="1">
        <v>5</v>
      </c>
      <c r="L1451" s="1">
        <v>5</v>
      </c>
      <c r="M1451" s="1" t="s">
        <v>12560</v>
      </c>
      <c r="N1451" s="1" t="s">
        <v>13053</v>
      </c>
      <c r="T1451" s="1" t="s">
        <v>11389</v>
      </c>
      <c r="U1451" s="1" t="s">
        <v>322</v>
      </c>
      <c r="V1451" s="1" t="s">
        <v>6685</v>
      </c>
      <c r="Y1451" s="1" t="s">
        <v>112</v>
      </c>
      <c r="Z1451" s="1" t="s">
        <v>7574</v>
      </c>
      <c r="AC1451" s="1">
        <v>41</v>
      </c>
      <c r="AD1451" s="1" t="s">
        <v>287</v>
      </c>
      <c r="AE1451" s="1" t="s">
        <v>8744</v>
      </c>
    </row>
    <row r="1452" spans="1:72" ht="13.5" customHeight="1" x14ac:dyDescent="0.25">
      <c r="A1452" s="4" t="str">
        <f t="shared" si="46"/>
        <v>1687_풍각남면_261</v>
      </c>
      <c r="B1452" s="1">
        <v>1687</v>
      </c>
      <c r="C1452" s="1" t="s">
        <v>11322</v>
      </c>
      <c r="D1452" s="1" t="s">
        <v>11323</v>
      </c>
      <c r="E1452" s="1">
        <v>1451</v>
      </c>
      <c r="F1452" s="1">
        <v>7</v>
      </c>
      <c r="G1452" s="1" t="s">
        <v>3090</v>
      </c>
      <c r="H1452" s="1" t="s">
        <v>6464</v>
      </c>
      <c r="I1452" s="1">
        <v>5</v>
      </c>
      <c r="L1452" s="1">
        <v>5</v>
      </c>
      <c r="M1452" s="1" t="s">
        <v>12560</v>
      </c>
      <c r="N1452" s="1" t="s">
        <v>13053</v>
      </c>
      <c r="T1452" s="1" t="s">
        <v>11389</v>
      </c>
      <c r="U1452" s="1" t="s">
        <v>326</v>
      </c>
      <c r="V1452" s="1" t="s">
        <v>6686</v>
      </c>
      <c r="Y1452" s="1" t="s">
        <v>3304</v>
      </c>
      <c r="Z1452" s="1" t="s">
        <v>7909</v>
      </c>
      <c r="AC1452" s="1">
        <v>11</v>
      </c>
      <c r="AD1452" s="1" t="s">
        <v>192</v>
      </c>
      <c r="AE1452" s="1" t="s">
        <v>8735</v>
      </c>
      <c r="AF1452" s="1" t="s">
        <v>1021</v>
      </c>
      <c r="AG1452" s="1" t="s">
        <v>8784</v>
      </c>
      <c r="AH1452" s="1" t="s">
        <v>163</v>
      </c>
      <c r="AI1452" s="1" t="s">
        <v>8851</v>
      </c>
      <c r="BF1452" s="1" t="s">
        <v>11810</v>
      </c>
    </row>
    <row r="1453" spans="1:72" ht="13.5" customHeight="1" x14ac:dyDescent="0.25">
      <c r="A1453" s="4" t="str">
        <f t="shared" si="46"/>
        <v>1687_풍각남면_261</v>
      </c>
      <c r="B1453" s="1">
        <v>1687</v>
      </c>
      <c r="C1453" s="1" t="s">
        <v>11322</v>
      </c>
      <c r="D1453" s="1" t="s">
        <v>11323</v>
      </c>
      <c r="E1453" s="1">
        <v>1452</v>
      </c>
      <c r="F1453" s="1">
        <v>7</v>
      </c>
      <c r="G1453" s="1" t="s">
        <v>3090</v>
      </c>
      <c r="H1453" s="1" t="s">
        <v>6464</v>
      </c>
      <c r="I1453" s="1">
        <v>6</v>
      </c>
      <c r="J1453" s="1" t="s">
        <v>3305</v>
      </c>
      <c r="K1453" s="1" t="s">
        <v>6518</v>
      </c>
      <c r="L1453" s="1">
        <v>1</v>
      </c>
      <c r="M1453" s="1" t="s">
        <v>3306</v>
      </c>
      <c r="N1453" s="1" t="s">
        <v>7441</v>
      </c>
      <c r="O1453" s="1" t="s">
        <v>443</v>
      </c>
      <c r="P1453" s="1" t="s">
        <v>11371</v>
      </c>
      <c r="T1453" s="1" t="s">
        <v>11368</v>
      </c>
      <c r="U1453" s="1" t="s">
        <v>640</v>
      </c>
      <c r="V1453" s="1" t="s">
        <v>6711</v>
      </c>
      <c r="Y1453" s="1" t="s">
        <v>3306</v>
      </c>
      <c r="Z1453" s="1" t="s">
        <v>7441</v>
      </c>
      <c r="AC1453" s="1">
        <v>41</v>
      </c>
      <c r="AD1453" s="1" t="s">
        <v>287</v>
      </c>
      <c r="AE1453" s="1" t="s">
        <v>8744</v>
      </c>
      <c r="AJ1453" s="1" t="s">
        <v>17</v>
      </c>
      <c r="AK1453" s="1" t="s">
        <v>8908</v>
      </c>
      <c r="AL1453" s="1" t="s">
        <v>522</v>
      </c>
      <c r="AM1453" s="1" t="s">
        <v>8889</v>
      </c>
      <c r="AN1453" s="1" t="s">
        <v>41</v>
      </c>
      <c r="AO1453" s="1" t="s">
        <v>6620</v>
      </c>
      <c r="AP1453" s="1" t="s">
        <v>130</v>
      </c>
      <c r="AQ1453" s="1" t="s">
        <v>6673</v>
      </c>
      <c r="AR1453" s="1" t="s">
        <v>3307</v>
      </c>
      <c r="AS1453" s="1" t="s">
        <v>9070</v>
      </c>
      <c r="AT1453" s="1" t="s">
        <v>44</v>
      </c>
      <c r="AU1453" s="1" t="s">
        <v>6669</v>
      </c>
      <c r="AV1453" s="1" t="s">
        <v>951</v>
      </c>
      <c r="AW1453" s="1" t="s">
        <v>7643</v>
      </c>
      <c r="BB1453" s="1" t="s">
        <v>46</v>
      </c>
      <c r="BC1453" s="1" t="s">
        <v>6783</v>
      </c>
      <c r="BD1453" s="1" t="s">
        <v>1347</v>
      </c>
      <c r="BE1453" s="1" t="s">
        <v>7414</v>
      </c>
      <c r="BG1453" s="1" t="s">
        <v>60</v>
      </c>
      <c r="BH1453" s="1" t="s">
        <v>7012</v>
      </c>
      <c r="BI1453" s="1" t="s">
        <v>2066</v>
      </c>
      <c r="BJ1453" s="1" t="s">
        <v>8571</v>
      </c>
      <c r="BK1453" s="1" t="s">
        <v>60</v>
      </c>
      <c r="BL1453" s="1" t="s">
        <v>7012</v>
      </c>
      <c r="BM1453" s="1" t="s">
        <v>3308</v>
      </c>
      <c r="BN1453" s="1" t="s">
        <v>10551</v>
      </c>
      <c r="BO1453" s="1" t="s">
        <v>44</v>
      </c>
      <c r="BP1453" s="1" t="s">
        <v>6669</v>
      </c>
      <c r="BQ1453" s="1" t="s">
        <v>3309</v>
      </c>
      <c r="BR1453" s="1" t="s">
        <v>11773</v>
      </c>
      <c r="BS1453" s="1" t="s">
        <v>522</v>
      </c>
      <c r="BT1453" s="1" t="s">
        <v>8889</v>
      </c>
    </row>
    <row r="1454" spans="1:72" ht="13.5" customHeight="1" x14ac:dyDescent="0.25">
      <c r="A1454" s="4" t="str">
        <f t="shared" si="46"/>
        <v>1687_풍각남면_261</v>
      </c>
      <c r="B1454" s="1">
        <v>1687</v>
      </c>
      <c r="C1454" s="1" t="s">
        <v>11322</v>
      </c>
      <c r="D1454" s="1" t="s">
        <v>11323</v>
      </c>
      <c r="E1454" s="1">
        <v>1453</v>
      </c>
      <c r="F1454" s="1">
        <v>7</v>
      </c>
      <c r="G1454" s="1" t="s">
        <v>3090</v>
      </c>
      <c r="H1454" s="1" t="s">
        <v>6464</v>
      </c>
      <c r="I1454" s="1">
        <v>6</v>
      </c>
      <c r="L1454" s="1">
        <v>1</v>
      </c>
      <c r="M1454" s="1" t="s">
        <v>3306</v>
      </c>
      <c r="N1454" s="1" t="s">
        <v>7441</v>
      </c>
      <c r="S1454" s="1" t="s">
        <v>52</v>
      </c>
      <c r="T1454" s="1" t="s">
        <v>6593</v>
      </c>
      <c r="U1454" s="1" t="s">
        <v>83</v>
      </c>
      <c r="V1454" s="1" t="s">
        <v>11397</v>
      </c>
      <c r="W1454" s="1" t="s">
        <v>1254</v>
      </c>
      <c r="X1454" s="1" t="s">
        <v>7079</v>
      </c>
      <c r="Y1454" s="1" t="s">
        <v>13439</v>
      </c>
      <c r="Z1454" s="1" t="s">
        <v>13458</v>
      </c>
      <c r="AC1454" s="1">
        <v>27</v>
      </c>
      <c r="AD1454" s="1" t="s">
        <v>162</v>
      </c>
      <c r="AE1454" s="1" t="s">
        <v>8732</v>
      </c>
      <c r="AF1454" s="1" t="s">
        <v>97</v>
      </c>
      <c r="AG1454" s="1" t="s">
        <v>8774</v>
      </c>
      <c r="AJ1454" s="1" t="s">
        <v>17</v>
      </c>
      <c r="AK1454" s="1" t="s">
        <v>8908</v>
      </c>
      <c r="AL1454" s="1" t="s">
        <v>833</v>
      </c>
      <c r="AM1454" s="1" t="s">
        <v>8552</v>
      </c>
      <c r="AT1454" s="1" t="s">
        <v>60</v>
      </c>
      <c r="AU1454" s="1" t="s">
        <v>7012</v>
      </c>
      <c r="AV1454" s="1" t="s">
        <v>3310</v>
      </c>
      <c r="AW1454" s="1" t="s">
        <v>9472</v>
      </c>
      <c r="BG1454" s="1" t="s">
        <v>60</v>
      </c>
      <c r="BH1454" s="1" t="s">
        <v>7012</v>
      </c>
      <c r="BI1454" s="1" t="s">
        <v>3311</v>
      </c>
      <c r="BJ1454" s="1" t="s">
        <v>10132</v>
      </c>
      <c r="BK1454" s="1" t="s">
        <v>60</v>
      </c>
      <c r="BL1454" s="1" t="s">
        <v>7012</v>
      </c>
      <c r="BM1454" s="1" t="s">
        <v>3312</v>
      </c>
      <c r="BN1454" s="1" t="s">
        <v>10552</v>
      </c>
      <c r="BO1454" s="1" t="s">
        <v>60</v>
      </c>
      <c r="BP1454" s="1" t="s">
        <v>7012</v>
      </c>
      <c r="BQ1454" s="1" t="s">
        <v>3313</v>
      </c>
      <c r="BR1454" s="1" t="s">
        <v>11010</v>
      </c>
      <c r="BS1454" s="1" t="s">
        <v>737</v>
      </c>
      <c r="BT1454" s="1" t="s">
        <v>8867</v>
      </c>
    </row>
    <row r="1455" spans="1:72" ht="13.5" customHeight="1" x14ac:dyDescent="0.25">
      <c r="A1455" s="4" t="str">
        <f t="shared" si="46"/>
        <v>1687_풍각남면_261</v>
      </c>
      <c r="B1455" s="1">
        <v>1687</v>
      </c>
      <c r="C1455" s="1" t="s">
        <v>11322</v>
      </c>
      <c r="D1455" s="1" t="s">
        <v>11323</v>
      </c>
      <c r="E1455" s="1">
        <v>1454</v>
      </c>
      <c r="F1455" s="1">
        <v>7</v>
      </c>
      <c r="G1455" s="1" t="s">
        <v>3090</v>
      </c>
      <c r="H1455" s="1" t="s">
        <v>6464</v>
      </c>
      <c r="I1455" s="1">
        <v>6</v>
      </c>
      <c r="L1455" s="1">
        <v>1</v>
      </c>
      <c r="M1455" s="1" t="s">
        <v>3306</v>
      </c>
      <c r="N1455" s="1" t="s">
        <v>7441</v>
      </c>
      <c r="S1455" s="1" t="s">
        <v>68</v>
      </c>
      <c r="T1455" s="1" t="s">
        <v>6595</v>
      </c>
      <c r="U1455" s="1" t="s">
        <v>46</v>
      </c>
      <c r="V1455" s="1" t="s">
        <v>6783</v>
      </c>
      <c r="Y1455" s="1" t="s">
        <v>1347</v>
      </c>
      <c r="Z1455" s="1" t="s">
        <v>7414</v>
      </c>
      <c r="AC1455" s="1">
        <v>58</v>
      </c>
      <c r="AD1455" s="1" t="s">
        <v>1424</v>
      </c>
      <c r="AE1455" s="1" t="s">
        <v>8770</v>
      </c>
    </row>
    <row r="1456" spans="1:72" ht="13.5" customHeight="1" x14ac:dyDescent="0.25">
      <c r="A1456" s="4" t="str">
        <f t="shared" si="46"/>
        <v>1687_풍각남면_261</v>
      </c>
      <c r="B1456" s="1">
        <v>1687</v>
      </c>
      <c r="C1456" s="1" t="s">
        <v>11322</v>
      </c>
      <c r="D1456" s="1" t="s">
        <v>11323</v>
      </c>
      <c r="E1456" s="1">
        <v>1455</v>
      </c>
      <c r="F1456" s="1">
        <v>7</v>
      </c>
      <c r="G1456" s="1" t="s">
        <v>3090</v>
      </c>
      <c r="H1456" s="1" t="s">
        <v>6464</v>
      </c>
      <c r="I1456" s="1">
        <v>6</v>
      </c>
      <c r="L1456" s="1">
        <v>1</v>
      </c>
      <c r="M1456" s="1" t="s">
        <v>3306</v>
      </c>
      <c r="N1456" s="1" t="s">
        <v>7441</v>
      </c>
      <c r="S1456" s="1" t="s">
        <v>93</v>
      </c>
      <c r="T1456" s="1" t="s">
        <v>6597</v>
      </c>
      <c r="Y1456" s="1" t="s">
        <v>3314</v>
      </c>
      <c r="Z1456" s="1" t="s">
        <v>7910</v>
      </c>
      <c r="AC1456" s="1">
        <v>3</v>
      </c>
      <c r="AD1456" s="1" t="s">
        <v>96</v>
      </c>
      <c r="AE1456" s="1" t="s">
        <v>8721</v>
      </c>
      <c r="AF1456" s="1" t="s">
        <v>97</v>
      </c>
      <c r="AG1456" s="1" t="s">
        <v>8774</v>
      </c>
    </row>
    <row r="1457" spans="1:73" ht="13.5" customHeight="1" x14ac:dyDescent="0.25">
      <c r="A1457" s="4" t="str">
        <f t="shared" si="46"/>
        <v>1687_풍각남면_261</v>
      </c>
      <c r="B1457" s="1">
        <v>1687</v>
      </c>
      <c r="C1457" s="1" t="s">
        <v>11322</v>
      </c>
      <c r="D1457" s="1" t="s">
        <v>11323</v>
      </c>
      <c r="E1457" s="1">
        <v>1456</v>
      </c>
      <c r="F1457" s="1">
        <v>7</v>
      </c>
      <c r="G1457" s="1" t="s">
        <v>3090</v>
      </c>
      <c r="H1457" s="1" t="s">
        <v>6464</v>
      </c>
      <c r="I1457" s="1">
        <v>6</v>
      </c>
      <c r="L1457" s="1">
        <v>2</v>
      </c>
      <c r="M1457" s="1" t="s">
        <v>3315</v>
      </c>
      <c r="N1457" s="1" t="s">
        <v>7911</v>
      </c>
      <c r="O1457" s="1" t="s">
        <v>11370</v>
      </c>
      <c r="P1457" s="1" t="s">
        <v>11371</v>
      </c>
      <c r="T1457" s="1" t="s">
        <v>11368</v>
      </c>
      <c r="U1457" s="1" t="s">
        <v>3189</v>
      </c>
      <c r="V1457" s="1" t="s">
        <v>6872</v>
      </c>
      <c r="Y1457" s="1" t="s">
        <v>3315</v>
      </c>
      <c r="Z1457" s="1" t="s">
        <v>7911</v>
      </c>
      <c r="AC1457" s="1">
        <v>27</v>
      </c>
      <c r="AD1457" s="1" t="s">
        <v>162</v>
      </c>
      <c r="AE1457" s="1" t="s">
        <v>8732</v>
      </c>
      <c r="AJ1457" s="1" t="s">
        <v>17</v>
      </c>
      <c r="AK1457" s="1" t="s">
        <v>8908</v>
      </c>
      <c r="AL1457" s="1" t="s">
        <v>636</v>
      </c>
      <c r="AM1457" s="1" t="s">
        <v>8934</v>
      </c>
      <c r="AN1457" s="1" t="s">
        <v>41</v>
      </c>
      <c r="AO1457" s="1" t="s">
        <v>6620</v>
      </c>
      <c r="AP1457" s="1" t="s">
        <v>130</v>
      </c>
      <c r="AQ1457" s="1" t="s">
        <v>6673</v>
      </c>
      <c r="AR1457" s="1" t="s">
        <v>3307</v>
      </c>
      <c r="AS1457" s="1" t="s">
        <v>9070</v>
      </c>
      <c r="AT1457" s="1" t="s">
        <v>44</v>
      </c>
      <c r="AU1457" s="1" t="s">
        <v>6669</v>
      </c>
      <c r="AV1457" s="1" t="s">
        <v>3316</v>
      </c>
      <c r="AW1457" s="1" t="s">
        <v>8515</v>
      </c>
      <c r="BB1457" s="1" t="s">
        <v>46</v>
      </c>
      <c r="BC1457" s="1" t="s">
        <v>6783</v>
      </c>
      <c r="BD1457" s="1" t="s">
        <v>3317</v>
      </c>
      <c r="BE1457" s="1" t="s">
        <v>8655</v>
      </c>
      <c r="BG1457" s="1" t="s">
        <v>44</v>
      </c>
      <c r="BH1457" s="1" t="s">
        <v>6669</v>
      </c>
      <c r="BI1457" s="1" t="s">
        <v>2027</v>
      </c>
      <c r="BJ1457" s="1" t="s">
        <v>9360</v>
      </c>
      <c r="BK1457" s="1" t="s">
        <v>60</v>
      </c>
      <c r="BL1457" s="1" t="s">
        <v>7012</v>
      </c>
      <c r="BM1457" s="1" t="s">
        <v>678</v>
      </c>
      <c r="BN1457" s="1" t="s">
        <v>9302</v>
      </c>
      <c r="BO1457" s="1" t="s">
        <v>44</v>
      </c>
      <c r="BP1457" s="1" t="s">
        <v>6669</v>
      </c>
      <c r="BQ1457" s="1" t="s">
        <v>3318</v>
      </c>
      <c r="BR1457" s="1" t="s">
        <v>7345</v>
      </c>
      <c r="BS1457" s="1" t="s">
        <v>522</v>
      </c>
      <c r="BT1457" s="1" t="s">
        <v>8889</v>
      </c>
    </row>
    <row r="1458" spans="1:73" ht="13.5" customHeight="1" x14ac:dyDescent="0.25">
      <c r="A1458" s="4" t="str">
        <f t="shared" si="46"/>
        <v>1687_풍각남면_261</v>
      </c>
      <c r="B1458" s="1">
        <v>1687</v>
      </c>
      <c r="C1458" s="1" t="s">
        <v>11322</v>
      </c>
      <c r="D1458" s="1" t="s">
        <v>11323</v>
      </c>
      <c r="E1458" s="1">
        <v>1457</v>
      </c>
      <c r="F1458" s="1">
        <v>7</v>
      </c>
      <c r="G1458" s="1" t="s">
        <v>3090</v>
      </c>
      <c r="H1458" s="1" t="s">
        <v>6464</v>
      </c>
      <c r="I1458" s="1">
        <v>6</v>
      </c>
      <c r="L1458" s="1">
        <v>2</v>
      </c>
      <c r="M1458" s="1" t="s">
        <v>3315</v>
      </c>
      <c r="N1458" s="1" t="s">
        <v>7911</v>
      </c>
      <c r="S1458" s="1" t="s">
        <v>52</v>
      </c>
      <c r="T1458" s="1" t="s">
        <v>6593</v>
      </c>
      <c r="W1458" s="1" t="s">
        <v>98</v>
      </c>
      <c r="X1458" s="1" t="s">
        <v>11439</v>
      </c>
      <c r="Y1458" s="1" t="s">
        <v>3319</v>
      </c>
      <c r="Z1458" s="1" t="s">
        <v>11475</v>
      </c>
      <c r="AC1458" s="1">
        <v>26</v>
      </c>
      <c r="AD1458" s="1" t="s">
        <v>141</v>
      </c>
      <c r="AE1458" s="1" t="s">
        <v>8729</v>
      </c>
      <c r="AF1458" s="1" t="s">
        <v>97</v>
      </c>
      <c r="AG1458" s="1" t="s">
        <v>8774</v>
      </c>
      <c r="AJ1458" s="1" t="s">
        <v>17</v>
      </c>
      <c r="AK1458" s="1" t="s">
        <v>8908</v>
      </c>
      <c r="AL1458" s="1" t="s">
        <v>56</v>
      </c>
      <c r="AM1458" s="1" t="s">
        <v>11552</v>
      </c>
      <c r="AT1458" s="1" t="s">
        <v>60</v>
      </c>
      <c r="AU1458" s="1" t="s">
        <v>7012</v>
      </c>
      <c r="AV1458" s="1" t="s">
        <v>1762</v>
      </c>
      <c r="AW1458" s="1" t="s">
        <v>7536</v>
      </c>
      <c r="BG1458" s="1" t="s">
        <v>60</v>
      </c>
      <c r="BH1458" s="1" t="s">
        <v>7012</v>
      </c>
      <c r="BI1458" s="1" t="s">
        <v>1054</v>
      </c>
      <c r="BJ1458" s="1" t="s">
        <v>7485</v>
      </c>
      <c r="BK1458" s="1" t="s">
        <v>288</v>
      </c>
      <c r="BL1458" s="1" t="s">
        <v>6823</v>
      </c>
      <c r="BM1458" s="1" t="s">
        <v>3320</v>
      </c>
      <c r="BN1458" s="1" t="s">
        <v>10297</v>
      </c>
      <c r="BO1458" s="1" t="s">
        <v>60</v>
      </c>
      <c r="BP1458" s="1" t="s">
        <v>7012</v>
      </c>
      <c r="BQ1458" s="1" t="s">
        <v>3321</v>
      </c>
      <c r="BR1458" s="1" t="s">
        <v>12240</v>
      </c>
      <c r="BS1458" s="1" t="s">
        <v>86</v>
      </c>
      <c r="BT1458" s="1" t="s">
        <v>8853</v>
      </c>
    </row>
    <row r="1459" spans="1:73" ht="13.5" customHeight="1" x14ac:dyDescent="0.25">
      <c r="A1459" s="4" t="str">
        <f t="shared" si="46"/>
        <v>1687_풍각남면_261</v>
      </c>
      <c r="B1459" s="1">
        <v>1687</v>
      </c>
      <c r="C1459" s="1" t="s">
        <v>11322</v>
      </c>
      <c r="D1459" s="1" t="s">
        <v>11323</v>
      </c>
      <c r="E1459" s="1">
        <v>1458</v>
      </c>
      <c r="F1459" s="1">
        <v>7</v>
      </c>
      <c r="G1459" s="1" t="s">
        <v>3090</v>
      </c>
      <c r="H1459" s="1" t="s">
        <v>6464</v>
      </c>
      <c r="I1459" s="1">
        <v>6</v>
      </c>
      <c r="L1459" s="1">
        <v>3</v>
      </c>
      <c r="M1459" s="1" t="s">
        <v>3328</v>
      </c>
      <c r="N1459" s="1" t="s">
        <v>9473</v>
      </c>
      <c r="T1459" s="1" t="s">
        <v>11368</v>
      </c>
      <c r="U1459" s="1" t="s">
        <v>964</v>
      </c>
      <c r="V1459" s="1" t="s">
        <v>6733</v>
      </c>
      <c r="W1459" s="1" t="s">
        <v>2078</v>
      </c>
      <c r="X1459" s="1" t="s">
        <v>7089</v>
      </c>
      <c r="Y1459" s="1" t="s">
        <v>3322</v>
      </c>
      <c r="Z1459" s="1" t="s">
        <v>7912</v>
      </c>
      <c r="AC1459" s="1">
        <v>64</v>
      </c>
      <c r="AD1459" s="1" t="s">
        <v>72</v>
      </c>
      <c r="AE1459" s="1" t="s">
        <v>8718</v>
      </c>
      <c r="AJ1459" s="1" t="s">
        <v>17</v>
      </c>
      <c r="AK1459" s="1" t="s">
        <v>8908</v>
      </c>
      <c r="AL1459" s="1" t="s">
        <v>2972</v>
      </c>
      <c r="AM1459" s="1" t="s">
        <v>8940</v>
      </c>
      <c r="AT1459" s="1" t="s">
        <v>60</v>
      </c>
      <c r="AU1459" s="1" t="s">
        <v>7012</v>
      </c>
      <c r="AV1459" s="1" t="s">
        <v>1002</v>
      </c>
      <c r="AW1459" s="1" t="s">
        <v>7803</v>
      </c>
      <c r="BG1459" s="1" t="s">
        <v>60</v>
      </c>
      <c r="BH1459" s="1" t="s">
        <v>7012</v>
      </c>
      <c r="BI1459" s="1" t="s">
        <v>13861</v>
      </c>
      <c r="BJ1459" s="1" t="s">
        <v>9366</v>
      </c>
      <c r="BK1459" s="1" t="s">
        <v>60</v>
      </c>
      <c r="BL1459" s="1" t="s">
        <v>7012</v>
      </c>
      <c r="BM1459" s="1" t="s">
        <v>3323</v>
      </c>
      <c r="BN1459" s="1" t="s">
        <v>10553</v>
      </c>
      <c r="BO1459" s="1" t="s">
        <v>159</v>
      </c>
      <c r="BP1459" s="1" t="s">
        <v>9166</v>
      </c>
      <c r="BQ1459" s="1" t="s">
        <v>2082</v>
      </c>
      <c r="BR1459" s="1" t="s">
        <v>10902</v>
      </c>
      <c r="BS1459" s="1" t="s">
        <v>51</v>
      </c>
      <c r="BT1459" s="1" t="s">
        <v>8849</v>
      </c>
    </row>
    <row r="1460" spans="1:73" ht="13.5" customHeight="1" x14ac:dyDescent="0.25">
      <c r="A1460" s="4" t="str">
        <f t="shared" si="46"/>
        <v>1687_풍각남면_261</v>
      </c>
      <c r="B1460" s="1">
        <v>1687</v>
      </c>
      <c r="C1460" s="1" t="s">
        <v>11322</v>
      </c>
      <c r="D1460" s="1" t="s">
        <v>11323</v>
      </c>
      <c r="E1460" s="1">
        <v>1459</v>
      </c>
      <c r="F1460" s="1">
        <v>7</v>
      </c>
      <c r="G1460" s="1" t="s">
        <v>3090</v>
      </c>
      <c r="H1460" s="1" t="s">
        <v>6464</v>
      </c>
      <c r="I1460" s="1">
        <v>6</v>
      </c>
      <c r="L1460" s="1">
        <v>3</v>
      </c>
      <c r="M1460" s="1" t="s">
        <v>3328</v>
      </c>
      <c r="N1460" s="1" t="s">
        <v>9473</v>
      </c>
      <c r="S1460" s="1" t="s">
        <v>52</v>
      </c>
      <c r="T1460" s="1" t="s">
        <v>6593</v>
      </c>
      <c r="U1460" s="1" t="s">
        <v>53</v>
      </c>
      <c r="V1460" s="1" t="s">
        <v>6668</v>
      </c>
      <c r="Y1460" s="1" t="s">
        <v>3324</v>
      </c>
      <c r="Z1460" s="1" t="s">
        <v>11468</v>
      </c>
      <c r="AC1460" s="1">
        <v>60</v>
      </c>
      <c r="AD1460" s="1" t="s">
        <v>312</v>
      </c>
      <c r="AE1460" s="1" t="s">
        <v>8746</v>
      </c>
      <c r="AJ1460" s="1" t="s">
        <v>17</v>
      </c>
      <c r="AK1460" s="1" t="s">
        <v>8908</v>
      </c>
      <c r="AL1460" s="1" t="s">
        <v>522</v>
      </c>
      <c r="AM1460" s="1" t="s">
        <v>8889</v>
      </c>
      <c r="AN1460" s="1" t="s">
        <v>41</v>
      </c>
      <c r="AO1460" s="1" t="s">
        <v>6620</v>
      </c>
      <c r="AP1460" s="1" t="s">
        <v>130</v>
      </c>
      <c r="AQ1460" s="1" t="s">
        <v>6673</v>
      </c>
      <c r="AR1460" s="1" t="s">
        <v>3307</v>
      </c>
      <c r="AS1460" s="1" t="s">
        <v>9070</v>
      </c>
      <c r="AT1460" s="1" t="s">
        <v>44</v>
      </c>
      <c r="AU1460" s="1" t="s">
        <v>6669</v>
      </c>
      <c r="AV1460" s="1" t="s">
        <v>3309</v>
      </c>
      <c r="AW1460" s="1" t="s">
        <v>11773</v>
      </c>
      <c r="BB1460" s="1" t="s">
        <v>83</v>
      </c>
      <c r="BC1460" s="1" t="s">
        <v>11816</v>
      </c>
      <c r="BD1460" s="1" t="s">
        <v>3325</v>
      </c>
      <c r="BE1460" s="1" t="s">
        <v>11833</v>
      </c>
      <c r="BG1460" s="1" t="s">
        <v>44</v>
      </c>
      <c r="BH1460" s="1" t="s">
        <v>6669</v>
      </c>
      <c r="BI1460" s="1" t="s">
        <v>1791</v>
      </c>
      <c r="BJ1460" s="1" t="s">
        <v>8099</v>
      </c>
      <c r="BK1460" s="1" t="s">
        <v>44</v>
      </c>
      <c r="BL1460" s="1" t="s">
        <v>6669</v>
      </c>
      <c r="BM1460" s="1" t="s">
        <v>2474</v>
      </c>
      <c r="BN1460" s="1" t="s">
        <v>8294</v>
      </c>
      <c r="BO1460" s="1" t="s">
        <v>60</v>
      </c>
      <c r="BP1460" s="1" t="s">
        <v>7012</v>
      </c>
      <c r="BQ1460" s="1" t="s">
        <v>3326</v>
      </c>
      <c r="BR1460" s="1" t="s">
        <v>12078</v>
      </c>
      <c r="BS1460" s="1" t="s">
        <v>56</v>
      </c>
      <c r="BT1460" s="1" t="s">
        <v>11552</v>
      </c>
    </row>
    <row r="1461" spans="1:73" ht="13.5" customHeight="1" x14ac:dyDescent="0.25">
      <c r="A1461" s="4" t="str">
        <f t="shared" si="46"/>
        <v>1687_풍각남면_261</v>
      </c>
      <c r="B1461" s="1">
        <v>1687</v>
      </c>
      <c r="C1461" s="1" t="s">
        <v>11322</v>
      </c>
      <c r="D1461" s="1" t="s">
        <v>11323</v>
      </c>
      <c r="E1461" s="1">
        <v>1460</v>
      </c>
      <c r="F1461" s="1">
        <v>7</v>
      </c>
      <c r="G1461" s="1" t="s">
        <v>3090</v>
      </c>
      <c r="H1461" s="1" t="s">
        <v>6464</v>
      </c>
      <c r="I1461" s="1">
        <v>6</v>
      </c>
      <c r="L1461" s="1">
        <v>3</v>
      </c>
      <c r="M1461" s="1" t="s">
        <v>3328</v>
      </c>
      <c r="N1461" s="1" t="s">
        <v>9473</v>
      </c>
      <c r="S1461" s="1" t="s">
        <v>93</v>
      </c>
      <c r="T1461" s="1" t="s">
        <v>6597</v>
      </c>
      <c r="U1461" s="1" t="s">
        <v>44</v>
      </c>
      <c r="V1461" s="1" t="s">
        <v>6669</v>
      </c>
      <c r="Y1461" s="1" t="s">
        <v>303</v>
      </c>
      <c r="Z1461" s="1" t="s">
        <v>7665</v>
      </c>
      <c r="AG1461" s="1" t="s">
        <v>13550</v>
      </c>
    </row>
    <row r="1462" spans="1:73" ht="13.5" customHeight="1" x14ac:dyDescent="0.25">
      <c r="A1462" s="4" t="str">
        <f t="shared" si="46"/>
        <v>1687_풍각남면_261</v>
      </c>
      <c r="B1462" s="1">
        <v>1687</v>
      </c>
      <c r="C1462" s="1" t="s">
        <v>11322</v>
      </c>
      <c r="D1462" s="1" t="s">
        <v>11323</v>
      </c>
      <c r="E1462" s="1">
        <v>1461</v>
      </c>
      <c r="F1462" s="1">
        <v>7</v>
      </c>
      <c r="G1462" s="1" t="s">
        <v>3090</v>
      </c>
      <c r="H1462" s="1" t="s">
        <v>6464</v>
      </c>
      <c r="I1462" s="1">
        <v>6</v>
      </c>
      <c r="L1462" s="1">
        <v>3</v>
      </c>
      <c r="M1462" s="1" t="s">
        <v>3328</v>
      </c>
      <c r="N1462" s="1" t="s">
        <v>9473</v>
      </c>
      <c r="S1462" s="1" t="s">
        <v>3905</v>
      </c>
      <c r="T1462" s="1" t="s">
        <v>13546</v>
      </c>
      <c r="U1462" s="1" t="s">
        <v>53</v>
      </c>
      <c r="V1462" s="1" t="s">
        <v>13548</v>
      </c>
      <c r="Y1462" s="1" t="s">
        <v>13547</v>
      </c>
      <c r="Z1462" s="1" t="s">
        <v>7913</v>
      </c>
      <c r="AF1462" s="1" t="s">
        <v>13549</v>
      </c>
      <c r="AG1462" s="1" t="s">
        <v>11566</v>
      </c>
    </row>
    <row r="1463" spans="1:73" ht="13.5" customHeight="1" x14ac:dyDescent="0.25">
      <c r="A1463" s="4" t="str">
        <f t="shared" si="46"/>
        <v>1687_풍각남면_261</v>
      </c>
      <c r="B1463" s="1">
        <v>1687</v>
      </c>
      <c r="C1463" s="1" t="s">
        <v>11322</v>
      </c>
      <c r="D1463" s="1" t="s">
        <v>11323</v>
      </c>
      <c r="E1463" s="1">
        <v>1462</v>
      </c>
      <c r="F1463" s="1">
        <v>7</v>
      </c>
      <c r="G1463" s="1" t="s">
        <v>3090</v>
      </c>
      <c r="H1463" s="1" t="s">
        <v>6464</v>
      </c>
      <c r="I1463" s="1">
        <v>6</v>
      </c>
      <c r="L1463" s="1">
        <v>4</v>
      </c>
      <c r="M1463" s="1" t="s">
        <v>303</v>
      </c>
      <c r="N1463" s="1" t="s">
        <v>7665</v>
      </c>
      <c r="T1463" s="1" t="s">
        <v>11369</v>
      </c>
      <c r="U1463" s="1" t="s">
        <v>44</v>
      </c>
      <c r="V1463" s="1" t="s">
        <v>6669</v>
      </c>
      <c r="Y1463" s="1" t="s">
        <v>303</v>
      </c>
      <c r="Z1463" s="1" t="s">
        <v>7665</v>
      </c>
      <c r="AC1463" s="1">
        <v>37</v>
      </c>
      <c r="AD1463" s="1" t="s">
        <v>124</v>
      </c>
      <c r="AE1463" s="1" t="s">
        <v>8726</v>
      </c>
      <c r="AF1463" s="1" t="s">
        <v>443</v>
      </c>
      <c r="AG1463" s="1" t="s">
        <v>11537</v>
      </c>
      <c r="AJ1463" s="1" t="s">
        <v>17</v>
      </c>
      <c r="AK1463" s="1" t="s">
        <v>8908</v>
      </c>
      <c r="AL1463" s="1" t="s">
        <v>2972</v>
      </c>
      <c r="AM1463" s="1" t="s">
        <v>8940</v>
      </c>
      <c r="AN1463" s="1" t="s">
        <v>41</v>
      </c>
      <c r="AO1463" s="1" t="s">
        <v>6620</v>
      </c>
      <c r="AP1463" s="1" t="s">
        <v>130</v>
      </c>
      <c r="AQ1463" s="1" t="s">
        <v>6673</v>
      </c>
      <c r="AR1463" s="1" t="s">
        <v>3307</v>
      </c>
      <c r="AS1463" s="1" t="s">
        <v>9070</v>
      </c>
      <c r="AT1463" s="1" t="s">
        <v>60</v>
      </c>
      <c r="AU1463" s="1" t="s">
        <v>7012</v>
      </c>
      <c r="AV1463" s="1" t="s">
        <v>3328</v>
      </c>
      <c r="AW1463" s="1" t="s">
        <v>9473</v>
      </c>
      <c r="BB1463" s="1" t="s">
        <v>46</v>
      </c>
      <c r="BC1463" s="1" t="s">
        <v>6783</v>
      </c>
      <c r="BD1463" s="1" t="s">
        <v>3324</v>
      </c>
      <c r="BE1463" s="1" t="s">
        <v>11834</v>
      </c>
      <c r="BG1463" s="1" t="s">
        <v>60</v>
      </c>
      <c r="BH1463" s="1" t="s">
        <v>7012</v>
      </c>
      <c r="BI1463" s="1" t="s">
        <v>1002</v>
      </c>
      <c r="BJ1463" s="1" t="s">
        <v>7803</v>
      </c>
      <c r="BK1463" s="1" t="s">
        <v>60</v>
      </c>
      <c r="BL1463" s="1" t="s">
        <v>7012</v>
      </c>
      <c r="BM1463" s="1" t="s">
        <v>13861</v>
      </c>
      <c r="BN1463" s="1" t="s">
        <v>9366</v>
      </c>
      <c r="BO1463" s="1" t="s">
        <v>44</v>
      </c>
      <c r="BP1463" s="1" t="s">
        <v>6669</v>
      </c>
      <c r="BQ1463" s="1" t="s">
        <v>3309</v>
      </c>
      <c r="BR1463" s="1" t="s">
        <v>11773</v>
      </c>
      <c r="BS1463" s="1" t="s">
        <v>522</v>
      </c>
      <c r="BT1463" s="1" t="s">
        <v>8889</v>
      </c>
    </row>
    <row r="1464" spans="1:73" ht="13.5" customHeight="1" x14ac:dyDescent="0.25">
      <c r="A1464" s="4" t="str">
        <f t="shared" si="46"/>
        <v>1687_풍각남면_261</v>
      </c>
      <c r="B1464" s="1">
        <v>1687</v>
      </c>
      <c r="C1464" s="1" t="s">
        <v>11322</v>
      </c>
      <c r="D1464" s="1" t="s">
        <v>11323</v>
      </c>
      <c r="E1464" s="1">
        <v>1463</v>
      </c>
      <c r="F1464" s="1">
        <v>7</v>
      </c>
      <c r="G1464" s="1" t="s">
        <v>3090</v>
      </c>
      <c r="H1464" s="1" t="s">
        <v>6464</v>
      </c>
      <c r="I1464" s="1">
        <v>6</v>
      </c>
      <c r="L1464" s="1">
        <v>4</v>
      </c>
      <c r="M1464" s="1" t="s">
        <v>303</v>
      </c>
      <c r="N1464" s="1" t="s">
        <v>7665</v>
      </c>
      <c r="S1464" s="1" t="s">
        <v>52</v>
      </c>
      <c r="T1464" s="1" t="s">
        <v>6593</v>
      </c>
      <c r="U1464" s="1" t="s">
        <v>53</v>
      </c>
      <c r="V1464" s="1" t="s">
        <v>6668</v>
      </c>
      <c r="Y1464" s="1" t="s">
        <v>3327</v>
      </c>
      <c r="Z1464" s="1" t="s">
        <v>7913</v>
      </c>
      <c r="AC1464" s="1">
        <v>36</v>
      </c>
      <c r="AD1464" s="1" t="s">
        <v>76</v>
      </c>
      <c r="AE1464" s="1" t="s">
        <v>8719</v>
      </c>
      <c r="AJ1464" s="1" t="s">
        <v>17</v>
      </c>
      <c r="AK1464" s="1" t="s">
        <v>8908</v>
      </c>
      <c r="AL1464" s="1" t="s">
        <v>163</v>
      </c>
      <c r="AM1464" s="1" t="s">
        <v>8851</v>
      </c>
      <c r="AN1464" s="1" t="s">
        <v>598</v>
      </c>
      <c r="AO1464" s="1" t="s">
        <v>8969</v>
      </c>
      <c r="AP1464" s="1" t="s">
        <v>58</v>
      </c>
      <c r="AQ1464" s="1" t="s">
        <v>6774</v>
      </c>
      <c r="AR1464" s="1" t="s">
        <v>3185</v>
      </c>
      <c r="AS1464" s="1" t="s">
        <v>13329</v>
      </c>
      <c r="AT1464" s="1" t="s">
        <v>618</v>
      </c>
      <c r="AU1464" s="1" t="s">
        <v>6817</v>
      </c>
      <c r="AV1464" s="1" t="s">
        <v>3329</v>
      </c>
      <c r="AW1464" s="1" t="s">
        <v>13570</v>
      </c>
      <c r="BB1464" s="1" t="s">
        <v>46</v>
      </c>
      <c r="BC1464" s="1" t="s">
        <v>6783</v>
      </c>
      <c r="BD1464" s="1" t="s">
        <v>3330</v>
      </c>
      <c r="BE1464" s="1" t="s">
        <v>8668</v>
      </c>
      <c r="BG1464" s="1" t="s">
        <v>618</v>
      </c>
      <c r="BH1464" s="1" t="s">
        <v>6817</v>
      </c>
      <c r="BI1464" s="1" t="s">
        <v>3331</v>
      </c>
      <c r="BJ1464" s="1" t="s">
        <v>10133</v>
      </c>
      <c r="BK1464" s="1" t="s">
        <v>618</v>
      </c>
      <c r="BL1464" s="1" t="s">
        <v>6817</v>
      </c>
      <c r="BM1464" s="1" t="s">
        <v>3332</v>
      </c>
      <c r="BN1464" s="1" t="s">
        <v>10554</v>
      </c>
      <c r="BO1464" s="1" t="s">
        <v>334</v>
      </c>
      <c r="BP1464" s="1" t="s">
        <v>6767</v>
      </c>
      <c r="BQ1464" s="1" t="s">
        <v>3333</v>
      </c>
      <c r="BR1464" s="1" t="s">
        <v>12045</v>
      </c>
      <c r="BS1464" s="1" t="s">
        <v>56</v>
      </c>
      <c r="BT1464" s="1" t="s">
        <v>11552</v>
      </c>
    </row>
    <row r="1465" spans="1:73" ht="13.5" customHeight="1" x14ac:dyDescent="0.25">
      <c r="A1465" s="4" t="str">
        <f t="shared" si="46"/>
        <v>1687_풍각남면_261</v>
      </c>
      <c r="B1465" s="1">
        <v>1687</v>
      </c>
      <c r="C1465" s="1" t="s">
        <v>11322</v>
      </c>
      <c r="D1465" s="1" t="s">
        <v>11323</v>
      </c>
      <c r="E1465" s="1">
        <v>1464</v>
      </c>
      <c r="F1465" s="1">
        <v>7</v>
      </c>
      <c r="G1465" s="1" t="s">
        <v>3090</v>
      </c>
      <c r="H1465" s="1" t="s">
        <v>6464</v>
      </c>
      <c r="I1465" s="1">
        <v>6</v>
      </c>
      <c r="L1465" s="1">
        <v>4</v>
      </c>
      <c r="M1465" s="1" t="s">
        <v>303</v>
      </c>
      <c r="N1465" s="1" t="s">
        <v>7665</v>
      </c>
      <c r="S1465" s="1" t="s">
        <v>70</v>
      </c>
      <c r="T1465" s="1" t="s">
        <v>6596</v>
      </c>
      <c r="Y1465" s="1" t="s">
        <v>3334</v>
      </c>
      <c r="Z1465" s="1" t="s">
        <v>7914</v>
      </c>
      <c r="AC1465" s="1">
        <v>10</v>
      </c>
      <c r="AD1465" s="1" t="s">
        <v>67</v>
      </c>
      <c r="AE1465" s="1" t="s">
        <v>8717</v>
      </c>
      <c r="AF1465" s="1" t="s">
        <v>97</v>
      </c>
      <c r="AG1465" s="1" t="s">
        <v>8774</v>
      </c>
    </row>
    <row r="1466" spans="1:73" ht="13.5" customHeight="1" x14ac:dyDescent="0.25">
      <c r="A1466" s="4" t="str">
        <f t="shared" si="46"/>
        <v>1687_풍각남면_261</v>
      </c>
      <c r="B1466" s="1">
        <v>1687</v>
      </c>
      <c r="C1466" s="1" t="s">
        <v>11322</v>
      </c>
      <c r="D1466" s="1" t="s">
        <v>11323</v>
      </c>
      <c r="E1466" s="1">
        <v>1465</v>
      </c>
      <c r="F1466" s="1">
        <v>7</v>
      </c>
      <c r="G1466" s="1" t="s">
        <v>3090</v>
      </c>
      <c r="H1466" s="1" t="s">
        <v>6464</v>
      </c>
      <c r="I1466" s="1">
        <v>6</v>
      </c>
      <c r="L1466" s="1">
        <v>5</v>
      </c>
      <c r="M1466" s="1" t="s">
        <v>3335</v>
      </c>
      <c r="N1466" s="1" t="s">
        <v>7205</v>
      </c>
      <c r="T1466" s="1" t="s">
        <v>11368</v>
      </c>
      <c r="U1466" s="1" t="s">
        <v>3217</v>
      </c>
      <c r="V1466" s="1" t="s">
        <v>6875</v>
      </c>
      <c r="Y1466" s="1" t="s">
        <v>3335</v>
      </c>
      <c r="Z1466" s="1" t="s">
        <v>7205</v>
      </c>
      <c r="AC1466" s="1">
        <v>43</v>
      </c>
      <c r="AD1466" s="1" t="s">
        <v>382</v>
      </c>
      <c r="AE1466" s="1" t="s">
        <v>8753</v>
      </c>
      <c r="AJ1466" s="1" t="s">
        <v>17</v>
      </c>
      <c r="AK1466" s="1" t="s">
        <v>8908</v>
      </c>
      <c r="AL1466" s="1" t="s">
        <v>522</v>
      </c>
      <c r="AM1466" s="1" t="s">
        <v>8889</v>
      </c>
      <c r="AN1466" s="1" t="s">
        <v>41</v>
      </c>
      <c r="AO1466" s="1" t="s">
        <v>6620</v>
      </c>
      <c r="AP1466" s="1" t="s">
        <v>130</v>
      </c>
      <c r="AQ1466" s="1" t="s">
        <v>6673</v>
      </c>
      <c r="AR1466" s="1" t="s">
        <v>3307</v>
      </c>
      <c r="AS1466" s="1" t="s">
        <v>9070</v>
      </c>
      <c r="AT1466" s="1" t="s">
        <v>44</v>
      </c>
      <c r="AU1466" s="1" t="s">
        <v>6669</v>
      </c>
      <c r="AV1466" s="1" t="s">
        <v>3309</v>
      </c>
      <c r="AW1466" s="1" t="s">
        <v>11773</v>
      </c>
      <c r="BB1466" s="1" t="s">
        <v>83</v>
      </c>
      <c r="BC1466" s="1" t="s">
        <v>11816</v>
      </c>
      <c r="BD1466" s="1" t="s">
        <v>3325</v>
      </c>
      <c r="BE1466" s="1" t="s">
        <v>11833</v>
      </c>
      <c r="BG1466" s="1" t="s">
        <v>44</v>
      </c>
      <c r="BH1466" s="1" t="s">
        <v>6669</v>
      </c>
      <c r="BI1466" s="1" t="s">
        <v>1791</v>
      </c>
      <c r="BJ1466" s="1" t="s">
        <v>8099</v>
      </c>
      <c r="BK1466" s="1" t="s">
        <v>44</v>
      </c>
      <c r="BL1466" s="1" t="s">
        <v>6669</v>
      </c>
      <c r="BM1466" s="1" t="s">
        <v>2474</v>
      </c>
      <c r="BN1466" s="1" t="s">
        <v>8294</v>
      </c>
      <c r="BO1466" s="1" t="s">
        <v>60</v>
      </c>
      <c r="BP1466" s="1" t="s">
        <v>7012</v>
      </c>
      <c r="BQ1466" s="1" t="s">
        <v>3326</v>
      </c>
      <c r="BR1466" s="1" t="s">
        <v>12078</v>
      </c>
      <c r="BS1466" s="1" t="s">
        <v>56</v>
      </c>
      <c r="BT1466" s="1" t="s">
        <v>11552</v>
      </c>
    </row>
    <row r="1467" spans="1:73" ht="13.5" customHeight="1" x14ac:dyDescent="0.25">
      <c r="A1467" s="4" t="str">
        <f t="shared" si="46"/>
        <v>1687_풍각남면_261</v>
      </c>
      <c r="B1467" s="1">
        <v>1687</v>
      </c>
      <c r="C1467" s="1" t="s">
        <v>11322</v>
      </c>
      <c r="D1467" s="1" t="s">
        <v>11323</v>
      </c>
      <c r="E1467" s="1">
        <v>1466</v>
      </c>
      <c r="F1467" s="1">
        <v>7</v>
      </c>
      <c r="G1467" s="1" t="s">
        <v>3090</v>
      </c>
      <c r="H1467" s="1" t="s">
        <v>6464</v>
      </c>
      <c r="I1467" s="1">
        <v>6</v>
      </c>
      <c r="L1467" s="1">
        <v>5</v>
      </c>
      <c r="M1467" s="1" t="s">
        <v>3335</v>
      </c>
      <c r="N1467" s="1" t="s">
        <v>7205</v>
      </c>
      <c r="S1467" s="1" t="s">
        <v>52</v>
      </c>
      <c r="T1467" s="1" t="s">
        <v>6593</v>
      </c>
      <c r="U1467" s="1" t="s">
        <v>53</v>
      </c>
      <c r="V1467" s="1" t="s">
        <v>6668</v>
      </c>
      <c r="Y1467" s="1" t="s">
        <v>3336</v>
      </c>
      <c r="Z1467" s="1" t="s">
        <v>7915</v>
      </c>
      <c r="AC1467" s="1">
        <v>44</v>
      </c>
      <c r="AD1467" s="1" t="s">
        <v>229</v>
      </c>
      <c r="AE1467" s="1" t="s">
        <v>8739</v>
      </c>
      <c r="AJ1467" s="1" t="s">
        <v>17</v>
      </c>
      <c r="AK1467" s="1" t="s">
        <v>8908</v>
      </c>
      <c r="AL1467" s="1" t="s">
        <v>163</v>
      </c>
      <c r="AM1467" s="1" t="s">
        <v>8851</v>
      </c>
      <c r="AN1467" s="1" t="s">
        <v>1215</v>
      </c>
      <c r="AO1467" s="1" t="s">
        <v>8924</v>
      </c>
      <c r="AP1467" s="1" t="s">
        <v>58</v>
      </c>
      <c r="AQ1467" s="1" t="s">
        <v>6774</v>
      </c>
      <c r="AR1467" s="1" t="s">
        <v>3337</v>
      </c>
      <c r="AS1467" s="1" t="s">
        <v>11737</v>
      </c>
      <c r="AT1467" s="1" t="s">
        <v>44</v>
      </c>
      <c r="AU1467" s="1" t="s">
        <v>6669</v>
      </c>
      <c r="AV1467" s="1" t="s">
        <v>3338</v>
      </c>
      <c r="AW1467" s="1" t="s">
        <v>8354</v>
      </c>
      <c r="BB1467" s="1" t="s">
        <v>46</v>
      </c>
      <c r="BC1467" s="1" t="s">
        <v>6783</v>
      </c>
      <c r="BD1467" s="1" t="s">
        <v>3339</v>
      </c>
      <c r="BE1467" s="1" t="s">
        <v>9796</v>
      </c>
      <c r="BG1467" s="1" t="s">
        <v>44</v>
      </c>
      <c r="BH1467" s="1" t="s">
        <v>6669</v>
      </c>
      <c r="BI1467" s="1" t="s">
        <v>495</v>
      </c>
      <c r="BJ1467" s="1" t="s">
        <v>7763</v>
      </c>
      <c r="BM1467" s="1" t="s">
        <v>320</v>
      </c>
      <c r="BN1467" s="1" t="s">
        <v>11933</v>
      </c>
      <c r="BO1467" s="1" t="s">
        <v>44</v>
      </c>
      <c r="BP1467" s="1" t="s">
        <v>6669</v>
      </c>
      <c r="BQ1467" s="1" t="s">
        <v>3340</v>
      </c>
      <c r="BR1467" s="1" t="s">
        <v>9722</v>
      </c>
      <c r="BS1467" s="1" t="s">
        <v>56</v>
      </c>
      <c r="BT1467" s="1" t="s">
        <v>11552</v>
      </c>
    </row>
    <row r="1468" spans="1:73" ht="13.5" customHeight="1" x14ac:dyDescent="0.25">
      <c r="A1468" s="4" t="str">
        <f t="shared" si="46"/>
        <v>1687_풍각남면_261</v>
      </c>
      <c r="B1468" s="1">
        <v>1687</v>
      </c>
      <c r="C1468" s="1" t="s">
        <v>11322</v>
      </c>
      <c r="D1468" s="1" t="s">
        <v>11323</v>
      </c>
      <c r="E1468" s="1">
        <v>1467</v>
      </c>
      <c r="F1468" s="1">
        <v>7</v>
      </c>
      <c r="G1468" s="1" t="s">
        <v>3090</v>
      </c>
      <c r="H1468" s="1" t="s">
        <v>6464</v>
      </c>
      <c r="I1468" s="1">
        <v>6</v>
      </c>
      <c r="L1468" s="1">
        <v>5</v>
      </c>
      <c r="M1468" s="1" t="s">
        <v>3335</v>
      </c>
      <c r="N1468" s="1" t="s">
        <v>7205</v>
      </c>
      <c r="S1468" s="1" t="s">
        <v>93</v>
      </c>
      <c r="T1468" s="1" t="s">
        <v>6597</v>
      </c>
      <c r="Y1468" s="1" t="s">
        <v>1783</v>
      </c>
      <c r="Z1468" s="1" t="s">
        <v>7916</v>
      </c>
      <c r="AF1468" s="1" t="s">
        <v>2991</v>
      </c>
      <c r="AG1468" s="1" t="s">
        <v>8799</v>
      </c>
      <c r="AH1468" s="1" t="s">
        <v>460</v>
      </c>
      <c r="AI1468" s="1" t="s">
        <v>8840</v>
      </c>
    </row>
    <row r="1469" spans="1:73" ht="13.5" customHeight="1" x14ac:dyDescent="0.25">
      <c r="A1469" s="4" t="str">
        <f t="shared" si="46"/>
        <v>1687_풍각남면_261</v>
      </c>
      <c r="B1469" s="1">
        <v>1687</v>
      </c>
      <c r="C1469" s="1" t="s">
        <v>11322</v>
      </c>
      <c r="D1469" s="1" t="s">
        <v>11323</v>
      </c>
      <c r="E1469" s="1">
        <v>1468</v>
      </c>
      <c r="F1469" s="1">
        <v>7</v>
      </c>
      <c r="G1469" s="1" t="s">
        <v>3090</v>
      </c>
      <c r="H1469" s="1" t="s">
        <v>6464</v>
      </c>
      <c r="I1469" s="1">
        <v>6</v>
      </c>
      <c r="L1469" s="1">
        <v>5</v>
      </c>
      <c r="M1469" s="1" t="s">
        <v>3335</v>
      </c>
      <c r="N1469" s="1" t="s">
        <v>7205</v>
      </c>
      <c r="S1469" s="1" t="s">
        <v>93</v>
      </c>
      <c r="T1469" s="1" t="s">
        <v>6597</v>
      </c>
      <c r="U1469" s="1" t="s">
        <v>3341</v>
      </c>
      <c r="V1469" s="1" t="s">
        <v>6879</v>
      </c>
      <c r="Y1469" s="1" t="s">
        <v>2757</v>
      </c>
      <c r="Z1469" s="1" t="s">
        <v>7770</v>
      </c>
      <c r="AC1469" s="1">
        <v>15</v>
      </c>
      <c r="AD1469" s="1" t="s">
        <v>119</v>
      </c>
      <c r="AE1469" s="1" t="s">
        <v>8724</v>
      </c>
    </row>
    <row r="1470" spans="1:73" ht="13.5" customHeight="1" x14ac:dyDescent="0.25">
      <c r="A1470" s="4" t="str">
        <f t="shared" si="46"/>
        <v>1687_풍각남면_261</v>
      </c>
      <c r="B1470" s="1">
        <v>1687</v>
      </c>
      <c r="C1470" s="1" t="s">
        <v>11322</v>
      </c>
      <c r="D1470" s="1" t="s">
        <v>11323</v>
      </c>
      <c r="E1470" s="1">
        <v>1469</v>
      </c>
      <c r="F1470" s="1">
        <v>7</v>
      </c>
      <c r="G1470" s="1" t="s">
        <v>3090</v>
      </c>
      <c r="H1470" s="1" t="s">
        <v>6464</v>
      </c>
      <c r="I1470" s="1">
        <v>6</v>
      </c>
      <c r="L1470" s="1">
        <v>5</v>
      </c>
      <c r="M1470" s="1" t="s">
        <v>3335</v>
      </c>
      <c r="N1470" s="1" t="s">
        <v>7205</v>
      </c>
      <c r="S1470" s="1" t="s">
        <v>70</v>
      </c>
      <c r="T1470" s="1" t="s">
        <v>6596</v>
      </c>
      <c r="Y1470" s="1" t="s">
        <v>1985</v>
      </c>
      <c r="Z1470" s="1" t="s">
        <v>11465</v>
      </c>
      <c r="AC1470" s="1">
        <v>11</v>
      </c>
      <c r="AD1470" s="1" t="s">
        <v>192</v>
      </c>
      <c r="AE1470" s="1" t="s">
        <v>8735</v>
      </c>
    </row>
    <row r="1471" spans="1:73" ht="13.5" customHeight="1" x14ac:dyDescent="0.25">
      <c r="A1471" s="4" t="str">
        <f t="shared" si="46"/>
        <v>1687_풍각남면_261</v>
      </c>
      <c r="B1471" s="1">
        <v>1687</v>
      </c>
      <c r="C1471" s="1" t="s">
        <v>11322</v>
      </c>
      <c r="D1471" s="1" t="s">
        <v>11323</v>
      </c>
      <c r="E1471" s="1">
        <v>1470</v>
      </c>
      <c r="F1471" s="1">
        <v>7</v>
      </c>
      <c r="G1471" s="1" t="s">
        <v>3090</v>
      </c>
      <c r="H1471" s="1" t="s">
        <v>6464</v>
      </c>
      <c r="I1471" s="1">
        <v>6</v>
      </c>
      <c r="L1471" s="1">
        <v>5</v>
      </c>
      <c r="M1471" s="1" t="s">
        <v>3335</v>
      </c>
      <c r="N1471" s="1" t="s">
        <v>7205</v>
      </c>
      <c r="S1471" s="1" t="s">
        <v>70</v>
      </c>
      <c r="T1471" s="1" t="s">
        <v>6596</v>
      </c>
      <c r="Y1471" s="1" t="s">
        <v>2979</v>
      </c>
      <c r="Z1471" s="1" t="s">
        <v>11453</v>
      </c>
      <c r="AC1471" s="1">
        <v>6</v>
      </c>
      <c r="AD1471" s="1" t="s">
        <v>333</v>
      </c>
      <c r="AE1471" s="1" t="s">
        <v>8749</v>
      </c>
      <c r="AF1471" s="1" t="s">
        <v>97</v>
      </c>
      <c r="AG1471" s="1" t="s">
        <v>8774</v>
      </c>
    </row>
    <row r="1472" spans="1:73" ht="13.5" customHeight="1" x14ac:dyDescent="0.25">
      <c r="A1472" s="4" t="str">
        <f t="shared" ref="A1472:A1504" si="47">HYPERLINK("http://kyu.snu.ac.kr/sdhj/index.jsp?type=hj/GK14817_00IH_0001_0262.jpg","1687_풍각남면_262")</f>
        <v>1687_풍각남면_262</v>
      </c>
      <c r="B1472" s="1">
        <v>1687</v>
      </c>
      <c r="C1472" s="1" t="s">
        <v>11322</v>
      </c>
      <c r="D1472" s="1" t="s">
        <v>11323</v>
      </c>
      <c r="E1472" s="1">
        <v>1471</v>
      </c>
      <c r="F1472" s="1">
        <v>7</v>
      </c>
      <c r="G1472" s="1" t="s">
        <v>3090</v>
      </c>
      <c r="H1472" s="1" t="s">
        <v>6464</v>
      </c>
      <c r="I1472" s="1">
        <v>7</v>
      </c>
      <c r="J1472" s="1" t="s">
        <v>3342</v>
      </c>
      <c r="K1472" s="1" t="s">
        <v>11341</v>
      </c>
      <c r="L1472" s="1">
        <v>1</v>
      </c>
      <c r="M1472" s="1" t="s">
        <v>13862</v>
      </c>
      <c r="N1472" s="1" t="s">
        <v>13054</v>
      </c>
      <c r="T1472" s="1" t="s">
        <v>11369</v>
      </c>
      <c r="U1472" s="1" t="s">
        <v>3343</v>
      </c>
      <c r="V1472" s="1" t="s">
        <v>6880</v>
      </c>
      <c r="W1472" s="1" t="s">
        <v>84</v>
      </c>
      <c r="X1472" s="1" t="s">
        <v>11440</v>
      </c>
      <c r="Y1472" s="1" t="s">
        <v>13863</v>
      </c>
      <c r="Z1472" s="1" t="s">
        <v>7917</v>
      </c>
      <c r="AC1472" s="1">
        <v>40</v>
      </c>
      <c r="AD1472" s="1" t="s">
        <v>327</v>
      </c>
      <c r="AE1472" s="1" t="s">
        <v>8748</v>
      </c>
      <c r="AJ1472" s="1" t="s">
        <v>17</v>
      </c>
      <c r="AK1472" s="1" t="s">
        <v>8908</v>
      </c>
      <c r="AL1472" s="1" t="s">
        <v>86</v>
      </c>
      <c r="AM1472" s="1" t="s">
        <v>8853</v>
      </c>
      <c r="AT1472" s="1" t="s">
        <v>60</v>
      </c>
      <c r="AU1472" s="1" t="s">
        <v>7012</v>
      </c>
      <c r="AV1472" s="1" t="s">
        <v>3344</v>
      </c>
      <c r="AW1472" s="1" t="s">
        <v>9474</v>
      </c>
      <c r="BG1472" s="1" t="s">
        <v>60</v>
      </c>
      <c r="BH1472" s="1" t="s">
        <v>7012</v>
      </c>
      <c r="BI1472" s="1" t="s">
        <v>3345</v>
      </c>
      <c r="BJ1472" s="1" t="s">
        <v>11901</v>
      </c>
      <c r="BM1472" s="1" t="s">
        <v>555</v>
      </c>
      <c r="BN1472" s="1" t="s">
        <v>8024</v>
      </c>
      <c r="BO1472" s="1" t="s">
        <v>60</v>
      </c>
      <c r="BP1472" s="1" t="s">
        <v>7012</v>
      </c>
      <c r="BQ1472" s="1" t="s">
        <v>3346</v>
      </c>
      <c r="BR1472" s="1" t="s">
        <v>11995</v>
      </c>
      <c r="BS1472" s="1" t="s">
        <v>56</v>
      </c>
      <c r="BT1472" s="1" t="s">
        <v>11552</v>
      </c>
      <c r="BU1472" s="1" t="s">
        <v>14135</v>
      </c>
    </row>
    <row r="1473" spans="1:72" ht="13.5" customHeight="1" x14ac:dyDescent="0.25">
      <c r="A1473" s="4" t="str">
        <f t="shared" si="47"/>
        <v>1687_풍각남면_262</v>
      </c>
      <c r="B1473" s="1">
        <v>1687</v>
      </c>
      <c r="C1473" s="1" t="s">
        <v>11322</v>
      </c>
      <c r="D1473" s="1" t="s">
        <v>11323</v>
      </c>
      <c r="E1473" s="1">
        <v>1472</v>
      </c>
      <c r="F1473" s="1">
        <v>7</v>
      </c>
      <c r="G1473" s="1" t="s">
        <v>3090</v>
      </c>
      <c r="H1473" s="1" t="s">
        <v>6464</v>
      </c>
      <c r="I1473" s="1">
        <v>7</v>
      </c>
      <c r="L1473" s="1">
        <v>1</v>
      </c>
      <c r="M1473" s="1" t="s">
        <v>13862</v>
      </c>
      <c r="N1473" s="1" t="s">
        <v>13054</v>
      </c>
      <c r="S1473" s="1" t="s">
        <v>52</v>
      </c>
      <c r="T1473" s="1" t="s">
        <v>6593</v>
      </c>
      <c r="U1473" s="1" t="s">
        <v>3347</v>
      </c>
      <c r="V1473" s="1" t="s">
        <v>6881</v>
      </c>
      <c r="W1473" s="1" t="s">
        <v>145</v>
      </c>
      <c r="X1473" s="1" t="s">
        <v>7059</v>
      </c>
      <c r="Y1473" s="1" t="s">
        <v>1583</v>
      </c>
      <c r="Z1473" s="1" t="s">
        <v>7918</v>
      </c>
      <c r="AC1473" s="1">
        <v>38</v>
      </c>
      <c r="AD1473" s="1" t="s">
        <v>85</v>
      </c>
      <c r="AE1473" s="1" t="s">
        <v>8720</v>
      </c>
      <c r="AJ1473" s="1" t="s">
        <v>17</v>
      </c>
      <c r="AK1473" s="1" t="s">
        <v>8908</v>
      </c>
      <c r="AL1473" s="1" t="s">
        <v>51</v>
      </c>
      <c r="AM1473" s="1" t="s">
        <v>8849</v>
      </c>
      <c r="AT1473" s="1" t="s">
        <v>60</v>
      </c>
      <c r="AU1473" s="1" t="s">
        <v>7012</v>
      </c>
      <c r="AV1473" s="1" t="s">
        <v>3348</v>
      </c>
      <c r="AW1473" s="1" t="s">
        <v>9475</v>
      </c>
      <c r="BG1473" s="1" t="s">
        <v>60</v>
      </c>
      <c r="BH1473" s="1" t="s">
        <v>7012</v>
      </c>
      <c r="BI1473" s="1" t="s">
        <v>3349</v>
      </c>
      <c r="BJ1473" s="1" t="s">
        <v>10134</v>
      </c>
      <c r="BK1473" s="1" t="s">
        <v>60</v>
      </c>
      <c r="BL1473" s="1" t="s">
        <v>7012</v>
      </c>
      <c r="BM1473" s="1" t="s">
        <v>2900</v>
      </c>
      <c r="BN1473" s="1" t="s">
        <v>10533</v>
      </c>
      <c r="BO1473" s="1" t="s">
        <v>60</v>
      </c>
      <c r="BP1473" s="1" t="s">
        <v>7012</v>
      </c>
      <c r="BQ1473" s="1" t="s">
        <v>3350</v>
      </c>
      <c r="BR1473" s="1" t="s">
        <v>11011</v>
      </c>
      <c r="BS1473" s="1" t="s">
        <v>106</v>
      </c>
      <c r="BT1473" s="1" t="s">
        <v>8894</v>
      </c>
    </row>
    <row r="1474" spans="1:72" ht="13.5" customHeight="1" x14ac:dyDescent="0.25">
      <c r="A1474" s="4" t="str">
        <f t="shared" si="47"/>
        <v>1687_풍각남면_262</v>
      </c>
      <c r="B1474" s="1">
        <v>1687</v>
      </c>
      <c r="C1474" s="1" t="s">
        <v>11322</v>
      </c>
      <c r="D1474" s="1" t="s">
        <v>11323</v>
      </c>
      <c r="E1474" s="1">
        <v>1473</v>
      </c>
      <c r="F1474" s="1">
        <v>7</v>
      </c>
      <c r="G1474" s="1" t="s">
        <v>3090</v>
      </c>
      <c r="H1474" s="1" t="s">
        <v>6464</v>
      </c>
      <c r="I1474" s="1">
        <v>7</v>
      </c>
      <c r="L1474" s="1">
        <v>1</v>
      </c>
      <c r="M1474" s="1" t="s">
        <v>13862</v>
      </c>
      <c r="N1474" s="1" t="s">
        <v>13054</v>
      </c>
      <c r="S1474" s="1" t="s">
        <v>70</v>
      </c>
      <c r="T1474" s="1" t="s">
        <v>6596</v>
      </c>
      <c r="Y1474" s="1" t="s">
        <v>2467</v>
      </c>
      <c r="Z1474" s="1" t="s">
        <v>7701</v>
      </c>
      <c r="AC1474" s="1">
        <v>14</v>
      </c>
      <c r="AD1474" s="1" t="s">
        <v>240</v>
      </c>
      <c r="AE1474" s="1" t="s">
        <v>8740</v>
      </c>
    </row>
    <row r="1475" spans="1:72" ht="13.5" customHeight="1" x14ac:dyDescent="0.25">
      <c r="A1475" s="4" t="str">
        <f t="shared" si="47"/>
        <v>1687_풍각남면_262</v>
      </c>
      <c r="B1475" s="1">
        <v>1687</v>
      </c>
      <c r="C1475" s="1" t="s">
        <v>11322</v>
      </c>
      <c r="D1475" s="1" t="s">
        <v>11323</v>
      </c>
      <c r="E1475" s="1">
        <v>1474</v>
      </c>
      <c r="F1475" s="1">
        <v>7</v>
      </c>
      <c r="G1475" s="1" t="s">
        <v>3090</v>
      </c>
      <c r="H1475" s="1" t="s">
        <v>6464</v>
      </c>
      <c r="I1475" s="1">
        <v>7</v>
      </c>
      <c r="L1475" s="1">
        <v>1</v>
      </c>
      <c r="M1475" s="1" t="s">
        <v>13862</v>
      </c>
      <c r="N1475" s="1" t="s">
        <v>13054</v>
      </c>
      <c r="S1475" s="1" t="s">
        <v>93</v>
      </c>
      <c r="T1475" s="1" t="s">
        <v>6597</v>
      </c>
      <c r="Y1475" s="1" t="s">
        <v>3351</v>
      </c>
      <c r="Z1475" s="1" t="s">
        <v>7919</v>
      </c>
      <c r="AC1475" s="1">
        <v>1</v>
      </c>
      <c r="AD1475" s="1" t="s">
        <v>661</v>
      </c>
      <c r="AE1475" s="1" t="s">
        <v>8765</v>
      </c>
      <c r="AF1475" s="1" t="s">
        <v>97</v>
      </c>
      <c r="AG1475" s="1" t="s">
        <v>8774</v>
      </c>
    </row>
    <row r="1476" spans="1:72" ht="13.5" customHeight="1" x14ac:dyDescent="0.25">
      <c r="A1476" s="4" t="str">
        <f t="shared" si="47"/>
        <v>1687_풍각남면_262</v>
      </c>
      <c r="B1476" s="1">
        <v>1687</v>
      </c>
      <c r="C1476" s="1" t="s">
        <v>11322</v>
      </c>
      <c r="D1476" s="1" t="s">
        <v>11323</v>
      </c>
      <c r="E1476" s="1">
        <v>1475</v>
      </c>
      <c r="F1476" s="1">
        <v>7</v>
      </c>
      <c r="G1476" s="1" t="s">
        <v>3090</v>
      </c>
      <c r="H1476" s="1" t="s">
        <v>6464</v>
      </c>
      <c r="I1476" s="1">
        <v>7</v>
      </c>
      <c r="L1476" s="1">
        <v>1</v>
      </c>
      <c r="M1476" s="1" t="s">
        <v>13862</v>
      </c>
      <c r="N1476" s="1" t="s">
        <v>13054</v>
      </c>
      <c r="T1476" s="1" t="s">
        <v>11389</v>
      </c>
      <c r="U1476" s="1" t="s">
        <v>326</v>
      </c>
      <c r="V1476" s="1" t="s">
        <v>6686</v>
      </c>
      <c r="Y1476" s="1" t="s">
        <v>3352</v>
      </c>
      <c r="Z1476" s="1" t="s">
        <v>7920</v>
      </c>
      <c r="AC1476" s="1">
        <v>53</v>
      </c>
      <c r="AD1476" s="1" t="s">
        <v>146</v>
      </c>
      <c r="AE1476" s="1" t="s">
        <v>8730</v>
      </c>
      <c r="AT1476" s="1" t="s">
        <v>44</v>
      </c>
      <c r="AU1476" s="1" t="s">
        <v>6669</v>
      </c>
      <c r="AV1476" s="1" t="s">
        <v>3353</v>
      </c>
      <c r="AW1476" s="1" t="s">
        <v>9476</v>
      </c>
      <c r="BB1476" s="1" t="s">
        <v>46</v>
      </c>
      <c r="BC1476" s="1" t="s">
        <v>6783</v>
      </c>
      <c r="BD1476" s="1" t="s">
        <v>3354</v>
      </c>
      <c r="BE1476" s="1" t="s">
        <v>9797</v>
      </c>
    </row>
    <row r="1477" spans="1:72" ht="13.5" customHeight="1" x14ac:dyDescent="0.25">
      <c r="A1477" s="4" t="str">
        <f t="shared" si="47"/>
        <v>1687_풍각남면_262</v>
      </c>
      <c r="B1477" s="1">
        <v>1687</v>
      </c>
      <c r="C1477" s="1" t="s">
        <v>11322</v>
      </c>
      <c r="D1477" s="1" t="s">
        <v>11323</v>
      </c>
      <c r="E1477" s="1">
        <v>1476</v>
      </c>
      <c r="F1477" s="1">
        <v>7</v>
      </c>
      <c r="G1477" s="1" t="s">
        <v>3090</v>
      </c>
      <c r="H1477" s="1" t="s">
        <v>6464</v>
      </c>
      <c r="I1477" s="1">
        <v>7</v>
      </c>
      <c r="L1477" s="1">
        <v>1</v>
      </c>
      <c r="M1477" s="1" t="s">
        <v>13862</v>
      </c>
      <c r="N1477" s="1" t="s">
        <v>13054</v>
      </c>
      <c r="T1477" s="1" t="s">
        <v>11389</v>
      </c>
      <c r="U1477" s="1" t="s">
        <v>326</v>
      </c>
      <c r="V1477" s="1" t="s">
        <v>6686</v>
      </c>
      <c r="Y1477" s="1" t="s">
        <v>3355</v>
      </c>
      <c r="Z1477" s="1" t="s">
        <v>7921</v>
      </c>
      <c r="AC1477" s="1">
        <v>47</v>
      </c>
      <c r="AD1477" s="1" t="s">
        <v>172</v>
      </c>
      <c r="AE1477" s="1" t="s">
        <v>8733</v>
      </c>
    </row>
    <row r="1478" spans="1:72" ht="13.5" customHeight="1" x14ac:dyDescent="0.25">
      <c r="A1478" s="4" t="str">
        <f t="shared" si="47"/>
        <v>1687_풍각남면_262</v>
      </c>
      <c r="B1478" s="1">
        <v>1687</v>
      </c>
      <c r="C1478" s="1" t="s">
        <v>11322</v>
      </c>
      <c r="D1478" s="1" t="s">
        <v>11323</v>
      </c>
      <c r="E1478" s="1">
        <v>1477</v>
      </c>
      <c r="F1478" s="1">
        <v>7</v>
      </c>
      <c r="G1478" s="1" t="s">
        <v>3090</v>
      </c>
      <c r="H1478" s="1" t="s">
        <v>6464</v>
      </c>
      <c r="I1478" s="1">
        <v>7</v>
      </c>
      <c r="L1478" s="1">
        <v>1</v>
      </c>
      <c r="M1478" s="1" t="s">
        <v>13862</v>
      </c>
      <c r="N1478" s="1" t="s">
        <v>13054</v>
      </c>
      <c r="T1478" s="1" t="s">
        <v>11389</v>
      </c>
      <c r="U1478" s="1" t="s">
        <v>322</v>
      </c>
      <c r="V1478" s="1" t="s">
        <v>6685</v>
      </c>
      <c r="Y1478" s="1" t="s">
        <v>3356</v>
      </c>
      <c r="Z1478" s="1" t="s">
        <v>7922</v>
      </c>
      <c r="AC1478" s="1">
        <v>28</v>
      </c>
      <c r="AD1478" s="1" t="s">
        <v>340</v>
      </c>
      <c r="AE1478" s="1" t="s">
        <v>8750</v>
      </c>
      <c r="AF1478" s="1" t="s">
        <v>1021</v>
      </c>
      <c r="AG1478" s="1" t="s">
        <v>8784</v>
      </c>
      <c r="AH1478" s="1" t="s">
        <v>2482</v>
      </c>
      <c r="AI1478" s="1" t="s">
        <v>8876</v>
      </c>
    </row>
    <row r="1479" spans="1:72" ht="13.5" customHeight="1" x14ac:dyDescent="0.25">
      <c r="A1479" s="4" t="str">
        <f t="shared" si="47"/>
        <v>1687_풍각남면_262</v>
      </c>
      <c r="B1479" s="1">
        <v>1687</v>
      </c>
      <c r="C1479" s="1" t="s">
        <v>11322</v>
      </c>
      <c r="D1479" s="1" t="s">
        <v>11323</v>
      </c>
      <c r="E1479" s="1">
        <v>1478</v>
      </c>
      <c r="F1479" s="1">
        <v>7</v>
      </c>
      <c r="G1479" s="1" t="s">
        <v>3090</v>
      </c>
      <c r="H1479" s="1" t="s">
        <v>6464</v>
      </c>
      <c r="I1479" s="1">
        <v>7</v>
      </c>
      <c r="L1479" s="1">
        <v>2</v>
      </c>
      <c r="M1479" s="1" t="s">
        <v>2253</v>
      </c>
      <c r="N1479" s="1" t="s">
        <v>12282</v>
      </c>
      <c r="O1479" s="1" t="s">
        <v>6</v>
      </c>
      <c r="P1479" s="1" t="s">
        <v>6578</v>
      </c>
      <c r="T1479" s="1" t="s">
        <v>11369</v>
      </c>
      <c r="U1479" s="1" t="s">
        <v>3357</v>
      </c>
      <c r="V1479" s="1" t="s">
        <v>6882</v>
      </c>
      <c r="W1479" s="1" t="s">
        <v>84</v>
      </c>
      <c r="X1479" s="1" t="s">
        <v>11440</v>
      </c>
      <c r="Y1479" s="1" t="s">
        <v>3358</v>
      </c>
      <c r="Z1479" s="1" t="s">
        <v>7923</v>
      </c>
      <c r="AC1479" s="1">
        <v>23</v>
      </c>
      <c r="AD1479" s="1" t="s">
        <v>202</v>
      </c>
      <c r="AE1479" s="1" t="s">
        <v>8736</v>
      </c>
      <c r="AJ1479" s="1" t="s">
        <v>17</v>
      </c>
      <c r="AK1479" s="1" t="s">
        <v>8908</v>
      </c>
      <c r="AL1479" s="1" t="s">
        <v>86</v>
      </c>
      <c r="AM1479" s="1" t="s">
        <v>8853</v>
      </c>
      <c r="AT1479" s="1" t="s">
        <v>293</v>
      </c>
      <c r="AU1479" s="1" t="s">
        <v>6947</v>
      </c>
      <c r="AV1479" s="1" t="s">
        <v>3359</v>
      </c>
      <c r="AW1479" s="1" t="s">
        <v>7917</v>
      </c>
      <c r="BG1479" s="1" t="s">
        <v>60</v>
      </c>
      <c r="BH1479" s="1" t="s">
        <v>7012</v>
      </c>
      <c r="BI1479" s="1" t="s">
        <v>3344</v>
      </c>
      <c r="BJ1479" s="1" t="s">
        <v>9474</v>
      </c>
      <c r="BK1479" s="1" t="s">
        <v>60</v>
      </c>
      <c r="BL1479" s="1" t="s">
        <v>7012</v>
      </c>
      <c r="BM1479" s="1" t="s">
        <v>3345</v>
      </c>
      <c r="BN1479" s="1" t="s">
        <v>11901</v>
      </c>
      <c r="BO1479" s="1" t="s">
        <v>60</v>
      </c>
      <c r="BP1479" s="1" t="s">
        <v>7012</v>
      </c>
      <c r="BQ1479" s="1" t="s">
        <v>3360</v>
      </c>
      <c r="BR1479" s="1" t="s">
        <v>11012</v>
      </c>
      <c r="BS1479" s="1" t="s">
        <v>51</v>
      </c>
      <c r="BT1479" s="1" t="s">
        <v>8849</v>
      </c>
    </row>
    <row r="1480" spans="1:72" ht="13.5" customHeight="1" x14ac:dyDescent="0.25">
      <c r="A1480" s="4" t="str">
        <f t="shared" si="47"/>
        <v>1687_풍각남면_262</v>
      </c>
      <c r="B1480" s="1">
        <v>1687</v>
      </c>
      <c r="C1480" s="1" t="s">
        <v>11322</v>
      </c>
      <c r="D1480" s="1" t="s">
        <v>11323</v>
      </c>
      <c r="E1480" s="1">
        <v>1479</v>
      </c>
      <c r="F1480" s="1">
        <v>7</v>
      </c>
      <c r="G1480" s="1" t="s">
        <v>3090</v>
      </c>
      <c r="H1480" s="1" t="s">
        <v>6464</v>
      </c>
      <c r="I1480" s="1">
        <v>7</v>
      </c>
      <c r="L1480" s="1">
        <v>3</v>
      </c>
      <c r="M1480" s="1" t="s">
        <v>12561</v>
      </c>
      <c r="N1480" s="1" t="s">
        <v>13055</v>
      </c>
      <c r="T1480" s="1" t="s">
        <v>11369</v>
      </c>
      <c r="U1480" s="1" t="s">
        <v>3361</v>
      </c>
      <c r="V1480" s="1" t="s">
        <v>6883</v>
      </c>
      <c r="W1480" s="1" t="s">
        <v>145</v>
      </c>
      <c r="X1480" s="1" t="s">
        <v>7059</v>
      </c>
      <c r="Y1480" s="1" t="s">
        <v>3362</v>
      </c>
      <c r="Z1480" s="1" t="s">
        <v>7924</v>
      </c>
      <c r="AC1480" s="1">
        <v>44</v>
      </c>
      <c r="AD1480" s="1" t="s">
        <v>229</v>
      </c>
      <c r="AE1480" s="1" t="s">
        <v>8739</v>
      </c>
      <c r="AJ1480" s="1" t="s">
        <v>17</v>
      </c>
      <c r="AK1480" s="1" t="s">
        <v>8908</v>
      </c>
      <c r="AL1480" s="1" t="s">
        <v>51</v>
      </c>
      <c r="AM1480" s="1" t="s">
        <v>8849</v>
      </c>
      <c r="AT1480" s="1" t="s">
        <v>3363</v>
      </c>
      <c r="AU1480" s="1" t="s">
        <v>9208</v>
      </c>
      <c r="AV1480" s="1" t="s">
        <v>304</v>
      </c>
      <c r="AW1480" s="1" t="s">
        <v>7950</v>
      </c>
      <c r="BG1480" s="1" t="s">
        <v>78</v>
      </c>
      <c r="BH1480" s="1" t="s">
        <v>6689</v>
      </c>
      <c r="BI1480" s="1" t="s">
        <v>3364</v>
      </c>
      <c r="BJ1480" s="1" t="s">
        <v>10135</v>
      </c>
      <c r="BK1480" s="1" t="s">
        <v>471</v>
      </c>
      <c r="BL1480" s="1" t="s">
        <v>9170</v>
      </c>
      <c r="BM1480" s="1" t="s">
        <v>3365</v>
      </c>
      <c r="BN1480" s="1" t="s">
        <v>10555</v>
      </c>
      <c r="BO1480" s="1" t="s">
        <v>78</v>
      </c>
      <c r="BP1480" s="1" t="s">
        <v>6689</v>
      </c>
      <c r="BQ1480" s="1" t="s">
        <v>3366</v>
      </c>
      <c r="BR1480" s="1" t="s">
        <v>11992</v>
      </c>
      <c r="BS1480" s="1" t="s">
        <v>56</v>
      </c>
      <c r="BT1480" s="1" t="s">
        <v>11552</v>
      </c>
    </row>
    <row r="1481" spans="1:72" ht="13.5" customHeight="1" x14ac:dyDescent="0.25">
      <c r="A1481" s="4" t="str">
        <f t="shared" si="47"/>
        <v>1687_풍각남면_262</v>
      </c>
      <c r="B1481" s="1">
        <v>1687</v>
      </c>
      <c r="C1481" s="1" t="s">
        <v>11322</v>
      </c>
      <c r="D1481" s="1" t="s">
        <v>11323</v>
      </c>
      <c r="E1481" s="1">
        <v>1480</v>
      </c>
      <c r="F1481" s="1">
        <v>7</v>
      </c>
      <c r="G1481" s="1" t="s">
        <v>3090</v>
      </c>
      <c r="H1481" s="1" t="s">
        <v>6464</v>
      </c>
      <c r="I1481" s="1">
        <v>7</v>
      </c>
      <c r="L1481" s="1">
        <v>3</v>
      </c>
      <c r="M1481" s="1" t="s">
        <v>12561</v>
      </c>
      <c r="N1481" s="1" t="s">
        <v>13055</v>
      </c>
      <c r="S1481" s="1" t="s">
        <v>52</v>
      </c>
      <c r="T1481" s="1" t="s">
        <v>6593</v>
      </c>
      <c r="W1481" s="1" t="s">
        <v>98</v>
      </c>
      <c r="X1481" s="1" t="s">
        <v>11439</v>
      </c>
      <c r="Y1481" s="1" t="s">
        <v>140</v>
      </c>
      <c r="Z1481" s="1" t="s">
        <v>7129</v>
      </c>
      <c r="AC1481" s="1">
        <v>45</v>
      </c>
      <c r="AD1481" s="1" t="s">
        <v>406</v>
      </c>
      <c r="AE1481" s="1" t="s">
        <v>8755</v>
      </c>
      <c r="AJ1481" s="1" t="s">
        <v>17</v>
      </c>
      <c r="AK1481" s="1" t="s">
        <v>8908</v>
      </c>
      <c r="AL1481" s="1" t="s">
        <v>56</v>
      </c>
      <c r="AM1481" s="1" t="s">
        <v>11552</v>
      </c>
      <c r="AT1481" s="1" t="s">
        <v>808</v>
      </c>
      <c r="AU1481" s="1" t="s">
        <v>6787</v>
      </c>
      <c r="AV1481" s="1" t="s">
        <v>802</v>
      </c>
      <c r="AW1481" s="1" t="s">
        <v>7653</v>
      </c>
      <c r="BG1481" s="1" t="s">
        <v>808</v>
      </c>
      <c r="BH1481" s="1" t="s">
        <v>6787</v>
      </c>
      <c r="BI1481" s="1" t="s">
        <v>3367</v>
      </c>
      <c r="BJ1481" s="1" t="s">
        <v>10136</v>
      </c>
      <c r="BK1481" s="1" t="s">
        <v>334</v>
      </c>
      <c r="BL1481" s="1" t="s">
        <v>6767</v>
      </c>
      <c r="BM1481" s="1" t="s">
        <v>3368</v>
      </c>
      <c r="BN1481" s="1" t="s">
        <v>10556</v>
      </c>
      <c r="BO1481" s="1" t="s">
        <v>1179</v>
      </c>
      <c r="BP1481" s="1" t="s">
        <v>11413</v>
      </c>
      <c r="BQ1481" s="1" t="s">
        <v>3369</v>
      </c>
      <c r="BR1481" s="1" t="s">
        <v>11013</v>
      </c>
      <c r="BS1481" s="1" t="s">
        <v>833</v>
      </c>
      <c r="BT1481" s="1" t="s">
        <v>8552</v>
      </c>
    </row>
    <row r="1482" spans="1:72" ht="13.5" customHeight="1" x14ac:dyDescent="0.25">
      <c r="A1482" s="4" t="str">
        <f t="shared" si="47"/>
        <v>1687_풍각남면_262</v>
      </c>
      <c r="B1482" s="1">
        <v>1687</v>
      </c>
      <c r="C1482" s="1" t="s">
        <v>11322</v>
      </c>
      <c r="D1482" s="1" t="s">
        <v>11323</v>
      </c>
      <c r="E1482" s="1">
        <v>1481</v>
      </c>
      <c r="F1482" s="1">
        <v>7</v>
      </c>
      <c r="G1482" s="1" t="s">
        <v>3090</v>
      </c>
      <c r="H1482" s="1" t="s">
        <v>6464</v>
      </c>
      <c r="I1482" s="1">
        <v>7</v>
      </c>
      <c r="L1482" s="1">
        <v>3</v>
      </c>
      <c r="M1482" s="1" t="s">
        <v>12561</v>
      </c>
      <c r="N1482" s="1" t="s">
        <v>13055</v>
      </c>
      <c r="S1482" s="1" t="s">
        <v>93</v>
      </c>
      <c r="T1482" s="1" t="s">
        <v>6597</v>
      </c>
      <c r="U1482" s="1" t="s">
        <v>813</v>
      </c>
      <c r="V1482" s="1" t="s">
        <v>6722</v>
      </c>
      <c r="Y1482" s="1" t="s">
        <v>3370</v>
      </c>
      <c r="Z1482" s="1" t="s">
        <v>7925</v>
      </c>
      <c r="AC1482" s="1">
        <v>11</v>
      </c>
      <c r="AD1482" s="1" t="s">
        <v>192</v>
      </c>
      <c r="AE1482" s="1" t="s">
        <v>8735</v>
      </c>
    </row>
    <row r="1483" spans="1:72" ht="13.5" customHeight="1" x14ac:dyDescent="0.25">
      <c r="A1483" s="4" t="str">
        <f t="shared" si="47"/>
        <v>1687_풍각남면_262</v>
      </c>
      <c r="B1483" s="1">
        <v>1687</v>
      </c>
      <c r="C1483" s="1" t="s">
        <v>11322</v>
      </c>
      <c r="D1483" s="1" t="s">
        <v>11323</v>
      </c>
      <c r="E1483" s="1">
        <v>1482</v>
      </c>
      <c r="F1483" s="1">
        <v>7</v>
      </c>
      <c r="G1483" s="1" t="s">
        <v>3090</v>
      </c>
      <c r="H1483" s="1" t="s">
        <v>6464</v>
      </c>
      <c r="I1483" s="1">
        <v>7</v>
      </c>
      <c r="L1483" s="1">
        <v>3</v>
      </c>
      <c r="M1483" s="1" t="s">
        <v>12561</v>
      </c>
      <c r="N1483" s="1" t="s">
        <v>13055</v>
      </c>
      <c r="S1483" s="1" t="s">
        <v>93</v>
      </c>
      <c r="T1483" s="1" t="s">
        <v>6597</v>
      </c>
      <c r="U1483" s="1" t="s">
        <v>1846</v>
      </c>
      <c r="V1483" s="1" t="s">
        <v>6786</v>
      </c>
      <c r="Y1483" s="1" t="s">
        <v>3371</v>
      </c>
      <c r="Z1483" s="1" t="s">
        <v>7926</v>
      </c>
      <c r="AC1483" s="1">
        <v>15</v>
      </c>
      <c r="AD1483" s="1" t="s">
        <v>119</v>
      </c>
      <c r="AE1483" s="1" t="s">
        <v>8724</v>
      </c>
      <c r="AF1483" s="1" t="s">
        <v>97</v>
      </c>
      <c r="AG1483" s="1" t="s">
        <v>8774</v>
      </c>
    </row>
    <row r="1484" spans="1:72" ht="13.5" customHeight="1" x14ac:dyDescent="0.25">
      <c r="A1484" s="4" t="str">
        <f t="shared" si="47"/>
        <v>1687_풍각남면_262</v>
      </c>
      <c r="B1484" s="1">
        <v>1687</v>
      </c>
      <c r="C1484" s="1" t="s">
        <v>11322</v>
      </c>
      <c r="D1484" s="1" t="s">
        <v>11323</v>
      </c>
      <c r="E1484" s="1">
        <v>1483</v>
      </c>
      <c r="F1484" s="1">
        <v>7</v>
      </c>
      <c r="G1484" s="1" t="s">
        <v>3090</v>
      </c>
      <c r="H1484" s="1" t="s">
        <v>6464</v>
      </c>
      <c r="I1484" s="1">
        <v>7</v>
      </c>
      <c r="L1484" s="1">
        <v>3</v>
      </c>
      <c r="M1484" s="1" t="s">
        <v>12561</v>
      </c>
      <c r="N1484" s="1" t="s">
        <v>13055</v>
      </c>
      <c r="T1484" s="1" t="s">
        <v>11389</v>
      </c>
      <c r="U1484" s="1" t="s">
        <v>322</v>
      </c>
      <c r="V1484" s="1" t="s">
        <v>6685</v>
      </c>
      <c r="Y1484" s="1" t="s">
        <v>1442</v>
      </c>
      <c r="Z1484" s="1" t="s">
        <v>7442</v>
      </c>
      <c r="AC1484" s="1">
        <v>20</v>
      </c>
      <c r="AD1484" s="1" t="s">
        <v>1066</v>
      </c>
      <c r="AE1484" s="1" t="s">
        <v>7176</v>
      </c>
      <c r="AF1484" s="1" t="s">
        <v>1021</v>
      </c>
      <c r="AG1484" s="1" t="s">
        <v>8784</v>
      </c>
      <c r="AH1484" s="1" t="s">
        <v>163</v>
      </c>
      <c r="AI1484" s="1" t="s">
        <v>8851</v>
      </c>
      <c r="AT1484" s="1" t="s">
        <v>44</v>
      </c>
      <c r="AU1484" s="1" t="s">
        <v>6669</v>
      </c>
      <c r="AV1484" s="1" t="s">
        <v>682</v>
      </c>
      <c r="AW1484" s="1" t="s">
        <v>7333</v>
      </c>
      <c r="BB1484" s="1" t="s">
        <v>46</v>
      </c>
      <c r="BC1484" s="1" t="s">
        <v>6783</v>
      </c>
      <c r="BD1484" s="1" t="s">
        <v>3372</v>
      </c>
      <c r="BE1484" s="1" t="s">
        <v>9798</v>
      </c>
    </row>
    <row r="1485" spans="1:72" ht="13.5" customHeight="1" x14ac:dyDescent="0.25">
      <c r="A1485" s="4" t="str">
        <f t="shared" si="47"/>
        <v>1687_풍각남면_262</v>
      </c>
      <c r="B1485" s="1">
        <v>1687</v>
      </c>
      <c r="C1485" s="1" t="s">
        <v>11322</v>
      </c>
      <c r="D1485" s="1" t="s">
        <v>11323</v>
      </c>
      <c r="E1485" s="1">
        <v>1484</v>
      </c>
      <c r="F1485" s="1">
        <v>7</v>
      </c>
      <c r="G1485" s="1" t="s">
        <v>3090</v>
      </c>
      <c r="H1485" s="1" t="s">
        <v>6464</v>
      </c>
      <c r="I1485" s="1">
        <v>7</v>
      </c>
      <c r="L1485" s="1">
        <v>3</v>
      </c>
      <c r="M1485" s="1" t="s">
        <v>12561</v>
      </c>
      <c r="N1485" s="1" t="s">
        <v>13055</v>
      </c>
      <c r="T1485" s="1" t="s">
        <v>11389</v>
      </c>
      <c r="U1485" s="1" t="s">
        <v>322</v>
      </c>
      <c r="V1485" s="1" t="s">
        <v>6685</v>
      </c>
      <c r="Y1485" s="1" t="s">
        <v>13437</v>
      </c>
      <c r="Z1485" s="1" t="s">
        <v>13455</v>
      </c>
      <c r="AC1485" s="1">
        <v>40</v>
      </c>
      <c r="AD1485" s="1" t="s">
        <v>327</v>
      </c>
      <c r="AE1485" s="1" t="s">
        <v>8748</v>
      </c>
      <c r="AF1485" s="1" t="s">
        <v>3373</v>
      </c>
      <c r="AG1485" s="1" t="s">
        <v>8805</v>
      </c>
      <c r="AT1485" s="1" t="s">
        <v>1171</v>
      </c>
      <c r="AU1485" s="1" t="s">
        <v>7037</v>
      </c>
      <c r="AV1485" s="1" t="s">
        <v>1426</v>
      </c>
      <c r="AW1485" s="1" t="s">
        <v>8336</v>
      </c>
      <c r="BB1485" s="1" t="s">
        <v>83</v>
      </c>
      <c r="BC1485" s="1" t="s">
        <v>11816</v>
      </c>
      <c r="BD1485" s="1" t="s">
        <v>3325</v>
      </c>
      <c r="BE1485" s="1" t="s">
        <v>11833</v>
      </c>
    </row>
    <row r="1486" spans="1:72" ht="13.5" customHeight="1" x14ac:dyDescent="0.25">
      <c r="A1486" s="4" t="str">
        <f t="shared" si="47"/>
        <v>1687_풍각남면_262</v>
      </c>
      <c r="B1486" s="1">
        <v>1687</v>
      </c>
      <c r="C1486" s="1" t="s">
        <v>11322</v>
      </c>
      <c r="D1486" s="1" t="s">
        <v>11323</v>
      </c>
      <c r="E1486" s="1">
        <v>1485</v>
      </c>
      <c r="F1486" s="1">
        <v>7</v>
      </c>
      <c r="G1486" s="1" t="s">
        <v>3090</v>
      </c>
      <c r="H1486" s="1" t="s">
        <v>6464</v>
      </c>
      <c r="I1486" s="1">
        <v>7</v>
      </c>
      <c r="L1486" s="1">
        <v>4</v>
      </c>
      <c r="M1486" s="1" t="s">
        <v>12562</v>
      </c>
      <c r="N1486" s="1" t="s">
        <v>13056</v>
      </c>
      <c r="T1486" s="1" t="s">
        <v>11368</v>
      </c>
      <c r="U1486" s="1" t="s">
        <v>3374</v>
      </c>
      <c r="V1486" s="1" t="s">
        <v>13372</v>
      </c>
      <c r="W1486" s="1" t="s">
        <v>342</v>
      </c>
      <c r="X1486" s="1" t="s">
        <v>7064</v>
      </c>
      <c r="Y1486" s="1" t="s">
        <v>3375</v>
      </c>
      <c r="Z1486" s="1" t="s">
        <v>7927</v>
      </c>
      <c r="AC1486" s="1">
        <v>60</v>
      </c>
      <c r="AD1486" s="1" t="s">
        <v>312</v>
      </c>
      <c r="AE1486" s="1" t="s">
        <v>8746</v>
      </c>
      <c r="AJ1486" s="1" t="s">
        <v>17</v>
      </c>
      <c r="AK1486" s="1" t="s">
        <v>8908</v>
      </c>
      <c r="AL1486" s="1" t="s">
        <v>537</v>
      </c>
      <c r="AM1486" s="1" t="s">
        <v>8937</v>
      </c>
      <c r="AT1486" s="1" t="s">
        <v>60</v>
      </c>
      <c r="AU1486" s="1" t="s">
        <v>7012</v>
      </c>
      <c r="AV1486" s="1" t="s">
        <v>3376</v>
      </c>
      <c r="AW1486" s="1" t="s">
        <v>9477</v>
      </c>
      <c r="BB1486" s="1" t="s">
        <v>214</v>
      </c>
      <c r="BC1486" s="1" t="s">
        <v>13383</v>
      </c>
      <c r="BD1486" s="1" t="s">
        <v>3377</v>
      </c>
      <c r="BE1486" s="1" t="s">
        <v>8013</v>
      </c>
      <c r="BG1486" s="1" t="s">
        <v>765</v>
      </c>
      <c r="BH1486" s="1" t="s">
        <v>8994</v>
      </c>
      <c r="BI1486" s="1" t="s">
        <v>13864</v>
      </c>
      <c r="BJ1486" s="1" t="s">
        <v>11866</v>
      </c>
      <c r="BK1486" s="1" t="s">
        <v>765</v>
      </c>
      <c r="BL1486" s="1" t="s">
        <v>8994</v>
      </c>
      <c r="BM1486" s="1" t="s">
        <v>3378</v>
      </c>
      <c r="BN1486" s="1" t="s">
        <v>10557</v>
      </c>
      <c r="BO1486" s="1" t="s">
        <v>60</v>
      </c>
      <c r="BP1486" s="1" t="s">
        <v>7012</v>
      </c>
      <c r="BQ1486" s="1" t="s">
        <v>3379</v>
      </c>
      <c r="BR1486" s="1" t="s">
        <v>13681</v>
      </c>
      <c r="BS1486" s="1" t="s">
        <v>196</v>
      </c>
      <c r="BT1486" s="1" t="s">
        <v>8873</v>
      </c>
    </row>
    <row r="1487" spans="1:72" ht="13.5" customHeight="1" x14ac:dyDescent="0.25">
      <c r="A1487" s="4" t="str">
        <f t="shared" si="47"/>
        <v>1687_풍각남면_262</v>
      </c>
      <c r="B1487" s="1">
        <v>1687</v>
      </c>
      <c r="C1487" s="1" t="s">
        <v>11322</v>
      </c>
      <c r="D1487" s="1" t="s">
        <v>11323</v>
      </c>
      <c r="E1487" s="1">
        <v>1486</v>
      </c>
      <c r="F1487" s="1">
        <v>7</v>
      </c>
      <c r="G1487" s="1" t="s">
        <v>3090</v>
      </c>
      <c r="H1487" s="1" t="s">
        <v>6464</v>
      </c>
      <c r="I1487" s="1">
        <v>7</v>
      </c>
      <c r="L1487" s="1">
        <v>4</v>
      </c>
      <c r="M1487" s="1" t="s">
        <v>12562</v>
      </c>
      <c r="N1487" s="1" t="s">
        <v>13056</v>
      </c>
      <c r="S1487" s="1" t="s">
        <v>52</v>
      </c>
      <c r="T1487" s="1" t="s">
        <v>6593</v>
      </c>
      <c r="U1487" s="1" t="s">
        <v>83</v>
      </c>
      <c r="V1487" s="1" t="s">
        <v>11397</v>
      </c>
      <c r="W1487" s="1" t="s">
        <v>84</v>
      </c>
      <c r="X1487" s="1" t="s">
        <v>11440</v>
      </c>
      <c r="Y1487" s="1" t="s">
        <v>3380</v>
      </c>
      <c r="Z1487" s="1" t="s">
        <v>11451</v>
      </c>
      <c r="AC1487" s="1">
        <v>48</v>
      </c>
      <c r="AD1487" s="1" t="s">
        <v>427</v>
      </c>
      <c r="AE1487" s="1" t="s">
        <v>8758</v>
      </c>
      <c r="AJ1487" s="1" t="s">
        <v>17</v>
      </c>
      <c r="AK1487" s="1" t="s">
        <v>8908</v>
      </c>
      <c r="AL1487" s="1" t="s">
        <v>86</v>
      </c>
      <c r="AM1487" s="1" t="s">
        <v>8853</v>
      </c>
      <c r="AT1487" s="1" t="s">
        <v>419</v>
      </c>
      <c r="AU1487" s="1" t="s">
        <v>9168</v>
      </c>
      <c r="AV1487" s="1" t="s">
        <v>13865</v>
      </c>
      <c r="AW1487" s="1" t="s">
        <v>9478</v>
      </c>
      <c r="BG1487" s="1" t="s">
        <v>60</v>
      </c>
      <c r="BH1487" s="1" t="s">
        <v>7012</v>
      </c>
      <c r="BI1487" s="1" t="s">
        <v>3381</v>
      </c>
      <c r="BJ1487" s="1" t="s">
        <v>8509</v>
      </c>
      <c r="BK1487" s="1" t="s">
        <v>60</v>
      </c>
      <c r="BL1487" s="1" t="s">
        <v>7012</v>
      </c>
      <c r="BM1487" s="1" t="s">
        <v>3382</v>
      </c>
      <c r="BN1487" s="1" t="s">
        <v>10558</v>
      </c>
      <c r="BO1487" s="1" t="s">
        <v>60</v>
      </c>
      <c r="BP1487" s="1" t="s">
        <v>7012</v>
      </c>
      <c r="BQ1487" s="1" t="s">
        <v>3383</v>
      </c>
      <c r="BR1487" s="1" t="s">
        <v>11015</v>
      </c>
      <c r="BS1487" s="1" t="s">
        <v>86</v>
      </c>
      <c r="BT1487" s="1" t="s">
        <v>8853</v>
      </c>
    </row>
    <row r="1488" spans="1:72" ht="13.5" customHeight="1" x14ac:dyDescent="0.25">
      <c r="A1488" s="4" t="str">
        <f t="shared" si="47"/>
        <v>1687_풍각남면_262</v>
      </c>
      <c r="B1488" s="1">
        <v>1687</v>
      </c>
      <c r="C1488" s="1" t="s">
        <v>11322</v>
      </c>
      <c r="D1488" s="1" t="s">
        <v>11323</v>
      </c>
      <c r="E1488" s="1">
        <v>1487</v>
      </c>
      <c r="F1488" s="1">
        <v>7</v>
      </c>
      <c r="G1488" s="1" t="s">
        <v>3090</v>
      </c>
      <c r="H1488" s="1" t="s">
        <v>6464</v>
      </c>
      <c r="I1488" s="1">
        <v>7</v>
      </c>
      <c r="L1488" s="1">
        <v>4</v>
      </c>
      <c r="M1488" s="1" t="s">
        <v>12562</v>
      </c>
      <c r="N1488" s="1" t="s">
        <v>13056</v>
      </c>
      <c r="S1488" s="1" t="s">
        <v>3384</v>
      </c>
      <c r="T1488" s="1" t="s">
        <v>6642</v>
      </c>
      <c r="U1488" s="1" t="s">
        <v>117</v>
      </c>
      <c r="V1488" s="1" t="s">
        <v>6671</v>
      </c>
      <c r="Y1488" s="1" t="s">
        <v>797</v>
      </c>
      <c r="Z1488" s="1" t="s">
        <v>7264</v>
      </c>
      <c r="AF1488" s="1" t="s">
        <v>443</v>
      </c>
      <c r="AG1488" s="1" t="s">
        <v>11537</v>
      </c>
    </row>
    <row r="1489" spans="1:73" ht="13.5" customHeight="1" x14ac:dyDescent="0.25">
      <c r="A1489" s="4" t="str">
        <f t="shared" si="47"/>
        <v>1687_풍각남면_262</v>
      </c>
      <c r="B1489" s="1">
        <v>1687</v>
      </c>
      <c r="C1489" s="1" t="s">
        <v>11322</v>
      </c>
      <c r="D1489" s="1" t="s">
        <v>11323</v>
      </c>
      <c r="E1489" s="1">
        <v>1488</v>
      </c>
      <c r="F1489" s="1">
        <v>7</v>
      </c>
      <c r="G1489" s="1" t="s">
        <v>3090</v>
      </c>
      <c r="H1489" s="1" t="s">
        <v>6464</v>
      </c>
      <c r="I1489" s="1">
        <v>7</v>
      </c>
      <c r="L1489" s="1">
        <v>4</v>
      </c>
      <c r="M1489" s="1" t="s">
        <v>12562</v>
      </c>
      <c r="N1489" s="1" t="s">
        <v>13056</v>
      </c>
      <c r="T1489" s="1" t="s">
        <v>11389</v>
      </c>
      <c r="U1489" s="1" t="s">
        <v>413</v>
      </c>
      <c r="V1489" s="1" t="s">
        <v>6695</v>
      </c>
      <c r="Y1489" s="1" t="s">
        <v>2998</v>
      </c>
      <c r="Z1489" s="1" t="s">
        <v>7831</v>
      </c>
      <c r="AF1489" s="1" t="s">
        <v>479</v>
      </c>
      <c r="AG1489" s="1" t="s">
        <v>8780</v>
      </c>
      <c r="AH1489" s="1" t="s">
        <v>3385</v>
      </c>
      <c r="AI1489" s="1" t="s">
        <v>8877</v>
      </c>
    </row>
    <row r="1490" spans="1:73" ht="13.5" customHeight="1" x14ac:dyDescent="0.25">
      <c r="A1490" s="4" t="str">
        <f t="shared" si="47"/>
        <v>1687_풍각남면_262</v>
      </c>
      <c r="B1490" s="1">
        <v>1687</v>
      </c>
      <c r="C1490" s="1" t="s">
        <v>11322</v>
      </c>
      <c r="D1490" s="1" t="s">
        <v>11323</v>
      </c>
      <c r="E1490" s="1">
        <v>1489</v>
      </c>
      <c r="F1490" s="1">
        <v>7</v>
      </c>
      <c r="G1490" s="1" t="s">
        <v>3090</v>
      </c>
      <c r="H1490" s="1" t="s">
        <v>6464</v>
      </c>
      <c r="I1490" s="1">
        <v>7</v>
      </c>
      <c r="L1490" s="1">
        <v>4</v>
      </c>
      <c r="M1490" s="1" t="s">
        <v>12562</v>
      </c>
      <c r="N1490" s="1" t="s">
        <v>13056</v>
      </c>
      <c r="S1490" s="1" t="s">
        <v>70</v>
      </c>
      <c r="T1490" s="1" t="s">
        <v>6596</v>
      </c>
      <c r="Y1490" s="1" t="s">
        <v>835</v>
      </c>
      <c r="Z1490" s="1" t="s">
        <v>7237</v>
      </c>
      <c r="AF1490" s="1" t="s">
        <v>129</v>
      </c>
      <c r="AG1490" s="1" t="s">
        <v>8738</v>
      </c>
    </row>
    <row r="1491" spans="1:73" ht="13.5" customHeight="1" x14ac:dyDescent="0.25">
      <c r="A1491" s="4" t="str">
        <f t="shared" si="47"/>
        <v>1687_풍각남면_262</v>
      </c>
      <c r="B1491" s="1">
        <v>1687</v>
      </c>
      <c r="C1491" s="1" t="s">
        <v>11322</v>
      </c>
      <c r="D1491" s="1" t="s">
        <v>11323</v>
      </c>
      <c r="E1491" s="1">
        <v>1490</v>
      </c>
      <c r="F1491" s="1">
        <v>7</v>
      </c>
      <c r="G1491" s="1" t="s">
        <v>3090</v>
      </c>
      <c r="H1491" s="1" t="s">
        <v>6464</v>
      </c>
      <c r="I1491" s="1">
        <v>7</v>
      </c>
      <c r="L1491" s="1">
        <v>5</v>
      </c>
      <c r="M1491" s="1" t="s">
        <v>12563</v>
      </c>
      <c r="N1491" s="1" t="s">
        <v>13057</v>
      </c>
      <c r="O1491" s="1" t="s">
        <v>443</v>
      </c>
      <c r="P1491" s="1" t="s">
        <v>11371</v>
      </c>
      <c r="T1491" s="1" t="s">
        <v>11369</v>
      </c>
      <c r="U1491" s="1" t="s">
        <v>3386</v>
      </c>
      <c r="V1491" s="1" t="s">
        <v>6884</v>
      </c>
      <c r="W1491" s="1" t="s">
        <v>342</v>
      </c>
      <c r="X1491" s="1" t="s">
        <v>7064</v>
      </c>
      <c r="Y1491" s="1" t="s">
        <v>3387</v>
      </c>
      <c r="Z1491" s="1" t="s">
        <v>7264</v>
      </c>
      <c r="AC1491" s="1">
        <v>22</v>
      </c>
      <c r="AD1491" s="1" t="s">
        <v>253</v>
      </c>
      <c r="AE1491" s="1" t="s">
        <v>8742</v>
      </c>
      <c r="AJ1491" s="1" t="s">
        <v>17</v>
      </c>
      <c r="AK1491" s="1" t="s">
        <v>8908</v>
      </c>
      <c r="AL1491" s="1" t="s">
        <v>537</v>
      </c>
      <c r="AM1491" s="1" t="s">
        <v>8937</v>
      </c>
      <c r="AT1491" s="1" t="s">
        <v>60</v>
      </c>
      <c r="AU1491" s="1" t="s">
        <v>7012</v>
      </c>
      <c r="AV1491" s="1" t="s">
        <v>3388</v>
      </c>
      <c r="AW1491" s="1" t="s">
        <v>9479</v>
      </c>
      <c r="BG1491" s="1" t="s">
        <v>60</v>
      </c>
      <c r="BH1491" s="1" t="s">
        <v>7012</v>
      </c>
      <c r="BI1491" s="1" t="s">
        <v>3376</v>
      </c>
      <c r="BJ1491" s="1" t="s">
        <v>9477</v>
      </c>
      <c r="BK1491" s="1" t="s">
        <v>765</v>
      </c>
      <c r="BL1491" s="1" t="s">
        <v>8994</v>
      </c>
      <c r="BM1491" s="1" t="s">
        <v>13864</v>
      </c>
      <c r="BN1491" s="1" t="s">
        <v>11866</v>
      </c>
      <c r="BO1491" s="1" t="s">
        <v>173</v>
      </c>
      <c r="BP1491" s="1" t="s">
        <v>6934</v>
      </c>
      <c r="BQ1491" s="1" t="s">
        <v>3389</v>
      </c>
      <c r="BR1491" s="1" t="s">
        <v>12248</v>
      </c>
      <c r="BS1491" s="1" t="s">
        <v>86</v>
      </c>
      <c r="BT1491" s="1" t="s">
        <v>8853</v>
      </c>
    </row>
    <row r="1492" spans="1:73" ht="13.5" customHeight="1" x14ac:dyDescent="0.25">
      <c r="A1492" s="4" t="str">
        <f t="shared" si="47"/>
        <v>1687_풍각남면_262</v>
      </c>
      <c r="B1492" s="1">
        <v>1687</v>
      </c>
      <c r="C1492" s="1" t="s">
        <v>11322</v>
      </c>
      <c r="D1492" s="1" t="s">
        <v>11323</v>
      </c>
      <c r="E1492" s="1">
        <v>1491</v>
      </c>
      <c r="F1492" s="1">
        <v>7</v>
      </c>
      <c r="G1492" s="1" t="s">
        <v>3090</v>
      </c>
      <c r="H1492" s="1" t="s">
        <v>6464</v>
      </c>
      <c r="I1492" s="1">
        <v>7</v>
      </c>
      <c r="L1492" s="1">
        <v>5</v>
      </c>
      <c r="M1492" s="1" t="s">
        <v>12563</v>
      </c>
      <c r="N1492" s="1" t="s">
        <v>13057</v>
      </c>
      <c r="T1492" s="1" t="s">
        <v>11389</v>
      </c>
      <c r="U1492" s="1" t="s">
        <v>413</v>
      </c>
      <c r="V1492" s="1" t="s">
        <v>6695</v>
      </c>
      <c r="Y1492" s="1" t="s">
        <v>2998</v>
      </c>
      <c r="Z1492" s="1" t="s">
        <v>7831</v>
      </c>
      <c r="AC1492" s="1">
        <v>13</v>
      </c>
      <c r="AD1492" s="1" t="s">
        <v>314</v>
      </c>
      <c r="AE1492" s="1" t="s">
        <v>8747</v>
      </c>
      <c r="AT1492" s="1" t="s">
        <v>297</v>
      </c>
      <c r="AU1492" s="1" t="s">
        <v>11759</v>
      </c>
      <c r="AV1492" s="1" t="s">
        <v>3390</v>
      </c>
      <c r="AW1492" s="1" t="s">
        <v>9480</v>
      </c>
      <c r="BB1492" s="1" t="s">
        <v>46</v>
      </c>
      <c r="BC1492" s="1" t="s">
        <v>6783</v>
      </c>
      <c r="BD1492" s="1" t="s">
        <v>2320</v>
      </c>
      <c r="BE1492" s="1" t="s">
        <v>7660</v>
      </c>
    </row>
    <row r="1493" spans="1:73" ht="13.5" customHeight="1" x14ac:dyDescent="0.25">
      <c r="A1493" s="4" t="str">
        <f t="shared" si="47"/>
        <v>1687_풍각남면_262</v>
      </c>
      <c r="B1493" s="1">
        <v>1687</v>
      </c>
      <c r="C1493" s="1" t="s">
        <v>11322</v>
      </c>
      <c r="D1493" s="1" t="s">
        <v>11323</v>
      </c>
      <c r="E1493" s="1">
        <v>1492</v>
      </c>
      <c r="F1493" s="1">
        <v>7</v>
      </c>
      <c r="G1493" s="1" t="s">
        <v>3090</v>
      </c>
      <c r="H1493" s="1" t="s">
        <v>6464</v>
      </c>
      <c r="I1493" s="1">
        <v>7</v>
      </c>
      <c r="L1493" s="1">
        <v>5</v>
      </c>
      <c r="M1493" s="1" t="s">
        <v>12563</v>
      </c>
      <c r="N1493" s="1" t="s">
        <v>13057</v>
      </c>
      <c r="T1493" s="1" t="s">
        <v>11389</v>
      </c>
      <c r="U1493" s="1" t="s">
        <v>326</v>
      </c>
      <c r="V1493" s="1" t="s">
        <v>6686</v>
      </c>
      <c r="Y1493" s="1" t="s">
        <v>3391</v>
      </c>
      <c r="Z1493" s="1" t="s">
        <v>7928</v>
      </c>
      <c r="AG1493" s="1" t="s">
        <v>8796</v>
      </c>
      <c r="BB1493" s="1" t="s">
        <v>322</v>
      </c>
      <c r="BC1493" s="1" t="s">
        <v>6685</v>
      </c>
      <c r="BD1493" s="1" t="s">
        <v>3392</v>
      </c>
      <c r="BE1493" s="1" t="s">
        <v>9799</v>
      </c>
      <c r="BF1493" s="1" t="s">
        <v>11810</v>
      </c>
    </row>
    <row r="1494" spans="1:73" ht="13.5" customHeight="1" x14ac:dyDescent="0.25">
      <c r="A1494" s="4" t="str">
        <f t="shared" si="47"/>
        <v>1687_풍각남면_262</v>
      </c>
      <c r="B1494" s="1">
        <v>1687</v>
      </c>
      <c r="C1494" s="1" t="s">
        <v>11322</v>
      </c>
      <c r="D1494" s="1" t="s">
        <v>11323</v>
      </c>
      <c r="E1494" s="1">
        <v>1493</v>
      </c>
      <c r="F1494" s="1">
        <v>7</v>
      </c>
      <c r="G1494" s="1" t="s">
        <v>3090</v>
      </c>
      <c r="H1494" s="1" t="s">
        <v>6464</v>
      </c>
      <c r="I1494" s="1">
        <v>7</v>
      </c>
      <c r="L1494" s="1">
        <v>5</v>
      </c>
      <c r="M1494" s="1" t="s">
        <v>12563</v>
      </c>
      <c r="N1494" s="1" t="s">
        <v>13057</v>
      </c>
      <c r="T1494" s="1" t="s">
        <v>11389</v>
      </c>
      <c r="U1494" s="1" t="s">
        <v>322</v>
      </c>
      <c r="V1494" s="1" t="s">
        <v>6685</v>
      </c>
      <c r="Y1494" s="1" t="s">
        <v>1347</v>
      </c>
      <c r="Z1494" s="1" t="s">
        <v>7414</v>
      </c>
      <c r="AG1494" s="1" t="s">
        <v>8796</v>
      </c>
      <c r="BC1494" s="1" t="s">
        <v>6685</v>
      </c>
      <c r="BE1494" s="1" t="s">
        <v>9799</v>
      </c>
      <c r="BF1494" s="1" t="s">
        <v>11811</v>
      </c>
    </row>
    <row r="1495" spans="1:73" ht="13.5" customHeight="1" x14ac:dyDescent="0.25">
      <c r="A1495" s="4" t="str">
        <f t="shared" si="47"/>
        <v>1687_풍각남면_262</v>
      </c>
      <c r="B1495" s="1">
        <v>1687</v>
      </c>
      <c r="C1495" s="1" t="s">
        <v>11322</v>
      </c>
      <c r="D1495" s="1" t="s">
        <v>11323</v>
      </c>
      <c r="E1495" s="1">
        <v>1494</v>
      </c>
      <c r="F1495" s="1">
        <v>7</v>
      </c>
      <c r="G1495" s="1" t="s">
        <v>3090</v>
      </c>
      <c r="H1495" s="1" t="s">
        <v>6464</v>
      </c>
      <c r="I1495" s="1">
        <v>7</v>
      </c>
      <c r="L1495" s="1">
        <v>5</v>
      </c>
      <c r="M1495" s="1" t="s">
        <v>12563</v>
      </c>
      <c r="N1495" s="1" t="s">
        <v>13057</v>
      </c>
      <c r="T1495" s="1" t="s">
        <v>11389</v>
      </c>
      <c r="U1495" s="1" t="s">
        <v>322</v>
      </c>
      <c r="V1495" s="1" t="s">
        <v>6685</v>
      </c>
      <c r="Y1495" s="1" t="s">
        <v>3393</v>
      </c>
      <c r="Z1495" s="1" t="s">
        <v>7929</v>
      </c>
      <c r="AG1495" s="1" t="s">
        <v>8796</v>
      </c>
      <c r="BC1495" s="1" t="s">
        <v>6685</v>
      </c>
      <c r="BE1495" s="1" t="s">
        <v>9799</v>
      </c>
      <c r="BF1495" s="1" t="s">
        <v>11817</v>
      </c>
    </row>
    <row r="1496" spans="1:73" ht="13.5" customHeight="1" x14ac:dyDescent="0.25">
      <c r="A1496" s="4" t="str">
        <f t="shared" si="47"/>
        <v>1687_풍각남면_262</v>
      </c>
      <c r="B1496" s="1">
        <v>1687</v>
      </c>
      <c r="C1496" s="1" t="s">
        <v>11322</v>
      </c>
      <c r="D1496" s="1" t="s">
        <v>11323</v>
      </c>
      <c r="E1496" s="1">
        <v>1495</v>
      </c>
      <c r="F1496" s="1">
        <v>7</v>
      </c>
      <c r="G1496" s="1" t="s">
        <v>3090</v>
      </c>
      <c r="H1496" s="1" t="s">
        <v>6464</v>
      </c>
      <c r="I1496" s="1">
        <v>7</v>
      </c>
      <c r="L1496" s="1">
        <v>5</v>
      </c>
      <c r="M1496" s="1" t="s">
        <v>12563</v>
      </c>
      <c r="N1496" s="1" t="s">
        <v>13057</v>
      </c>
      <c r="T1496" s="1" t="s">
        <v>11389</v>
      </c>
      <c r="U1496" s="1" t="s">
        <v>326</v>
      </c>
      <c r="V1496" s="1" t="s">
        <v>6686</v>
      </c>
      <c r="Y1496" s="1" t="s">
        <v>3394</v>
      </c>
      <c r="Z1496" s="1" t="s">
        <v>7930</v>
      </c>
      <c r="AF1496" s="1" t="s">
        <v>2927</v>
      </c>
      <c r="AG1496" s="1" t="s">
        <v>8796</v>
      </c>
      <c r="BC1496" s="1" t="s">
        <v>6685</v>
      </c>
      <c r="BE1496" s="1" t="s">
        <v>9799</v>
      </c>
      <c r="BF1496" s="1" t="s">
        <v>11819</v>
      </c>
    </row>
    <row r="1497" spans="1:73" ht="13.5" customHeight="1" x14ac:dyDescent="0.25">
      <c r="A1497" s="4" t="str">
        <f t="shared" si="47"/>
        <v>1687_풍각남면_262</v>
      </c>
      <c r="B1497" s="1">
        <v>1687</v>
      </c>
      <c r="C1497" s="1" t="s">
        <v>11322</v>
      </c>
      <c r="D1497" s="1" t="s">
        <v>11323</v>
      </c>
      <c r="E1497" s="1">
        <v>1496</v>
      </c>
      <c r="F1497" s="1">
        <v>7</v>
      </c>
      <c r="G1497" s="1" t="s">
        <v>3090</v>
      </c>
      <c r="H1497" s="1" t="s">
        <v>6464</v>
      </c>
      <c r="I1497" s="1">
        <v>8</v>
      </c>
      <c r="J1497" s="1" t="s">
        <v>3395</v>
      </c>
      <c r="K1497" s="1" t="s">
        <v>11342</v>
      </c>
      <c r="L1497" s="1">
        <v>1</v>
      </c>
      <c r="M1497" s="1" t="s">
        <v>2227</v>
      </c>
      <c r="N1497" s="1" t="s">
        <v>11495</v>
      </c>
      <c r="O1497" s="1" t="s">
        <v>6</v>
      </c>
      <c r="P1497" s="1" t="s">
        <v>6578</v>
      </c>
      <c r="T1497" s="1" t="s">
        <v>11368</v>
      </c>
      <c r="U1497" s="1" t="s">
        <v>3396</v>
      </c>
      <c r="V1497" s="1" t="s">
        <v>6885</v>
      </c>
      <c r="Y1497" s="1" t="s">
        <v>2227</v>
      </c>
      <c r="Z1497" s="1" t="s">
        <v>11495</v>
      </c>
      <c r="AC1497" s="1">
        <v>62</v>
      </c>
      <c r="AD1497" s="1" t="s">
        <v>69</v>
      </c>
      <c r="AE1497" s="1" t="s">
        <v>6722</v>
      </c>
      <c r="AJ1497" s="1" t="s">
        <v>17</v>
      </c>
      <c r="AK1497" s="1" t="s">
        <v>8908</v>
      </c>
      <c r="AL1497" s="1" t="s">
        <v>86</v>
      </c>
      <c r="AM1497" s="1" t="s">
        <v>8853</v>
      </c>
      <c r="AN1497" s="1" t="s">
        <v>238</v>
      </c>
      <c r="AO1497" s="1" t="s">
        <v>8872</v>
      </c>
      <c r="AP1497" s="1" t="s">
        <v>173</v>
      </c>
      <c r="AQ1497" s="1" t="s">
        <v>6934</v>
      </c>
      <c r="AR1497" s="1" t="s">
        <v>3397</v>
      </c>
      <c r="AS1497" s="1" t="s">
        <v>13396</v>
      </c>
      <c r="AT1497" s="1" t="s">
        <v>44</v>
      </c>
      <c r="AU1497" s="1" t="s">
        <v>6669</v>
      </c>
      <c r="AV1497" s="1" t="s">
        <v>3398</v>
      </c>
      <c r="AW1497" s="1" t="s">
        <v>9481</v>
      </c>
      <c r="BB1497" s="1" t="s">
        <v>322</v>
      </c>
      <c r="BC1497" s="1" t="s">
        <v>6685</v>
      </c>
      <c r="BD1497" s="1" t="s">
        <v>3399</v>
      </c>
      <c r="BE1497" s="1" t="s">
        <v>11835</v>
      </c>
      <c r="BG1497" s="1" t="s">
        <v>44</v>
      </c>
      <c r="BH1497" s="1" t="s">
        <v>6669</v>
      </c>
      <c r="BI1497" s="1" t="s">
        <v>102</v>
      </c>
      <c r="BJ1497" s="1" t="s">
        <v>7728</v>
      </c>
      <c r="BK1497" s="1" t="s">
        <v>44</v>
      </c>
      <c r="BL1497" s="1" t="s">
        <v>6669</v>
      </c>
      <c r="BM1497" s="1" t="s">
        <v>3400</v>
      </c>
      <c r="BN1497" s="1" t="s">
        <v>9437</v>
      </c>
      <c r="BO1497" s="1" t="s">
        <v>44</v>
      </c>
      <c r="BP1497" s="1" t="s">
        <v>6669</v>
      </c>
      <c r="BQ1497" s="1" t="s">
        <v>210</v>
      </c>
      <c r="BR1497" s="1" t="s">
        <v>8591</v>
      </c>
      <c r="BS1497" s="1" t="s">
        <v>56</v>
      </c>
      <c r="BT1497" s="1" t="s">
        <v>11552</v>
      </c>
    </row>
    <row r="1498" spans="1:73" ht="13.5" customHeight="1" x14ac:dyDescent="0.25">
      <c r="A1498" s="4" t="str">
        <f t="shared" si="47"/>
        <v>1687_풍각남면_262</v>
      </c>
      <c r="B1498" s="1">
        <v>1687</v>
      </c>
      <c r="C1498" s="1" t="s">
        <v>11322</v>
      </c>
      <c r="D1498" s="1" t="s">
        <v>11323</v>
      </c>
      <c r="E1498" s="1">
        <v>1497</v>
      </c>
      <c r="F1498" s="1">
        <v>7</v>
      </c>
      <c r="G1498" s="1" t="s">
        <v>3090</v>
      </c>
      <c r="H1498" s="1" t="s">
        <v>6464</v>
      </c>
      <c r="I1498" s="1">
        <v>8</v>
      </c>
      <c r="L1498" s="1">
        <v>1</v>
      </c>
      <c r="M1498" s="1" t="s">
        <v>2227</v>
      </c>
      <c r="N1498" s="1" t="s">
        <v>11495</v>
      </c>
      <c r="S1498" s="1" t="s">
        <v>52</v>
      </c>
      <c r="T1498" s="1" t="s">
        <v>6593</v>
      </c>
      <c r="U1498" s="1" t="s">
        <v>53</v>
      </c>
      <c r="V1498" s="1" t="s">
        <v>6668</v>
      </c>
      <c r="Y1498" s="1" t="s">
        <v>3401</v>
      </c>
      <c r="Z1498" s="1" t="s">
        <v>7931</v>
      </c>
      <c r="AC1498" s="1">
        <v>57</v>
      </c>
      <c r="AD1498" s="1" t="s">
        <v>2010</v>
      </c>
      <c r="AE1498" s="1" t="s">
        <v>8771</v>
      </c>
      <c r="AJ1498" s="1" t="s">
        <v>17</v>
      </c>
      <c r="AK1498" s="1" t="s">
        <v>8908</v>
      </c>
      <c r="AL1498" s="1" t="s">
        <v>522</v>
      </c>
      <c r="AM1498" s="1" t="s">
        <v>8889</v>
      </c>
      <c r="AN1498" s="1" t="s">
        <v>238</v>
      </c>
      <c r="AO1498" s="1" t="s">
        <v>8872</v>
      </c>
      <c r="AP1498" s="1" t="s">
        <v>173</v>
      </c>
      <c r="AQ1498" s="1" t="s">
        <v>6934</v>
      </c>
      <c r="AR1498" s="1" t="s">
        <v>3397</v>
      </c>
      <c r="AS1498" s="1" t="s">
        <v>13396</v>
      </c>
      <c r="AT1498" s="1" t="s">
        <v>44</v>
      </c>
      <c r="AU1498" s="1" t="s">
        <v>6669</v>
      </c>
      <c r="AV1498" s="1" t="s">
        <v>3402</v>
      </c>
      <c r="AW1498" s="1" t="s">
        <v>9482</v>
      </c>
      <c r="BB1498" s="1" t="s">
        <v>53</v>
      </c>
      <c r="BC1498" s="1" t="s">
        <v>6668</v>
      </c>
      <c r="BD1498" s="1" t="s">
        <v>1434</v>
      </c>
      <c r="BE1498" s="1" t="s">
        <v>7440</v>
      </c>
      <c r="BG1498" s="1" t="s">
        <v>44</v>
      </c>
      <c r="BH1498" s="1" t="s">
        <v>6669</v>
      </c>
      <c r="BI1498" s="1" t="s">
        <v>917</v>
      </c>
      <c r="BJ1498" s="1" t="s">
        <v>7292</v>
      </c>
      <c r="BK1498" s="1" t="s">
        <v>44</v>
      </c>
      <c r="BL1498" s="1" t="s">
        <v>6669</v>
      </c>
      <c r="BM1498" s="1" t="s">
        <v>3403</v>
      </c>
      <c r="BN1498" s="1" t="s">
        <v>9601</v>
      </c>
      <c r="BO1498" s="1" t="s">
        <v>44</v>
      </c>
      <c r="BP1498" s="1" t="s">
        <v>6669</v>
      </c>
      <c r="BQ1498" s="1" t="s">
        <v>3404</v>
      </c>
      <c r="BR1498" s="1" t="s">
        <v>9533</v>
      </c>
      <c r="BS1498" s="1" t="s">
        <v>77</v>
      </c>
      <c r="BT1498" s="1" t="s">
        <v>8882</v>
      </c>
      <c r="BU1498" s="1" t="s">
        <v>14051</v>
      </c>
    </row>
    <row r="1499" spans="1:73" ht="13.5" customHeight="1" x14ac:dyDescent="0.25">
      <c r="A1499" s="4" t="str">
        <f t="shared" si="47"/>
        <v>1687_풍각남면_262</v>
      </c>
      <c r="B1499" s="1">
        <v>1687</v>
      </c>
      <c r="C1499" s="1" t="s">
        <v>11322</v>
      </c>
      <c r="D1499" s="1" t="s">
        <v>11323</v>
      </c>
      <c r="E1499" s="1">
        <v>1498</v>
      </c>
      <c r="F1499" s="1">
        <v>7</v>
      </c>
      <c r="G1499" s="1" t="s">
        <v>3090</v>
      </c>
      <c r="H1499" s="1" t="s">
        <v>6464</v>
      </c>
      <c r="I1499" s="1">
        <v>8</v>
      </c>
      <c r="L1499" s="1">
        <v>1</v>
      </c>
      <c r="M1499" s="1" t="s">
        <v>2227</v>
      </c>
      <c r="N1499" s="1" t="s">
        <v>11495</v>
      </c>
      <c r="S1499" s="1" t="s">
        <v>70</v>
      </c>
      <c r="T1499" s="1" t="s">
        <v>6596</v>
      </c>
      <c r="Y1499" s="1" t="s">
        <v>3405</v>
      </c>
      <c r="Z1499" s="1" t="s">
        <v>7932</v>
      </c>
      <c r="AC1499" s="1">
        <v>14</v>
      </c>
      <c r="AD1499" s="1" t="s">
        <v>240</v>
      </c>
      <c r="AE1499" s="1" t="s">
        <v>8740</v>
      </c>
    </row>
    <row r="1500" spans="1:73" ht="13.5" customHeight="1" x14ac:dyDescent="0.25">
      <c r="A1500" s="4" t="str">
        <f t="shared" si="47"/>
        <v>1687_풍각남면_262</v>
      </c>
      <c r="B1500" s="1">
        <v>1687</v>
      </c>
      <c r="C1500" s="1" t="s">
        <v>11322</v>
      </c>
      <c r="D1500" s="1" t="s">
        <v>11323</v>
      </c>
      <c r="E1500" s="1">
        <v>1499</v>
      </c>
      <c r="F1500" s="1">
        <v>7</v>
      </c>
      <c r="G1500" s="1" t="s">
        <v>3090</v>
      </c>
      <c r="H1500" s="1" t="s">
        <v>6464</v>
      </c>
      <c r="I1500" s="1">
        <v>8</v>
      </c>
      <c r="L1500" s="1">
        <v>2</v>
      </c>
      <c r="M1500" s="1" t="s">
        <v>12564</v>
      </c>
      <c r="N1500" s="1" t="s">
        <v>13058</v>
      </c>
      <c r="T1500" s="1" t="s">
        <v>11368</v>
      </c>
      <c r="U1500" s="1" t="s">
        <v>922</v>
      </c>
      <c r="V1500" s="1" t="s">
        <v>6730</v>
      </c>
      <c r="W1500" s="1" t="s">
        <v>145</v>
      </c>
      <c r="X1500" s="1" t="s">
        <v>7059</v>
      </c>
      <c r="Y1500" s="1" t="s">
        <v>400</v>
      </c>
      <c r="Z1500" s="1" t="s">
        <v>7175</v>
      </c>
      <c r="AC1500" s="1">
        <v>44</v>
      </c>
      <c r="AD1500" s="1" t="s">
        <v>229</v>
      </c>
      <c r="AE1500" s="1" t="s">
        <v>8739</v>
      </c>
      <c r="AJ1500" s="1" t="s">
        <v>17</v>
      </c>
      <c r="AK1500" s="1" t="s">
        <v>8908</v>
      </c>
      <c r="AL1500" s="1" t="s">
        <v>51</v>
      </c>
      <c r="AM1500" s="1" t="s">
        <v>8849</v>
      </c>
      <c r="AT1500" s="1" t="s">
        <v>3363</v>
      </c>
      <c r="AU1500" s="1" t="s">
        <v>9208</v>
      </c>
      <c r="AV1500" s="1" t="s">
        <v>304</v>
      </c>
      <c r="AW1500" s="1" t="s">
        <v>7950</v>
      </c>
      <c r="BG1500" s="1" t="s">
        <v>78</v>
      </c>
      <c r="BH1500" s="1" t="s">
        <v>6689</v>
      </c>
      <c r="BI1500" s="1" t="s">
        <v>3406</v>
      </c>
      <c r="BJ1500" s="1" t="s">
        <v>10135</v>
      </c>
      <c r="BK1500" s="1" t="s">
        <v>471</v>
      </c>
      <c r="BL1500" s="1" t="s">
        <v>9170</v>
      </c>
      <c r="BM1500" s="1" t="s">
        <v>3365</v>
      </c>
      <c r="BN1500" s="1" t="s">
        <v>10555</v>
      </c>
      <c r="BO1500" s="1" t="s">
        <v>78</v>
      </c>
      <c r="BP1500" s="1" t="s">
        <v>6689</v>
      </c>
      <c r="BQ1500" s="1" t="s">
        <v>3366</v>
      </c>
      <c r="BR1500" s="1" t="s">
        <v>11992</v>
      </c>
      <c r="BS1500" s="1" t="s">
        <v>56</v>
      </c>
      <c r="BT1500" s="1" t="s">
        <v>11552</v>
      </c>
      <c r="BU1500" s="1" t="s">
        <v>14136</v>
      </c>
    </row>
    <row r="1501" spans="1:73" ht="13.5" customHeight="1" x14ac:dyDescent="0.25">
      <c r="A1501" s="4" t="str">
        <f t="shared" si="47"/>
        <v>1687_풍각남면_262</v>
      </c>
      <c r="B1501" s="1">
        <v>1687</v>
      </c>
      <c r="C1501" s="1" t="s">
        <v>11322</v>
      </c>
      <c r="D1501" s="1" t="s">
        <v>11323</v>
      </c>
      <c r="E1501" s="1">
        <v>1500</v>
      </c>
      <c r="F1501" s="1">
        <v>7</v>
      </c>
      <c r="G1501" s="1" t="s">
        <v>3090</v>
      </c>
      <c r="H1501" s="1" t="s">
        <v>6464</v>
      </c>
      <c r="I1501" s="1">
        <v>8</v>
      </c>
      <c r="L1501" s="1">
        <v>2</v>
      </c>
      <c r="M1501" s="1" t="s">
        <v>12564</v>
      </c>
      <c r="N1501" s="1" t="s">
        <v>13058</v>
      </c>
      <c r="S1501" s="1" t="s">
        <v>52</v>
      </c>
      <c r="T1501" s="1" t="s">
        <v>6593</v>
      </c>
      <c r="W1501" s="1" t="s">
        <v>245</v>
      </c>
      <c r="X1501" s="1" t="s">
        <v>7060</v>
      </c>
      <c r="Y1501" s="1" t="s">
        <v>140</v>
      </c>
      <c r="Z1501" s="1" t="s">
        <v>7129</v>
      </c>
      <c r="AC1501" s="1">
        <v>37</v>
      </c>
      <c r="AD1501" s="1" t="s">
        <v>124</v>
      </c>
      <c r="AE1501" s="1" t="s">
        <v>8726</v>
      </c>
      <c r="AJ1501" s="1" t="s">
        <v>17</v>
      </c>
      <c r="AK1501" s="1" t="s">
        <v>8908</v>
      </c>
      <c r="AL1501" s="1" t="s">
        <v>1620</v>
      </c>
      <c r="AM1501" s="1" t="s">
        <v>11554</v>
      </c>
      <c r="AT1501" s="1" t="s">
        <v>931</v>
      </c>
      <c r="AU1501" s="1" t="s">
        <v>6813</v>
      </c>
      <c r="AV1501" s="1" t="s">
        <v>1036</v>
      </c>
      <c r="AW1501" s="1" t="s">
        <v>7628</v>
      </c>
      <c r="BG1501" s="1" t="s">
        <v>78</v>
      </c>
      <c r="BH1501" s="1" t="s">
        <v>6689</v>
      </c>
      <c r="BI1501" s="1" t="s">
        <v>383</v>
      </c>
      <c r="BJ1501" s="1" t="s">
        <v>9361</v>
      </c>
      <c r="BK1501" s="1" t="s">
        <v>78</v>
      </c>
      <c r="BL1501" s="1" t="s">
        <v>6689</v>
      </c>
      <c r="BM1501" s="1" t="s">
        <v>3407</v>
      </c>
      <c r="BN1501" s="1" t="s">
        <v>10559</v>
      </c>
      <c r="BO1501" s="1" t="s">
        <v>334</v>
      </c>
      <c r="BP1501" s="1" t="s">
        <v>6767</v>
      </c>
      <c r="BQ1501" s="1" t="s">
        <v>3408</v>
      </c>
      <c r="BR1501" s="1" t="s">
        <v>11016</v>
      </c>
      <c r="BS1501" s="1" t="s">
        <v>519</v>
      </c>
      <c r="BT1501" s="1" t="s">
        <v>8916</v>
      </c>
    </row>
    <row r="1502" spans="1:73" ht="13.5" customHeight="1" x14ac:dyDescent="0.25">
      <c r="A1502" s="4" t="str">
        <f t="shared" si="47"/>
        <v>1687_풍각남면_262</v>
      </c>
      <c r="B1502" s="1">
        <v>1687</v>
      </c>
      <c r="C1502" s="1" t="s">
        <v>11322</v>
      </c>
      <c r="D1502" s="1" t="s">
        <v>11323</v>
      </c>
      <c r="E1502" s="1">
        <v>1501</v>
      </c>
      <c r="F1502" s="1">
        <v>7</v>
      </c>
      <c r="G1502" s="1" t="s">
        <v>3090</v>
      </c>
      <c r="H1502" s="1" t="s">
        <v>6464</v>
      </c>
      <c r="I1502" s="1">
        <v>8</v>
      </c>
      <c r="L1502" s="1">
        <v>2</v>
      </c>
      <c r="M1502" s="1" t="s">
        <v>12564</v>
      </c>
      <c r="N1502" s="1" t="s">
        <v>13058</v>
      </c>
      <c r="S1502" s="1" t="s">
        <v>93</v>
      </c>
      <c r="T1502" s="1" t="s">
        <v>6597</v>
      </c>
      <c r="U1502" s="1" t="s">
        <v>3409</v>
      </c>
      <c r="V1502" s="1" t="s">
        <v>6886</v>
      </c>
      <c r="Y1502" s="1" t="s">
        <v>3410</v>
      </c>
      <c r="Z1502" s="1" t="s">
        <v>7933</v>
      </c>
      <c r="AC1502" s="1">
        <v>18</v>
      </c>
      <c r="AD1502" s="1" t="s">
        <v>801</v>
      </c>
      <c r="AE1502" s="1" t="s">
        <v>7937</v>
      </c>
    </row>
    <row r="1503" spans="1:73" ht="13.5" customHeight="1" x14ac:dyDescent="0.25">
      <c r="A1503" s="4" t="str">
        <f t="shared" si="47"/>
        <v>1687_풍각남면_262</v>
      </c>
      <c r="B1503" s="1">
        <v>1687</v>
      </c>
      <c r="C1503" s="1" t="s">
        <v>11322</v>
      </c>
      <c r="D1503" s="1" t="s">
        <v>11323</v>
      </c>
      <c r="E1503" s="1">
        <v>1502</v>
      </c>
      <c r="F1503" s="1">
        <v>7</v>
      </c>
      <c r="G1503" s="1" t="s">
        <v>3090</v>
      </c>
      <c r="H1503" s="1" t="s">
        <v>6464</v>
      </c>
      <c r="I1503" s="1">
        <v>8</v>
      </c>
      <c r="L1503" s="1">
        <v>2</v>
      </c>
      <c r="M1503" s="1" t="s">
        <v>12564</v>
      </c>
      <c r="N1503" s="1" t="s">
        <v>13058</v>
      </c>
      <c r="S1503" s="1" t="s">
        <v>3245</v>
      </c>
      <c r="T1503" s="1" t="s">
        <v>6640</v>
      </c>
      <c r="Y1503" s="1" t="s">
        <v>3411</v>
      </c>
      <c r="Z1503" s="1" t="s">
        <v>7934</v>
      </c>
      <c r="AC1503" s="1">
        <v>7</v>
      </c>
      <c r="AD1503" s="1" t="s">
        <v>121</v>
      </c>
      <c r="AE1503" s="1" t="s">
        <v>8725</v>
      </c>
      <c r="AF1503" s="1" t="s">
        <v>97</v>
      </c>
      <c r="AG1503" s="1" t="s">
        <v>8774</v>
      </c>
      <c r="BU1503" s="1" t="s">
        <v>14137</v>
      </c>
    </row>
    <row r="1504" spans="1:73" ht="13.5" customHeight="1" x14ac:dyDescent="0.25">
      <c r="A1504" s="4" t="str">
        <f t="shared" si="47"/>
        <v>1687_풍각남면_262</v>
      </c>
      <c r="B1504" s="1">
        <v>1687</v>
      </c>
      <c r="C1504" s="1" t="s">
        <v>11322</v>
      </c>
      <c r="D1504" s="1" t="s">
        <v>11323</v>
      </c>
      <c r="E1504" s="1">
        <v>1503</v>
      </c>
      <c r="F1504" s="1">
        <v>7</v>
      </c>
      <c r="G1504" s="1" t="s">
        <v>3090</v>
      </c>
      <c r="H1504" s="1" t="s">
        <v>6464</v>
      </c>
      <c r="I1504" s="1">
        <v>8</v>
      </c>
      <c r="L1504" s="1">
        <v>2</v>
      </c>
      <c r="M1504" s="1" t="s">
        <v>12564</v>
      </c>
      <c r="N1504" s="1" t="s">
        <v>13058</v>
      </c>
      <c r="T1504" s="1" t="s">
        <v>11389</v>
      </c>
      <c r="U1504" s="1" t="s">
        <v>322</v>
      </c>
      <c r="V1504" s="1" t="s">
        <v>6685</v>
      </c>
      <c r="Y1504" s="1" t="s">
        <v>3412</v>
      </c>
      <c r="Z1504" s="1" t="s">
        <v>7935</v>
      </c>
      <c r="AC1504" s="1">
        <v>30</v>
      </c>
      <c r="AD1504" s="1" t="s">
        <v>136</v>
      </c>
      <c r="AE1504" s="1" t="s">
        <v>8728</v>
      </c>
      <c r="AF1504" s="1" t="s">
        <v>1021</v>
      </c>
      <c r="AG1504" s="1" t="s">
        <v>8784</v>
      </c>
      <c r="AH1504" s="1" t="s">
        <v>163</v>
      </c>
      <c r="AI1504" s="1" t="s">
        <v>8851</v>
      </c>
      <c r="AT1504" s="1" t="s">
        <v>44</v>
      </c>
      <c r="AU1504" s="1" t="s">
        <v>6669</v>
      </c>
      <c r="AV1504" s="1" t="s">
        <v>682</v>
      </c>
      <c r="AW1504" s="1" t="s">
        <v>7333</v>
      </c>
      <c r="BB1504" s="1" t="s">
        <v>46</v>
      </c>
      <c r="BC1504" s="1" t="s">
        <v>6783</v>
      </c>
      <c r="BD1504" s="1" t="s">
        <v>3372</v>
      </c>
      <c r="BE1504" s="1" t="s">
        <v>9798</v>
      </c>
    </row>
    <row r="1505" spans="1:72" ht="13.5" customHeight="1" x14ac:dyDescent="0.25">
      <c r="A1505" s="4" t="str">
        <f t="shared" ref="A1505:A1534" si="48">HYPERLINK("http://kyu.snu.ac.kr/sdhj/index.jsp?type=hj/GK14817_00IH_0001_0263.jpg","1687_풍각남면_263")</f>
        <v>1687_풍각남면_263</v>
      </c>
      <c r="B1505" s="1">
        <v>1687</v>
      </c>
      <c r="C1505" s="1" t="s">
        <v>11322</v>
      </c>
      <c r="D1505" s="1" t="s">
        <v>11323</v>
      </c>
      <c r="E1505" s="1">
        <v>1504</v>
      </c>
      <c r="F1505" s="1">
        <v>7</v>
      </c>
      <c r="G1505" s="1" t="s">
        <v>3090</v>
      </c>
      <c r="H1505" s="1" t="s">
        <v>6464</v>
      </c>
      <c r="I1505" s="1">
        <v>8</v>
      </c>
      <c r="L1505" s="1">
        <v>3</v>
      </c>
      <c r="M1505" s="1" t="s">
        <v>12565</v>
      </c>
      <c r="N1505" s="1" t="s">
        <v>7195</v>
      </c>
      <c r="O1505" s="1" t="s">
        <v>443</v>
      </c>
      <c r="P1505" s="1" t="s">
        <v>11371</v>
      </c>
      <c r="T1505" s="1" t="s">
        <v>11368</v>
      </c>
      <c r="U1505" s="1" t="s">
        <v>1525</v>
      </c>
      <c r="V1505" s="1" t="s">
        <v>6768</v>
      </c>
      <c r="W1505" s="1" t="s">
        <v>84</v>
      </c>
      <c r="X1505" s="1" t="s">
        <v>11440</v>
      </c>
      <c r="Y1505" s="1" t="s">
        <v>3413</v>
      </c>
      <c r="Z1505" s="1" t="s">
        <v>7110</v>
      </c>
      <c r="AC1505" s="1">
        <v>22</v>
      </c>
      <c r="AD1505" s="1" t="s">
        <v>253</v>
      </c>
      <c r="AE1505" s="1" t="s">
        <v>8742</v>
      </c>
      <c r="AJ1505" s="1" t="s">
        <v>17</v>
      </c>
      <c r="AK1505" s="1" t="s">
        <v>8908</v>
      </c>
      <c r="AL1505" s="1" t="s">
        <v>51</v>
      </c>
      <c r="AM1505" s="1" t="s">
        <v>8849</v>
      </c>
      <c r="AN1505" s="1" t="s">
        <v>41</v>
      </c>
      <c r="AO1505" s="1" t="s">
        <v>6620</v>
      </c>
      <c r="AP1505" s="1" t="s">
        <v>58</v>
      </c>
      <c r="AQ1505" s="1" t="s">
        <v>6774</v>
      </c>
      <c r="AR1505" s="1" t="s">
        <v>13866</v>
      </c>
      <c r="AS1505" s="1" t="s">
        <v>9075</v>
      </c>
      <c r="AT1505" s="1" t="s">
        <v>148</v>
      </c>
      <c r="AU1505" s="1" t="s">
        <v>11760</v>
      </c>
      <c r="AV1505" s="1" t="s">
        <v>3414</v>
      </c>
      <c r="AW1505" s="1" t="s">
        <v>11781</v>
      </c>
      <c r="BB1505" s="1" t="s">
        <v>53</v>
      </c>
      <c r="BC1505" s="1" t="s">
        <v>6668</v>
      </c>
      <c r="BD1505" s="1" t="s">
        <v>3415</v>
      </c>
      <c r="BE1505" s="1" t="s">
        <v>11836</v>
      </c>
      <c r="BG1505" s="1" t="s">
        <v>60</v>
      </c>
      <c r="BH1505" s="1" t="s">
        <v>7012</v>
      </c>
      <c r="BI1505" s="1" t="s">
        <v>2066</v>
      </c>
      <c r="BJ1505" s="1" t="s">
        <v>8571</v>
      </c>
      <c r="BK1505" s="1" t="s">
        <v>60</v>
      </c>
      <c r="BL1505" s="1" t="s">
        <v>7012</v>
      </c>
      <c r="BM1505" s="1" t="s">
        <v>2259</v>
      </c>
      <c r="BN1505" s="1" t="s">
        <v>10063</v>
      </c>
      <c r="BO1505" s="1" t="s">
        <v>44</v>
      </c>
      <c r="BP1505" s="1" t="s">
        <v>6669</v>
      </c>
      <c r="BQ1505" s="1" t="s">
        <v>3416</v>
      </c>
      <c r="BR1505" s="1" t="s">
        <v>11017</v>
      </c>
      <c r="BS1505" s="1" t="s">
        <v>1317</v>
      </c>
      <c r="BT1505" s="1" t="s">
        <v>8926</v>
      </c>
    </row>
    <row r="1506" spans="1:72" ht="13.5" customHeight="1" x14ac:dyDescent="0.25">
      <c r="A1506" s="4" t="str">
        <f t="shared" si="48"/>
        <v>1687_풍각남면_263</v>
      </c>
      <c r="B1506" s="1">
        <v>1687</v>
      </c>
      <c r="C1506" s="1" t="s">
        <v>11322</v>
      </c>
      <c r="D1506" s="1" t="s">
        <v>11323</v>
      </c>
      <c r="E1506" s="1">
        <v>1505</v>
      </c>
      <c r="F1506" s="1">
        <v>7</v>
      </c>
      <c r="G1506" s="1" t="s">
        <v>3090</v>
      </c>
      <c r="H1506" s="1" t="s">
        <v>6464</v>
      </c>
      <c r="I1506" s="1">
        <v>8</v>
      </c>
      <c r="L1506" s="1">
        <v>3</v>
      </c>
      <c r="M1506" s="1" t="s">
        <v>12565</v>
      </c>
      <c r="N1506" s="1" t="s">
        <v>7195</v>
      </c>
      <c r="S1506" s="1" t="s">
        <v>52</v>
      </c>
      <c r="T1506" s="1" t="s">
        <v>6593</v>
      </c>
      <c r="U1506" s="1" t="s">
        <v>53</v>
      </c>
      <c r="V1506" s="1" t="s">
        <v>6668</v>
      </c>
      <c r="Y1506" s="1" t="s">
        <v>1363</v>
      </c>
      <c r="Z1506" s="1" t="s">
        <v>7418</v>
      </c>
      <c r="AC1506" s="1">
        <v>22</v>
      </c>
      <c r="AD1506" s="1" t="s">
        <v>253</v>
      </c>
      <c r="AE1506" s="1" t="s">
        <v>8742</v>
      </c>
      <c r="AF1506" s="1" t="s">
        <v>97</v>
      </c>
      <c r="AG1506" s="1" t="s">
        <v>8774</v>
      </c>
      <c r="AJ1506" s="1" t="s">
        <v>17</v>
      </c>
      <c r="AK1506" s="1" t="s">
        <v>8908</v>
      </c>
      <c r="AL1506" s="1" t="s">
        <v>106</v>
      </c>
      <c r="AM1506" s="1" t="s">
        <v>8894</v>
      </c>
      <c r="AN1506" s="1" t="s">
        <v>41</v>
      </c>
      <c r="AO1506" s="1" t="s">
        <v>6620</v>
      </c>
      <c r="AR1506" s="1" t="s">
        <v>3417</v>
      </c>
      <c r="AS1506" s="1" t="s">
        <v>9076</v>
      </c>
      <c r="AT1506" s="1" t="s">
        <v>44</v>
      </c>
      <c r="AU1506" s="1" t="s">
        <v>6669</v>
      </c>
      <c r="AV1506" s="1" t="s">
        <v>316</v>
      </c>
      <c r="AW1506" s="1" t="s">
        <v>9256</v>
      </c>
      <c r="BB1506" s="1" t="s">
        <v>53</v>
      </c>
      <c r="BC1506" s="1" t="s">
        <v>6668</v>
      </c>
      <c r="BD1506" s="1" t="s">
        <v>3418</v>
      </c>
      <c r="BE1506" s="1" t="s">
        <v>9790</v>
      </c>
      <c r="BG1506" s="1" t="s">
        <v>44</v>
      </c>
      <c r="BH1506" s="1" t="s">
        <v>6669</v>
      </c>
      <c r="BI1506" s="1" t="s">
        <v>1054</v>
      </c>
      <c r="BJ1506" s="1" t="s">
        <v>7485</v>
      </c>
      <c r="BK1506" s="1" t="s">
        <v>44</v>
      </c>
      <c r="BL1506" s="1" t="s">
        <v>6669</v>
      </c>
      <c r="BM1506" s="1" t="s">
        <v>809</v>
      </c>
      <c r="BN1506" s="1" t="s">
        <v>9285</v>
      </c>
      <c r="BO1506" s="1" t="s">
        <v>44</v>
      </c>
      <c r="BP1506" s="1" t="s">
        <v>6669</v>
      </c>
      <c r="BQ1506" s="1" t="s">
        <v>2013</v>
      </c>
      <c r="BR1506" s="1" t="s">
        <v>7590</v>
      </c>
      <c r="BS1506" s="1" t="s">
        <v>51</v>
      </c>
      <c r="BT1506" s="1" t="s">
        <v>8849</v>
      </c>
    </row>
    <row r="1507" spans="1:72" ht="13.5" customHeight="1" x14ac:dyDescent="0.25">
      <c r="A1507" s="4" t="str">
        <f t="shared" si="48"/>
        <v>1687_풍각남면_263</v>
      </c>
      <c r="B1507" s="1">
        <v>1687</v>
      </c>
      <c r="C1507" s="1" t="s">
        <v>11322</v>
      </c>
      <c r="D1507" s="1" t="s">
        <v>11323</v>
      </c>
      <c r="E1507" s="1">
        <v>1506</v>
      </c>
      <c r="F1507" s="1">
        <v>7</v>
      </c>
      <c r="G1507" s="1" t="s">
        <v>3090</v>
      </c>
      <c r="H1507" s="1" t="s">
        <v>6464</v>
      </c>
      <c r="I1507" s="1">
        <v>8</v>
      </c>
      <c r="L1507" s="1">
        <v>3</v>
      </c>
      <c r="M1507" s="1" t="s">
        <v>12565</v>
      </c>
      <c r="N1507" s="1" t="s">
        <v>7195</v>
      </c>
      <c r="S1507" s="1" t="s">
        <v>68</v>
      </c>
      <c r="T1507" s="1" t="s">
        <v>6595</v>
      </c>
      <c r="U1507" s="1" t="s">
        <v>53</v>
      </c>
      <c r="V1507" s="1" t="s">
        <v>6668</v>
      </c>
      <c r="Y1507" s="1" t="s">
        <v>3415</v>
      </c>
      <c r="Z1507" s="1" t="s">
        <v>11525</v>
      </c>
      <c r="AC1507" s="1">
        <v>64</v>
      </c>
      <c r="AD1507" s="1" t="s">
        <v>72</v>
      </c>
      <c r="AE1507" s="1" t="s">
        <v>8718</v>
      </c>
    </row>
    <row r="1508" spans="1:72" ht="13.5" customHeight="1" x14ac:dyDescent="0.25">
      <c r="A1508" s="4" t="str">
        <f t="shared" si="48"/>
        <v>1687_풍각남면_263</v>
      </c>
      <c r="B1508" s="1">
        <v>1687</v>
      </c>
      <c r="C1508" s="1" t="s">
        <v>11322</v>
      </c>
      <c r="D1508" s="1" t="s">
        <v>11323</v>
      </c>
      <c r="E1508" s="1">
        <v>1507</v>
      </c>
      <c r="F1508" s="1">
        <v>7</v>
      </c>
      <c r="G1508" s="1" t="s">
        <v>3090</v>
      </c>
      <c r="H1508" s="1" t="s">
        <v>6464</v>
      </c>
      <c r="I1508" s="1">
        <v>8</v>
      </c>
      <c r="L1508" s="1">
        <v>4</v>
      </c>
      <c r="M1508" s="1" t="s">
        <v>12566</v>
      </c>
      <c r="N1508" s="1" t="s">
        <v>13059</v>
      </c>
      <c r="T1508" s="1" t="s">
        <v>11369</v>
      </c>
      <c r="U1508" s="1" t="s">
        <v>3419</v>
      </c>
      <c r="V1508" s="1" t="s">
        <v>6887</v>
      </c>
      <c r="W1508" s="1" t="s">
        <v>84</v>
      </c>
      <c r="X1508" s="1" t="s">
        <v>11440</v>
      </c>
      <c r="Y1508" s="1" t="s">
        <v>3420</v>
      </c>
      <c r="Z1508" s="1" t="s">
        <v>7936</v>
      </c>
      <c r="AC1508" s="1">
        <v>38</v>
      </c>
      <c r="AD1508" s="1" t="s">
        <v>85</v>
      </c>
      <c r="AE1508" s="1" t="s">
        <v>8720</v>
      </c>
      <c r="AJ1508" s="1" t="s">
        <v>17</v>
      </c>
      <c r="AK1508" s="1" t="s">
        <v>8908</v>
      </c>
      <c r="AL1508" s="1" t="s">
        <v>51</v>
      </c>
      <c r="AM1508" s="1" t="s">
        <v>8849</v>
      </c>
      <c r="AT1508" s="1" t="s">
        <v>148</v>
      </c>
      <c r="AU1508" s="1" t="s">
        <v>11760</v>
      </c>
      <c r="AV1508" s="1" t="s">
        <v>3414</v>
      </c>
      <c r="AW1508" s="1" t="s">
        <v>11781</v>
      </c>
      <c r="BG1508" s="1" t="s">
        <v>60</v>
      </c>
      <c r="BH1508" s="1" t="s">
        <v>7012</v>
      </c>
      <c r="BI1508" s="1" t="s">
        <v>2066</v>
      </c>
      <c r="BJ1508" s="1" t="s">
        <v>8571</v>
      </c>
      <c r="BK1508" s="1" t="s">
        <v>60</v>
      </c>
      <c r="BL1508" s="1" t="s">
        <v>7012</v>
      </c>
      <c r="BM1508" s="1" t="s">
        <v>2259</v>
      </c>
      <c r="BN1508" s="1" t="s">
        <v>10063</v>
      </c>
      <c r="BO1508" s="1" t="s">
        <v>44</v>
      </c>
      <c r="BP1508" s="1" t="s">
        <v>6669</v>
      </c>
      <c r="BQ1508" s="1" t="s">
        <v>3416</v>
      </c>
      <c r="BR1508" s="1" t="s">
        <v>11017</v>
      </c>
      <c r="BS1508" s="1" t="s">
        <v>1317</v>
      </c>
      <c r="BT1508" s="1" t="s">
        <v>8926</v>
      </c>
    </row>
    <row r="1509" spans="1:72" ht="13.5" customHeight="1" x14ac:dyDescent="0.25">
      <c r="A1509" s="4" t="str">
        <f t="shared" si="48"/>
        <v>1687_풍각남면_263</v>
      </c>
      <c r="B1509" s="1">
        <v>1687</v>
      </c>
      <c r="C1509" s="1" t="s">
        <v>11322</v>
      </c>
      <c r="D1509" s="1" t="s">
        <v>11323</v>
      </c>
      <c r="E1509" s="1">
        <v>1508</v>
      </c>
      <c r="F1509" s="1">
        <v>7</v>
      </c>
      <c r="G1509" s="1" t="s">
        <v>3090</v>
      </c>
      <c r="H1509" s="1" t="s">
        <v>6464</v>
      </c>
      <c r="I1509" s="1">
        <v>8</v>
      </c>
      <c r="L1509" s="1">
        <v>4</v>
      </c>
      <c r="M1509" s="1" t="s">
        <v>12566</v>
      </c>
      <c r="N1509" s="1" t="s">
        <v>13059</v>
      </c>
      <c r="S1509" s="1" t="s">
        <v>52</v>
      </c>
      <c r="T1509" s="1" t="s">
        <v>6593</v>
      </c>
      <c r="U1509" s="1" t="s">
        <v>83</v>
      </c>
      <c r="V1509" s="1" t="s">
        <v>11397</v>
      </c>
      <c r="W1509" s="1" t="s">
        <v>518</v>
      </c>
      <c r="X1509" s="1" t="s">
        <v>7068</v>
      </c>
      <c r="Y1509" s="1" t="s">
        <v>3336</v>
      </c>
      <c r="Z1509" s="1" t="s">
        <v>7915</v>
      </c>
      <c r="AC1509" s="1">
        <v>34</v>
      </c>
      <c r="AD1509" s="1" t="s">
        <v>55</v>
      </c>
      <c r="AE1509" s="1" t="s">
        <v>8716</v>
      </c>
      <c r="AJ1509" s="1" t="s">
        <v>17</v>
      </c>
      <c r="AK1509" s="1" t="s">
        <v>8908</v>
      </c>
      <c r="AL1509" s="1" t="s">
        <v>51</v>
      </c>
      <c r="AM1509" s="1" t="s">
        <v>8849</v>
      </c>
      <c r="AT1509" s="1" t="s">
        <v>60</v>
      </c>
      <c r="AU1509" s="1" t="s">
        <v>7012</v>
      </c>
      <c r="AV1509" s="1" t="s">
        <v>3421</v>
      </c>
      <c r="AW1509" s="1" t="s">
        <v>9483</v>
      </c>
      <c r="BG1509" s="1" t="s">
        <v>60</v>
      </c>
      <c r="BH1509" s="1" t="s">
        <v>7012</v>
      </c>
      <c r="BI1509" s="1" t="s">
        <v>1601</v>
      </c>
      <c r="BJ1509" s="1" t="s">
        <v>7492</v>
      </c>
      <c r="BK1509" s="1" t="s">
        <v>297</v>
      </c>
      <c r="BL1509" s="1" t="s">
        <v>11909</v>
      </c>
      <c r="BM1509" s="1" t="s">
        <v>3422</v>
      </c>
      <c r="BN1509" s="1" t="s">
        <v>10560</v>
      </c>
      <c r="BQ1509" s="1" t="s">
        <v>3423</v>
      </c>
      <c r="BR1509" s="1" t="s">
        <v>11018</v>
      </c>
      <c r="BS1509" s="1" t="s">
        <v>51</v>
      </c>
      <c r="BT1509" s="1" t="s">
        <v>8849</v>
      </c>
    </row>
    <row r="1510" spans="1:72" ht="13.5" customHeight="1" x14ac:dyDescent="0.25">
      <c r="A1510" s="4" t="str">
        <f t="shared" si="48"/>
        <v>1687_풍각남면_263</v>
      </c>
      <c r="B1510" s="1">
        <v>1687</v>
      </c>
      <c r="C1510" s="1" t="s">
        <v>11322</v>
      </c>
      <c r="D1510" s="1" t="s">
        <v>11323</v>
      </c>
      <c r="E1510" s="1">
        <v>1509</v>
      </c>
      <c r="F1510" s="1">
        <v>7</v>
      </c>
      <c r="G1510" s="1" t="s">
        <v>3090</v>
      </c>
      <c r="H1510" s="1" t="s">
        <v>6464</v>
      </c>
      <c r="I1510" s="1">
        <v>8</v>
      </c>
      <c r="L1510" s="1">
        <v>4</v>
      </c>
      <c r="M1510" s="1" t="s">
        <v>12566</v>
      </c>
      <c r="N1510" s="1" t="s">
        <v>13059</v>
      </c>
      <c r="S1510" s="1" t="s">
        <v>93</v>
      </c>
      <c r="T1510" s="1" t="s">
        <v>6597</v>
      </c>
      <c r="Y1510" s="1" t="s">
        <v>3424</v>
      </c>
      <c r="Z1510" s="1" t="s">
        <v>7937</v>
      </c>
      <c r="AC1510" s="1">
        <v>15</v>
      </c>
      <c r="AD1510" s="1" t="s">
        <v>119</v>
      </c>
      <c r="AE1510" s="1" t="s">
        <v>8724</v>
      </c>
    </row>
    <row r="1511" spans="1:72" ht="13.5" customHeight="1" x14ac:dyDescent="0.25">
      <c r="A1511" s="4" t="str">
        <f t="shared" si="48"/>
        <v>1687_풍각남면_263</v>
      </c>
      <c r="B1511" s="1">
        <v>1687</v>
      </c>
      <c r="C1511" s="1" t="s">
        <v>11322</v>
      </c>
      <c r="D1511" s="1" t="s">
        <v>11323</v>
      </c>
      <c r="E1511" s="1">
        <v>1510</v>
      </c>
      <c r="F1511" s="1">
        <v>7</v>
      </c>
      <c r="G1511" s="1" t="s">
        <v>3090</v>
      </c>
      <c r="H1511" s="1" t="s">
        <v>6464</v>
      </c>
      <c r="I1511" s="1">
        <v>8</v>
      </c>
      <c r="L1511" s="1">
        <v>4</v>
      </c>
      <c r="M1511" s="1" t="s">
        <v>12566</v>
      </c>
      <c r="N1511" s="1" t="s">
        <v>13059</v>
      </c>
      <c r="S1511" s="1" t="s">
        <v>70</v>
      </c>
      <c r="T1511" s="1" t="s">
        <v>6596</v>
      </c>
      <c r="Y1511" s="1" t="s">
        <v>3425</v>
      </c>
      <c r="Z1511" s="1" t="s">
        <v>7932</v>
      </c>
      <c r="AC1511" s="1">
        <v>1</v>
      </c>
      <c r="AD1511" s="1" t="s">
        <v>661</v>
      </c>
      <c r="AE1511" s="1" t="s">
        <v>8765</v>
      </c>
      <c r="AF1511" s="1" t="s">
        <v>97</v>
      </c>
      <c r="AG1511" s="1" t="s">
        <v>8774</v>
      </c>
    </row>
    <row r="1512" spans="1:72" ht="13.5" customHeight="1" x14ac:dyDescent="0.25">
      <c r="A1512" s="4" t="str">
        <f t="shared" si="48"/>
        <v>1687_풍각남면_263</v>
      </c>
      <c r="B1512" s="1">
        <v>1687</v>
      </c>
      <c r="C1512" s="1" t="s">
        <v>11322</v>
      </c>
      <c r="D1512" s="1" t="s">
        <v>11323</v>
      </c>
      <c r="E1512" s="1">
        <v>1511</v>
      </c>
      <c r="F1512" s="1">
        <v>7</v>
      </c>
      <c r="G1512" s="1" t="s">
        <v>3090</v>
      </c>
      <c r="H1512" s="1" t="s">
        <v>6464</v>
      </c>
      <c r="I1512" s="1">
        <v>8</v>
      </c>
      <c r="L1512" s="1">
        <v>5</v>
      </c>
      <c r="M1512" s="1" t="s">
        <v>12567</v>
      </c>
      <c r="N1512" s="1" t="s">
        <v>13060</v>
      </c>
      <c r="T1512" s="1" t="s">
        <v>11368</v>
      </c>
      <c r="U1512" s="1" t="s">
        <v>964</v>
      </c>
      <c r="V1512" s="1" t="s">
        <v>6733</v>
      </c>
      <c r="W1512" s="1" t="s">
        <v>84</v>
      </c>
      <c r="X1512" s="1" t="s">
        <v>11440</v>
      </c>
      <c r="Y1512" s="1" t="s">
        <v>1428</v>
      </c>
      <c r="Z1512" s="1" t="s">
        <v>7090</v>
      </c>
      <c r="AC1512" s="1">
        <v>53</v>
      </c>
      <c r="AD1512" s="1" t="s">
        <v>146</v>
      </c>
      <c r="AE1512" s="1" t="s">
        <v>8730</v>
      </c>
      <c r="AJ1512" s="1" t="s">
        <v>17</v>
      </c>
      <c r="AK1512" s="1" t="s">
        <v>8908</v>
      </c>
      <c r="AL1512" s="1" t="s">
        <v>522</v>
      </c>
      <c r="AM1512" s="1" t="s">
        <v>8889</v>
      </c>
      <c r="AT1512" s="1" t="s">
        <v>60</v>
      </c>
      <c r="AU1512" s="1" t="s">
        <v>7012</v>
      </c>
      <c r="AV1512" s="1" t="s">
        <v>3309</v>
      </c>
      <c r="AW1512" s="1" t="s">
        <v>11773</v>
      </c>
      <c r="BG1512" s="1" t="s">
        <v>60</v>
      </c>
      <c r="BH1512" s="1" t="s">
        <v>7012</v>
      </c>
      <c r="BI1512" s="1" t="s">
        <v>1791</v>
      </c>
      <c r="BJ1512" s="1" t="s">
        <v>8099</v>
      </c>
      <c r="BK1512" s="1" t="s">
        <v>60</v>
      </c>
      <c r="BL1512" s="1" t="s">
        <v>7012</v>
      </c>
      <c r="BM1512" s="1" t="s">
        <v>527</v>
      </c>
      <c r="BN1512" s="1" t="s">
        <v>7094</v>
      </c>
      <c r="BO1512" s="1" t="s">
        <v>60</v>
      </c>
      <c r="BP1512" s="1" t="s">
        <v>7012</v>
      </c>
      <c r="BQ1512" s="1" t="s">
        <v>3326</v>
      </c>
      <c r="BR1512" s="1" t="s">
        <v>12078</v>
      </c>
      <c r="BS1512" s="1" t="s">
        <v>56</v>
      </c>
      <c r="BT1512" s="1" t="s">
        <v>11552</v>
      </c>
    </row>
    <row r="1513" spans="1:72" ht="13.5" customHeight="1" x14ac:dyDescent="0.25">
      <c r="A1513" s="4" t="str">
        <f t="shared" si="48"/>
        <v>1687_풍각남면_263</v>
      </c>
      <c r="B1513" s="1">
        <v>1687</v>
      </c>
      <c r="C1513" s="1" t="s">
        <v>11322</v>
      </c>
      <c r="D1513" s="1" t="s">
        <v>11323</v>
      </c>
      <c r="E1513" s="1">
        <v>1512</v>
      </c>
      <c r="F1513" s="1">
        <v>7</v>
      </c>
      <c r="G1513" s="1" t="s">
        <v>3090</v>
      </c>
      <c r="H1513" s="1" t="s">
        <v>6464</v>
      </c>
      <c r="I1513" s="1">
        <v>8</v>
      </c>
      <c r="L1513" s="1">
        <v>5</v>
      </c>
      <c r="M1513" s="1" t="s">
        <v>12567</v>
      </c>
      <c r="N1513" s="1" t="s">
        <v>13060</v>
      </c>
      <c r="S1513" s="1" t="s">
        <v>52</v>
      </c>
      <c r="T1513" s="1" t="s">
        <v>6593</v>
      </c>
      <c r="U1513" s="1" t="s">
        <v>53</v>
      </c>
      <c r="V1513" s="1" t="s">
        <v>6668</v>
      </c>
      <c r="Y1513" s="1" t="s">
        <v>3426</v>
      </c>
      <c r="Z1513" s="1" t="s">
        <v>7938</v>
      </c>
      <c r="AC1513" s="1">
        <v>50</v>
      </c>
      <c r="AD1513" s="1" t="s">
        <v>533</v>
      </c>
      <c r="AE1513" s="1" t="s">
        <v>7162</v>
      </c>
      <c r="AJ1513" s="1" t="s">
        <v>17</v>
      </c>
      <c r="AK1513" s="1" t="s">
        <v>8908</v>
      </c>
      <c r="AL1513" s="1" t="s">
        <v>636</v>
      </c>
      <c r="AM1513" s="1" t="s">
        <v>8934</v>
      </c>
      <c r="AN1513" s="1" t="s">
        <v>3427</v>
      </c>
      <c r="AO1513" s="1" t="s">
        <v>8983</v>
      </c>
      <c r="AP1513" s="1" t="s">
        <v>58</v>
      </c>
      <c r="AQ1513" s="1" t="s">
        <v>6774</v>
      </c>
      <c r="AR1513" s="1" t="s">
        <v>3428</v>
      </c>
      <c r="AS1513" s="1" t="s">
        <v>9518</v>
      </c>
      <c r="AT1513" s="1" t="s">
        <v>60</v>
      </c>
      <c r="AU1513" s="1" t="s">
        <v>7012</v>
      </c>
      <c r="AV1513" s="1" t="s">
        <v>127</v>
      </c>
      <c r="AW1513" s="1" t="s">
        <v>11791</v>
      </c>
      <c r="BB1513" s="1" t="s">
        <v>46</v>
      </c>
      <c r="BC1513" s="1" t="s">
        <v>6783</v>
      </c>
      <c r="BD1513" s="1" t="s">
        <v>3429</v>
      </c>
      <c r="BE1513" s="1" t="s">
        <v>9800</v>
      </c>
      <c r="BG1513" s="1" t="s">
        <v>60</v>
      </c>
      <c r="BH1513" s="1" t="s">
        <v>7012</v>
      </c>
      <c r="BI1513" s="1" t="s">
        <v>3430</v>
      </c>
      <c r="BJ1513" s="1" t="s">
        <v>10137</v>
      </c>
      <c r="BK1513" s="1" t="s">
        <v>60</v>
      </c>
      <c r="BL1513" s="1" t="s">
        <v>7012</v>
      </c>
      <c r="BM1513" s="1" t="s">
        <v>2354</v>
      </c>
      <c r="BN1513" s="1" t="s">
        <v>10561</v>
      </c>
      <c r="BO1513" s="1" t="s">
        <v>44</v>
      </c>
      <c r="BP1513" s="1" t="s">
        <v>6669</v>
      </c>
      <c r="BQ1513" s="1" t="s">
        <v>3074</v>
      </c>
      <c r="BR1513" s="1" t="s">
        <v>9456</v>
      </c>
      <c r="BS1513" s="1" t="s">
        <v>56</v>
      </c>
      <c r="BT1513" s="1" t="s">
        <v>11552</v>
      </c>
    </row>
    <row r="1514" spans="1:72" ht="13.5" customHeight="1" x14ac:dyDescent="0.25">
      <c r="A1514" s="4" t="str">
        <f t="shared" si="48"/>
        <v>1687_풍각남면_263</v>
      </c>
      <c r="B1514" s="1">
        <v>1687</v>
      </c>
      <c r="C1514" s="1" t="s">
        <v>11322</v>
      </c>
      <c r="D1514" s="1" t="s">
        <v>11323</v>
      </c>
      <c r="E1514" s="1">
        <v>1513</v>
      </c>
      <c r="F1514" s="1">
        <v>7</v>
      </c>
      <c r="G1514" s="1" t="s">
        <v>3090</v>
      </c>
      <c r="H1514" s="1" t="s">
        <v>6464</v>
      </c>
      <c r="I1514" s="1">
        <v>8</v>
      </c>
      <c r="L1514" s="1">
        <v>5</v>
      </c>
      <c r="M1514" s="1" t="s">
        <v>12567</v>
      </c>
      <c r="N1514" s="1" t="s">
        <v>13060</v>
      </c>
      <c r="S1514" s="1" t="s">
        <v>93</v>
      </c>
      <c r="T1514" s="1" t="s">
        <v>6597</v>
      </c>
      <c r="U1514" s="1" t="s">
        <v>134</v>
      </c>
      <c r="V1514" s="1" t="s">
        <v>6674</v>
      </c>
      <c r="Y1514" s="1" t="s">
        <v>3431</v>
      </c>
      <c r="Z1514" s="1" t="s">
        <v>7939</v>
      </c>
      <c r="AC1514" s="1">
        <v>18</v>
      </c>
      <c r="AD1514" s="1" t="s">
        <v>801</v>
      </c>
      <c r="AE1514" s="1" t="s">
        <v>7937</v>
      </c>
    </row>
    <row r="1515" spans="1:72" ht="13.5" customHeight="1" x14ac:dyDescent="0.25">
      <c r="A1515" s="4" t="str">
        <f t="shared" si="48"/>
        <v>1687_풍각남면_263</v>
      </c>
      <c r="B1515" s="1">
        <v>1687</v>
      </c>
      <c r="C1515" s="1" t="s">
        <v>11322</v>
      </c>
      <c r="D1515" s="1" t="s">
        <v>11323</v>
      </c>
      <c r="E1515" s="1">
        <v>1514</v>
      </c>
      <c r="F1515" s="1">
        <v>7</v>
      </c>
      <c r="G1515" s="1" t="s">
        <v>3090</v>
      </c>
      <c r="H1515" s="1" t="s">
        <v>6464</v>
      </c>
      <c r="I1515" s="1">
        <v>8</v>
      </c>
      <c r="L1515" s="1">
        <v>5</v>
      </c>
      <c r="M1515" s="1" t="s">
        <v>12567</v>
      </c>
      <c r="N1515" s="1" t="s">
        <v>13060</v>
      </c>
      <c r="S1515" s="1" t="s">
        <v>341</v>
      </c>
      <c r="T1515" s="1" t="s">
        <v>6594</v>
      </c>
      <c r="W1515" s="1" t="s">
        <v>98</v>
      </c>
      <c r="X1515" s="1" t="s">
        <v>11439</v>
      </c>
      <c r="Y1515" s="1" t="s">
        <v>3432</v>
      </c>
      <c r="Z1515" s="1" t="s">
        <v>7245</v>
      </c>
      <c r="AC1515" s="1">
        <v>21</v>
      </c>
      <c r="AD1515" s="1" t="s">
        <v>415</v>
      </c>
      <c r="AE1515" s="1" t="s">
        <v>8756</v>
      </c>
      <c r="AF1515" s="1" t="s">
        <v>3126</v>
      </c>
      <c r="AG1515" s="1" t="s">
        <v>8803</v>
      </c>
      <c r="AH1515" s="1" t="s">
        <v>351</v>
      </c>
      <c r="AI1515" s="1" t="s">
        <v>8854</v>
      </c>
    </row>
    <row r="1516" spans="1:72" ht="13.5" customHeight="1" x14ac:dyDescent="0.25">
      <c r="A1516" s="4" t="str">
        <f t="shared" si="48"/>
        <v>1687_풍각남면_263</v>
      </c>
      <c r="B1516" s="1">
        <v>1687</v>
      </c>
      <c r="C1516" s="1" t="s">
        <v>11322</v>
      </c>
      <c r="D1516" s="1" t="s">
        <v>11323</v>
      </c>
      <c r="E1516" s="1">
        <v>1515</v>
      </c>
      <c r="F1516" s="1">
        <v>7</v>
      </c>
      <c r="G1516" s="1" t="s">
        <v>3090</v>
      </c>
      <c r="H1516" s="1" t="s">
        <v>6464</v>
      </c>
      <c r="I1516" s="1">
        <v>9</v>
      </c>
      <c r="J1516" s="1" t="s">
        <v>3433</v>
      </c>
      <c r="K1516" s="1" t="s">
        <v>6519</v>
      </c>
      <c r="L1516" s="1">
        <v>1</v>
      </c>
      <c r="M1516" s="1" t="s">
        <v>3434</v>
      </c>
      <c r="N1516" s="1" t="s">
        <v>7940</v>
      </c>
      <c r="T1516" s="1" t="s">
        <v>11368</v>
      </c>
      <c r="U1516" s="1" t="s">
        <v>3189</v>
      </c>
      <c r="V1516" s="1" t="s">
        <v>6872</v>
      </c>
      <c r="Y1516" s="1" t="s">
        <v>3434</v>
      </c>
      <c r="Z1516" s="1" t="s">
        <v>7940</v>
      </c>
      <c r="AC1516" s="1">
        <v>46</v>
      </c>
      <c r="AD1516" s="1" t="s">
        <v>376</v>
      </c>
      <c r="AE1516" s="1" t="s">
        <v>8752</v>
      </c>
      <c r="AJ1516" s="1" t="s">
        <v>17</v>
      </c>
      <c r="AK1516" s="1" t="s">
        <v>8908</v>
      </c>
      <c r="AL1516" s="1" t="s">
        <v>2972</v>
      </c>
      <c r="AM1516" s="1" t="s">
        <v>8940</v>
      </c>
      <c r="AN1516" s="1" t="s">
        <v>41</v>
      </c>
      <c r="AO1516" s="1" t="s">
        <v>6620</v>
      </c>
      <c r="AP1516" s="1" t="s">
        <v>130</v>
      </c>
      <c r="AQ1516" s="1" t="s">
        <v>6673</v>
      </c>
      <c r="AR1516" s="1" t="s">
        <v>3435</v>
      </c>
      <c r="AS1516" s="1" t="s">
        <v>9070</v>
      </c>
      <c r="AT1516" s="1" t="s">
        <v>288</v>
      </c>
      <c r="AU1516" s="1" t="s">
        <v>6823</v>
      </c>
      <c r="AV1516" s="1" t="s">
        <v>3328</v>
      </c>
      <c r="AW1516" s="1" t="s">
        <v>9473</v>
      </c>
      <c r="BB1516" s="1" t="s">
        <v>46</v>
      </c>
      <c r="BC1516" s="1" t="s">
        <v>6783</v>
      </c>
      <c r="BD1516" s="1" t="s">
        <v>3324</v>
      </c>
      <c r="BE1516" s="1" t="s">
        <v>11834</v>
      </c>
      <c r="BG1516" s="1" t="s">
        <v>60</v>
      </c>
      <c r="BH1516" s="1" t="s">
        <v>7012</v>
      </c>
      <c r="BI1516" s="1" t="s">
        <v>1002</v>
      </c>
      <c r="BJ1516" s="1" t="s">
        <v>7803</v>
      </c>
      <c r="BK1516" s="1" t="s">
        <v>60</v>
      </c>
      <c r="BL1516" s="1" t="s">
        <v>7012</v>
      </c>
      <c r="BM1516" s="1" t="s">
        <v>3436</v>
      </c>
      <c r="BN1516" s="1" t="s">
        <v>9366</v>
      </c>
      <c r="BO1516" s="1" t="s">
        <v>44</v>
      </c>
      <c r="BP1516" s="1" t="s">
        <v>6669</v>
      </c>
      <c r="BQ1516" s="1" t="s">
        <v>3309</v>
      </c>
      <c r="BR1516" s="1" t="s">
        <v>11773</v>
      </c>
      <c r="BS1516" s="1" t="s">
        <v>51</v>
      </c>
      <c r="BT1516" s="1" t="s">
        <v>8849</v>
      </c>
    </row>
    <row r="1517" spans="1:72" ht="13.5" customHeight="1" x14ac:dyDescent="0.25">
      <c r="A1517" s="4" t="str">
        <f t="shared" si="48"/>
        <v>1687_풍각남면_263</v>
      </c>
      <c r="B1517" s="1">
        <v>1687</v>
      </c>
      <c r="C1517" s="1" t="s">
        <v>11322</v>
      </c>
      <c r="D1517" s="1" t="s">
        <v>11323</v>
      </c>
      <c r="E1517" s="1">
        <v>1516</v>
      </c>
      <c r="F1517" s="1">
        <v>7</v>
      </c>
      <c r="G1517" s="1" t="s">
        <v>3090</v>
      </c>
      <c r="H1517" s="1" t="s">
        <v>6464</v>
      </c>
      <c r="I1517" s="1">
        <v>9</v>
      </c>
      <c r="L1517" s="1">
        <v>1</v>
      </c>
      <c r="M1517" s="1" t="s">
        <v>3434</v>
      </c>
      <c r="N1517" s="1" t="s">
        <v>7940</v>
      </c>
      <c r="S1517" s="1" t="s">
        <v>52</v>
      </c>
      <c r="T1517" s="1" t="s">
        <v>6593</v>
      </c>
      <c r="U1517" s="1" t="s">
        <v>53</v>
      </c>
      <c r="V1517" s="1" t="s">
        <v>6668</v>
      </c>
      <c r="Y1517" s="1" t="s">
        <v>3437</v>
      </c>
      <c r="Z1517" s="1" t="s">
        <v>7941</v>
      </c>
      <c r="AC1517" s="1">
        <v>39</v>
      </c>
      <c r="AD1517" s="1" t="s">
        <v>347</v>
      </c>
      <c r="AE1517" s="1" t="s">
        <v>8751</v>
      </c>
      <c r="AJ1517" s="1" t="s">
        <v>17</v>
      </c>
      <c r="AK1517" s="1" t="s">
        <v>8908</v>
      </c>
      <c r="AL1517" s="1" t="s">
        <v>51</v>
      </c>
      <c r="AM1517" s="1" t="s">
        <v>8849</v>
      </c>
      <c r="AN1517" s="1" t="s">
        <v>41</v>
      </c>
      <c r="AO1517" s="1" t="s">
        <v>6620</v>
      </c>
      <c r="AP1517" s="1" t="s">
        <v>402</v>
      </c>
      <c r="AQ1517" s="1" t="s">
        <v>6694</v>
      </c>
      <c r="AR1517" s="1" t="s">
        <v>3438</v>
      </c>
      <c r="AS1517" s="1" t="s">
        <v>9077</v>
      </c>
      <c r="AT1517" s="1" t="s">
        <v>148</v>
      </c>
      <c r="AU1517" s="1" t="s">
        <v>11760</v>
      </c>
      <c r="AV1517" s="1" t="s">
        <v>13867</v>
      </c>
      <c r="AW1517" s="1" t="s">
        <v>13572</v>
      </c>
      <c r="BB1517" s="1" t="s">
        <v>53</v>
      </c>
      <c r="BC1517" s="1" t="s">
        <v>6668</v>
      </c>
      <c r="BD1517" s="1" t="s">
        <v>822</v>
      </c>
      <c r="BE1517" s="1" t="s">
        <v>7485</v>
      </c>
      <c r="BG1517" s="1" t="s">
        <v>60</v>
      </c>
      <c r="BH1517" s="1" t="s">
        <v>7012</v>
      </c>
      <c r="BI1517" s="1" t="s">
        <v>3439</v>
      </c>
      <c r="BJ1517" s="1" t="s">
        <v>10138</v>
      </c>
      <c r="BK1517" s="1" t="s">
        <v>60</v>
      </c>
      <c r="BL1517" s="1" t="s">
        <v>7012</v>
      </c>
      <c r="BM1517" s="1" t="s">
        <v>3440</v>
      </c>
      <c r="BN1517" s="1" t="s">
        <v>10562</v>
      </c>
      <c r="BO1517" s="1" t="s">
        <v>44</v>
      </c>
      <c r="BP1517" s="1" t="s">
        <v>6669</v>
      </c>
      <c r="BQ1517" s="1" t="s">
        <v>102</v>
      </c>
      <c r="BR1517" s="1" t="s">
        <v>7728</v>
      </c>
      <c r="BS1517" s="1" t="s">
        <v>51</v>
      </c>
      <c r="BT1517" s="1" t="s">
        <v>8849</v>
      </c>
    </row>
    <row r="1518" spans="1:72" ht="13.5" customHeight="1" x14ac:dyDescent="0.25">
      <c r="A1518" s="4" t="str">
        <f t="shared" si="48"/>
        <v>1687_풍각남면_263</v>
      </c>
      <c r="B1518" s="1">
        <v>1687</v>
      </c>
      <c r="C1518" s="1" t="s">
        <v>11322</v>
      </c>
      <c r="D1518" s="1" t="s">
        <v>11323</v>
      </c>
      <c r="E1518" s="1">
        <v>1517</v>
      </c>
      <c r="F1518" s="1">
        <v>7</v>
      </c>
      <c r="G1518" s="1" t="s">
        <v>3090</v>
      </c>
      <c r="H1518" s="1" t="s">
        <v>6464</v>
      </c>
      <c r="I1518" s="1">
        <v>9</v>
      </c>
      <c r="L1518" s="1">
        <v>1</v>
      </c>
      <c r="M1518" s="1" t="s">
        <v>3434</v>
      </c>
      <c r="N1518" s="1" t="s">
        <v>7940</v>
      </c>
      <c r="S1518" s="1" t="s">
        <v>70</v>
      </c>
      <c r="T1518" s="1" t="s">
        <v>6596</v>
      </c>
      <c r="Y1518" s="1" t="s">
        <v>3441</v>
      </c>
      <c r="Z1518" s="1" t="s">
        <v>7942</v>
      </c>
      <c r="AC1518" s="1">
        <v>18</v>
      </c>
      <c r="AD1518" s="1" t="s">
        <v>801</v>
      </c>
      <c r="AE1518" s="1" t="s">
        <v>7937</v>
      </c>
    </row>
    <row r="1519" spans="1:72" ht="13.5" customHeight="1" x14ac:dyDescent="0.25">
      <c r="A1519" s="4" t="str">
        <f t="shared" si="48"/>
        <v>1687_풍각남면_263</v>
      </c>
      <c r="B1519" s="1">
        <v>1687</v>
      </c>
      <c r="C1519" s="1" t="s">
        <v>11322</v>
      </c>
      <c r="D1519" s="1" t="s">
        <v>11323</v>
      </c>
      <c r="E1519" s="1">
        <v>1518</v>
      </c>
      <c r="F1519" s="1">
        <v>7</v>
      </c>
      <c r="G1519" s="1" t="s">
        <v>3090</v>
      </c>
      <c r="H1519" s="1" t="s">
        <v>6464</v>
      </c>
      <c r="I1519" s="1">
        <v>9</v>
      </c>
      <c r="L1519" s="1">
        <v>1</v>
      </c>
      <c r="M1519" s="1" t="s">
        <v>3434</v>
      </c>
      <c r="N1519" s="1" t="s">
        <v>7940</v>
      </c>
      <c r="S1519" s="1" t="s">
        <v>93</v>
      </c>
      <c r="T1519" s="1" t="s">
        <v>6597</v>
      </c>
      <c r="Y1519" s="1" t="s">
        <v>236</v>
      </c>
      <c r="Z1519" s="1" t="s">
        <v>7706</v>
      </c>
      <c r="AC1519" s="1">
        <v>5</v>
      </c>
      <c r="AD1519" s="1" t="s">
        <v>133</v>
      </c>
      <c r="AE1519" s="1" t="s">
        <v>8727</v>
      </c>
      <c r="AF1519" s="1" t="s">
        <v>97</v>
      </c>
      <c r="AG1519" s="1" t="s">
        <v>8774</v>
      </c>
    </row>
    <row r="1520" spans="1:72" ht="13.5" customHeight="1" x14ac:dyDescent="0.25">
      <c r="A1520" s="4" t="str">
        <f t="shared" si="48"/>
        <v>1687_풍각남면_263</v>
      </c>
      <c r="B1520" s="1">
        <v>1687</v>
      </c>
      <c r="C1520" s="1" t="s">
        <v>11322</v>
      </c>
      <c r="D1520" s="1" t="s">
        <v>11323</v>
      </c>
      <c r="E1520" s="1">
        <v>1519</v>
      </c>
      <c r="F1520" s="1">
        <v>7</v>
      </c>
      <c r="G1520" s="1" t="s">
        <v>3090</v>
      </c>
      <c r="H1520" s="1" t="s">
        <v>6464</v>
      </c>
      <c r="I1520" s="1">
        <v>9</v>
      </c>
      <c r="L1520" s="1">
        <v>2</v>
      </c>
      <c r="M1520" s="1" t="s">
        <v>4393</v>
      </c>
      <c r="N1520" s="1" t="s">
        <v>12250</v>
      </c>
      <c r="T1520" s="1" t="s">
        <v>11369</v>
      </c>
      <c r="U1520" s="1" t="s">
        <v>1693</v>
      </c>
      <c r="V1520" s="1" t="s">
        <v>6775</v>
      </c>
      <c r="W1520" s="1" t="s">
        <v>84</v>
      </c>
      <c r="X1520" s="1" t="s">
        <v>11440</v>
      </c>
      <c r="Y1520" s="1" t="s">
        <v>576</v>
      </c>
      <c r="Z1520" s="1" t="s">
        <v>7768</v>
      </c>
      <c r="AC1520" s="1">
        <v>46</v>
      </c>
      <c r="AD1520" s="1" t="s">
        <v>376</v>
      </c>
      <c r="AE1520" s="1" t="s">
        <v>8752</v>
      </c>
      <c r="AJ1520" s="1" t="s">
        <v>17</v>
      </c>
      <c r="AK1520" s="1" t="s">
        <v>8908</v>
      </c>
      <c r="AL1520" s="1" t="s">
        <v>522</v>
      </c>
      <c r="AM1520" s="1" t="s">
        <v>8889</v>
      </c>
      <c r="AT1520" s="1" t="s">
        <v>60</v>
      </c>
      <c r="AU1520" s="1" t="s">
        <v>7012</v>
      </c>
      <c r="AV1520" s="1" t="s">
        <v>3309</v>
      </c>
      <c r="AW1520" s="1" t="s">
        <v>11773</v>
      </c>
      <c r="BG1520" s="1" t="s">
        <v>60</v>
      </c>
      <c r="BH1520" s="1" t="s">
        <v>7012</v>
      </c>
      <c r="BI1520" s="1" t="s">
        <v>1791</v>
      </c>
      <c r="BJ1520" s="1" t="s">
        <v>8099</v>
      </c>
      <c r="BK1520" s="1" t="s">
        <v>60</v>
      </c>
      <c r="BL1520" s="1" t="s">
        <v>7012</v>
      </c>
      <c r="BM1520" s="1" t="s">
        <v>2095</v>
      </c>
      <c r="BN1520" s="1" t="s">
        <v>7390</v>
      </c>
      <c r="BO1520" s="1" t="s">
        <v>60</v>
      </c>
      <c r="BP1520" s="1" t="s">
        <v>7012</v>
      </c>
      <c r="BQ1520" s="1" t="s">
        <v>3326</v>
      </c>
      <c r="BR1520" s="1" t="s">
        <v>12078</v>
      </c>
      <c r="BS1520" s="1" t="s">
        <v>56</v>
      </c>
      <c r="BT1520" s="1" t="s">
        <v>11552</v>
      </c>
    </row>
    <row r="1521" spans="1:73" ht="13.5" customHeight="1" x14ac:dyDescent="0.25">
      <c r="A1521" s="4" t="str">
        <f t="shared" si="48"/>
        <v>1687_풍각남면_263</v>
      </c>
      <c r="B1521" s="1">
        <v>1687</v>
      </c>
      <c r="C1521" s="1" t="s">
        <v>11322</v>
      </c>
      <c r="D1521" s="1" t="s">
        <v>11323</v>
      </c>
      <c r="E1521" s="1">
        <v>1520</v>
      </c>
      <c r="F1521" s="1">
        <v>7</v>
      </c>
      <c r="G1521" s="1" t="s">
        <v>3090</v>
      </c>
      <c r="H1521" s="1" t="s">
        <v>6464</v>
      </c>
      <c r="I1521" s="1">
        <v>9</v>
      </c>
      <c r="L1521" s="1">
        <v>2</v>
      </c>
      <c r="M1521" s="1" t="s">
        <v>4393</v>
      </c>
      <c r="N1521" s="1" t="s">
        <v>12250</v>
      </c>
      <c r="S1521" s="1" t="s">
        <v>52</v>
      </c>
      <c r="T1521" s="1" t="s">
        <v>6593</v>
      </c>
      <c r="W1521" s="1" t="s">
        <v>84</v>
      </c>
      <c r="X1521" s="1" t="s">
        <v>11440</v>
      </c>
      <c r="Y1521" s="1" t="s">
        <v>1112</v>
      </c>
      <c r="Z1521" s="1" t="s">
        <v>7347</v>
      </c>
      <c r="AC1521" s="1">
        <v>40</v>
      </c>
      <c r="AD1521" s="1" t="s">
        <v>327</v>
      </c>
      <c r="AE1521" s="1" t="s">
        <v>8748</v>
      </c>
      <c r="AJ1521" s="1" t="s">
        <v>17</v>
      </c>
      <c r="AK1521" s="1" t="s">
        <v>8908</v>
      </c>
      <c r="AL1521" s="1" t="s">
        <v>86</v>
      </c>
      <c r="AM1521" s="1" t="s">
        <v>8853</v>
      </c>
      <c r="AT1521" s="1" t="s">
        <v>78</v>
      </c>
      <c r="AU1521" s="1" t="s">
        <v>6689</v>
      </c>
      <c r="AV1521" s="1" t="s">
        <v>1745</v>
      </c>
      <c r="AW1521" s="1" t="s">
        <v>8417</v>
      </c>
      <c r="BG1521" s="1" t="s">
        <v>60</v>
      </c>
      <c r="BH1521" s="1" t="s">
        <v>7012</v>
      </c>
      <c r="BI1521" s="1" t="s">
        <v>13868</v>
      </c>
      <c r="BJ1521" s="1" t="s">
        <v>11502</v>
      </c>
      <c r="BK1521" s="1" t="s">
        <v>60</v>
      </c>
      <c r="BL1521" s="1" t="s">
        <v>7012</v>
      </c>
      <c r="BM1521" s="1" t="s">
        <v>3442</v>
      </c>
      <c r="BN1521" s="1" t="s">
        <v>10563</v>
      </c>
      <c r="BO1521" s="1" t="s">
        <v>60</v>
      </c>
      <c r="BP1521" s="1" t="s">
        <v>7012</v>
      </c>
      <c r="BQ1521" s="1" t="s">
        <v>3443</v>
      </c>
      <c r="BR1521" s="1" t="s">
        <v>11019</v>
      </c>
      <c r="BS1521" s="1" t="s">
        <v>51</v>
      </c>
      <c r="BT1521" s="1" t="s">
        <v>8849</v>
      </c>
    </row>
    <row r="1522" spans="1:73" ht="13.5" customHeight="1" x14ac:dyDescent="0.25">
      <c r="A1522" s="4" t="str">
        <f t="shared" si="48"/>
        <v>1687_풍각남면_263</v>
      </c>
      <c r="B1522" s="1">
        <v>1687</v>
      </c>
      <c r="C1522" s="1" t="s">
        <v>11322</v>
      </c>
      <c r="D1522" s="1" t="s">
        <v>11323</v>
      </c>
      <c r="E1522" s="1">
        <v>1521</v>
      </c>
      <c r="F1522" s="1">
        <v>7</v>
      </c>
      <c r="G1522" s="1" t="s">
        <v>3090</v>
      </c>
      <c r="H1522" s="1" t="s">
        <v>6464</v>
      </c>
      <c r="I1522" s="1">
        <v>9</v>
      </c>
      <c r="L1522" s="1">
        <v>2</v>
      </c>
      <c r="M1522" s="1" t="s">
        <v>4393</v>
      </c>
      <c r="N1522" s="1" t="s">
        <v>12250</v>
      </c>
      <c r="S1522" s="1" t="s">
        <v>93</v>
      </c>
      <c r="T1522" s="1" t="s">
        <v>6597</v>
      </c>
      <c r="U1522" s="1" t="s">
        <v>2697</v>
      </c>
      <c r="V1522" s="1" t="s">
        <v>6845</v>
      </c>
      <c r="Y1522" s="1" t="s">
        <v>3444</v>
      </c>
      <c r="Z1522" s="1" t="s">
        <v>7943</v>
      </c>
      <c r="AC1522" s="1">
        <v>14</v>
      </c>
      <c r="AD1522" s="1" t="s">
        <v>240</v>
      </c>
      <c r="AE1522" s="1" t="s">
        <v>8740</v>
      </c>
    </row>
    <row r="1523" spans="1:73" ht="13.5" customHeight="1" x14ac:dyDescent="0.25">
      <c r="A1523" s="4" t="str">
        <f t="shared" si="48"/>
        <v>1687_풍각남면_263</v>
      </c>
      <c r="B1523" s="1">
        <v>1687</v>
      </c>
      <c r="C1523" s="1" t="s">
        <v>11322</v>
      </c>
      <c r="D1523" s="1" t="s">
        <v>11323</v>
      </c>
      <c r="E1523" s="1">
        <v>1522</v>
      </c>
      <c r="F1523" s="1">
        <v>7</v>
      </c>
      <c r="G1523" s="1" t="s">
        <v>3090</v>
      </c>
      <c r="H1523" s="1" t="s">
        <v>6464</v>
      </c>
      <c r="I1523" s="1">
        <v>9</v>
      </c>
      <c r="L1523" s="1">
        <v>2</v>
      </c>
      <c r="M1523" s="1" t="s">
        <v>4393</v>
      </c>
      <c r="N1523" s="1" t="s">
        <v>12250</v>
      </c>
      <c r="S1523" s="1" t="s">
        <v>68</v>
      </c>
      <c r="T1523" s="1" t="s">
        <v>6595</v>
      </c>
      <c r="U1523" s="1" t="s">
        <v>83</v>
      </c>
      <c r="V1523" s="1" t="s">
        <v>11397</v>
      </c>
      <c r="W1523" s="1" t="s">
        <v>98</v>
      </c>
      <c r="X1523" s="1" t="s">
        <v>11439</v>
      </c>
      <c r="Y1523" s="1" t="s">
        <v>140</v>
      </c>
      <c r="Z1523" s="1" t="s">
        <v>7129</v>
      </c>
      <c r="AC1523" s="1">
        <v>84</v>
      </c>
      <c r="AD1523" s="1" t="s">
        <v>764</v>
      </c>
      <c r="AE1523" s="1" t="s">
        <v>8767</v>
      </c>
    </row>
    <row r="1524" spans="1:73" ht="13.5" customHeight="1" x14ac:dyDescent="0.25">
      <c r="A1524" s="4" t="str">
        <f t="shared" si="48"/>
        <v>1687_풍각남면_263</v>
      </c>
      <c r="B1524" s="1">
        <v>1687</v>
      </c>
      <c r="C1524" s="1" t="s">
        <v>11322</v>
      </c>
      <c r="D1524" s="1" t="s">
        <v>11323</v>
      </c>
      <c r="E1524" s="1">
        <v>1523</v>
      </c>
      <c r="F1524" s="1">
        <v>7</v>
      </c>
      <c r="G1524" s="1" t="s">
        <v>3090</v>
      </c>
      <c r="H1524" s="1" t="s">
        <v>6464</v>
      </c>
      <c r="I1524" s="1">
        <v>9</v>
      </c>
      <c r="L1524" s="1">
        <v>3</v>
      </c>
      <c r="M1524" s="1" t="s">
        <v>3540</v>
      </c>
      <c r="N1524" s="1" t="s">
        <v>9492</v>
      </c>
      <c r="T1524" s="1" t="s">
        <v>11369</v>
      </c>
      <c r="U1524" s="1" t="s">
        <v>3445</v>
      </c>
      <c r="V1524" s="1" t="s">
        <v>6888</v>
      </c>
      <c r="W1524" s="1" t="s">
        <v>945</v>
      </c>
      <c r="X1524" s="1" t="s">
        <v>7075</v>
      </c>
      <c r="Y1524" s="1" t="s">
        <v>1812</v>
      </c>
      <c r="Z1524" s="1" t="s">
        <v>7549</v>
      </c>
      <c r="AC1524" s="1">
        <v>70</v>
      </c>
      <c r="AD1524" s="1" t="s">
        <v>67</v>
      </c>
      <c r="AE1524" s="1" t="s">
        <v>8717</v>
      </c>
      <c r="AJ1524" s="1" t="s">
        <v>17</v>
      </c>
      <c r="AK1524" s="1" t="s">
        <v>8908</v>
      </c>
      <c r="AL1524" s="1" t="s">
        <v>108</v>
      </c>
      <c r="AM1524" s="1" t="s">
        <v>8869</v>
      </c>
      <c r="AT1524" s="1" t="s">
        <v>60</v>
      </c>
      <c r="AU1524" s="1" t="s">
        <v>7012</v>
      </c>
      <c r="AV1524" s="1" t="s">
        <v>3446</v>
      </c>
      <c r="AW1524" s="1" t="s">
        <v>9484</v>
      </c>
      <c r="BB1524" s="1" t="s">
        <v>577</v>
      </c>
      <c r="BC1524" s="1" t="s">
        <v>6707</v>
      </c>
      <c r="BD1524" s="1" t="s">
        <v>3447</v>
      </c>
      <c r="BE1524" s="1" t="s">
        <v>8500</v>
      </c>
      <c r="BG1524" s="1" t="s">
        <v>60</v>
      </c>
      <c r="BH1524" s="1" t="s">
        <v>7012</v>
      </c>
      <c r="BI1524" s="1" t="s">
        <v>3448</v>
      </c>
      <c r="BJ1524" s="1" t="s">
        <v>10139</v>
      </c>
      <c r="BK1524" s="1" t="s">
        <v>60</v>
      </c>
      <c r="BL1524" s="1" t="s">
        <v>7012</v>
      </c>
      <c r="BM1524" s="1" t="s">
        <v>48</v>
      </c>
      <c r="BN1524" s="1" t="s">
        <v>7854</v>
      </c>
      <c r="BO1524" s="1" t="s">
        <v>618</v>
      </c>
      <c r="BP1524" s="1" t="s">
        <v>6817</v>
      </c>
      <c r="BQ1524" s="1" t="s">
        <v>3449</v>
      </c>
      <c r="BR1524" s="1" t="s">
        <v>11020</v>
      </c>
      <c r="BS1524" s="1" t="s">
        <v>163</v>
      </c>
      <c r="BT1524" s="1" t="s">
        <v>8851</v>
      </c>
    </row>
    <row r="1525" spans="1:73" ht="13.5" customHeight="1" x14ac:dyDescent="0.25">
      <c r="A1525" s="4" t="str">
        <f t="shared" si="48"/>
        <v>1687_풍각남면_263</v>
      </c>
      <c r="B1525" s="1">
        <v>1687</v>
      </c>
      <c r="C1525" s="1" t="s">
        <v>11322</v>
      </c>
      <c r="D1525" s="1" t="s">
        <v>11323</v>
      </c>
      <c r="E1525" s="1">
        <v>1524</v>
      </c>
      <c r="F1525" s="1">
        <v>7</v>
      </c>
      <c r="G1525" s="1" t="s">
        <v>3090</v>
      </c>
      <c r="H1525" s="1" t="s">
        <v>6464</v>
      </c>
      <c r="I1525" s="1">
        <v>9</v>
      </c>
      <c r="L1525" s="1">
        <v>3</v>
      </c>
      <c r="M1525" s="1" t="s">
        <v>3540</v>
      </c>
      <c r="N1525" s="1" t="s">
        <v>9492</v>
      </c>
      <c r="S1525" s="1" t="s">
        <v>52</v>
      </c>
      <c r="T1525" s="1" t="s">
        <v>6593</v>
      </c>
      <c r="U1525" s="1" t="s">
        <v>53</v>
      </c>
      <c r="V1525" s="1" t="s">
        <v>6668</v>
      </c>
      <c r="Y1525" s="1" t="s">
        <v>13437</v>
      </c>
      <c r="Z1525" s="1" t="s">
        <v>13455</v>
      </c>
      <c r="AC1525" s="1">
        <v>59</v>
      </c>
      <c r="AD1525" s="1" t="s">
        <v>776</v>
      </c>
      <c r="AE1525" s="1" t="s">
        <v>8768</v>
      </c>
      <c r="AJ1525" s="1" t="s">
        <v>17</v>
      </c>
      <c r="AK1525" s="1" t="s">
        <v>8908</v>
      </c>
      <c r="AL1525" s="1" t="s">
        <v>86</v>
      </c>
      <c r="AM1525" s="1" t="s">
        <v>8853</v>
      </c>
      <c r="AN1525" s="1" t="s">
        <v>163</v>
      </c>
      <c r="AO1525" s="1" t="s">
        <v>8851</v>
      </c>
      <c r="AP1525" s="1" t="s">
        <v>60</v>
      </c>
      <c r="AQ1525" s="1" t="s">
        <v>7012</v>
      </c>
      <c r="AR1525" s="1" t="s">
        <v>3450</v>
      </c>
      <c r="AS1525" s="1" t="s">
        <v>9078</v>
      </c>
      <c r="AT1525" s="1" t="s">
        <v>148</v>
      </c>
      <c r="AU1525" s="1" t="s">
        <v>11760</v>
      </c>
      <c r="AV1525" s="1" t="s">
        <v>3451</v>
      </c>
      <c r="AW1525" s="1" t="s">
        <v>9485</v>
      </c>
      <c r="BB1525" s="1" t="s">
        <v>53</v>
      </c>
      <c r="BC1525" s="1" t="s">
        <v>6668</v>
      </c>
      <c r="BD1525" s="1" t="s">
        <v>3452</v>
      </c>
      <c r="BE1525" s="1" t="s">
        <v>7081</v>
      </c>
      <c r="BG1525" s="1" t="s">
        <v>60</v>
      </c>
      <c r="BH1525" s="1" t="s">
        <v>7012</v>
      </c>
      <c r="BI1525" s="1" t="s">
        <v>3453</v>
      </c>
      <c r="BJ1525" s="1" t="s">
        <v>9690</v>
      </c>
      <c r="BK1525" s="1" t="s">
        <v>60</v>
      </c>
      <c r="BL1525" s="1" t="s">
        <v>7012</v>
      </c>
      <c r="BM1525" s="1" t="s">
        <v>3454</v>
      </c>
      <c r="BN1525" s="1" t="s">
        <v>10564</v>
      </c>
      <c r="BO1525" s="1" t="s">
        <v>60</v>
      </c>
      <c r="BP1525" s="1" t="s">
        <v>7012</v>
      </c>
      <c r="BQ1525" s="1" t="s">
        <v>3455</v>
      </c>
      <c r="BR1525" s="1" t="s">
        <v>12312</v>
      </c>
      <c r="BS1525" s="1" t="s">
        <v>86</v>
      </c>
      <c r="BT1525" s="1" t="s">
        <v>8853</v>
      </c>
    </row>
    <row r="1526" spans="1:73" ht="13.5" customHeight="1" x14ac:dyDescent="0.25">
      <c r="A1526" s="4" t="str">
        <f t="shared" si="48"/>
        <v>1687_풍각남면_263</v>
      </c>
      <c r="B1526" s="1">
        <v>1687</v>
      </c>
      <c r="C1526" s="1" t="s">
        <v>11322</v>
      </c>
      <c r="D1526" s="1" t="s">
        <v>11323</v>
      </c>
      <c r="E1526" s="1">
        <v>1525</v>
      </c>
      <c r="F1526" s="1">
        <v>7</v>
      </c>
      <c r="G1526" s="1" t="s">
        <v>3090</v>
      </c>
      <c r="H1526" s="1" t="s">
        <v>6464</v>
      </c>
      <c r="I1526" s="1">
        <v>9</v>
      </c>
      <c r="L1526" s="1">
        <v>3</v>
      </c>
      <c r="M1526" s="1" t="s">
        <v>3540</v>
      </c>
      <c r="N1526" s="1" t="s">
        <v>9492</v>
      </c>
      <c r="S1526" s="1" t="s">
        <v>93</v>
      </c>
      <c r="T1526" s="1" t="s">
        <v>6597</v>
      </c>
      <c r="U1526" s="1" t="s">
        <v>3445</v>
      </c>
      <c r="V1526" s="1" t="s">
        <v>6888</v>
      </c>
      <c r="Y1526" s="1" t="s">
        <v>3315</v>
      </c>
      <c r="Z1526" s="1" t="s">
        <v>7911</v>
      </c>
      <c r="AC1526" s="1">
        <v>26</v>
      </c>
      <c r="AD1526" s="1" t="s">
        <v>141</v>
      </c>
      <c r="AE1526" s="1" t="s">
        <v>8729</v>
      </c>
      <c r="BU1526" s="1" t="s">
        <v>14138</v>
      </c>
    </row>
    <row r="1527" spans="1:73" ht="13.5" customHeight="1" x14ac:dyDescent="0.25">
      <c r="A1527" s="4" t="str">
        <f t="shared" si="48"/>
        <v>1687_풍각남면_263</v>
      </c>
      <c r="B1527" s="1">
        <v>1687</v>
      </c>
      <c r="C1527" s="1" t="s">
        <v>11322</v>
      </c>
      <c r="D1527" s="1" t="s">
        <v>11323</v>
      </c>
      <c r="E1527" s="1">
        <v>1526</v>
      </c>
      <c r="F1527" s="1">
        <v>7</v>
      </c>
      <c r="G1527" s="1" t="s">
        <v>3090</v>
      </c>
      <c r="H1527" s="1" t="s">
        <v>6464</v>
      </c>
      <c r="I1527" s="1">
        <v>9</v>
      </c>
      <c r="L1527" s="1">
        <v>3</v>
      </c>
      <c r="M1527" s="1" t="s">
        <v>3540</v>
      </c>
      <c r="N1527" s="1" t="s">
        <v>9492</v>
      </c>
      <c r="S1527" s="1" t="s">
        <v>341</v>
      </c>
      <c r="T1527" s="1" t="s">
        <v>6594</v>
      </c>
      <c r="U1527" s="1" t="s">
        <v>83</v>
      </c>
      <c r="V1527" s="1" t="s">
        <v>11397</v>
      </c>
      <c r="W1527" s="1" t="s">
        <v>145</v>
      </c>
      <c r="X1527" s="1" t="s">
        <v>7059</v>
      </c>
      <c r="Y1527" s="1" t="s">
        <v>3456</v>
      </c>
      <c r="Z1527" s="1" t="s">
        <v>7889</v>
      </c>
      <c r="AC1527" s="1">
        <v>22</v>
      </c>
      <c r="AD1527" s="1" t="s">
        <v>253</v>
      </c>
      <c r="AE1527" s="1" t="s">
        <v>8742</v>
      </c>
      <c r="AF1527" s="1" t="s">
        <v>97</v>
      </c>
      <c r="AG1527" s="1" t="s">
        <v>8774</v>
      </c>
    </row>
    <row r="1528" spans="1:73" ht="13.5" customHeight="1" x14ac:dyDescent="0.25">
      <c r="A1528" s="4" t="str">
        <f t="shared" si="48"/>
        <v>1687_풍각남면_263</v>
      </c>
      <c r="B1528" s="1">
        <v>1687</v>
      </c>
      <c r="C1528" s="1" t="s">
        <v>11322</v>
      </c>
      <c r="D1528" s="1" t="s">
        <v>11323</v>
      </c>
      <c r="E1528" s="1">
        <v>1527</v>
      </c>
      <c r="F1528" s="1">
        <v>7</v>
      </c>
      <c r="G1528" s="1" t="s">
        <v>3090</v>
      </c>
      <c r="H1528" s="1" t="s">
        <v>6464</v>
      </c>
      <c r="I1528" s="1">
        <v>9</v>
      </c>
      <c r="L1528" s="1">
        <v>3</v>
      </c>
      <c r="M1528" s="1" t="s">
        <v>3540</v>
      </c>
      <c r="N1528" s="1" t="s">
        <v>9492</v>
      </c>
      <c r="S1528" s="1" t="s">
        <v>93</v>
      </c>
      <c r="T1528" s="1" t="s">
        <v>6597</v>
      </c>
      <c r="Y1528" s="1" t="s">
        <v>3457</v>
      </c>
      <c r="Z1528" s="1" t="s">
        <v>7438</v>
      </c>
      <c r="AC1528" s="1">
        <v>13</v>
      </c>
      <c r="AD1528" s="1" t="s">
        <v>314</v>
      </c>
      <c r="AE1528" s="1" t="s">
        <v>8747</v>
      </c>
    </row>
    <row r="1529" spans="1:73" ht="13.5" customHeight="1" x14ac:dyDescent="0.25">
      <c r="A1529" s="4" t="str">
        <f t="shared" si="48"/>
        <v>1687_풍각남면_263</v>
      </c>
      <c r="B1529" s="1">
        <v>1687</v>
      </c>
      <c r="C1529" s="1" t="s">
        <v>11322</v>
      </c>
      <c r="D1529" s="1" t="s">
        <v>11323</v>
      </c>
      <c r="E1529" s="1">
        <v>1528</v>
      </c>
      <c r="F1529" s="1">
        <v>7</v>
      </c>
      <c r="G1529" s="1" t="s">
        <v>3090</v>
      </c>
      <c r="H1529" s="1" t="s">
        <v>6464</v>
      </c>
      <c r="I1529" s="1">
        <v>9</v>
      </c>
      <c r="L1529" s="1">
        <v>4</v>
      </c>
      <c r="M1529" s="1" t="s">
        <v>12568</v>
      </c>
      <c r="N1529" s="1" t="s">
        <v>13061</v>
      </c>
      <c r="O1529" s="1" t="s">
        <v>6</v>
      </c>
      <c r="P1529" s="1" t="s">
        <v>6578</v>
      </c>
      <c r="T1529" s="1" t="s">
        <v>11368</v>
      </c>
      <c r="U1529" s="1" t="s">
        <v>3458</v>
      </c>
      <c r="V1529" s="1" t="s">
        <v>6889</v>
      </c>
      <c r="W1529" s="1" t="s">
        <v>404</v>
      </c>
      <c r="X1529" s="1" t="s">
        <v>7066</v>
      </c>
      <c r="Y1529" s="1" t="s">
        <v>798</v>
      </c>
      <c r="Z1529" s="1" t="s">
        <v>7265</v>
      </c>
      <c r="AC1529" s="1">
        <v>29</v>
      </c>
      <c r="AD1529" s="1" t="s">
        <v>422</v>
      </c>
      <c r="AE1529" s="1" t="s">
        <v>8757</v>
      </c>
      <c r="AJ1529" s="1" t="s">
        <v>17</v>
      </c>
      <c r="AK1529" s="1" t="s">
        <v>8908</v>
      </c>
      <c r="AL1529" s="1" t="s">
        <v>56</v>
      </c>
      <c r="AM1529" s="1" t="s">
        <v>11552</v>
      </c>
      <c r="AT1529" s="1" t="s">
        <v>60</v>
      </c>
      <c r="AU1529" s="1" t="s">
        <v>7012</v>
      </c>
      <c r="AV1529" s="1" t="s">
        <v>3459</v>
      </c>
      <c r="AW1529" s="1" t="s">
        <v>9486</v>
      </c>
      <c r="BG1529" s="1" t="s">
        <v>60</v>
      </c>
      <c r="BH1529" s="1" t="s">
        <v>7012</v>
      </c>
      <c r="BI1529" s="1" t="s">
        <v>3460</v>
      </c>
      <c r="BJ1529" s="1" t="s">
        <v>9489</v>
      </c>
      <c r="BK1529" s="1" t="s">
        <v>78</v>
      </c>
      <c r="BL1529" s="1" t="s">
        <v>6689</v>
      </c>
      <c r="BM1529" s="1" t="s">
        <v>407</v>
      </c>
      <c r="BN1529" s="1" t="s">
        <v>9260</v>
      </c>
      <c r="BO1529" s="1" t="s">
        <v>288</v>
      </c>
      <c r="BP1529" s="1" t="s">
        <v>6823</v>
      </c>
      <c r="BQ1529" s="1" t="s">
        <v>3461</v>
      </c>
      <c r="BR1529" s="1" t="s">
        <v>11021</v>
      </c>
      <c r="BS1529" s="1" t="s">
        <v>1620</v>
      </c>
      <c r="BT1529" s="1" t="s">
        <v>12315</v>
      </c>
    </row>
    <row r="1530" spans="1:73" ht="13.5" customHeight="1" x14ac:dyDescent="0.25">
      <c r="A1530" s="4" t="str">
        <f t="shared" si="48"/>
        <v>1687_풍각남면_263</v>
      </c>
      <c r="B1530" s="1">
        <v>1687</v>
      </c>
      <c r="C1530" s="1" t="s">
        <v>11322</v>
      </c>
      <c r="D1530" s="1" t="s">
        <v>11323</v>
      </c>
      <c r="E1530" s="1">
        <v>1529</v>
      </c>
      <c r="F1530" s="1">
        <v>7</v>
      </c>
      <c r="G1530" s="1" t="s">
        <v>3090</v>
      </c>
      <c r="H1530" s="1" t="s">
        <v>6464</v>
      </c>
      <c r="I1530" s="1">
        <v>9</v>
      </c>
      <c r="L1530" s="1">
        <v>4</v>
      </c>
      <c r="M1530" s="1" t="s">
        <v>12568</v>
      </c>
      <c r="N1530" s="1" t="s">
        <v>13061</v>
      </c>
      <c r="S1530" s="1" t="s">
        <v>52</v>
      </c>
      <c r="T1530" s="1" t="s">
        <v>6593</v>
      </c>
      <c r="W1530" s="1" t="s">
        <v>145</v>
      </c>
      <c r="X1530" s="1" t="s">
        <v>7059</v>
      </c>
      <c r="Y1530" s="1" t="s">
        <v>140</v>
      </c>
      <c r="Z1530" s="1" t="s">
        <v>7129</v>
      </c>
      <c r="AC1530" s="1">
        <v>22</v>
      </c>
      <c r="AD1530" s="1" t="s">
        <v>253</v>
      </c>
      <c r="AE1530" s="1" t="s">
        <v>8742</v>
      </c>
      <c r="AF1530" s="1" t="s">
        <v>97</v>
      </c>
      <c r="AG1530" s="1" t="s">
        <v>8774</v>
      </c>
      <c r="AJ1530" s="1" t="s">
        <v>17</v>
      </c>
      <c r="AK1530" s="1" t="s">
        <v>8908</v>
      </c>
      <c r="AL1530" s="1" t="s">
        <v>51</v>
      </c>
      <c r="AM1530" s="1" t="s">
        <v>8849</v>
      </c>
      <c r="AT1530" s="1" t="s">
        <v>1425</v>
      </c>
      <c r="AU1530" s="1" t="s">
        <v>9179</v>
      </c>
      <c r="AV1530" s="1" t="s">
        <v>3462</v>
      </c>
      <c r="AW1530" s="1" t="s">
        <v>9487</v>
      </c>
      <c r="BG1530" s="1" t="s">
        <v>159</v>
      </c>
      <c r="BH1530" s="1" t="s">
        <v>9166</v>
      </c>
      <c r="BI1530" s="1" t="s">
        <v>3463</v>
      </c>
      <c r="BJ1530" s="1" t="s">
        <v>10140</v>
      </c>
      <c r="BK1530" s="1" t="s">
        <v>159</v>
      </c>
      <c r="BL1530" s="1" t="s">
        <v>9166</v>
      </c>
      <c r="BM1530" s="1" t="s">
        <v>3464</v>
      </c>
      <c r="BN1530" s="1" t="s">
        <v>10565</v>
      </c>
      <c r="BO1530" s="1" t="s">
        <v>173</v>
      </c>
      <c r="BP1530" s="1" t="s">
        <v>6934</v>
      </c>
      <c r="BQ1530" s="1" t="s">
        <v>3465</v>
      </c>
      <c r="BR1530" s="1" t="s">
        <v>11022</v>
      </c>
      <c r="BS1530" s="1" t="s">
        <v>106</v>
      </c>
      <c r="BT1530" s="1" t="s">
        <v>8894</v>
      </c>
    </row>
    <row r="1531" spans="1:73" ht="13.5" customHeight="1" x14ac:dyDescent="0.25">
      <c r="A1531" s="4" t="str">
        <f t="shared" si="48"/>
        <v>1687_풍각남면_263</v>
      </c>
      <c r="B1531" s="1">
        <v>1687</v>
      </c>
      <c r="C1531" s="1" t="s">
        <v>11322</v>
      </c>
      <c r="D1531" s="1" t="s">
        <v>11323</v>
      </c>
      <c r="E1531" s="1">
        <v>1530</v>
      </c>
      <c r="F1531" s="1">
        <v>7</v>
      </c>
      <c r="G1531" s="1" t="s">
        <v>3090</v>
      </c>
      <c r="H1531" s="1" t="s">
        <v>6464</v>
      </c>
      <c r="I1531" s="1">
        <v>9</v>
      </c>
      <c r="L1531" s="1">
        <v>4</v>
      </c>
      <c r="M1531" s="1" t="s">
        <v>12568</v>
      </c>
      <c r="N1531" s="1" t="s">
        <v>13061</v>
      </c>
      <c r="S1531" s="1" t="s">
        <v>68</v>
      </c>
      <c r="T1531" s="1" t="s">
        <v>6595</v>
      </c>
      <c r="W1531" s="1" t="s">
        <v>3466</v>
      </c>
      <c r="X1531" s="1" t="s">
        <v>7097</v>
      </c>
      <c r="Y1531" s="1" t="s">
        <v>140</v>
      </c>
      <c r="Z1531" s="1" t="s">
        <v>7129</v>
      </c>
      <c r="AC1531" s="1">
        <v>47</v>
      </c>
      <c r="AD1531" s="1" t="s">
        <v>172</v>
      </c>
      <c r="AE1531" s="1" t="s">
        <v>8733</v>
      </c>
    </row>
    <row r="1532" spans="1:73" ht="13.5" customHeight="1" x14ac:dyDescent="0.25">
      <c r="A1532" s="4" t="str">
        <f t="shared" si="48"/>
        <v>1687_풍각남면_263</v>
      </c>
      <c r="B1532" s="1">
        <v>1687</v>
      </c>
      <c r="C1532" s="1" t="s">
        <v>11322</v>
      </c>
      <c r="D1532" s="1" t="s">
        <v>11323</v>
      </c>
      <c r="E1532" s="1">
        <v>1531</v>
      </c>
      <c r="F1532" s="1">
        <v>7</v>
      </c>
      <c r="G1532" s="1" t="s">
        <v>3090</v>
      </c>
      <c r="H1532" s="1" t="s">
        <v>6464</v>
      </c>
      <c r="I1532" s="1">
        <v>9</v>
      </c>
      <c r="L1532" s="1">
        <v>4</v>
      </c>
      <c r="M1532" s="1" t="s">
        <v>12568</v>
      </c>
      <c r="N1532" s="1" t="s">
        <v>13061</v>
      </c>
      <c r="S1532" s="1" t="s">
        <v>265</v>
      </c>
      <c r="T1532" s="1" t="s">
        <v>6603</v>
      </c>
      <c r="Y1532" s="1" t="s">
        <v>3467</v>
      </c>
      <c r="Z1532" s="1" t="s">
        <v>7944</v>
      </c>
      <c r="AC1532" s="1">
        <v>18</v>
      </c>
      <c r="AD1532" s="1" t="s">
        <v>801</v>
      </c>
      <c r="AE1532" s="1" t="s">
        <v>7937</v>
      </c>
    </row>
    <row r="1533" spans="1:73" ht="13.5" customHeight="1" x14ac:dyDescent="0.25">
      <c r="A1533" s="4" t="str">
        <f t="shared" si="48"/>
        <v>1687_풍각남면_263</v>
      </c>
      <c r="B1533" s="1">
        <v>1687</v>
      </c>
      <c r="C1533" s="1" t="s">
        <v>11322</v>
      </c>
      <c r="D1533" s="1" t="s">
        <v>11323</v>
      </c>
      <c r="E1533" s="1">
        <v>1532</v>
      </c>
      <c r="F1533" s="1">
        <v>7</v>
      </c>
      <c r="G1533" s="1" t="s">
        <v>3090</v>
      </c>
      <c r="H1533" s="1" t="s">
        <v>6464</v>
      </c>
      <c r="I1533" s="1">
        <v>9</v>
      </c>
      <c r="L1533" s="1">
        <v>5</v>
      </c>
      <c r="M1533" s="1" t="s">
        <v>12569</v>
      </c>
      <c r="N1533" s="1" t="s">
        <v>13062</v>
      </c>
      <c r="T1533" s="1" t="s">
        <v>11369</v>
      </c>
      <c r="U1533" s="1" t="s">
        <v>3468</v>
      </c>
      <c r="V1533" s="1" t="s">
        <v>11409</v>
      </c>
      <c r="W1533" s="1" t="s">
        <v>404</v>
      </c>
      <c r="X1533" s="1" t="s">
        <v>7066</v>
      </c>
      <c r="Y1533" s="1" t="s">
        <v>3469</v>
      </c>
      <c r="Z1533" s="1" t="s">
        <v>7945</v>
      </c>
      <c r="AC1533" s="1">
        <v>73</v>
      </c>
      <c r="AD1533" s="1" t="s">
        <v>314</v>
      </c>
      <c r="AE1533" s="1" t="s">
        <v>8747</v>
      </c>
      <c r="AJ1533" s="1" t="s">
        <v>17</v>
      </c>
      <c r="AK1533" s="1" t="s">
        <v>8908</v>
      </c>
      <c r="AL1533" s="1" t="s">
        <v>56</v>
      </c>
      <c r="AM1533" s="1" t="s">
        <v>11552</v>
      </c>
      <c r="AT1533" s="1" t="s">
        <v>78</v>
      </c>
      <c r="AU1533" s="1" t="s">
        <v>6689</v>
      </c>
      <c r="AV1533" s="1" t="s">
        <v>407</v>
      </c>
      <c r="AW1533" s="1" t="s">
        <v>9260</v>
      </c>
      <c r="BG1533" s="1" t="s">
        <v>60</v>
      </c>
      <c r="BH1533" s="1" t="s">
        <v>7012</v>
      </c>
      <c r="BI1533" s="1" t="s">
        <v>408</v>
      </c>
      <c r="BJ1533" s="1" t="s">
        <v>9964</v>
      </c>
      <c r="BK1533" s="1" t="s">
        <v>60</v>
      </c>
      <c r="BL1533" s="1" t="s">
        <v>7012</v>
      </c>
      <c r="BM1533" s="1" t="s">
        <v>3470</v>
      </c>
      <c r="BN1533" s="1" t="s">
        <v>10566</v>
      </c>
      <c r="BO1533" s="1" t="s">
        <v>60</v>
      </c>
      <c r="BP1533" s="1" t="s">
        <v>7012</v>
      </c>
      <c r="BQ1533" s="1" t="s">
        <v>3471</v>
      </c>
      <c r="BR1533" s="1" t="s">
        <v>12010</v>
      </c>
      <c r="BS1533" s="1" t="s">
        <v>56</v>
      </c>
      <c r="BT1533" s="1" t="s">
        <v>11552</v>
      </c>
    </row>
    <row r="1534" spans="1:73" ht="13.5" customHeight="1" x14ac:dyDescent="0.25">
      <c r="A1534" s="4" t="str">
        <f t="shared" si="48"/>
        <v>1687_풍각남면_263</v>
      </c>
      <c r="B1534" s="1">
        <v>1687</v>
      </c>
      <c r="C1534" s="1" t="s">
        <v>11322</v>
      </c>
      <c r="D1534" s="1" t="s">
        <v>11323</v>
      </c>
      <c r="E1534" s="1">
        <v>1533</v>
      </c>
      <c r="F1534" s="1">
        <v>7</v>
      </c>
      <c r="G1534" s="1" t="s">
        <v>3090</v>
      </c>
      <c r="H1534" s="1" t="s">
        <v>6464</v>
      </c>
      <c r="I1534" s="1">
        <v>9</v>
      </c>
      <c r="L1534" s="1">
        <v>5</v>
      </c>
      <c r="M1534" s="1" t="s">
        <v>12569</v>
      </c>
      <c r="N1534" s="1" t="s">
        <v>13062</v>
      </c>
      <c r="S1534" s="1" t="s">
        <v>52</v>
      </c>
      <c r="T1534" s="1" t="s">
        <v>6593</v>
      </c>
      <c r="W1534" s="1" t="s">
        <v>84</v>
      </c>
      <c r="X1534" s="1" t="s">
        <v>11440</v>
      </c>
      <c r="Y1534" s="1" t="s">
        <v>140</v>
      </c>
      <c r="Z1534" s="1" t="s">
        <v>7129</v>
      </c>
      <c r="AC1534" s="1">
        <v>52</v>
      </c>
      <c r="AD1534" s="1" t="s">
        <v>747</v>
      </c>
      <c r="AE1534" s="1" t="s">
        <v>8766</v>
      </c>
      <c r="AJ1534" s="1" t="s">
        <v>17</v>
      </c>
      <c r="AK1534" s="1" t="s">
        <v>8908</v>
      </c>
      <c r="AL1534" s="1" t="s">
        <v>86</v>
      </c>
      <c r="AM1534" s="1" t="s">
        <v>8853</v>
      </c>
      <c r="AT1534" s="1" t="s">
        <v>60</v>
      </c>
      <c r="AU1534" s="1" t="s">
        <v>7012</v>
      </c>
      <c r="AV1534" s="1" t="s">
        <v>3190</v>
      </c>
      <c r="AW1534" s="1" t="s">
        <v>9488</v>
      </c>
      <c r="BG1534" s="1" t="s">
        <v>60</v>
      </c>
      <c r="BH1534" s="1" t="s">
        <v>7012</v>
      </c>
      <c r="BI1534" s="1" t="s">
        <v>777</v>
      </c>
      <c r="BJ1534" s="1" t="s">
        <v>8640</v>
      </c>
      <c r="BK1534" s="1" t="s">
        <v>78</v>
      </c>
      <c r="BL1534" s="1" t="s">
        <v>6689</v>
      </c>
      <c r="BM1534" s="1" t="s">
        <v>3472</v>
      </c>
      <c r="BN1534" s="1" t="s">
        <v>9369</v>
      </c>
      <c r="BO1534" s="1" t="s">
        <v>60</v>
      </c>
      <c r="BP1534" s="1" t="s">
        <v>7012</v>
      </c>
      <c r="BQ1534" s="1" t="s">
        <v>3473</v>
      </c>
      <c r="BR1534" s="1" t="s">
        <v>12014</v>
      </c>
      <c r="BS1534" s="1" t="s">
        <v>56</v>
      </c>
      <c r="BT1534" s="1" t="s">
        <v>11552</v>
      </c>
    </row>
    <row r="1535" spans="1:73" ht="13.5" customHeight="1" x14ac:dyDescent="0.25">
      <c r="A1535" s="4" t="str">
        <f t="shared" ref="A1535:A1564" si="49">HYPERLINK("http://kyu.snu.ac.kr/sdhj/index.jsp?type=hj/GK14817_00IH_0001_0264.jpg","1687_풍각남면_264")</f>
        <v>1687_풍각남면_264</v>
      </c>
      <c r="B1535" s="1">
        <v>1687</v>
      </c>
      <c r="C1535" s="1" t="s">
        <v>11322</v>
      </c>
      <c r="D1535" s="1" t="s">
        <v>11323</v>
      </c>
      <c r="E1535" s="1">
        <v>1534</v>
      </c>
      <c r="F1535" s="1">
        <v>7</v>
      </c>
      <c r="G1535" s="1" t="s">
        <v>3090</v>
      </c>
      <c r="H1535" s="1" t="s">
        <v>6464</v>
      </c>
      <c r="I1535" s="1">
        <v>9</v>
      </c>
      <c r="L1535" s="1">
        <v>5</v>
      </c>
      <c r="M1535" s="1" t="s">
        <v>12569</v>
      </c>
      <c r="N1535" s="1" t="s">
        <v>13062</v>
      </c>
      <c r="S1535" s="1" t="s">
        <v>463</v>
      </c>
      <c r="T1535" s="1" t="s">
        <v>6606</v>
      </c>
      <c r="U1535" s="1" t="s">
        <v>916</v>
      </c>
      <c r="V1535" s="1" t="s">
        <v>6729</v>
      </c>
      <c r="W1535" s="1" t="s">
        <v>509</v>
      </c>
      <c r="X1535" s="1" t="s">
        <v>7067</v>
      </c>
      <c r="Y1535" s="1" t="s">
        <v>271</v>
      </c>
      <c r="Z1535" s="1" t="s">
        <v>7668</v>
      </c>
      <c r="AC1535" s="1">
        <v>23</v>
      </c>
      <c r="AD1535" s="1" t="s">
        <v>202</v>
      </c>
      <c r="AE1535" s="1" t="s">
        <v>8736</v>
      </c>
    </row>
    <row r="1536" spans="1:73" ht="13.5" customHeight="1" x14ac:dyDescent="0.25">
      <c r="A1536" s="4" t="str">
        <f t="shared" si="49"/>
        <v>1687_풍각남면_264</v>
      </c>
      <c r="B1536" s="1">
        <v>1687</v>
      </c>
      <c r="C1536" s="1" t="s">
        <v>11322</v>
      </c>
      <c r="D1536" s="1" t="s">
        <v>11323</v>
      </c>
      <c r="E1536" s="1">
        <v>1535</v>
      </c>
      <c r="F1536" s="1">
        <v>7</v>
      </c>
      <c r="G1536" s="1" t="s">
        <v>3090</v>
      </c>
      <c r="H1536" s="1" t="s">
        <v>6464</v>
      </c>
      <c r="I1536" s="1">
        <v>10</v>
      </c>
      <c r="J1536" s="1" t="s">
        <v>3474</v>
      </c>
      <c r="K1536" s="1" t="s">
        <v>6520</v>
      </c>
      <c r="L1536" s="1">
        <v>1</v>
      </c>
      <c r="M1536" s="1" t="s">
        <v>12570</v>
      </c>
      <c r="N1536" s="1" t="s">
        <v>13063</v>
      </c>
      <c r="T1536" s="1" t="s">
        <v>11369</v>
      </c>
      <c r="U1536" s="1" t="s">
        <v>374</v>
      </c>
      <c r="V1536" s="1" t="s">
        <v>6692</v>
      </c>
      <c r="W1536" s="1" t="s">
        <v>404</v>
      </c>
      <c r="X1536" s="1" t="s">
        <v>7066</v>
      </c>
      <c r="Y1536" s="1" t="s">
        <v>228</v>
      </c>
      <c r="Z1536" s="1" t="s">
        <v>7145</v>
      </c>
      <c r="AC1536" s="1">
        <v>31</v>
      </c>
      <c r="AD1536" s="1" t="s">
        <v>247</v>
      </c>
      <c r="AE1536" s="1" t="s">
        <v>8741</v>
      </c>
      <c r="AJ1536" s="1" t="s">
        <v>17</v>
      </c>
      <c r="AK1536" s="1" t="s">
        <v>8908</v>
      </c>
      <c r="AL1536" s="1" t="s">
        <v>56</v>
      </c>
      <c r="AM1536" s="1" t="s">
        <v>11552</v>
      </c>
      <c r="AT1536" s="1" t="s">
        <v>288</v>
      </c>
      <c r="AU1536" s="1" t="s">
        <v>6823</v>
      </c>
      <c r="AV1536" s="1" t="s">
        <v>3460</v>
      </c>
      <c r="AW1536" s="1" t="s">
        <v>9489</v>
      </c>
      <c r="BG1536" s="1" t="s">
        <v>78</v>
      </c>
      <c r="BH1536" s="1" t="s">
        <v>6689</v>
      </c>
      <c r="BI1536" s="1" t="s">
        <v>407</v>
      </c>
      <c r="BJ1536" s="1" t="s">
        <v>9260</v>
      </c>
      <c r="BK1536" s="1" t="s">
        <v>60</v>
      </c>
      <c r="BL1536" s="1" t="s">
        <v>7012</v>
      </c>
      <c r="BM1536" s="1" t="s">
        <v>408</v>
      </c>
      <c r="BN1536" s="1" t="s">
        <v>9964</v>
      </c>
      <c r="BO1536" s="1" t="s">
        <v>288</v>
      </c>
      <c r="BP1536" s="1" t="s">
        <v>6823</v>
      </c>
      <c r="BQ1536" s="1" t="s">
        <v>3475</v>
      </c>
      <c r="BR1536" s="1" t="s">
        <v>11023</v>
      </c>
      <c r="BS1536" s="1" t="s">
        <v>163</v>
      </c>
      <c r="BT1536" s="1" t="s">
        <v>8851</v>
      </c>
    </row>
    <row r="1537" spans="1:73" ht="13.5" customHeight="1" x14ac:dyDescent="0.25">
      <c r="A1537" s="4" t="str">
        <f t="shared" si="49"/>
        <v>1687_풍각남면_264</v>
      </c>
      <c r="B1537" s="1">
        <v>1687</v>
      </c>
      <c r="C1537" s="1" t="s">
        <v>11322</v>
      </c>
      <c r="D1537" s="1" t="s">
        <v>11323</v>
      </c>
      <c r="E1537" s="1">
        <v>1536</v>
      </c>
      <c r="F1537" s="1">
        <v>7</v>
      </c>
      <c r="G1537" s="1" t="s">
        <v>3090</v>
      </c>
      <c r="H1537" s="1" t="s">
        <v>6464</v>
      </c>
      <c r="I1537" s="1">
        <v>10</v>
      </c>
      <c r="L1537" s="1">
        <v>1</v>
      </c>
      <c r="M1537" s="1" t="s">
        <v>12570</v>
      </c>
      <c r="N1537" s="1" t="s">
        <v>13063</v>
      </c>
      <c r="S1537" s="1" t="s">
        <v>52</v>
      </c>
      <c r="T1537" s="1" t="s">
        <v>6593</v>
      </c>
      <c r="W1537" s="1" t="s">
        <v>1603</v>
      </c>
      <c r="X1537" s="1" t="s">
        <v>7083</v>
      </c>
      <c r="Y1537" s="1" t="s">
        <v>140</v>
      </c>
      <c r="Z1537" s="1" t="s">
        <v>7129</v>
      </c>
      <c r="AC1537" s="1">
        <v>31</v>
      </c>
      <c r="AD1537" s="1" t="s">
        <v>247</v>
      </c>
      <c r="AE1537" s="1" t="s">
        <v>8741</v>
      </c>
      <c r="AJ1537" s="1" t="s">
        <v>17</v>
      </c>
      <c r="AK1537" s="1" t="s">
        <v>8908</v>
      </c>
      <c r="AL1537" s="1" t="s">
        <v>522</v>
      </c>
      <c r="AM1537" s="1" t="s">
        <v>8889</v>
      </c>
      <c r="AT1537" s="1" t="s">
        <v>288</v>
      </c>
      <c r="AU1537" s="1" t="s">
        <v>6823</v>
      </c>
      <c r="AV1537" s="1" t="s">
        <v>13869</v>
      </c>
      <c r="AW1537" s="1" t="s">
        <v>7964</v>
      </c>
      <c r="BG1537" s="1" t="s">
        <v>60</v>
      </c>
      <c r="BH1537" s="1" t="s">
        <v>7012</v>
      </c>
      <c r="BI1537" s="1" t="s">
        <v>3476</v>
      </c>
      <c r="BJ1537" s="1" t="s">
        <v>7098</v>
      </c>
      <c r="BK1537" s="1" t="s">
        <v>60</v>
      </c>
      <c r="BL1537" s="1" t="s">
        <v>7012</v>
      </c>
      <c r="BM1537" s="1" t="s">
        <v>2842</v>
      </c>
      <c r="BN1537" s="1" t="s">
        <v>9469</v>
      </c>
      <c r="BO1537" s="1" t="s">
        <v>60</v>
      </c>
      <c r="BP1537" s="1" t="s">
        <v>7012</v>
      </c>
      <c r="BQ1537" s="1" t="s">
        <v>13870</v>
      </c>
      <c r="BR1537" s="1" t="s">
        <v>11024</v>
      </c>
      <c r="BS1537" s="1" t="s">
        <v>51</v>
      </c>
      <c r="BT1537" s="1" t="s">
        <v>8849</v>
      </c>
    </row>
    <row r="1538" spans="1:73" ht="13.5" customHeight="1" x14ac:dyDescent="0.25">
      <c r="A1538" s="4" t="str">
        <f t="shared" si="49"/>
        <v>1687_풍각남면_264</v>
      </c>
      <c r="B1538" s="1">
        <v>1687</v>
      </c>
      <c r="C1538" s="1" t="s">
        <v>11322</v>
      </c>
      <c r="D1538" s="1" t="s">
        <v>11323</v>
      </c>
      <c r="E1538" s="1">
        <v>1537</v>
      </c>
      <c r="F1538" s="1">
        <v>7</v>
      </c>
      <c r="G1538" s="1" t="s">
        <v>3090</v>
      </c>
      <c r="H1538" s="1" t="s">
        <v>6464</v>
      </c>
      <c r="I1538" s="1">
        <v>10</v>
      </c>
      <c r="L1538" s="1">
        <v>1</v>
      </c>
      <c r="M1538" s="1" t="s">
        <v>12570</v>
      </c>
      <c r="N1538" s="1" t="s">
        <v>13063</v>
      </c>
      <c r="S1538" s="1" t="s">
        <v>93</v>
      </c>
      <c r="T1538" s="1" t="s">
        <v>6597</v>
      </c>
      <c r="Y1538" s="1" t="s">
        <v>3477</v>
      </c>
      <c r="Z1538" s="1" t="s">
        <v>7946</v>
      </c>
      <c r="AC1538" s="1">
        <v>7</v>
      </c>
      <c r="AD1538" s="1" t="s">
        <v>121</v>
      </c>
      <c r="AE1538" s="1" t="s">
        <v>8725</v>
      </c>
    </row>
    <row r="1539" spans="1:73" ht="13.5" customHeight="1" x14ac:dyDescent="0.25">
      <c r="A1539" s="4" t="str">
        <f t="shared" si="49"/>
        <v>1687_풍각남면_264</v>
      </c>
      <c r="B1539" s="1">
        <v>1687</v>
      </c>
      <c r="C1539" s="1" t="s">
        <v>11322</v>
      </c>
      <c r="D1539" s="1" t="s">
        <v>11323</v>
      </c>
      <c r="E1539" s="1">
        <v>1538</v>
      </c>
      <c r="F1539" s="1">
        <v>7</v>
      </c>
      <c r="G1539" s="1" t="s">
        <v>3090</v>
      </c>
      <c r="H1539" s="1" t="s">
        <v>6464</v>
      </c>
      <c r="I1539" s="1">
        <v>10</v>
      </c>
      <c r="L1539" s="1">
        <v>1</v>
      </c>
      <c r="M1539" s="1" t="s">
        <v>12570</v>
      </c>
      <c r="N1539" s="1" t="s">
        <v>13063</v>
      </c>
      <c r="S1539" s="1" t="s">
        <v>70</v>
      </c>
      <c r="T1539" s="1" t="s">
        <v>6596</v>
      </c>
      <c r="Y1539" s="1" t="s">
        <v>979</v>
      </c>
      <c r="Z1539" s="1" t="s">
        <v>7307</v>
      </c>
      <c r="AC1539" s="1">
        <v>1</v>
      </c>
      <c r="AD1539" s="1" t="s">
        <v>661</v>
      </c>
      <c r="AE1539" s="1" t="s">
        <v>8765</v>
      </c>
      <c r="AF1539" s="1" t="s">
        <v>97</v>
      </c>
      <c r="AG1539" s="1" t="s">
        <v>8774</v>
      </c>
    </row>
    <row r="1540" spans="1:73" ht="13.5" customHeight="1" x14ac:dyDescent="0.25">
      <c r="A1540" s="4" t="str">
        <f t="shared" si="49"/>
        <v>1687_풍각남면_264</v>
      </c>
      <c r="B1540" s="1">
        <v>1687</v>
      </c>
      <c r="C1540" s="1" t="s">
        <v>11322</v>
      </c>
      <c r="D1540" s="1" t="s">
        <v>11323</v>
      </c>
      <c r="E1540" s="1">
        <v>1539</v>
      </c>
      <c r="F1540" s="1">
        <v>7</v>
      </c>
      <c r="G1540" s="1" t="s">
        <v>3090</v>
      </c>
      <c r="H1540" s="1" t="s">
        <v>6464</v>
      </c>
      <c r="I1540" s="1">
        <v>10</v>
      </c>
      <c r="L1540" s="1">
        <v>1</v>
      </c>
      <c r="M1540" s="1" t="s">
        <v>12570</v>
      </c>
      <c r="N1540" s="1" t="s">
        <v>13063</v>
      </c>
      <c r="S1540" s="1" t="s">
        <v>3384</v>
      </c>
      <c r="T1540" s="1" t="s">
        <v>6642</v>
      </c>
      <c r="W1540" s="1" t="s">
        <v>404</v>
      </c>
      <c r="X1540" s="1" t="s">
        <v>7066</v>
      </c>
      <c r="Y1540" s="1" t="s">
        <v>946</v>
      </c>
      <c r="Z1540" s="1" t="s">
        <v>7299</v>
      </c>
      <c r="AF1540" s="1" t="s">
        <v>3478</v>
      </c>
      <c r="AG1540" s="1" t="s">
        <v>8787</v>
      </c>
      <c r="AH1540" s="1" t="s">
        <v>51</v>
      </c>
      <c r="AI1540" s="1" t="s">
        <v>8849</v>
      </c>
    </row>
    <row r="1541" spans="1:73" ht="13.5" customHeight="1" x14ac:dyDescent="0.25">
      <c r="A1541" s="4" t="str">
        <f t="shared" si="49"/>
        <v>1687_풍각남면_264</v>
      </c>
      <c r="B1541" s="1">
        <v>1687</v>
      </c>
      <c r="C1541" s="1" t="s">
        <v>11322</v>
      </c>
      <c r="D1541" s="1" t="s">
        <v>11323</v>
      </c>
      <c r="E1541" s="1">
        <v>1540</v>
      </c>
      <c r="F1541" s="1">
        <v>7</v>
      </c>
      <c r="G1541" s="1" t="s">
        <v>3090</v>
      </c>
      <c r="H1541" s="1" t="s">
        <v>6464</v>
      </c>
      <c r="I1541" s="1">
        <v>10</v>
      </c>
      <c r="L1541" s="1">
        <v>2</v>
      </c>
      <c r="M1541" s="1" t="s">
        <v>12571</v>
      </c>
      <c r="N1541" s="1" t="s">
        <v>13064</v>
      </c>
      <c r="T1541" s="1" t="s">
        <v>11368</v>
      </c>
      <c r="U1541" s="1" t="s">
        <v>3102</v>
      </c>
      <c r="V1541" s="1" t="s">
        <v>11396</v>
      </c>
      <c r="W1541" s="1" t="s">
        <v>404</v>
      </c>
      <c r="X1541" s="1" t="s">
        <v>7066</v>
      </c>
      <c r="Y1541" s="1" t="s">
        <v>3322</v>
      </c>
      <c r="Z1541" s="1" t="s">
        <v>7912</v>
      </c>
      <c r="AC1541" s="1">
        <v>70</v>
      </c>
      <c r="AD1541" s="1" t="s">
        <v>67</v>
      </c>
      <c r="AE1541" s="1" t="s">
        <v>8717</v>
      </c>
      <c r="AJ1541" s="1" t="s">
        <v>17</v>
      </c>
      <c r="AK1541" s="1" t="s">
        <v>8908</v>
      </c>
      <c r="AL1541" s="1" t="s">
        <v>56</v>
      </c>
      <c r="AM1541" s="1" t="s">
        <v>11552</v>
      </c>
      <c r="AT1541" s="1" t="s">
        <v>78</v>
      </c>
      <c r="AU1541" s="1" t="s">
        <v>6689</v>
      </c>
      <c r="AV1541" s="1" t="s">
        <v>407</v>
      </c>
      <c r="AW1541" s="1" t="s">
        <v>9260</v>
      </c>
      <c r="BG1541" s="1" t="s">
        <v>60</v>
      </c>
      <c r="BH1541" s="1" t="s">
        <v>7012</v>
      </c>
      <c r="BI1541" s="1" t="s">
        <v>408</v>
      </c>
      <c r="BJ1541" s="1" t="s">
        <v>9964</v>
      </c>
      <c r="BK1541" s="1" t="s">
        <v>60</v>
      </c>
      <c r="BL1541" s="1" t="s">
        <v>7012</v>
      </c>
      <c r="BM1541" s="1" t="s">
        <v>409</v>
      </c>
      <c r="BN1541" s="1" t="s">
        <v>10401</v>
      </c>
      <c r="BO1541" s="1" t="s">
        <v>60</v>
      </c>
      <c r="BP1541" s="1" t="s">
        <v>7012</v>
      </c>
      <c r="BQ1541" s="1" t="s">
        <v>3471</v>
      </c>
      <c r="BR1541" s="1" t="s">
        <v>12010</v>
      </c>
      <c r="BS1541" s="1" t="s">
        <v>56</v>
      </c>
      <c r="BT1541" s="1" t="s">
        <v>11552</v>
      </c>
    </row>
    <row r="1542" spans="1:73" ht="13.5" customHeight="1" x14ac:dyDescent="0.25">
      <c r="A1542" s="4" t="str">
        <f t="shared" si="49"/>
        <v>1687_풍각남면_264</v>
      </c>
      <c r="B1542" s="1">
        <v>1687</v>
      </c>
      <c r="C1542" s="1" t="s">
        <v>11322</v>
      </c>
      <c r="D1542" s="1" t="s">
        <v>11323</v>
      </c>
      <c r="E1542" s="1">
        <v>1541</v>
      </c>
      <c r="F1542" s="1">
        <v>7</v>
      </c>
      <c r="G1542" s="1" t="s">
        <v>3090</v>
      </c>
      <c r="H1542" s="1" t="s">
        <v>6464</v>
      </c>
      <c r="I1542" s="1">
        <v>10</v>
      </c>
      <c r="L1542" s="1">
        <v>2</v>
      </c>
      <c r="M1542" s="1" t="s">
        <v>12571</v>
      </c>
      <c r="N1542" s="1" t="s">
        <v>13064</v>
      </c>
      <c r="S1542" s="1" t="s">
        <v>52</v>
      </c>
      <c r="T1542" s="1" t="s">
        <v>6593</v>
      </c>
      <c r="W1542" s="1" t="s">
        <v>285</v>
      </c>
      <c r="X1542" s="1" t="s">
        <v>7071</v>
      </c>
      <c r="Y1542" s="1" t="s">
        <v>140</v>
      </c>
      <c r="Z1542" s="1" t="s">
        <v>7129</v>
      </c>
      <c r="AC1542" s="1">
        <v>58</v>
      </c>
      <c r="AD1542" s="1" t="s">
        <v>1424</v>
      </c>
      <c r="AE1542" s="1" t="s">
        <v>8770</v>
      </c>
      <c r="AJ1542" s="1" t="s">
        <v>17</v>
      </c>
      <c r="AK1542" s="1" t="s">
        <v>8908</v>
      </c>
      <c r="AL1542" s="1" t="s">
        <v>51</v>
      </c>
      <c r="AM1542" s="1" t="s">
        <v>8849</v>
      </c>
      <c r="AT1542" s="1" t="s">
        <v>60</v>
      </c>
      <c r="AU1542" s="1" t="s">
        <v>7012</v>
      </c>
      <c r="AV1542" s="1" t="s">
        <v>2241</v>
      </c>
      <c r="AW1542" s="1" t="s">
        <v>7645</v>
      </c>
      <c r="BG1542" s="1" t="s">
        <v>60</v>
      </c>
      <c r="BH1542" s="1" t="s">
        <v>7012</v>
      </c>
      <c r="BI1542" s="1" t="s">
        <v>435</v>
      </c>
      <c r="BJ1542" s="1" t="s">
        <v>10127</v>
      </c>
      <c r="BK1542" s="1" t="s">
        <v>60</v>
      </c>
      <c r="BL1542" s="1" t="s">
        <v>7012</v>
      </c>
      <c r="BM1542" s="1" t="s">
        <v>2036</v>
      </c>
      <c r="BN1542" s="1" t="s">
        <v>10049</v>
      </c>
      <c r="BO1542" s="1" t="s">
        <v>60</v>
      </c>
      <c r="BP1542" s="1" t="s">
        <v>7012</v>
      </c>
      <c r="BQ1542" s="1" t="s">
        <v>3479</v>
      </c>
      <c r="BR1542" s="1" t="s">
        <v>12278</v>
      </c>
      <c r="BS1542" s="1" t="s">
        <v>522</v>
      </c>
      <c r="BT1542" s="1" t="s">
        <v>8889</v>
      </c>
    </row>
    <row r="1543" spans="1:73" ht="13.5" customHeight="1" x14ac:dyDescent="0.25">
      <c r="A1543" s="4" t="str">
        <f t="shared" si="49"/>
        <v>1687_풍각남면_264</v>
      </c>
      <c r="B1543" s="1">
        <v>1687</v>
      </c>
      <c r="C1543" s="1" t="s">
        <v>11322</v>
      </c>
      <c r="D1543" s="1" t="s">
        <v>11323</v>
      </c>
      <c r="E1543" s="1">
        <v>1542</v>
      </c>
      <c r="F1543" s="1">
        <v>7</v>
      </c>
      <c r="G1543" s="1" t="s">
        <v>3090</v>
      </c>
      <c r="H1543" s="1" t="s">
        <v>6464</v>
      </c>
      <c r="I1543" s="1">
        <v>10</v>
      </c>
      <c r="L1543" s="1">
        <v>3</v>
      </c>
      <c r="M1543" s="1" t="s">
        <v>12572</v>
      </c>
      <c r="N1543" s="1" t="s">
        <v>13065</v>
      </c>
      <c r="T1543" s="1" t="s">
        <v>11368</v>
      </c>
      <c r="U1543" s="1" t="s">
        <v>3480</v>
      </c>
      <c r="V1543" s="1" t="s">
        <v>6890</v>
      </c>
      <c r="W1543" s="1" t="s">
        <v>404</v>
      </c>
      <c r="X1543" s="1" t="s">
        <v>7066</v>
      </c>
      <c r="Y1543" s="1" t="s">
        <v>3481</v>
      </c>
      <c r="Z1543" s="1" t="s">
        <v>7947</v>
      </c>
      <c r="AC1543" s="1">
        <v>45</v>
      </c>
      <c r="AD1543" s="1" t="s">
        <v>406</v>
      </c>
      <c r="AE1543" s="1" t="s">
        <v>8755</v>
      </c>
      <c r="AJ1543" s="1" t="s">
        <v>17</v>
      </c>
      <c r="AK1543" s="1" t="s">
        <v>8908</v>
      </c>
      <c r="AL1543" s="1" t="s">
        <v>56</v>
      </c>
      <c r="AM1543" s="1" t="s">
        <v>11552</v>
      </c>
      <c r="AT1543" s="1" t="s">
        <v>288</v>
      </c>
      <c r="AU1543" s="1" t="s">
        <v>6823</v>
      </c>
      <c r="AV1543" s="1" t="s">
        <v>3460</v>
      </c>
      <c r="AW1543" s="1" t="s">
        <v>9489</v>
      </c>
      <c r="BG1543" s="1" t="s">
        <v>78</v>
      </c>
      <c r="BH1543" s="1" t="s">
        <v>6689</v>
      </c>
      <c r="BI1543" s="1" t="s">
        <v>407</v>
      </c>
      <c r="BJ1543" s="1" t="s">
        <v>9260</v>
      </c>
      <c r="BK1543" s="1" t="s">
        <v>60</v>
      </c>
      <c r="BL1543" s="1" t="s">
        <v>7012</v>
      </c>
      <c r="BM1543" s="1" t="s">
        <v>408</v>
      </c>
      <c r="BN1543" s="1" t="s">
        <v>9964</v>
      </c>
      <c r="BO1543" s="1" t="s">
        <v>60</v>
      </c>
      <c r="BP1543" s="1" t="s">
        <v>7012</v>
      </c>
      <c r="BQ1543" s="1" t="s">
        <v>3475</v>
      </c>
      <c r="BR1543" s="1" t="s">
        <v>11023</v>
      </c>
      <c r="BS1543" s="1" t="s">
        <v>163</v>
      </c>
      <c r="BT1543" s="1" t="s">
        <v>8851</v>
      </c>
    </row>
    <row r="1544" spans="1:73" ht="13.5" customHeight="1" x14ac:dyDescent="0.25">
      <c r="A1544" s="4" t="str">
        <f t="shared" si="49"/>
        <v>1687_풍각남면_264</v>
      </c>
      <c r="B1544" s="1">
        <v>1687</v>
      </c>
      <c r="C1544" s="1" t="s">
        <v>11322</v>
      </c>
      <c r="D1544" s="1" t="s">
        <v>11323</v>
      </c>
      <c r="E1544" s="1">
        <v>1543</v>
      </c>
      <c r="F1544" s="1">
        <v>7</v>
      </c>
      <c r="G1544" s="1" t="s">
        <v>3090</v>
      </c>
      <c r="H1544" s="1" t="s">
        <v>6464</v>
      </c>
      <c r="I1544" s="1">
        <v>10</v>
      </c>
      <c r="L1544" s="1">
        <v>3</v>
      </c>
      <c r="M1544" s="1" t="s">
        <v>12572</v>
      </c>
      <c r="N1544" s="1" t="s">
        <v>13065</v>
      </c>
      <c r="S1544" s="1" t="s">
        <v>52</v>
      </c>
      <c r="T1544" s="1" t="s">
        <v>6593</v>
      </c>
      <c r="W1544" s="1" t="s">
        <v>98</v>
      </c>
      <c r="X1544" s="1" t="s">
        <v>11439</v>
      </c>
      <c r="Y1544" s="1" t="s">
        <v>140</v>
      </c>
      <c r="Z1544" s="1" t="s">
        <v>7129</v>
      </c>
      <c r="AC1544" s="1">
        <v>37</v>
      </c>
      <c r="AD1544" s="1" t="s">
        <v>124</v>
      </c>
      <c r="AE1544" s="1" t="s">
        <v>8726</v>
      </c>
      <c r="AJ1544" s="1" t="s">
        <v>17</v>
      </c>
      <c r="AK1544" s="1" t="s">
        <v>8908</v>
      </c>
      <c r="AL1544" s="1" t="s">
        <v>56</v>
      </c>
      <c r="AM1544" s="1" t="s">
        <v>11552</v>
      </c>
      <c r="AT1544" s="1" t="s">
        <v>60</v>
      </c>
      <c r="AU1544" s="1" t="s">
        <v>7012</v>
      </c>
      <c r="AV1544" s="1" t="s">
        <v>3482</v>
      </c>
      <c r="AW1544" s="1" t="s">
        <v>9490</v>
      </c>
      <c r="BG1544" s="1" t="s">
        <v>78</v>
      </c>
      <c r="BH1544" s="1" t="s">
        <v>6689</v>
      </c>
      <c r="BI1544" s="1" t="s">
        <v>3483</v>
      </c>
      <c r="BJ1544" s="1" t="s">
        <v>9625</v>
      </c>
      <c r="BK1544" s="1" t="s">
        <v>78</v>
      </c>
      <c r="BL1544" s="1" t="s">
        <v>6689</v>
      </c>
      <c r="BM1544" s="1" t="s">
        <v>3484</v>
      </c>
      <c r="BN1544" s="1" t="s">
        <v>8565</v>
      </c>
      <c r="BO1544" s="1" t="s">
        <v>2266</v>
      </c>
      <c r="BP1544" s="1" t="s">
        <v>6812</v>
      </c>
      <c r="BQ1544" s="1" t="s">
        <v>3485</v>
      </c>
      <c r="BR1544" s="1" t="s">
        <v>11025</v>
      </c>
      <c r="BS1544" s="1" t="s">
        <v>51</v>
      </c>
      <c r="BT1544" s="1" t="s">
        <v>8849</v>
      </c>
    </row>
    <row r="1545" spans="1:73" ht="13.5" customHeight="1" x14ac:dyDescent="0.25">
      <c r="A1545" s="4" t="str">
        <f t="shared" si="49"/>
        <v>1687_풍각남면_264</v>
      </c>
      <c r="B1545" s="1">
        <v>1687</v>
      </c>
      <c r="C1545" s="1" t="s">
        <v>11322</v>
      </c>
      <c r="D1545" s="1" t="s">
        <v>11323</v>
      </c>
      <c r="E1545" s="1">
        <v>1544</v>
      </c>
      <c r="F1545" s="1">
        <v>7</v>
      </c>
      <c r="G1545" s="1" t="s">
        <v>3090</v>
      </c>
      <c r="H1545" s="1" t="s">
        <v>6464</v>
      </c>
      <c r="I1545" s="1">
        <v>10</v>
      </c>
      <c r="L1545" s="1">
        <v>3</v>
      </c>
      <c r="M1545" s="1" t="s">
        <v>12572</v>
      </c>
      <c r="N1545" s="1" t="s">
        <v>13065</v>
      </c>
      <c r="S1545" s="1" t="s">
        <v>93</v>
      </c>
      <c r="T1545" s="1" t="s">
        <v>6597</v>
      </c>
      <c r="U1545" s="1" t="s">
        <v>2697</v>
      </c>
      <c r="V1545" s="1" t="s">
        <v>6845</v>
      </c>
      <c r="Y1545" s="1" t="s">
        <v>3486</v>
      </c>
      <c r="Z1545" s="1" t="s">
        <v>7948</v>
      </c>
      <c r="AC1545" s="1">
        <v>7</v>
      </c>
      <c r="AD1545" s="1" t="s">
        <v>121</v>
      </c>
      <c r="AE1545" s="1" t="s">
        <v>8725</v>
      </c>
    </row>
    <row r="1546" spans="1:73" ht="13.5" customHeight="1" x14ac:dyDescent="0.25">
      <c r="A1546" s="4" t="str">
        <f t="shared" si="49"/>
        <v>1687_풍각남면_264</v>
      </c>
      <c r="B1546" s="1">
        <v>1687</v>
      </c>
      <c r="C1546" s="1" t="s">
        <v>11322</v>
      </c>
      <c r="D1546" s="1" t="s">
        <v>11323</v>
      </c>
      <c r="E1546" s="1">
        <v>1545</v>
      </c>
      <c r="F1546" s="1">
        <v>7</v>
      </c>
      <c r="G1546" s="1" t="s">
        <v>3090</v>
      </c>
      <c r="H1546" s="1" t="s">
        <v>6464</v>
      </c>
      <c r="I1546" s="1">
        <v>10</v>
      </c>
      <c r="L1546" s="1">
        <v>3</v>
      </c>
      <c r="M1546" s="1" t="s">
        <v>12572</v>
      </c>
      <c r="N1546" s="1" t="s">
        <v>13065</v>
      </c>
      <c r="S1546" s="1" t="s">
        <v>70</v>
      </c>
      <c r="T1546" s="1" t="s">
        <v>6596</v>
      </c>
      <c r="Y1546" s="1" t="s">
        <v>140</v>
      </c>
      <c r="Z1546" s="1" t="s">
        <v>7129</v>
      </c>
      <c r="AC1546" s="1">
        <v>2</v>
      </c>
      <c r="AD1546" s="1" t="s">
        <v>69</v>
      </c>
      <c r="AE1546" s="1" t="s">
        <v>6722</v>
      </c>
      <c r="AF1546" s="1" t="s">
        <v>97</v>
      </c>
      <c r="AG1546" s="1" t="s">
        <v>8774</v>
      </c>
    </row>
    <row r="1547" spans="1:73" ht="13.5" customHeight="1" x14ac:dyDescent="0.25">
      <c r="A1547" s="4" t="str">
        <f t="shared" si="49"/>
        <v>1687_풍각남면_264</v>
      </c>
      <c r="B1547" s="1">
        <v>1687</v>
      </c>
      <c r="C1547" s="1" t="s">
        <v>11322</v>
      </c>
      <c r="D1547" s="1" t="s">
        <v>11323</v>
      </c>
      <c r="E1547" s="1">
        <v>1546</v>
      </c>
      <c r="F1547" s="1">
        <v>7</v>
      </c>
      <c r="G1547" s="1" t="s">
        <v>3090</v>
      </c>
      <c r="H1547" s="1" t="s">
        <v>6464</v>
      </c>
      <c r="I1547" s="1">
        <v>10</v>
      </c>
      <c r="L1547" s="1">
        <v>4</v>
      </c>
      <c r="M1547" s="1" t="s">
        <v>12573</v>
      </c>
      <c r="N1547" s="1" t="s">
        <v>13066</v>
      </c>
      <c r="T1547" s="1" t="s">
        <v>11369</v>
      </c>
      <c r="U1547" s="1" t="s">
        <v>3134</v>
      </c>
      <c r="V1547" s="1" t="s">
        <v>6870</v>
      </c>
      <c r="W1547" s="1" t="s">
        <v>145</v>
      </c>
      <c r="X1547" s="1" t="s">
        <v>7059</v>
      </c>
      <c r="Y1547" s="1" t="s">
        <v>3487</v>
      </c>
      <c r="Z1547" s="1" t="s">
        <v>7949</v>
      </c>
      <c r="AC1547" s="1">
        <v>34</v>
      </c>
      <c r="AD1547" s="1" t="s">
        <v>55</v>
      </c>
      <c r="AE1547" s="1" t="s">
        <v>8716</v>
      </c>
      <c r="AJ1547" s="1" t="s">
        <v>17</v>
      </c>
      <c r="AK1547" s="1" t="s">
        <v>8908</v>
      </c>
      <c r="AL1547" s="1" t="s">
        <v>51</v>
      </c>
      <c r="AM1547" s="1" t="s">
        <v>8849</v>
      </c>
      <c r="AT1547" s="1" t="s">
        <v>3363</v>
      </c>
      <c r="AU1547" s="1" t="s">
        <v>9208</v>
      </c>
      <c r="AV1547" s="1" t="s">
        <v>304</v>
      </c>
      <c r="AW1547" s="1" t="s">
        <v>7950</v>
      </c>
      <c r="BG1547" s="1" t="s">
        <v>78</v>
      </c>
      <c r="BH1547" s="1" t="s">
        <v>6689</v>
      </c>
      <c r="BI1547" s="1" t="s">
        <v>3488</v>
      </c>
      <c r="BJ1547" s="1" t="s">
        <v>10135</v>
      </c>
      <c r="BK1547" s="1" t="s">
        <v>471</v>
      </c>
      <c r="BL1547" s="1" t="s">
        <v>9170</v>
      </c>
      <c r="BM1547" s="1" t="s">
        <v>3365</v>
      </c>
      <c r="BN1547" s="1" t="s">
        <v>10555</v>
      </c>
      <c r="BO1547" s="1" t="s">
        <v>78</v>
      </c>
      <c r="BP1547" s="1" t="s">
        <v>6689</v>
      </c>
      <c r="BQ1547" s="1" t="s">
        <v>3366</v>
      </c>
      <c r="BR1547" s="1" t="s">
        <v>11992</v>
      </c>
      <c r="BS1547" s="1" t="s">
        <v>56</v>
      </c>
      <c r="BT1547" s="1" t="s">
        <v>11552</v>
      </c>
      <c r="BU1547" s="1" t="s">
        <v>14139</v>
      </c>
    </row>
    <row r="1548" spans="1:73" ht="13.5" customHeight="1" x14ac:dyDescent="0.25">
      <c r="A1548" s="4" t="str">
        <f t="shared" si="49"/>
        <v>1687_풍각남면_264</v>
      </c>
      <c r="B1548" s="1">
        <v>1687</v>
      </c>
      <c r="C1548" s="1" t="s">
        <v>11322</v>
      </c>
      <c r="D1548" s="1" t="s">
        <v>11323</v>
      </c>
      <c r="E1548" s="1">
        <v>1547</v>
      </c>
      <c r="F1548" s="1">
        <v>7</v>
      </c>
      <c r="G1548" s="1" t="s">
        <v>3090</v>
      </c>
      <c r="H1548" s="1" t="s">
        <v>6464</v>
      </c>
      <c r="I1548" s="1">
        <v>10</v>
      </c>
      <c r="L1548" s="1">
        <v>4</v>
      </c>
      <c r="M1548" s="1" t="s">
        <v>12573</v>
      </c>
      <c r="N1548" s="1" t="s">
        <v>13066</v>
      </c>
      <c r="S1548" s="1" t="s">
        <v>52</v>
      </c>
      <c r="T1548" s="1" t="s">
        <v>6593</v>
      </c>
      <c r="W1548" s="1" t="s">
        <v>74</v>
      </c>
      <c r="X1548" s="1" t="s">
        <v>7057</v>
      </c>
      <c r="Y1548" s="1" t="s">
        <v>140</v>
      </c>
      <c r="Z1548" s="1" t="s">
        <v>7129</v>
      </c>
      <c r="AC1548" s="1">
        <v>32</v>
      </c>
      <c r="AD1548" s="1" t="s">
        <v>633</v>
      </c>
      <c r="AE1548" s="1" t="s">
        <v>7260</v>
      </c>
      <c r="AJ1548" s="1" t="s">
        <v>17</v>
      </c>
      <c r="AK1548" s="1" t="s">
        <v>8908</v>
      </c>
      <c r="AL1548" s="1" t="s">
        <v>196</v>
      </c>
      <c r="AM1548" s="1" t="s">
        <v>8873</v>
      </c>
      <c r="AT1548" s="1" t="s">
        <v>173</v>
      </c>
      <c r="AU1548" s="1" t="s">
        <v>6934</v>
      </c>
      <c r="AV1548" s="1" t="s">
        <v>3489</v>
      </c>
      <c r="AW1548" s="1" t="s">
        <v>8180</v>
      </c>
      <c r="BG1548" s="1" t="s">
        <v>78</v>
      </c>
      <c r="BH1548" s="1" t="s">
        <v>6689</v>
      </c>
      <c r="BI1548" s="1" t="s">
        <v>3472</v>
      </c>
      <c r="BJ1548" s="1" t="s">
        <v>9369</v>
      </c>
      <c r="BK1548" s="1" t="s">
        <v>2912</v>
      </c>
      <c r="BL1548" s="1" t="s">
        <v>9222</v>
      </c>
      <c r="BM1548" s="1" t="s">
        <v>3490</v>
      </c>
      <c r="BN1548" s="1" t="s">
        <v>10567</v>
      </c>
      <c r="BO1548" s="1" t="s">
        <v>334</v>
      </c>
      <c r="BP1548" s="1" t="s">
        <v>6767</v>
      </c>
      <c r="BQ1548" s="1" t="s">
        <v>13871</v>
      </c>
      <c r="BR1548" s="1" t="s">
        <v>11026</v>
      </c>
      <c r="BS1548" s="1" t="s">
        <v>196</v>
      </c>
      <c r="BT1548" s="1" t="s">
        <v>8873</v>
      </c>
    </row>
    <row r="1549" spans="1:73" ht="13.5" customHeight="1" x14ac:dyDescent="0.25">
      <c r="A1549" s="4" t="str">
        <f t="shared" si="49"/>
        <v>1687_풍각남면_264</v>
      </c>
      <c r="B1549" s="1">
        <v>1687</v>
      </c>
      <c r="C1549" s="1" t="s">
        <v>11322</v>
      </c>
      <c r="D1549" s="1" t="s">
        <v>11323</v>
      </c>
      <c r="E1549" s="1">
        <v>1548</v>
      </c>
      <c r="F1549" s="1">
        <v>7</v>
      </c>
      <c r="G1549" s="1" t="s">
        <v>3090</v>
      </c>
      <c r="H1549" s="1" t="s">
        <v>6464</v>
      </c>
      <c r="I1549" s="1">
        <v>10</v>
      </c>
      <c r="L1549" s="1">
        <v>4</v>
      </c>
      <c r="M1549" s="1" t="s">
        <v>12573</v>
      </c>
      <c r="N1549" s="1" t="s">
        <v>13066</v>
      </c>
      <c r="S1549" s="1" t="s">
        <v>66</v>
      </c>
      <c r="T1549" s="1" t="s">
        <v>11384</v>
      </c>
      <c r="Y1549" s="1" t="s">
        <v>304</v>
      </c>
      <c r="Z1549" s="1" t="s">
        <v>7950</v>
      </c>
      <c r="AF1549" s="1" t="s">
        <v>220</v>
      </c>
      <c r="AG1549" s="1" t="s">
        <v>8737</v>
      </c>
    </row>
    <row r="1550" spans="1:73" ht="13.5" customHeight="1" x14ac:dyDescent="0.25">
      <c r="A1550" s="4" t="str">
        <f t="shared" si="49"/>
        <v>1687_풍각남면_264</v>
      </c>
      <c r="B1550" s="1">
        <v>1687</v>
      </c>
      <c r="C1550" s="1" t="s">
        <v>11322</v>
      </c>
      <c r="D1550" s="1" t="s">
        <v>11323</v>
      </c>
      <c r="E1550" s="1">
        <v>1549</v>
      </c>
      <c r="F1550" s="1">
        <v>7</v>
      </c>
      <c r="G1550" s="1" t="s">
        <v>3090</v>
      </c>
      <c r="H1550" s="1" t="s">
        <v>6464</v>
      </c>
      <c r="I1550" s="1">
        <v>10</v>
      </c>
      <c r="L1550" s="1">
        <v>4</v>
      </c>
      <c r="M1550" s="1" t="s">
        <v>12573</v>
      </c>
      <c r="N1550" s="1" t="s">
        <v>13066</v>
      </c>
      <c r="S1550" s="1" t="s">
        <v>3083</v>
      </c>
      <c r="T1550" s="1" t="s">
        <v>6637</v>
      </c>
      <c r="W1550" s="1" t="s">
        <v>3491</v>
      </c>
      <c r="X1550" s="1" t="s">
        <v>7098</v>
      </c>
      <c r="Y1550" s="1" t="s">
        <v>13872</v>
      </c>
      <c r="Z1550" s="1" t="s">
        <v>11500</v>
      </c>
      <c r="AC1550" s="1">
        <v>72</v>
      </c>
      <c r="AD1550" s="1" t="s">
        <v>150</v>
      </c>
      <c r="AE1550" s="1" t="s">
        <v>8731</v>
      </c>
    </row>
    <row r="1551" spans="1:73" ht="13.5" customHeight="1" x14ac:dyDescent="0.25">
      <c r="A1551" s="4" t="str">
        <f t="shared" si="49"/>
        <v>1687_풍각남면_264</v>
      </c>
      <c r="B1551" s="1">
        <v>1687</v>
      </c>
      <c r="C1551" s="1" t="s">
        <v>11322</v>
      </c>
      <c r="D1551" s="1" t="s">
        <v>11323</v>
      </c>
      <c r="E1551" s="1">
        <v>1550</v>
      </c>
      <c r="F1551" s="1">
        <v>7</v>
      </c>
      <c r="G1551" s="1" t="s">
        <v>3090</v>
      </c>
      <c r="H1551" s="1" t="s">
        <v>6464</v>
      </c>
      <c r="I1551" s="1">
        <v>10</v>
      </c>
      <c r="L1551" s="1">
        <v>4</v>
      </c>
      <c r="M1551" s="1" t="s">
        <v>12573</v>
      </c>
      <c r="N1551" s="1" t="s">
        <v>13066</v>
      </c>
      <c r="S1551" s="1" t="s">
        <v>70</v>
      </c>
      <c r="T1551" s="1" t="s">
        <v>6596</v>
      </c>
      <c r="Y1551" s="1" t="s">
        <v>140</v>
      </c>
      <c r="Z1551" s="1" t="s">
        <v>7129</v>
      </c>
      <c r="AC1551" s="1">
        <v>1</v>
      </c>
      <c r="AD1551" s="1" t="s">
        <v>661</v>
      </c>
      <c r="AE1551" s="1" t="s">
        <v>8765</v>
      </c>
      <c r="AF1551" s="1" t="s">
        <v>97</v>
      </c>
      <c r="AG1551" s="1" t="s">
        <v>8774</v>
      </c>
    </row>
    <row r="1552" spans="1:73" ht="13.5" customHeight="1" x14ac:dyDescent="0.25">
      <c r="A1552" s="4" t="str">
        <f t="shared" si="49"/>
        <v>1687_풍각남면_264</v>
      </c>
      <c r="B1552" s="1">
        <v>1687</v>
      </c>
      <c r="C1552" s="1" t="s">
        <v>11322</v>
      </c>
      <c r="D1552" s="1" t="s">
        <v>11323</v>
      </c>
      <c r="E1552" s="1">
        <v>1551</v>
      </c>
      <c r="F1552" s="1">
        <v>7</v>
      </c>
      <c r="G1552" s="1" t="s">
        <v>3090</v>
      </c>
      <c r="H1552" s="1" t="s">
        <v>6464</v>
      </c>
      <c r="I1552" s="1">
        <v>10</v>
      </c>
      <c r="L1552" s="1">
        <v>4</v>
      </c>
      <c r="M1552" s="1" t="s">
        <v>12573</v>
      </c>
      <c r="N1552" s="1" t="s">
        <v>13066</v>
      </c>
      <c r="T1552" s="1" t="s">
        <v>11389</v>
      </c>
      <c r="U1552" s="1" t="s">
        <v>326</v>
      </c>
      <c r="V1552" s="1" t="s">
        <v>6686</v>
      </c>
      <c r="Y1552" s="1" t="s">
        <v>319</v>
      </c>
      <c r="Z1552" s="1" t="s">
        <v>7951</v>
      </c>
      <c r="AC1552" s="1">
        <v>58</v>
      </c>
      <c r="AD1552" s="1" t="s">
        <v>1424</v>
      </c>
      <c r="AE1552" s="1" t="s">
        <v>8770</v>
      </c>
      <c r="AF1552" s="1" t="s">
        <v>2330</v>
      </c>
      <c r="AG1552" s="1" t="s">
        <v>8780</v>
      </c>
      <c r="AH1552" s="1" t="s">
        <v>51</v>
      </c>
      <c r="AI1552" s="1" t="s">
        <v>8849</v>
      </c>
      <c r="AT1552" s="1" t="s">
        <v>44</v>
      </c>
      <c r="AU1552" s="1" t="s">
        <v>6669</v>
      </c>
      <c r="AV1552" s="1" t="s">
        <v>3492</v>
      </c>
      <c r="AW1552" s="1" t="s">
        <v>8451</v>
      </c>
      <c r="BB1552" s="1" t="s">
        <v>46</v>
      </c>
      <c r="BC1552" s="1" t="s">
        <v>6783</v>
      </c>
      <c r="BD1552" s="1" t="s">
        <v>3493</v>
      </c>
      <c r="BE1552" s="1" t="s">
        <v>9801</v>
      </c>
    </row>
    <row r="1553" spans="1:73" ht="13.5" customHeight="1" x14ac:dyDescent="0.25">
      <c r="A1553" s="4" t="str">
        <f t="shared" si="49"/>
        <v>1687_풍각남면_264</v>
      </c>
      <c r="B1553" s="1">
        <v>1687</v>
      </c>
      <c r="C1553" s="1" t="s">
        <v>11322</v>
      </c>
      <c r="D1553" s="1" t="s">
        <v>11323</v>
      </c>
      <c r="E1553" s="1">
        <v>1552</v>
      </c>
      <c r="F1553" s="1">
        <v>7</v>
      </c>
      <c r="G1553" s="1" t="s">
        <v>3090</v>
      </c>
      <c r="H1553" s="1" t="s">
        <v>6464</v>
      </c>
      <c r="I1553" s="1">
        <v>10</v>
      </c>
      <c r="L1553" s="1">
        <v>4</v>
      </c>
      <c r="M1553" s="1" t="s">
        <v>12573</v>
      </c>
      <c r="N1553" s="1" t="s">
        <v>13066</v>
      </c>
      <c r="T1553" s="1" t="s">
        <v>11389</v>
      </c>
      <c r="U1553" s="1" t="s">
        <v>322</v>
      </c>
      <c r="V1553" s="1" t="s">
        <v>6685</v>
      </c>
      <c r="Y1553" s="1" t="s">
        <v>3179</v>
      </c>
      <c r="Z1553" s="1" t="s">
        <v>7876</v>
      </c>
      <c r="AC1553" s="1">
        <v>29</v>
      </c>
      <c r="AD1553" s="1" t="s">
        <v>422</v>
      </c>
      <c r="AE1553" s="1" t="s">
        <v>8757</v>
      </c>
      <c r="AG1553" s="1" t="s">
        <v>8774</v>
      </c>
      <c r="AT1553" s="1" t="s">
        <v>297</v>
      </c>
      <c r="AU1553" s="1" t="s">
        <v>11759</v>
      </c>
      <c r="AV1553" s="1" t="s">
        <v>2057</v>
      </c>
      <c r="AW1553" s="1" t="s">
        <v>9462</v>
      </c>
      <c r="BB1553" s="1" t="s">
        <v>53</v>
      </c>
      <c r="BC1553" s="1" t="s">
        <v>6668</v>
      </c>
      <c r="BD1553" s="1" t="s">
        <v>3164</v>
      </c>
      <c r="BE1553" s="1" t="s">
        <v>7875</v>
      </c>
    </row>
    <row r="1554" spans="1:73" ht="13.5" customHeight="1" x14ac:dyDescent="0.25">
      <c r="A1554" s="4" t="str">
        <f t="shared" si="49"/>
        <v>1687_풍각남면_264</v>
      </c>
      <c r="B1554" s="1">
        <v>1687</v>
      </c>
      <c r="C1554" s="1" t="s">
        <v>11322</v>
      </c>
      <c r="D1554" s="1" t="s">
        <v>11323</v>
      </c>
      <c r="E1554" s="1">
        <v>1553</v>
      </c>
      <c r="F1554" s="1">
        <v>7</v>
      </c>
      <c r="G1554" s="1" t="s">
        <v>3090</v>
      </c>
      <c r="H1554" s="1" t="s">
        <v>6464</v>
      </c>
      <c r="I1554" s="1">
        <v>10</v>
      </c>
      <c r="L1554" s="1">
        <v>4</v>
      </c>
      <c r="M1554" s="1" t="s">
        <v>12573</v>
      </c>
      <c r="N1554" s="1" t="s">
        <v>13066</v>
      </c>
      <c r="T1554" s="1" t="s">
        <v>11389</v>
      </c>
      <c r="U1554" s="1" t="s">
        <v>322</v>
      </c>
      <c r="V1554" s="1" t="s">
        <v>6685</v>
      </c>
      <c r="Y1554" s="1" t="s">
        <v>3494</v>
      </c>
      <c r="Z1554" s="1" t="s">
        <v>7952</v>
      </c>
      <c r="AC1554" s="1">
        <v>18</v>
      </c>
      <c r="AD1554" s="1" t="s">
        <v>801</v>
      </c>
      <c r="AE1554" s="1" t="s">
        <v>7937</v>
      </c>
      <c r="AF1554" s="1" t="s">
        <v>11588</v>
      </c>
      <c r="AG1554" s="1" t="s">
        <v>11589</v>
      </c>
      <c r="AT1554" s="1" t="s">
        <v>297</v>
      </c>
      <c r="AU1554" s="1" t="s">
        <v>11759</v>
      </c>
      <c r="AV1554" s="1" t="s">
        <v>3495</v>
      </c>
      <c r="AW1554" s="1" t="s">
        <v>12047</v>
      </c>
      <c r="BB1554" s="1" t="s">
        <v>53</v>
      </c>
      <c r="BC1554" s="1" t="s">
        <v>6668</v>
      </c>
      <c r="BD1554" s="1" t="s">
        <v>3496</v>
      </c>
      <c r="BE1554" s="1" t="s">
        <v>7822</v>
      </c>
    </row>
    <row r="1555" spans="1:73" ht="13.5" customHeight="1" x14ac:dyDescent="0.25">
      <c r="A1555" s="4" t="str">
        <f t="shared" si="49"/>
        <v>1687_풍각남면_264</v>
      </c>
      <c r="B1555" s="1">
        <v>1687</v>
      </c>
      <c r="C1555" s="1" t="s">
        <v>11322</v>
      </c>
      <c r="D1555" s="1" t="s">
        <v>11323</v>
      </c>
      <c r="E1555" s="1">
        <v>1554</v>
      </c>
      <c r="F1555" s="1">
        <v>7</v>
      </c>
      <c r="G1555" s="1" t="s">
        <v>3090</v>
      </c>
      <c r="H1555" s="1" t="s">
        <v>6464</v>
      </c>
      <c r="I1555" s="1">
        <v>10</v>
      </c>
      <c r="L1555" s="1">
        <v>4</v>
      </c>
      <c r="M1555" s="1" t="s">
        <v>12573</v>
      </c>
      <c r="N1555" s="1" t="s">
        <v>13066</v>
      </c>
      <c r="T1555" s="1" t="s">
        <v>11389</v>
      </c>
      <c r="U1555" s="1" t="s">
        <v>322</v>
      </c>
      <c r="V1555" s="1" t="s">
        <v>6685</v>
      </c>
      <c r="Y1555" s="1" t="s">
        <v>3497</v>
      </c>
      <c r="Z1555" s="1" t="s">
        <v>7953</v>
      </c>
      <c r="AC1555" s="1">
        <v>14</v>
      </c>
      <c r="AD1555" s="1" t="s">
        <v>240</v>
      </c>
      <c r="AE1555" s="1" t="s">
        <v>8740</v>
      </c>
      <c r="AF1555" s="1" t="s">
        <v>3498</v>
      </c>
      <c r="AG1555" s="1" t="s">
        <v>8806</v>
      </c>
      <c r="BB1555" s="1" t="s">
        <v>46</v>
      </c>
      <c r="BC1555" s="1" t="s">
        <v>6783</v>
      </c>
      <c r="BD1555" s="1" t="s">
        <v>13437</v>
      </c>
      <c r="BE1555" s="1" t="s">
        <v>13455</v>
      </c>
    </row>
    <row r="1556" spans="1:73" ht="13.5" customHeight="1" x14ac:dyDescent="0.25">
      <c r="A1556" s="4" t="str">
        <f t="shared" si="49"/>
        <v>1687_풍각남면_264</v>
      </c>
      <c r="B1556" s="1">
        <v>1687</v>
      </c>
      <c r="C1556" s="1" t="s">
        <v>11322</v>
      </c>
      <c r="D1556" s="1" t="s">
        <v>11323</v>
      </c>
      <c r="E1556" s="1">
        <v>1555</v>
      </c>
      <c r="F1556" s="1">
        <v>7</v>
      </c>
      <c r="G1556" s="1" t="s">
        <v>3090</v>
      </c>
      <c r="H1556" s="1" t="s">
        <v>6464</v>
      </c>
      <c r="I1556" s="1">
        <v>10</v>
      </c>
      <c r="L1556" s="1">
        <v>5</v>
      </c>
      <c r="M1556" s="1" t="s">
        <v>12574</v>
      </c>
      <c r="N1556" s="1" t="s">
        <v>13067</v>
      </c>
      <c r="T1556" s="1" t="s">
        <v>11368</v>
      </c>
      <c r="U1556" s="1" t="s">
        <v>3445</v>
      </c>
      <c r="V1556" s="1" t="s">
        <v>6888</v>
      </c>
      <c r="W1556" s="1" t="s">
        <v>945</v>
      </c>
      <c r="X1556" s="1" t="s">
        <v>7075</v>
      </c>
      <c r="Y1556" s="1" t="s">
        <v>3499</v>
      </c>
      <c r="Z1556" s="1" t="s">
        <v>7954</v>
      </c>
      <c r="AC1556" s="1">
        <v>40</v>
      </c>
      <c r="AD1556" s="1" t="s">
        <v>327</v>
      </c>
      <c r="AE1556" s="1" t="s">
        <v>8748</v>
      </c>
      <c r="AJ1556" s="1" t="s">
        <v>17</v>
      </c>
      <c r="AK1556" s="1" t="s">
        <v>8908</v>
      </c>
      <c r="AL1556" s="1" t="s">
        <v>108</v>
      </c>
      <c r="AM1556" s="1" t="s">
        <v>8869</v>
      </c>
      <c r="AT1556" s="1" t="s">
        <v>626</v>
      </c>
      <c r="AU1556" s="1" t="s">
        <v>9172</v>
      </c>
      <c r="AV1556" s="1" t="s">
        <v>1812</v>
      </c>
      <c r="AW1556" s="1" t="s">
        <v>7549</v>
      </c>
      <c r="BB1556" s="1" t="s">
        <v>83</v>
      </c>
      <c r="BC1556" s="1" t="s">
        <v>11816</v>
      </c>
      <c r="BD1556" s="1" t="s">
        <v>1622</v>
      </c>
      <c r="BE1556" s="1" t="s">
        <v>7496</v>
      </c>
      <c r="BG1556" s="1" t="s">
        <v>148</v>
      </c>
      <c r="BH1556" s="1" t="s">
        <v>11401</v>
      </c>
      <c r="BI1556" s="1" t="s">
        <v>3500</v>
      </c>
      <c r="BJ1556" s="1" t="s">
        <v>9484</v>
      </c>
      <c r="BK1556" s="1" t="s">
        <v>148</v>
      </c>
      <c r="BL1556" s="1" t="s">
        <v>11910</v>
      </c>
      <c r="BM1556" s="1" t="s">
        <v>276</v>
      </c>
      <c r="BN1556" s="1" t="s">
        <v>7061</v>
      </c>
      <c r="BO1556" s="1" t="s">
        <v>78</v>
      </c>
      <c r="BP1556" s="1" t="s">
        <v>6689</v>
      </c>
      <c r="BQ1556" s="1" t="s">
        <v>1638</v>
      </c>
      <c r="BR1556" s="1" t="s">
        <v>11975</v>
      </c>
      <c r="BS1556" s="1" t="s">
        <v>56</v>
      </c>
      <c r="BT1556" s="1" t="s">
        <v>11552</v>
      </c>
    </row>
    <row r="1557" spans="1:73" ht="13.5" customHeight="1" x14ac:dyDescent="0.25">
      <c r="A1557" s="4" t="str">
        <f t="shared" si="49"/>
        <v>1687_풍각남면_264</v>
      </c>
      <c r="B1557" s="1">
        <v>1687</v>
      </c>
      <c r="C1557" s="1" t="s">
        <v>11322</v>
      </c>
      <c r="D1557" s="1" t="s">
        <v>11323</v>
      </c>
      <c r="E1557" s="1">
        <v>1556</v>
      </c>
      <c r="F1557" s="1">
        <v>7</v>
      </c>
      <c r="G1557" s="1" t="s">
        <v>3090</v>
      </c>
      <c r="H1557" s="1" t="s">
        <v>6464</v>
      </c>
      <c r="I1557" s="1">
        <v>10</v>
      </c>
      <c r="L1557" s="1">
        <v>5</v>
      </c>
      <c r="M1557" s="1" t="s">
        <v>12574</v>
      </c>
      <c r="N1557" s="1" t="s">
        <v>13067</v>
      </c>
      <c r="S1557" s="1" t="s">
        <v>52</v>
      </c>
      <c r="T1557" s="1" t="s">
        <v>6593</v>
      </c>
      <c r="U1557" s="1" t="s">
        <v>83</v>
      </c>
      <c r="V1557" s="1" t="s">
        <v>11397</v>
      </c>
      <c r="W1557" s="1" t="s">
        <v>84</v>
      </c>
      <c r="X1557" s="1" t="s">
        <v>11440</v>
      </c>
      <c r="Y1557" s="1" t="s">
        <v>323</v>
      </c>
      <c r="Z1557" s="1" t="s">
        <v>7160</v>
      </c>
      <c r="AC1557" s="1">
        <v>41</v>
      </c>
      <c r="AD1557" s="1" t="s">
        <v>287</v>
      </c>
      <c r="AE1557" s="1" t="s">
        <v>8744</v>
      </c>
      <c r="AJ1557" s="1" t="s">
        <v>17</v>
      </c>
      <c r="AK1557" s="1" t="s">
        <v>8908</v>
      </c>
      <c r="AL1557" s="1" t="s">
        <v>51</v>
      </c>
      <c r="AM1557" s="1" t="s">
        <v>8849</v>
      </c>
      <c r="AT1557" s="1" t="s">
        <v>148</v>
      </c>
      <c r="AU1557" s="1" t="s">
        <v>11760</v>
      </c>
      <c r="AV1557" s="1" t="s">
        <v>3414</v>
      </c>
      <c r="AW1557" s="1" t="s">
        <v>11781</v>
      </c>
      <c r="BG1557" s="1" t="s">
        <v>60</v>
      </c>
      <c r="BH1557" s="1" t="s">
        <v>7012</v>
      </c>
      <c r="BI1557" s="1" t="s">
        <v>2066</v>
      </c>
      <c r="BJ1557" s="1" t="s">
        <v>8571</v>
      </c>
      <c r="BK1557" s="1" t="s">
        <v>60</v>
      </c>
      <c r="BL1557" s="1" t="s">
        <v>7012</v>
      </c>
      <c r="BM1557" s="1" t="s">
        <v>3308</v>
      </c>
      <c r="BN1557" s="1" t="s">
        <v>10551</v>
      </c>
      <c r="BO1557" s="1" t="s">
        <v>60</v>
      </c>
      <c r="BP1557" s="1" t="s">
        <v>7012</v>
      </c>
      <c r="BQ1557" s="1" t="s">
        <v>3501</v>
      </c>
      <c r="BR1557" s="1" t="s">
        <v>11027</v>
      </c>
      <c r="BS1557" s="1" t="s">
        <v>51</v>
      </c>
      <c r="BT1557" s="1" t="s">
        <v>8849</v>
      </c>
    </row>
    <row r="1558" spans="1:73" ht="13.5" customHeight="1" x14ac:dyDescent="0.25">
      <c r="A1558" s="4" t="str">
        <f t="shared" si="49"/>
        <v>1687_풍각남면_264</v>
      </c>
      <c r="B1558" s="1">
        <v>1687</v>
      </c>
      <c r="C1558" s="1" t="s">
        <v>11322</v>
      </c>
      <c r="D1558" s="1" t="s">
        <v>11323</v>
      </c>
      <c r="E1558" s="1">
        <v>1557</v>
      </c>
      <c r="F1558" s="1">
        <v>7</v>
      </c>
      <c r="G1558" s="1" t="s">
        <v>3090</v>
      </c>
      <c r="H1558" s="1" t="s">
        <v>6464</v>
      </c>
      <c r="I1558" s="1">
        <v>10</v>
      </c>
      <c r="L1558" s="1">
        <v>5</v>
      </c>
      <c r="M1558" s="1" t="s">
        <v>12574</v>
      </c>
      <c r="N1558" s="1" t="s">
        <v>13067</v>
      </c>
      <c r="S1558" s="1" t="s">
        <v>70</v>
      </c>
      <c r="T1558" s="1" t="s">
        <v>6596</v>
      </c>
      <c r="Y1558" s="1" t="s">
        <v>3502</v>
      </c>
      <c r="Z1558" s="1" t="s">
        <v>7401</v>
      </c>
      <c r="AC1558" s="1">
        <v>6</v>
      </c>
      <c r="AD1558" s="1" t="s">
        <v>333</v>
      </c>
      <c r="AE1558" s="1" t="s">
        <v>8749</v>
      </c>
    </row>
    <row r="1559" spans="1:73" ht="13.5" customHeight="1" x14ac:dyDescent="0.25">
      <c r="A1559" s="4" t="str">
        <f t="shared" si="49"/>
        <v>1687_풍각남면_264</v>
      </c>
      <c r="B1559" s="1">
        <v>1687</v>
      </c>
      <c r="C1559" s="1" t="s">
        <v>11322</v>
      </c>
      <c r="D1559" s="1" t="s">
        <v>11323</v>
      </c>
      <c r="E1559" s="1">
        <v>1558</v>
      </c>
      <c r="F1559" s="1">
        <v>7</v>
      </c>
      <c r="G1559" s="1" t="s">
        <v>3090</v>
      </c>
      <c r="H1559" s="1" t="s">
        <v>6464</v>
      </c>
      <c r="I1559" s="1">
        <v>10</v>
      </c>
      <c r="L1559" s="1">
        <v>5</v>
      </c>
      <c r="M1559" s="1" t="s">
        <v>12574</v>
      </c>
      <c r="N1559" s="1" t="s">
        <v>13067</v>
      </c>
      <c r="S1559" s="1" t="s">
        <v>70</v>
      </c>
      <c r="T1559" s="1" t="s">
        <v>6596</v>
      </c>
      <c r="Y1559" s="1" t="s">
        <v>644</v>
      </c>
      <c r="Z1559" s="1" t="s">
        <v>7419</v>
      </c>
      <c r="AC1559" s="1">
        <v>1</v>
      </c>
      <c r="AD1559" s="1" t="s">
        <v>661</v>
      </c>
      <c r="AE1559" s="1" t="s">
        <v>8765</v>
      </c>
      <c r="AF1559" s="1" t="s">
        <v>97</v>
      </c>
      <c r="AG1559" s="1" t="s">
        <v>8774</v>
      </c>
    </row>
    <row r="1560" spans="1:73" ht="13.5" customHeight="1" x14ac:dyDescent="0.25">
      <c r="A1560" s="4" t="str">
        <f t="shared" si="49"/>
        <v>1687_풍각남면_264</v>
      </c>
      <c r="B1560" s="1">
        <v>1687</v>
      </c>
      <c r="C1560" s="1" t="s">
        <v>11322</v>
      </c>
      <c r="D1560" s="1" t="s">
        <v>11323</v>
      </c>
      <c r="E1560" s="1">
        <v>1559</v>
      </c>
      <c r="F1560" s="1">
        <v>7</v>
      </c>
      <c r="G1560" s="1" t="s">
        <v>3090</v>
      </c>
      <c r="H1560" s="1" t="s">
        <v>6464</v>
      </c>
      <c r="I1560" s="1">
        <v>11</v>
      </c>
      <c r="J1560" s="1" t="s">
        <v>3503</v>
      </c>
      <c r="K1560" s="1" t="s">
        <v>11354</v>
      </c>
      <c r="L1560" s="1">
        <v>1</v>
      </c>
      <c r="M1560" s="1" t="s">
        <v>12575</v>
      </c>
      <c r="N1560" s="1" t="s">
        <v>13068</v>
      </c>
      <c r="T1560" s="1" t="s">
        <v>11368</v>
      </c>
      <c r="U1560" s="1" t="s">
        <v>1926</v>
      </c>
      <c r="V1560" s="1" t="s">
        <v>11429</v>
      </c>
      <c r="W1560" s="1" t="s">
        <v>98</v>
      </c>
      <c r="X1560" s="1" t="s">
        <v>11439</v>
      </c>
      <c r="Y1560" s="1" t="s">
        <v>3504</v>
      </c>
      <c r="Z1560" s="1" t="s">
        <v>7955</v>
      </c>
      <c r="AC1560" s="1">
        <v>36</v>
      </c>
      <c r="AD1560" s="1" t="s">
        <v>76</v>
      </c>
      <c r="AE1560" s="1" t="s">
        <v>8719</v>
      </c>
      <c r="AJ1560" s="1" t="s">
        <v>17</v>
      </c>
      <c r="AK1560" s="1" t="s">
        <v>8908</v>
      </c>
      <c r="AL1560" s="1" t="s">
        <v>56</v>
      </c>
      <c r="AM1560" s="1" t="s">
        <v>11552</v>
      </c>
      <c r="AT1560" s="1" t="s">
        <v>60</v>
      </c>
      <c r="AU1560" s="1" t="s">
        <v>7012</v>
      </c>
      <c r="AV1560" s="1" t="s">
        <v>3505</v>
      </c>
      <c r="AW1560" s="1" t="s">
        <v>11776</v>
      </c>
      <c r="BG1560" s="1" t="s">
        <v>60</v>
      </c>
      <c r="BH1560" s="1" t="s">
        <v>7012</v>
      </c>
      <c r="BI1560" s="1" t="s">
        <v>1038</v>
      </c>
      <c r="BJ1560" s="1" t="s">
        <v>10141</v>
      </c>
      <c r="BK1560" s="1" t="s">
        <v>60</v>
      </c>
      <c r="BL1560" s="1" t="s">
        <v>7012</v>
      </c>
      <c r="BM1560" s="1" t="s">
        <v>3506</v>
      </c>
      <c r="BN1560" s="1" t="s">
        <v>13654</v>
      </c>
      <c r="BO1560" s="1" t="s">
        <v>60</v>
      </c>
      <c r="BP1560" s="1" t="s">
        <v>7012</v>
      </c>
      <c r="BQ1560" s="1" t="s">
        <v>3507</v>
      </c>
      <c r="BR1560" s="1" t="s">
        <v>9521</v>
      </c>
      <c r="BS1560" s="1" t="s">
        <v>51</v>
      </c>
      <c r="BT1560" s="1" t="s">
        <v>8849</v>
      </c>
    </row>
    <row r="1561" spans="1:73" ht="13.5" customHeight="1" x14ac:dyDescent="0.25">
      <c r="A1561" s="4" t="str">
        <f t="shared" si="49"/>
        <v>1687_풍각남면_264</v>
      </c>
      <c r="B1561" s="1">
        <v>1687</v>
      </c>
      <c r="C1561" s="1" t="s">
        <v>11322</v>
      </c>
      <c r="D1561" s="1" t="s">
        <v>11323</v>
      </c>
      <c r="E1561" s="1">
        <v>1560</v>
      </c>
      <c r="F1561" s="1">
        <v>7</v>
      </c>
      <c r="G1561" s="1" t="s">
        <v>3090</v>
      </c>
      <c r="H1561" s="1" t="s">
        <v>6464</v>
      </c>
      <c r="I1561" s="1">
        <v>11</v>
      </c>
      <c r="L1561" s="1">
        <v>1</v>
      </c>
      <c r="M1561" s="1" t="s">
        <v>12575</v>
      </c>
      <c r="N1561" s="1" t="s">
        <v>13068</v>
      </c>
      <c r="S1561" s="1" t="s">
        <v>52</v>
      </c>
      <c r="T1561" s="1" t="s">
        <v>6593</v>
      </c>
      <c r="U1561" s="1" t="s">
        <v>83</v>
      </c>
      <c r="V1561" s="1" t="s">
        <v>11397</v>
      </c>
      <c r="W1561" s="1" t="s">
        <v>945</v>
      </c>
      <c r="X1561" s="1" t="s">
        <v>7075</v>
      </c>
      <c r="Y1561" s="1" t="s">
        <v>1771</v>
      </c>
      <c r="Z1561" s="1" t="s">
        <v>7542</v>
      </c>
      <c r="AC1561" s="1">
        <v>31</v>
      </c>
      <c r="AD1561" s="1" t="s">
        <v>247</v>
      </c>
      <c r="AE1561" s="1" t="s">
        <v>8741</v>
      </c>
      <c r="AJ1561" s="1" t="s">
        <v>17</v>
      </c>
      <c r="AK1561" s="1" t="s">
        <v>8908</v>
      </c>
      <c r="AL1561" s="1" t="s">
        <v>108</v>
      </c>
      <c r="AM1561" s="1" t="s">
        <v>8869</v>
      </c>
      <c r="AT1561" s="1" t="s">
        <v>60</v>
      </c>
      <c r="AU1561" s="1" t="s">
        <v>7012</v>
      </c>
      <c r="AV1561" s="1" t="s">
        <v>2166</v>
      </c>
      <c r="AW1561" s="1" t="s">
        <v>8592</v>
      </c>
      <c r="BG1561" s="1" t="s">
        <v>60</v>
      </c>
      <c r="BH1561" s="1" t="s">
        <v>7012</v>
      </c>
      <c r="BI1561" s="1" t="s">
        <v>1796</v>
      </c>
      <c r="BJ1561" s="1" t="s">
        <v>7545</v>
      </c>
      <c r="BK1561" s="1" t="s">
        <v>60</v>
      </c>
      <c r="BL1561" s="1" t="s">
        <v>7012</v>
      </c>
      <c r="BM1561" s="1" t="s">
        <v>2152</v>
      </c>
      <c r="BN1561" s="1" t="s">
        <v>10484</v>
      </c>
      <c r="BO1561" s="1" t="s">
        <v>148</v>
      </c>
      <c r="BP1561" s="1" t="s">
        <v>11401</v>
      </c>
      <c r="BQ1561" s="1" t="s">
        <v>3508</v>
      </c>
      <c r="BR1561" s="1" t="s">
        <v>12018</v>
      </c>
      <c r="BS1561" s="1" t="s">
        <v>56</v>
      </c>
      <c r="BT1561" s="1" t="s">
        <v>11552</v>
      </c>
    </row>
    <row r="1562" spans="1:73" ht="13.5" customHeight="1" x14ac:dyDescent="0.25">
      <c r="A1562" s="4" t="str">
        <f t="shared" si="49"/>
        <v>1687_풍각남면_264</v>
      </c>
      <c r="B1562" s="1">
        <v>1687</v>
      </c>
      <c r="C1562" s="1" t="s">
        <v>11322</v>
      </c>
      <c r="D1562" s="1" t="s">
        <v>11323</v>
      </c>
      <c r="E1562" s="1">
        <v>1561</v>
      </c>
      <c r="F1562" s="1">
        <v>7</v>
      </c>
      <c r="G1562" s="1" t="s">
        <v>3090</v>
      </c>
      <c r="H1562" s="1" t="s">
        <v>6464</v>
      </c>
      <c r="I1562" s="1">
        <v>11</v>
      </c>
      <c r="L1562" s="1">
        <v>1</v>
      </c>
      <c r="M1562" s="1" t="s">
        <v>12575</v>
      </c>
      <c r="N1562" s="1" t="s">
        <v>13068</v>
      </c>
      <c r="S1562" s="1" t="s">
        <v>70</v>
      </c>
      <c r="T1562" s="1" t="s">
        <v>6596</v>
      </c>
      <c r="Y1562" s="1" t="s">
        <v>3509</v>
      </c>
      <c r="Z1562" s="1" t="s">
        <v>7956</v>
      </c>
      <c r="AC1562" s="1">
        <v>1</v>
      </c>
      <c r="AD1562" s="1" t="s">
        <v>661</v>
      </c>
      <c r="AE1562" s="1" t="s">
        <v>8765</v>
      </c>
      <c r="AF1562" s="1" t="s">
        <v>97</v>
      </c>
      <c r="AG1562" s="1" t="s">
        <v>8774</v>
      </c>
    </row>
    <row r="1563" spans="1:73" ht="13.5" customHeight="1" x14ac:dyDescent="0.25">
      <c r="A1563" s="4" t="str">
        <f t="shared" si="49"/>
        <v>1687_풍각남면_264</v>
      </c>
      <c r="B1563" s="1">
        <v>1687</v>
      </c>
      <c r="C1563" s="1" t="s">
        <v>11322</v>
      </c>
      <c r="D1563" s="1" t="s">
        <v>11323</v>
      </c>
      <c r="E1563" s="1">
        <v>1562</v>
      </c>
      <c r="F1563" s="1">
        <v>7</v>
      </c>
      <c r="G1563" s="1" t="s">
        <v>3090</v>
      </c>
      <c r="H1563" s="1" t="s">
        <v>6464</v>
      </c>
      <c r="I1563" s="1">
        <v>11</v>
      </c>
      <c r="L1563" s="1">
        <v>2</v>
      </c>
      <c r="M1563" s="1" t="s">
        <v>1002</v>
      </c>
      <c r="N1563" s="1" t="s">
        <v>7803</v>
      </c>
      <c r="T1563" s="1" t="s">
        <v>11369</v>
      </c>
      <c r="U1563" s="1" t="s">
        <v>44</v>
      </c>
      <c r="V1563" s="1" t="s">
        <v>6669</v>
      </c>
      <c r="Y1563" s="1" t="s">
        <v>1002</v>
      </c>
      <c r="Z1563" s="1" t="s">
        <v>7803</v>
      </c>
      <c r="AC1563" s="1">
        <v>56</v>
      </c>
      <c r="AD1563" s="1" t="s">
        <v>521</v>
      </c>
      <c r="AE1563" s="1" t="s">
        <v>8761</v>
      </c>
      <c r="AJ1563" s="1" t="s">
        <v>17</v>
      </c>
      <c r="AK1563" s="1" t="s">
        <v>8908</v>
      </c>
      <c r="AL1563" s="1" t="s">
        <v>51</v>
      </c>
      <c r="AM1563" s="1" t="s">
        <v>8849</v>
      </c>
      <c r="AN1563" s="1" t="s">
        <v>833</v>
      </c>
      <c r="AO1563" s="1" t="s">
        <v>8552</v>
      </c>
      <c r="AP1563" s="1" t="s">
        <v>297</v>
      </c>
      <c r="AQ1563" s="1" t="s">
        <v>11399</v>
      </c>
      <c r="AR1563" s="1" t="s">
        <v>3510</v>
      </c>
      <c r="AS1563" s="1" t="s">
        <v>9079</v>
      </c>
      <c r="AT1563" s="1" t="s">
        <v>44</v>
      </c>
      <c r="AU1563" s="1" t="s">
        <v>6669</v>
      </c>
      <c r="AV1563" s="1" t="s">
        <v>3511</v>
      </c>
      <c r="AW1563" s="1" t="s">
        <v>9491</v>
      </c>
      <c r="BB1563" s="1" t="s">
        <v>83</v>
      </c>
      <c r="BC1563" s="1" t="s">
        <v>11816</v>
      </c>
      <c r="BD1563" s="1" t="s">
        <v>13873</v>
      </c>
      <c r="BE1563" s="1" t="s">
        <v>11837</v>
      </c>
      <c r="BG1563" s="1" t="s">
        <v>44</v>
      </c>
      <c r="BH1563" s="1" t="s">
        <v>6669</v>
      </c>
      <c r="BI1563" s="1" t="s">
        <v>13500</v>
      </c>
      <c r="BJ1563" s="1" t="s">
        <v>13504</v>
      </c>
      <c r="BK1563" s="1" t="s">
        <v>60</v>
      </c>
      <c r="BL1563" s="1" t="s">
        <v>7012</v>
      </c>
      <c r="BM1563" s="1" t="s">
        <v>3512</v>
      </c>
      <c r="BN1563" s="1" t="s">
        <v>9625</v>
      </c>
      <c r="BO1563" s="1" t="s">
        <v>60</v>
      </c>
      <c r="BP1563" s="1" t="s">
        <v>7012</v>
      </c>
      <c r="BQ1563" s="1" t="s">
        <v>13515</v>
      </c>
      <c r="BR1563" s="1" t="s">
        <v>13520</v>
      </c>
      <c r="BS1563" s="1" t="s">
        <v>51</v>
      </c>
      <c r="BT1563" s="1" t="s">
        <v>8849</v>
      </c>
    </row>
    <row r="1564" spans="1:73" ht="13.5" customHeight="1" x14ac:dyDescent="0.25">
      <c r="A1564" s="4" t="str">
        <f t="shared" si="49"/>
        <v>1687_풍각남면_264</v>
      </c>
      <c r="B1564" s="1">
        <v>1687</v>
      </c>
      <c r="C1564" s="1" t="s">
        <v>11322</v>
      </c>
      <c r="D1564" s="1" t="s">
        <v>11323</v>
      </c>
      <c r="E1564" s="1">
        <v>1563</v>
      </c>
      <c r="F1564" s="1">
        <v>7</v>
      </c>
      <c r="G1564" s="1" t="s">
        <v>3090</v>
      </c>
      <c r="H1564" s="1" t="s">
        <v>6464</v>
      </c>
      <c r="I1564" s="1">
        <v>11</v>
      </c>
      <c r="L1564" s="1">
        <v>2</v>
      </c>
      <c r="M1564" s="1" t="s">
        <v>1002</v>
      </c>
      <c r="N1564" s="1" t="s">
        <v>7803</v>
      </c>
      <c r="S1564" s="1" t="s">
        <v>52</v>
      </c>
      <c r="T1564" s="1" t="s">
        <v>6593</v>
      </c>
      <c r="U1564" s="1" t="s">
        <v>53</v>
      </c>
      <c r="V1564" s="1" t="s">
        <v>6668</v>
      </c>
      <c r="Y1564" s="1" t="s">
        <v>13874</v>
      </c>
      <c r="Z1564" s="1" t="s">
        <v>11478</v>
      </c>
      <c r="AC1564" s="1">
        <v>48</v>
      </c>
      <c r="AD1564" s="1" t="s">
        <v>427</v>
      </c>
      <c r="AE1564" s="1" t="s">
        <v>8758</v>
      </c>
      <c r="AJ1564" s="1" t="s">
        <v>17</v>
      </c>
      <c r="AK1564" s="1" t="s">
        <v>8908</v>
      </c>
      <c r="AL1564" s="1" t="s">
        <v>51</v>
      </c>
      <c r="AM1564" s="1" t="s">
        <v>8849</v>
      </c>
      <c r="AN1564" s="1" t="s">
        <v>833</v>
      </c>
      <c r="AO1564" s="1" t="s">
        <v>8552</v>
      </c>
      <c r="AP1564" s="1" t="s">
        <v>297</v>
      </c>
      <c r="AQ1564" s="1" t="s">
        <v>11399</v>
      </c>
      <c r="AR1564" s="1" t="s">
        <v>3510</v>
      </c>
      <c r="AS1564" s="1" t="s">
        <v>9079</v>
      </c>
      <c r="AT1564" s="1" t="s">
        <v>44</v>
      </c>
      <c r="AU1564" s="1" t="s">
        <v>6669</v>
      </c>
      <c r="AV1564" s="1" t="s">
        <v>210</v>
      </c>
      <c r="AW1564" s="1" t="s">
        <v>8591</v>
      </c>
      <c r="BB1564" s="1" t="s">
        <v>46</v>
      </c>
      <c r="BC1564" s="1" t="s">
        <v>6783</v>
      </c>
      <c r="BD1564" s="1" t="s">
        <v>1755</v>
      </c>
      <c r="BE1564" s="1" t="s">
        <v>8220</v>
      </c>
      <c r="BG1564" s="1" t="s">
        <v>44</v>
      </c>
      <c r="BH1564" s="1" t="s">
        <v>6669</v>
      </c>
      <c r="BI1564" s="1" t="s">
        <v>3513</v>
      </c>
      <c r="BJ1564" s="1" t="s">
        <v>10142</v>
      </c>
      <c r="BK1564" s="1" t="s">
        <v>60</v>
      </c>
      <c r="BL1564" s="1" t="s">
        <v>7012</v>
      </c>
      <c r="BM1564" s="1" t="s">
        <v>3514</v>
      </c>
      <c r="BN1564" s="1" t="s">
        <v>10568</v>
      </c>
      <c r="BO1564" s="1" t="s">
        <v>44</v>
      </c>
      <c r="BP1564" s="1" t="s">
        <v>6669</v>
      </c>
      <c r="BQ1564" s="1" t="s">
        <v>657</v>
      </c>
      <c r="BR1564" s="1" t="s">
        <v>9274</v>
      </c>
      <c r="BS1564" s="1" t="s">
        <v>51</v>
      </c>
      <c r="BT1564" s="1" t="s">
        <v>8849</v>
      </c>
      <c r="BU1564" s="1" t="s">
        <v>14051</v>
      </c>
    </row>
    <row r="1565" spans="1:73" ht="13.5" customHeight="1" x14ac:dyDescent="0.25">
      <c r="A1565" s="4" t="str">
        <f t="shared" ref="A1565:A1589" si="50">HYPERLINK("http://kyu.snu.ac.kr/sdhj/index.jsp?type=hj/GK14817_00IH_0001_0265.jpg","1687_풍각남면_265")</f>
        <v>1687_풍각남면_265</v>
      </c>
      <c r="B1565" s="1">
        <v>1687</v>
      </c>
      <c r="C1565" s="1" t="s">
        <v>11322</v>
      </c>
      <c r="D1565" s="1" t="s">
        <v>11323</v>
      </c>
      <c r="E1565" s="1">
        <v>1564</v>
      </c>
      <c r="F1565" s="1">
        <v>7</v>
      </c>
      <c r="G1565" s="1" t="s">
        <v>3090</v>
      </c>
      <c r="H1565" s="1" t="s">
        <v>6464</v>
      </c>
      <c r="I1565" s="1">
        <v>11</v>
      </c>
      <c r="L1565" s="1">
        <v>2</v>
      </c>
      <c r="M1565" s="1" t="s">
        <v>1002</v>
      </c>
      <c r="N1565" s="1" t="s">
        <v>7803</v>
      </c>
      <c r="S1565" s="1" t="s">
        <v>93</v>
      </c>
      <c r="T1565" s="1" t="s">
        <v>6597</v>
      </c>
      <c r="Y1565" s="1" t="s">
        <v>576</v>
      </c>
      <c r="Z1565" s="1" t="s">
        <v>7768</v>
      </c>
      <c r="AC1565" s="1">
        <v>21</v>
      </c>
      <c r="AD1565" s="1" t="s">
        <v>415</v>
      </c>
      <c r="AE1565" s="1" t="s">
        <v>8756</v>
      </c>
    </row>
    <row r="1566" spans="1:73" ht="13.5" customHeight="1" x14ac:dyDescent="0.25">
      <c r="A1566" s="4" t="str">
        <f t="shared" si="50"/>
        <v>1687_풍각남면_265</v>
      </c>
      <c r="B1566" s="1">
        <v>1687</v>
      </c>
      <c r="C1566" s="1" t="s">
        <v>11322</v>
      </c>
      <c r="D1566" s="1" t="s">
        <v>11323</v>
      </c>
      <c r="E1566" s="1">
        <v>1565</v>
      </c>
      <c r="F1566" s="1">
        <v>7</v>
      </c>
      <c r="G1566" s="1" t="s">
        <v>3090</v>
      </c>
      <c r="H1566" s="1" t="s">
        <v>6464</v>
      </c>
      <c r="I1566" s="1">
        <v>11</v>
      </c>
      <c r="L1566" s="1">
        <v>2</v>
      </c>
      <c r="M1566" s="1" t="s">
        <v>1002</v>
      </c>
      <c r="N1566" s="1" t="s">
        <v>7803</v>
      </c>
      <c r="S1566" s="1" t="s">
        <v>93</v>
      </c>
      <c r="T1566" s="1" t="s">
        <v>6597</v>
      </c>
      <c r="Y1566" s="1" t="s">
        <v>3515</v>
      </c>
      <c r="Z1566" s="1" t="s">
        <v>7957</v>
      </c>
      <c r="AC1566" s="1">
        <v>10</v>
      </c>
      <c r="AD1566" s="1" t="s">
        <v>67</v>
      </c>
      <c r="AE1566" s="1" t="s">
        <v>8717</v>
      </c>
      <c r="AF1566" s="1" t="s">
        <v>97</v>
      </c>
      <c r="AG1566" s="1" t="s">
        <v>8774</v>
      </c>
    </row>
    <row r="1567" spans="1:73" ht="13.5" customHeight="1" x14ac:dyDescent="0.25">
      <c r="A1567" s="4" t="str">
        <f t="shared" si="50"/>
        <v>1687_풍각남면_265</v>
      </c>
      <c r="B1567" s="1">
        <v>1687</v>
      </c>
      <c r="C1567" s="1" t="s">
        <v>11322</v>
      </c>
      <c r="D1567" s="1" t="s">
        <v>11323</v>
      </c>
      <c r="E1567" s="1">
        <v>1566</v>
      </c>
      <c r="F1567" s="1">
        <v>7</v>
      </c>
      <c r="G1567" s="1" t="s">
        <v>3090</v>
      </c>
      <c r="H1567" s="1" t="s">
        <v>6464</v>
      </c>
      <c r="I1567" s="1">
        <v>11</v>
      </c>
      <c r="L1567" s="1">
        <v>3</v>
      </c>
      <c r="M1567" s="1" t="s">
        <v>3300</v>
      </c>
      <c r="N1567" s="1" t="s">
        <v>11511</v>
      </c>
      <c r="T1567" s="1" t="s">
        <v>11369</v>
      </c>
      <c r="U1567" s="1" t="s">
        <v>1711</v>
      </c>
      <c r="V1567" s="1" t="s">
        <v>6770</v>
      </c>
      <c r="Y1567" s="1" t="s">
        <v>3300</v>
      </c>
      <c r="Z1567" s="1" t="s">
        <v>11511</v>
      </c>
      <c r="AC1567" s="1">
        <v>34</v>
      </c>
      <c r="AD1567" s="1" t="s">
        <v>55</v>
      </c>
      <c r="AE1567" s="1" t="s">
        <v>8716</v>
      </c>
      <c r="AJ1567" s="1" t="s">
        <v>17</v>
      </c>
      <c r="AK1567" s="1" t="s">
        <v>8908</v>
      </c>
      <c r="AL1567" s="1" t="s">
        <v>51</v>
      </c>
      <c r="AM1567" s="1" t="s">
        <v>8849</v>
      </c>
      <c r="AN1567" s="1" t="s">
        <v>51</v>
      </c>
      <c r="AO1567" s="1" t="s">
        <v>8849</v>
      </c>
      <c r="AP1567" s="1" t="s">
        <v>58</v>
      </c>
      <c r="AQ1567" s="1" t="s">
        <v>6774</v>
      </c>
      <c r="AR1567" s="1" t="s">
        <v>3516</v>
      </c>
      <c r="AS1567" s="1" t="s">
        <v>9080</v>
      </c>
      <c r="AT1567" s="1" t="s">
        <v>148</v>
      </c>
      <c r="AU1567" s="1" t="s">
        <v>11760</v>
      </c>
      <c r="AV1567" s="1" t="s">
        <v>3414</v>
      </c>
      <c r="AW1567" s="1" t="s">
        <v>11781</v>
      </c>
      <c r="BB1567" s="1" t="s">
        <v>53</v>
      </c>
      <c r="BC1567" s="1" t="s">
        <v>6668</v>
      </c>
      <c r="BD1567" s="1" t="s">
        <v>3415</v>
      </c>
      <c r="BE1567" s="1" t="s">
        <v>11836</v>
      </c>
      <c r="BG1567" s="1" t="s">
        <v>60</v>
      </c>
      <c r="BH1567" s="1" t="s">
        <v>7012</v>
      </c>
      <c r="BI1567" s="1" t="s">
        <v>2066</v>
      </c>
      <c r="BJ1567" s="1" t="s">
        <v>8571</v>
      </c>
      <c r="BK1567" s="1" t="s">
        <v>60</v>
      </c>
      <c r="BL1567" s="1" t="s">
        <v>7012</v>
      </c>
      <c r="BM1567" s="1" t="s">
        <v>2259</v>
      </c>
      <c r="BN1567" s="1" t="s">
        <v>10063</v>
      </c>
      <c r="BO1567" s="1" t="s">
        <v>44</v>
      </c>
      <c r="BP1567" s="1" t="s">
        <v>6669</v>
      </c>
      <c r="BQ1567" s="1" t="s">
        <v>3416</v>
      </c>
      <c r="BR1567" s="1" t="s">
        <v>11017</v>
      </c>
      <c r="BS1567" s="1" t="s">
        <v>1317</v>
      </c>
      <c r="BT1567" s="1" t="s">
        <v>8926</v>
      </c>
    </row>
    <row r="1568" spans="1:73" ht="13.5" customHeight="1" x14ac:dyDescent="0.25">
      <c r="A1568" s="4" t="str">
        <f t="shared" si="50"/>
        <v>1687_풍각남면_265</v>
      </c>
      <c r="B1568" s="1">
        <v>1687</v>
      </c>
      <c r="C1568" s="1" t="s">
        <v>11322</v>
      </c>
      <c r="D1568" s="1" t="s">
        <v>11323</v>
      </c>
      <c r="E1568" s="1">
        <v>1567</v>
      </c>
      <c r="F1568" s="1">
        <v>7</v>
      </c>
      <c r="G1568" s="1" t="s">
        <v>3090</v>
      </c>
      <c r="H1568" s="1" t="s">
        <v>6464</v>
      </c>
      <c r="I1568" s="1">
        <v>11</v>
      </c>
      <c r="L1568" s="1">
        <v>3</v>
      </c>
      <c r="M1568" s="1" t="s">
        <v>3300</v>
      </c>
      <c r="N1568" s="1" t="s">
        <v>11511</v>
      </c>
      <c r="S1568" s="1" t="s">
        <v>52</v>
      </c>
      <c r="T1568" s="1" t="s">
        <v>6593</v>
      </c>
      <c r="U1568" s="1" t="s">
        <v>53</v>
      </c>
      <c r="V1568" s="1" t="s">
        <v>6668</v>
      </c>
      <c r="Y1568" s="1" t="s">
        <v>1672</v>
      </c>
      <c r="Z1568" s="1" t="s">
        <v>7513</v>
      </c>
      <c r="AC1568" s="1">
        <v>33</v>
      </c>
      <c r="AD1568" s="1" t="s">
        <v>574</v>
      </c>
      <c r="AE1568" s="1" t="s">
        <v>8762</v>
      </c>
      <c r="AJ1568" s="1" t="s">
        <v>17</v>
      </c>
      <c r="AK1568" s="1" t="s">
        <v>8908</v>
      </c>
      <c r="AL1568" s="1" t="s">
        <v>51</v>
      </c>
      <c r="AM1568" s="1" t="s">
        <v>8849</v>
      </c>
      <c r="AN1568" s="1" t="s">
        <v>116</v>
      </c>
      <c r="AO1568" s="1" t="s">
        <v>8914</v>
      </c>
      <c r="AP1568" s="1" t="s">
        <v>60</v>
      </c>
      <c r="AQ1568" s="1" t="s">
        <v>7012</v>
      </c>
      <c r="AR1568" s="1" t="s">
        <v>3517</v>
      </c>
      <c r="AS1568" s="1" t="s">
        <v>11712</v>
      </c>
      <c r="AT1568" s="1" t="s">
        <v>148</v>
      </c>
      <c r="AU1568" s="1" t="s">
        <v>11760</v>
      </c>
      <c r="AV1568" s="1" t="s">
        <v>3518</v>
      </c>
      <c r="AW1568" s="1" t="s">
        <v>11798</v>
      </c>
      <c r="BB1568" s="1" t="s">
        <v>53</v>
      </c>
      <c r="BC1568" s="1" t="s">
        <v>6668</v>
      </c>
      <c r="BD1568" s="1" t="s">
        <v>2467</v>
      </c>
      <c r="BE1568" s="1" t="s">
        <v>7701</v>
      </c>
      <c r="BI1568" s="1" t="s">
        <v>3519</v>
      </c>
      <c r="BJ1568" s="1" t="s">
        <v>10143</v>
      </c>
      <c r="BM1568" s="1" t="s">
        <v>320</v>
      </c>
      <c r="BN1568" s="1" t="s">
        <v>11933</v>
      </c>
      <c r="BO1568" s="1" t="s">
        <v>148</v>
      </c>
      <c r="BP1568" s="1" t="s">
        <v>11401</v>
      </c>
      <c r="BQ1568" s="1" t="s">
        <v>3520</v>
      </c>
      <c r="BR1568" s="1" t="s">
        <v>11028</v>
      </c>
      <c r="BS1568" s="1" t="s">
        <v>196</v>
      </c>
      <c r="BT1568" s="1" t="s">
        <v>8873</v>
      </c>
    </row>
    <row r="1569" spans="1:72" ht="13.5" customHeight="1" x14ac:dyDescent="0.25">
      <c r="A1569" s="4" t="str">
        <f t="shared" si="50"/>
        <v>1687_풍각남면_265</v>
      </c>
      <c r="B1569" s="1">
        <v>1687</v>
      </c>
      <c r="C1569" s="1" t="s">
        <v>11322</v>
      </c>
      <c r="D1569" s="1" t="s">
        <v>11323</v>
      </c>
      <c r="E1569" s="1">
        <v>1568</v>
      </c>
      <c r="F1569" s="1">
        <v>7</v>
      </c>
      <c r="G1569" s="1" t="s">
        <v>3090</v>
      </c>
      <c r="H1569" s="1" t="s">
        <v>6464</v>
      </c>
      <c r="I1569" s="1">
        <v>11</v>
      </c>
      <c r="L1569" s="1">
        <v>3</v>
      </c>
      <c r="M1569" s="1" t="s">
        <v>3300</v>
      </c>
      <c r="N1569" s="1" t="s">
        <v>11511</v>
      </c>
      <c r="S1569" s="1" t="s">
        <v>70</v>
      </c>
      <c r="T1569" s="1" t="s">
        <v>6596</v>
      </c>
      <c r="Y1569" s="1" t="s">
        <v>3425</v>
      </c>
      <c r="Z1569" s="1" t="s">
        <v>7932</v>
      </c>
      <c r="AC1569" s="1">
        <v>2</v>
      </c>
      <c r="AD1569" s="1" t="s">
        <v>69</v>
      </c>
      <c r="AE1569" s="1" t="s">
        <v>6722</v>
      </c>
      <c r="AF1569" s="1" t="s">
        <v>97</v>
      </c>
      <c r="AG1569" s="1" t="s">
        <v>8774</v>
      </c>
    </row>
    <row r="1570" spans="1:72" ht="13.5" customHeight="1" x14ac:dyDescent="0.25">
      <c r="A1570" s="4" t="str">
        <f t="shared" si="50"/>
        <v>1687_풍각남면_265</v>
      </c>
      <c r="B1570" s="1">
        <v>1687</v>
      </c>
      <c r="C1570" s="1" t="s">
        <v>11322</v>
      </c>
      <c r="D1570" s="1" t="s">
        <v>11323</v>
      </c>
      <c r="E1570" s="1">
        <v>1569</v>
      </c>
      <c r="F1570" s="1">
        <v>7</v>
      </c>
      <c r="G1570" s="1" t="s">
        <v>3090</v>
      </c>
      <c r="H1570" s="1" t="s">
        <v>6464</v>
      </c>
      <c r="I1570" s="1">
        <v>11</v>
      </c>
      <c r="L1570" s="1">
        <v>4</v>
      </c>
      <c r="M1570" s="1" t="s">
        <v>12576</v>
      </c>
      <c r="N1570" s="1" t="s">
        <v>13069</v>
      </c>
      <c r="T1570" s="1" t="s">
        <v>11368</v>
      </c>
      <c r="U1570" s="1" t="s">
        <v>134</v>
      </c>
      <c r="V1570" s="1" t="s">
        <v>6674</v>
      </c>
      <c r="W1570" s="1" t="s">
        <v>518</v>
      </c>
      <c r="X1570" s="1" t="s">
        <v>7068</v>
      </c>
      <c r="Y1570" s="1" t="s">
        <v>444</v>
      </c>
      <c r="Z1570" s="1" t="s">
        <v>7183</v>
      </c>
      <c r="AC1570" s="1">
        <v>53</v>
      </c>
      <c r="AD1570" s="1" t="s">
        <v>146</v>
      </c>
      <c r="AE1570" s="1" t="s">
        <v>8730</v>
      </c>
      <c r="AJ1570" s="1" t="s">
        <v>17</v>
      </c>
      <c r="AK1570" s="1" t="s">
        <v>8908</v>
      </c>
      <c r="AL1570" s="1" t="s">
        <v>519</v>
      </c>
      <c r="AM1570" s="1" t="s">
        <v>8916</v>
      </c>
      <c r="AT1570" s="1" t="s">
        <v>60</v>
      </c>
      <c r="AU1570" s="1" t="s">
        <v>7012</v>
      </c>
      <c r="AV1570" s="1" t="s">
        <v>3521</v>
      </c>
      <c r="AW1570" s="1" t="s">
        <v>8259</v>
      </c>
      <c r="BG1570" s="1" t="s">
        <v>60</v>
      </c>
      <c r="BH1570" s="1" t="s">
        <v>7012</v>
      </c>
      <c r="BI1570" s="1" t="s">
        <v>744</v>
      </c>
      <c r="BJ1570" s="1" t="s">
        <v>7254</v>
      </c>
      <c r="BK1570" s="1" t="s">
        <v>60</v>
      </c>
      <c r="BL1570" s="1" t="s">
        <v>7012</v>
      </c>
      <c r="BM1570" s="1" t="s">
        <v>704</v>
      </c>
      <c r="BN1570" s="1" t="s">
        <v>9277</v>
      </c>
      <c r="BO1570" s="1" t="s">
        <v>60</v>
      </c>
      <c r="BP1570" s="1" t="s">
        <v>7012</v>
      </c>
      <c r="BQ1570" s="1" t="s">
        <v>3522</v>
      </c>
      <c r="BR1570" s="1" t="s">
        <v>11029</v>
      </c>
      <c r="BS1570" s="1" t="s">
        <v>564</v>
      </c>
      <c r="BT1570" s="1" t="s">
        <v>8918</v>
      </c>
    </row>
    <row r="1571" spans="1:72" ht="13.5" customHeight="1" x14ac:dyDescent="0.25">
      <c r="A1571" s="4" t="str">
        <f t="shared" si="50"/>
        <v>1687_풍각남면_265</v>
      </c>
      <c r="B1571" s="1">
        <v>1687</v>
      </c>
      <c r="C1571" s="1" t="s">
        <v>11322</v>
      </c>
      <c r="D1571" s="1" t="s">
        <v>11323</v>
      </c>
      <c r="E1571" s="1">
        <v>1570</v>
      </c>
      <c r="F1571" s="1">
        <v>7</v>
      </c>
      <c r="G1571" s="1" t="s">
        <v>3090</v>
      </c>
      <c r="H1571" s="1" t="s">
        <v>6464</v>
      </c>
      <c r="I1571" s="1">
        <v>11</v>
      </c>
      <c r="L1571" s="1">
        <v>4</v>
      </c>
      <c r="M1571" s="1" t="s">
        <v>12576</v>
      </c>
      <c r="N1571" s="1" t="s">
        <v>13069</v>
      </c>
      <c r="S1571" s="1" t="s">
        <v>52</v>
      </c>
      <c r="T1571" s="1" t="s">
        <v>6593</v>
      </c>
      <c r="U1571" s="1" t="s">
        <v>83</v>
      </c>
      <c r="V1571" s="1" t="s">
        <v>11397</v>
      </c>
      <c r="W1571" s="1" t="s">
        <v>98</v>
      </c>
      <c r="X1571" s="1" t="s">
        <v>11439</v>
      </c>
      <c r="Y1571" s="1" t="s">
        <v>3211</v>
      </c>
      <c r="Z1571" s="1" t="s">
        <v>7732</v>
      </c>
      <c r="AC1571" s="1">
        <v>43</v>
      </c>
      <c r="AD1571" s="1" t="s">
        <v>382</v>
      </c>
      <c r="AE1571" s="1" t="s">
        <v>8753</v>
      </c>
      <c r="AJ1571" s="1" t="s">
        <v>17</v>
      </c>
      <c r="AK1571" s="1" t="s">
        <v>8908</v>
      </c>
      <c r="AL1571" s="1" t="s">
        <v>56</v>
      </c>
      <c r="AM1571" s="1" t="s">
        <v>11552</v>
      </c>
      <c r="AT1571" s="1" t="s">
        <v>60</v>
      </c>
      <c r="AU1571" s="1" t="s">
        <v>7012</v>
      </c>
      <c r="AV1571" s="1" t="s">
        <v>2624</v>
      </c>
      <c r="AW1571" s="1" t="s">
        <v>7736</v>
      </c>
      <c r="BG1571" s="1" t="s">
        <v>60</v>
      </c>
      <c r="BH1571" s="1" t="s">
        <v>7012</v>
      </c>
      <c r="BI1571" s="1" t="s">
        <v>1311</v>
      </c>
      <c r="BJ1571" s="1" t="s">
        <v>7871</v>
      </c>
      <c r="BK1571" s="1" t="s">
        <v>60</v>
      </c>
      <c r="BL1571" s="1" t="s">
        <v>7012</v>
      </c>
      <c r="BM1571" s="1" t="s">
        <v>3523</v>
      </c>
      <c r="BN1571" s="1" t="s">
        <v>10569</v>
      </c>
      <c r="BO1571" s="1" t="s">
        <v>60</v>
      </c>
      <c r="BP1571" s="1" t="s">
        <v>7012</v>
      </c>
      <c r="BQ1571" s="1" t="s">
        <v>3524</v>
      </c>
      <c r="BR1571" s="1" t="s">
        <v>11030</v>
      </c>
      <c r="BS1571" s="1" t="s">
        <v>833</v>
      </c>
      <c r="BT1571" s="1" t="s">
        <v>8552</v>
      </c>
    </row>
    <row r="1572" spans="1:72" ht="13.5" customHeight="1" x14ac:dyDescent="0.25">
      <c r="A1572" s="4" t="str">
        <f t="shared" si="50"/>
        <v>1687_풍각남면_265</v>
      </c>
      <c r="B1572" s="1">
        <v>1687</v>
      </c>
      <c r="C1572" s="1" t="s">
        <v>11322</v>
      </c>
      <c r="D1572" s="1" t="s">
        <v>11323</v>
      </c>
      <c r="E1572" s="1">
        <v>1571</v>
      </c>
      <c r="F1572" s="1">
        <v>7</v>
      </c>
      <c r="G1572" s="1" t="s">
        <v>3090</v>
      </c>
      <c r="H1572" s="1" t="s">
        <v>6464</v>
      </c>
      <c r="I1572" s="1">
        <v>11</v>
      </c>
      <c r="L1572" s="1">
        <v>4</v>
      </c>
      <c r="M1572" s="1" t="s">
        <v>12576</v>
      </c>
      <c r="N1572" s="1" t="s">
        <v>13069</v>
      </c>
      <c r="S1572" s="1" t="s">
        <v>70</v>
      </c>
      <c r="T1572" s="1" t="s">
        <v>6596</v>
      </c>
      <c r="Y1572" s="1" t="s">
        <v>1210</v>
      </c>
      <c r="Z1572" s="1" t="s">
        <v>7376</v>
      </c>
      <c r="AC1572" s="1">
        <v>14</v>
      </c>
      <c r="AD1572" s="1" t="s">
        <v>240</v>
      </c>
      <c r="AE1572" s="1" t="s">
        <v>8740</v>
      </c>
    </row>
    <row r="1573" spans="1:72" ht="13.5" customHeight="1" x14ac:dyDescent="0.25">
      <c r="A1573" s="4" t="str">
        <f t="shared" si="50"/>
        <v>1687_풍각남면_265</v>
      </c>
      <c r="B1573" s="1">
        <v>1687</v>
      </c>
      <c r="C1573" s="1" t="s">
        <v>11322</v>
      </c>
      <c r="D1573" s="1" t="s">
        <v>11323</v>
      </c>
      <c r="E1573" s="1">
        <v>1572</v>
      </c>
      <c r="F1573" s="1">
        <v>7</v>
      </c>
      <c r="G1573" s="1" t="s">
        <v>3090</v>
      </c>
      <c r="H1573" s="1" t="s">
        <v>6464</v>
      </c>
      <c r="I1573" s="1">
        <v>11</v>
      </c>
      <c r="L1573" s="1">
        <v>4</v>
      </c>
      <c r="M1573" s="1" t="s">
        <v>12576</v>
      </c>
      <c r="N1573" s="1" t="s">
        <v>13069</v>
      </c>
      <c r="S1573" s="1" t="s">
        <v>93</v>
      </c>
      <c r="T1573" s="1" t="s">
        <v>6597</v>
      </c>
      <c r="U1573" s="1" t="s">
        <v>721</v>
      </c>
      <c r="V1573" s="1" t="s">
        <v>6715</v>
      </c>
      <c r="Y1573" s="1" t="s">
        <v>3525</v>
      </c>
      <c r="Z1573" s="1" t="s">
        <v>7958</v>
      </c>
      <c r="AC1573" s="1">
        <v>8</v>
      </c>
      <c r="AD1573" s="1" t="s">
        <v>594</v>
      </c>
      <c r="AE1573" s="1" t="s">
        <v>8763</v>
      </c>
      <c r="AF1573" s="1" t="s">
        <v>97</v>
      </c>
      <c r="AG1573" s="1" t="s">
        <v>8774</v>
      </c>
    </row>
    <row r="1574" spans="1:72" ht="13.5" customHeight="1" x14ac:dyDescent="0.25">
      <c r="A1574" s="4" t="str">
        <f t="shared" si="50"/>
        <v>1687_풍각남면_265</v>
      </c>
      <c r="B1574" s="1">
        <v>1687</v>
      </c>
      <c r="C1574" s="1" t="s">
        <v>11322</v>
      </c>
      <c r="D1574" s="1" t="s">
        <v>11323</v>
      </c>
      <c r="E1574" s="1">
        <v>1573</v>
      </c>
      <c r="F1574" s="1">
        <v>7</v>
      </c>
      <c r="G1574" s="1" t="s">
        <v>3090</v>
      </c>
      <c r="H1574" s="1" t="s">
        <v>6464</v>
      </c>
      <c r="I1574" s="1">
        <v>11</v>
      </c>
      <c r="L1574" s="1">
        <v>5</v>
      </c>
      <c r="M1574" s="1" t="s">
        <v>12577</v>
      </c>
      <c r="N1574" s="1" t="s">
        <v>13070</v>
      </c>
      <c r="T1574" s="1" t="s">
        <v>11369</v>
      </c>
      <c r="U1574" s="1" t="s">
        <v>3526</v>
      </c>
      <c r="V1574" s="1" t="s">
        <v>13371</v>
      </c>
      <c r="W1574" s="1" t="s">
        <v>84</v>
      </c>
      <c r="X1574" s="1" t="s">
        <v>11440</v>
      </c>
      <c r="Y1574" s="1" t="s">
        <v>3527</v>
      </c>
      <c r="Z1574" s="1" t="s">
        <v>7959</v>
      </c>
      <c r="AC1574" s="1">
        <v>45</v>
      </c>
      <c r="AD1574" s="1" t="s">
        <v>406</v>
      </c>
      <c r="AE1574" s="1" t="s">
        <v>8755</v>
      </c>
      <c r="AJ1574" s="1" t="s">
        <v>17</v>
      </c>
      <c r="AK1574" s="1" t="s">
        <v>8908</v>
      </c>
      <c r="AL1574" s="1" t="s">
        <v>163</v>
      </c>
      <c r="AM1574" s="1" t="s">
        <v>8851</v>
      </c>
      <c r="AT1574" s="1" t="s">
        <v>216</v>
      </c>
      <c r="AU1574" s="1" t="s">
        <v>13344</v>
      </c>
      <c r="AV1574" s="1" t="s">
        <v>3528</v>
      </c>
      <c r="AW1574" s="1" t="s">
        <v>11774</v>
      </c>
      <c r="BB1574" s="1" t="s">
        <v>214</v>
      </c>
      <c r="BC1574" s="1" t="s">
        <v>13383</v>
      </c>
      <c r="BD1574" s="1" t="s">
        <v>1167</v>
      </c>
      <c r="BE1574" s="1" t="s">
        <v>7806</v>
      </c>
      <c r="BG1574" s="1" t="s">
        <v>44</v>
      </c>
      <c r="BH1574" s="1" t="s">
        <v>6669</v>
      </c>
      <c r="BI1574" s="1" t="s">
        <v>846</v>
      </c>
      <c r="BJ1574" s="1" t="s">
        <v>9289</v>
      </c>
      <c r="BK1574" s="1" t="s">
        <v>44</v>
      </c>
      <c r="BL1574" s="1" t="s">
        <v>6669</v>
      </c>
      <c r="BM1574" s="1" t="s">
        <v>1373</v>
      </c>
      <c r="BN1574" s="1" t="s">
        <v>8678</v>
      </c>
      <c r="BO1574" s="1" t="s">
        <v>60</v>
      </c>
      <c r="BP1574" s="1" t="s">
        <v>7012</v>
      </c>
      <c r="BQ1574" s="1" t="s">
        <v>3529</v>
      </c>
      <c r="BR1574" s="1" t="s">
        <v>11990</v>
      </c>
      <c r="BS1574" s="1" t="s">
        <v>56</v>
      </c>
      <c r="BT1574" s="1" t="s">
        <v>11552</v>
      </c>
    </row>
    <row r="1575" spans="1:72" ht="13.5" customHeight="1" x14ac:dyDescent="0.25">
      <c r="A1575" s="4" t="str">
        <f t="shared" si="50"/>
        <v>1687_풍각남면_265</v>
      </c>
      <c r="B1575" s="1">
        <v>1687</v>
      </c>
      <c r="C1575" s="1" t="s">
        <v>11322</v>
      </c>
      <c r="D1575" s="1" t="s">
        <v>11323</v>
      </c>
      <c r="E1575" s="1">
        <v>1574</v>
      </c>
      <c r="F1575" s="1">
        <v>7</v>
      </c>
      <c r="G1575" s="1" t="s">
        <v>3090</v>
      </c>
      <c r="H1575" s="1" t="s">
        <v>6464</v>
      </c>
      <c r="I1575" s="1">
        <v>11</v>
      </c>
      <c r="L1575" s="1">
        <v>5</v>
      </c>
      <c r="M1575" s="1" t="s">
        <v>12577</v>
      </c>
      <c r="N1575" s="1" t="s">
        <v>13070</v>
      </c>
      <c r="S1575" s="1" t="s">
        <v>52</v>
      </c>
      <c r="T1575" s="1" t="s">
        <v>6593</v>
      </c>
      <c r="U1575" s="1" t="s">
        <v>83</v>
      </c>
      <c r="V1575" s="1" t="s">
        <v>11397</v>
      </c>
      <c r="W1575" s="1" t="s">
        <v>145</v>
      </c>
      <c r="X1575" s="1" t="s">
        <v>7059</v>
      </c>
      <c r="Y1575" s="1" t="s">
        <v>140</v>
      </c>
      <c r="Z1575" s="1" t="s">
        <v>7129</v>
      </c>
      <c r="AC1575" s="1">
        <v>48</v>
      </c>
      <c r="AD1575" s="1" t="s">
        <v>427</v>
      </c>
      <c r="AE1575" s="1" t="s">
        <v>8758</v>
      </c>
      <c r="AJ1575" s="1" t="s">
        <v>17</v>
      </c>
      <c r="AK1575" s="1" t="s">
        <v>8908</v>
      </c>
      <c r="AL1575" s="1" t="s">
        <v>51</v>
      </c>
      <c r="AM1575" s="1" t="s">
        <v>8849</v>
      </c>
      <c r="AT1575" s="1" t="s">
        <v>297</v>
      </c>
      <c r="AU1575" s="1" t="s">
        <v>11759</v>
      </c>
      <c r="AV1575" s="1" t="s">
        <v>620</v>
      </c>
      <c r="AW1575" s="1" t="s">
        <v>10806</v>
      </c>
      <c r="BG1575" s="1" t="s">
        <v>297</v>
      </c>
      <c r="BH1575" s="1" t="s">
        <v>11399</v>
      </c>
      <c r="BI1575" s="1" t="s">
        <v>3530</v>
      </c>
      <c r="BJ1575" s="1" t="s">
        <v>10144</v>
      </c>
      <c r="BK1575" s="1" t="s">
        <v>60</v>
      </c>
      <c r="BL1575" s="1" t="s">
        <v>7012</v>
      </c>
      <c r="BM1575" s="1" t="s">
        <v>3531</v>
      </c>
      <c r="BN1575" s="1" t="s">
        <v>9536</v>
      </c>
      <c r="BO1575" s="1" t="s">
        <v>60</v>
      </c>
      <c r="BP1575" s="1" t="s">
        <v>7012</v>
      </c>
      <c r="BQ1575" s="1" t="s">
        <v>3532</v>
      </c>
      <c r="BR1575" s="1" t="s">
        <v>11031</v>
      </c>
      <c r="BS1575" s="1" t="s">
        <v>587</v>
      </c>
      <c r="BT1575" s="1" t="s">
        <v>8884</v>
      </c>
    </row>
    <row r="1576" spans="1:72" ht="13.5" customHeight="1" x14ac:dyDescent="0.25">
      <c r="A1576" s="4" t="str">
        <f t="shared" si="50"/>
        <v>1687_풍각남면_265</v>
      </c>
      <c r="B1576" s="1">
        <v>1687</v>
      </c>
      <c r="C1576" s="1" t="s">
        <v>11322</v>
      </c>
      <c r="D1576" s="1" t="s">
        <v>11323</v>
      </c>
      <c r="E1576" s="1">
        <v>1575</v>
      </c>
      <c r="F1576" s="1">
        <v>7</v>
      </c>
      <c r="G1576" s="1" t="s">
        <v>3090</v>
      </c>
      <c r="H1576" s="1" t="s">
        <v>6464</v>
      </c>
      <c r="I1576" s="1">
        <v>11</v>
      </c>
      <c r="L1576" s="1">
        <v>5</v>
      </c>
      <c r="M1576" s="1" t="s">
        <v>12577</v>
      </c>
      <c r="N1576" s="1" t="s">
        <v>13070</v>
      </c>
      <c r="T1576" s="1" t="s">
        <v>11389</v>
      </c>
      <c r="U1576" s="1" t="s">
        <v>324</v>
      </c>
      <c r="V1576" s="1" t="s">
        <v>6693</v>
      </c>
      <c r="Y1576" s="1" t="s">
        <v>702</v>
      </c>
      <c r="Z1576" s="1" t="s">
        <v>7242</v>
      </c>
      <c r="AC1576" s="1">
        <v>22</v>
      </c>
      <c r="AD1576" s="1" t="s">
        <v>253</v>
      </c>
      <c r="AE1576" s="1" t="s">
        <v>8742</v>
      </c>
    </row>
    <row r="1577" spans="1:72" ht="13.5" customHeight="1" x14ac:dyDescent="0.25">
      <c r="A1577" s="4" t="str">
        <f t="shared" si="50"/>
        <v>1687_풍각남면_265</v>
      </c>
      <c r="B1577" s="1">
        <v>1687</v>
      </c>
      <c r="C1577" s="1" t="s">
        <v>11322</v>
      </c>
      <c r="D1577" s="1" t="s">
        <v>11323</v>
      </c>
      <c r="E1577" s="1">
        <v>1576</v>
      </c>
      <c r="F1577" s="1">
        <v>7</v>
      </c>
      <c r="G1577" s="1" t="s">
        <v>3090</v>
      </c>
      <c r="H1577" s="1" t="s">
        <v>6464</v>
      </c>
      <c r="I1577" s="1">
        <v>12</v>
      </c>
      <c r="J1577" s="1" t="s">
        <v>3533</v>
      </c>
      <c r="K1577" s="1" t="s">
        <v>6521</v>
      </c>
      <c r="L1577" s="1">
        <v>1</v>
      </c>
      <c r="M1577" s="1" t="s">
        <v>3534</v>
      </c>
      <c r="N1577" s="1" t="s">
        <v>7960</v>
      </c>
      <c r="T1577" s="1" t="s">
        <v>11368</v>
      </c>
      <c r="U1577" s="1" t="s">
        <v>44</v>
      </c>
      <c r="V1577" s="1" t="s">
        <v>6669</v>
      </c>
      <c r="Y1577" s="1" t="s">
        <v>3534</v>
      </c>
      <c r="Z1577" s="1" t="s">
        <v>7960</v>
      </c>
      <c r="AC1577" s="1">
        <v>46</v>
      </c>
      <c r="AD1577" s="1" t="s">
        <v>376</v>
      </c>
      <c r="AE1577" s="1" t="s">
        <v>8752</v>
      </c>
      <c r="AJ1577" s="1" t="s">
        <v>17</v>
      </c>
      <c r="AK1577" s="1" t="s">
        <v>8908</v>
      </c>
      <c r="AL1577" s="1" t="s">
        <v>833</v>
      </c>
      <c r="AM1577" s="1" t="s">
        <v>8552</v>
      </c>
      <c r="AN1577" s="1" t="s">
        <v>598</v>
      </c>
      <c r="AO1577" s="1" t="s">
        <v>8969</v>
      </c>
      <c r="AP1577" s="1" t="s">
        <v>58</v>
      </c>
      <c r="AQ1577" s="1" t="s">
        <v>6774</v>
      </c>
      <c r="AR1577" s="1" t="s">
        <v>3535</v>
      </c>
      <c r="AS1577" s="1" t="s">
        <v>9081</v>
      </c>
      <c r="AT1577" s="1" t="s">
        <v>44</v>
      </c>
      <c r="AU1577" s="1" t="s">
        <v>6669</v>
      </c>
      <c r="AV1577" s="1" t="s">
        <v>377</v>
      </c>
      <c r="AW1577" s="1" t="s">
        <v>7792</v>
      </c>
      <c r="BB1577" s="1" t="s">
        <v>53</v>
      </c>
      <c r="BC1577" s="1" t="s">
        <v>6668</v>
      </c>
      <c r="BD1577" s="1" t="s">
        <v>3133</v>
      </c>
      <c r="BE1577" s="1" t="s">
        <v>7867</v>
      </c>
      <c r="BG1577" s="1" t="s">
        <v>44</v>
      </c>
      <c r="BH1577" s="1" t="s">
        <v>6669</v>
      </c>
      <c r="BI1577" s="1" t="s">
        <v>2680</v>
      </c>
      <c r="BJ1577" s="1" t="s">
        <v>9802</v>
      </c>
      <c r="BK1577" s="1" t="s">
        <v>44</v>
      </c>
      <c r="BL1577" s="1" t="s">
        <v>6669</v>
      </c>
      <c r="BM1577" s="1" t="s">
        <v>3536</v>
      </c>
      <c r="BN1577" s="1" t="s">
        <v>10570</v>
      </c>
      <c r="BO1577" s="1" t="s">
        <v>44</v>
      </c>
      <c r="BP1577" s="1" t="s">
        <v>6669</v>
      </c>
      <c r="BQ1577" s="1" t="s">
        <v>3537</v>
      </c>
      <c r="BR1577" s="1" t="s">
        <v>9563</v>
      </c>
      <c r="BS1577" s="1" t="s">
        <v>370</v>
      </c>
      <c r="BT1577" s="1" t="s">
        <v>8933</v>
      </c>
    </row>
    <row r="1578" spans="1:72" ht="13.5" customHeight="1" x14ac:dyDescent="0.25">
      <c r="A1578" s="4" t="str">
        <f t="shared" si="50"/>
        <v>1687_풍각남면_265</v>
      </c>
      <c r="B1578" s="1">
        <v>1687</v>
      </c>
      <c r="C1578" s="1" t="s">
        <v>11322</v>
      </c>
      <c r="D1578" s="1" t="s">
        <v>11323</v>
      </c>
      <c r="E1578" s="1">
        <v>1577</v>
      </c>
      <c r="F1578" s="1">
        <v>7</v>
      </c>
      <c r="G1578" s="1" t="s">
        <v>3090</v>
      </c>
      <c r="H1578" s="1" t="s">
        <v>6464</v>
      </c>
      <c r="I1578" s="1">
        <v>12</v>
      </c>
      <c r="L1578" s="1">
        <v>1</v>
      </c>
      <c r="M1578" s="1" t="s">
        <v>3534</v>
      </c>
      <c r="N1578" s="1" t="s">
        <v>7960</v>
      </c>
      <c r="S1578" s="1" t="s">
        <v>52</v>
      </c>
      <c r="T1578" s="1" t="s">
        <v>6593</v>
      </c>
      <c r="U1578" s="1" t="s">
        <v>53</v>
      </c>
      <c r="V1578" s="1" t="s">
        <v>6668</v>
      </c>
      <c r="Y1578" s="1" t="s">
        <v>3538</v>
      </c>
      <c r="Z1578" s="1" t="s">
        <v>7961</v>
      </c>
      <c r="AC1578" s="1">
        <v>42</v>
      </c>
      <c r="AD1578" s="1" t="s">
        <v>307</v>
      </c>
      <c r="AE1578" s="1" t="s">
        <v>8745</v>
      </c>
      <c r="AJ1578" s="1" t="s">
        <v>17</v>
      </c>
      <c r="AK1578" s="1" t="s">
        <v>8908</v>
      </c>
      <c r="AL1578" s="1" t="s">
        <v>497</v>
      </c>
      <c r="AM1578" s="1" t="s">
        <v>8848</v>
      </c>
      <c r="AN1578" s="1" t="s">
        <v>163</v>
      </c>
      <c r="AO1578" s="1" t="s">
        <v>8851</v>
      </c>
      <c r="AP1578" s="1" t="s">
        <v>970</v>
      </c>
      <c r="AQ1578" s="1" t="s">
        <v>6704</v>
      </c>
      <c r="AR1578" s="1" t="s">
        <v>3539</v>
      </c>
      <c r="AS1578" s="1" t="s">
        <v>9082</v>
      </c>
      <c r="AT1578" s="1" t="s">
        <v>618</v>
      </c>
      <c r="AU1578" s="1" t="s">
        <v>6817</v>
      </c>
      <c r="AV1578" s="1" t="s">
        <v>3540</v>
      </c>
      <c r="AW1578" s="1" t="s">
        <v>9492</v>
      </c>
      <c r="BB1578" s="1" t="s">
        <v>46</v>
      </c>
      <c r="BC1578" s="1" t="s">
        <v>6783</v>
      </c>
      <c r="BD1578" s="1" t="s">
        <v>1622</v>
      </c>
      <c r="BE1578" s="1" t="s">
        <v>7496</v>
      </c>
      <c r="BG1578" s="1" t="s">
        <v>60</v>
      </c>
      <c r="BH1578" s="1" t="s">
        <v>7012</v>
      </c>
      <c r="BI1578" s="1" t="s">
        <v>1811</v>
      </c>
      <c r="BJ1578" s="1" t="s">
        <v>7832</v>
      </c>
      <c r="BK1578" s="1" t="s">
        <v>60</v>
      </c>
      <c r="BL1578" s="1" t="s">
        <v>7012</v>
      </c>
      <c r="BM1578" s="1" t="s">
        <v>3237</v>
      </c>
      <c r="BN1578" s="1" t="s">
        <v>9744</v>
      </c>
      <c r="BO1578" s="1" t="s">
        <v>78</v>
      </c>
      <c r="BP1578" s="1" t="s">
        <v>6689</v>
      </c>
      <c r="BQ1578" s="1" t="s">
        <v>1638</v>
      </c>
      <c r="BR1578" s="1" t="s">
        <v>11975</v>
      </c>
      <c r="BS1578" s="1" t="s">
        <v>56</v>
      </c>
      <c r="BT1578" s="1" t="s">
        <v>11552</v>
      </c>
    </row>
    <row r="1579" spans="1:72" ht="13.5" customHeight="1" x14ac:dyDescent="0.25">
      <c r="A1579" s="4" t="str">
        <f t="shared" si="50"/>
        <v>1687_풍각남면_265</v>
      </c>
      <c r="B1579" s="1">
        <v>1687</v>
      </c>
      <c r="C1579" s="1" t="s">
        <v>11322</v>
      </c>
      <c r="D1579" s="1" t="s">
        <v>11323</v>
      </c>
      <c r="E1579" s="1">
        <v>1578</v>
      </c>
      <c r="F1579" s="1">
        <v>7</v>
      </c>
      <c r="G1579" s="1" t="s">
        <v>3090</v>
      </c>
      <c r="H1579" s="1" t="s">
        <v>6464</v>
      </c>
      <c r="I1579" s="1">
        <v>12</v>
      </c>
      <c r="L1579" s="1">
        <v>1</v>
      </c>
      <c r="M1579" s="1" t="s">
        <v>3534</v>
      </c>
      <c r="N1579" s="1" t="s">
        <v>7960</v>
      </c>
      <c r="S1579" s="1" t="s">
        <v>93</v>
      </c>
      <c r="T1579" s="1" t="s">
        <v>6597</v>
      </c>
      <c r="Y1579" s="1" t="s">
        <v>2659</v>
      </c>
      <c r="Z1579" s="1" t="s">
        <v>7962</v>
      </c>
      <c r="AC1579" s="1">
        <v>7</v>
      </c>
      <c r="AD1579" s="1" t="s">
        <v>121</v>
      </c>
      <c r="AE1579" s="1" t="s">
        <v>8725</v>
      </c>
    </row>
    <row r="1580" spans="1:72" ht="13.5" customHeight="1" x14ac:dyDescent="0.25">
      <c r="A1580" s="4" t="str">
        <f t="shared" si="50"/>
        <v>1687_풍각남면_265</v>
      </c>
      <c r="B1580" s="1">
        <v>1687</v>
      </c>
      <c r="C1580" s="1" t="s">
        <v>11322</v>
      </c>
      <c r="D1580" s="1" t="s">
        <v>11323</v>
      </c>
      <c r="E1580" s="1">
        <v>1579</v>
      </c>
      <c r="F1580" s="1">
        <v>7</v>
      </c>
      <c r="G1580" s="1" t="s">
        <v>3090</v>
      </c>
      <c r="H1580" s="1" t="s">
        <v>6464</v>
      </c>
      <c r="I1580" s="1">
        <v>12</v>
      </c>
      <c r="L1580" s="1">
        <v>1</v>
      </c>
      <c r="M1580" s="1" t="s">
        <v>3534</v>
      </c>
      <c r="N1580" s="1" t="s">
        <v>7960</v>
      </c>
      <c r="S1580" s="1" t="s">
        <v>70</v>
      </c>
      <c r="T1580" s="1" t="s">
        <v>6596</v>
      </c>
      <c r="Y1580" s="1" t="s">
        <v>3541</v>
      </c>
      <c r="Z1580" s="1" t="s">
        <v>7963</v>
      </c>
      <c r="AC1580" s="1">
        <v>2</v>
      </c>
      <c r="AD1580" s="1" t="s">
        <v>69</v>
      </c>
      <c r="AE1580" s="1" t="s">
        <v>6722</v>
      </c>
      <c r="AF1580" s="1" t="s">
        <v>97</v>
      </c>
      <c r="AG1580" s="1" t="s">
        <v>8774</v>
      </c>
    </row>
    <row r="1581" spans="1:72" ht="13.5" customHeight="1" x14ac:dyDescent="0.25">
      <c r="A1581" s="4" t="str">
        <f t="shared" si="50"/>
        <v>1687_풍각남면_265</v>
      </c>
      <c r="B1581" s="1">
        <v>1687</v>
      </c>
      <c r="C1581" s="1" t="s">
        <v>11322</v>
      </c>
      <c r="D1581" s="1" t="s">
        <v>11323</v>
      </c>
      <c r="E1581" s="1">
        <v>1580</v>
      </c>
      <c r="F1581" s="1">
        <v>7</v>
      </c>
      <c r="G1581" s="1" t="s">
        <v>3090</v>
      </c>
      <c r="H1581" s="1" t="s">
        <v>6464</v>
      </c>
      <c r="I1581" s="1">
        <v>12</v>
      </c>
      <c r="L1581" s="1">
        <v>2</v>
      </c>
      <c r="M1581" s="1" t="s">
        <v>12578</v>
      </c>
      <c r="N1581" s="1" t="s">
        <v>13071</v>
      </c>
      <c r="T1581" s="1" t="s">
        <v>11368</v>
      </c>
      <c r="U1581" s="1" t="s">
        <v>1913</v>
      </c>
      <c r="V1581" s="1" t="s">
        <v>6792</v>
      </c>
      <c r="W1581" s="1" t="s">
        <v>84</v>
      </c>
      <c r="X1581" s="1" t="s">
        <v>11440</v>
      </c>
      <c r="Y1581" s="1" t="s">
        <v>2068</v>
      </c>
      <c r="Z1581" s="1" t="s">
        <v>7604</v>
      </c>
      <c r="AC1581" s="1">
        <v>43</v>
      </c>
      <c r="AD1581" s="1" t="s">
        <v>382</v>
      </c>
      <c r="AE1581" s="1" t="s">
        <v>8753</v>
      </c>
      <c r="AJ1581" s="1" t="s">
        <v>17</v>
      </c>
      <c r="AK1581" s="1" t="s">
        <v>8908</v>
      </c>
      <c r="AL1581" s="1" t="s">
        <v>51</v>
      </c>
      <c r="AM1581" s="1" t="s">
        <v>8849</v>
      </c>
      <c r="AT1581" s="1" t="s">
        <v>148</v>
      </c>
      <c r="AU1581" s="1" t="s">
        <v>11760</v>
      </c>
      <c r="AV1581" s="1" t="s">
        <v>3414</v>
      </c>
      <c r="AW1581" s="1" t="s">
        <v>11781</v>
      </c>
      <c r="BG1581" s="1" t="s">
        <v>60</v>
      </c>
      <c r="BH1581" s="1" t="s">
        <v>7012</v>
      </c>
      <c r="BI1581" s="1" t="s">
        <v>2066</v>
      </c>
      <c r="BJ1581" s="1" t="s">
        <v>8571</v>
      </c>
      <c r="BK1581" s="1" t="s">
        <v>60</v>
      </c>
      <c r="BL1581" s="1" t="s">
        <v>7012</v>
      </c>
      <c r="BM1581" s="1" t="s">
        <v>3542</v>
      </c>
      <c r="BN1581" s="1" t="s">
        <v>10063</v>
      </c>
      <c r="BO1581" s="1" t="s">
        <v>44</v>
      </c>
      <c r="BP1581" s="1" t="s">
        <v>6669</v>
      </c>
      <c r="BQ1581" s="1" t="s">
        <v>3416</v>
      </c>
      <c r="BR1581" s="1" t="s">
        <v>11017</v>
      </c>
      <c r="BS1581" s="1" t="s">
        <v>1317</v>
      </c>
      <c r="BT1581" s="1" t="s">
        <v>8926</v>
      </c>
    </row>
    <row r="1582" spans="1:72" ht="13.5" customHeight="1" x14ac:dyDescent="0.25">
      <c r="A1582" s="4" t="str">
        <f t="shared" si="50"/>
        <v>1687_풍각남면_265</v>
      </c>
      <c r="B1582" s="1">
        <v>1687</v>
      </c>
      <c r="C1582" s="1" t="s">
        <v>11322</v>
      </c>
      <c r="D1582" s="1" t="s">
        <v>11323</v>
      </c>
      <c r="E1582" s="1">
        <v>1581</v>
      </c>
      <c r="F1582" s="1">
        <v>7</v>
      </c>
      <c r="G1582" s="1" t="s">
        <v>3090</v>
      </c>
      <c r="H1582" s="1" t="s">
        <v>6464</v>
      </c>
      <c r="I1582" s="1">
        <v>12</v>
      </c>
      <c r="L1582" s="1">
        <v>2</v>
      </c>
      <c r="M1582" s="1" t="s">
        <v>12578</v>
      </c>
      <c r="N1582" s="1" t="s">
        <v>13071</v>
      </c>
      <c r="S1582" s="1" t="s">
        <v>93</v>
      </c>
      <c r="T1582" s="1" t="s">
        <v>6597</v>
      </c>
      <c r="U1582" s="1" t="s">
        <v>3543</v>
      </c>
      <c r="V1582" s="1" t="s">
        <v>6891</v>
      </c>
      <c r="Y1582" s="1" t="s">
        <v>3544</v>
      </c>
      <c r="Z1582" s="1" t="s">
        <v>7135</v>
      </c>
      <c r="AC1582" s="1">
        <v>17</v>
      </c>
      <c r="AD1582" s="1" t="s">
        <v>611</v>
      </c>
      <c r="AE1582" s="1" t="s">
        <v>8764</v>
      </c>
    </row>
    <row r="1583" spans="1:72" ht="13.5" customHeight="1" x14ac:dyDescent="0.25">
      <c r="A1583" s="4" t="str">
        <f t="shared" si="50"/>
        <v>1687_풍각남면_265</v>
      </c>
      <c r="B1583" s="1">
        <v>1687</v>
      </c>
      <c r="C1583" s="1" t="s">
        <v>11322</v>
      </c>
      <c r="D1583" s="1" t="s">
        <v>11323</v>
      </c>
      <c r="E1583" s="1">
        <v>1582</v>
      </c>
      <c r="F1583" s="1">
        <v>7</v>
      </c>
      <c r="G1583" s="1" t="s">
        <v>3090</v>
      </c>
      <c r="H1583" s="1" t="s">
        <v>6464</v>
      </c>
      <c r="I1583" s="1">
        <v>12</v>
      </c>
      <c r="L1583" s="1">
        <v>3</v>
      </c>
      <c r="M1583" s="1" t="s">
        <v>13875</v>
      </c>
      <c r="N1583" s="1" t="s">
        <v>13072</v>
      </c>
      <c r="T1583" s="1" t="s">
        <v>11368</v>
      </c>
      <c r="U1583" s="1" t="s">
        <v>3545</v>
      </c>
      <c r="V1583" s="1" t="s">
        <v>6892</v>
      </c>
      <c r="W1583" s="1" t="s">
        <v>1603</v>
      </c>
      <c r="X1583" s="1" t="s">
        <v>7083</v>
      </c>
      <c r="Y1583" s="1" t="s">
        <v>13869</v>
      </c>
      <c r="Z1583" s="1" t="s">
        <v>7964</v>
      </c>
      <c r="AC1583" s="1">
        <v>60</v>
      </c>
      <c r="AD1583" s="1" t="s">
        <v>312</v>
      </c>
      <c r="AE1583" s="1" t="s">
        <v>8746</v>
      </c>
      <c r="AJ1583" s="1" t="s">
        <v>17</v>
      </c>
      <c r="AK1583" s="1" t="s">
        <v>8908</v>
      </c>
      <c r="AL1583" s="1" t="s">
        <v>522</v>
      </c>
      <c r="AM1583" s="1" t="s">
        <v>8889</v>
      </c>
      <c r="AT1583" s="1" t="s">
        <v>60</v>
      </c>
      <c r="AU1583" s="1" t="s">
        <v>7012</v>
      </c>
      <c r="AV1583" s="1" t="s">
        <v>2524</v>
      </c>
      <c r="AW1583" s="1" t="s">
        <v>8566</v>
      </c>
      <c r="BG1583" s="1" t="s">
        <v>78</v>
      </c>
      <c r="BH1583" s="1" t="s">
        <v>6689</v>
      </c>
      <c r="BI1583" s="1" t="s">
        <v>877</v>
      </c>
      <c r="BJ1583" s="1" t="s">
        <v>9497</v>
      </c>
      <c r="BK1583" s="1" t="s">
        <v>60</v>
      </c>
      <c r="BL1583" s="1" t="s">
        <v>7012</v>
      </c>
      <c r="BM1583" s="1" t="s">
        <v>3546</v>
      </c>
      <c r="BN1583" s="1" t="s">
        <v>10571</v>
      </c>
      <c r="BO1583" s="1" t="s">
        <v>60</v>
      </c>
      <c r="BP1583" s="1" t="s">
        <v>7012</v>
      </c>
      <c r="BQ1583" s="1" t="s">
        <v>3547</v>
      </c>
      <c r="BR1583" s="1" t="s">
        <v>10956</v>
      </c>
      <c r="BS1583" s="1" t="s">
        <v>51</v>
      </c>
      <c r="BT1583" s="1" t="s">
        <v>8849</v>
      </c>
    </row>
    <row r="1584" spans="1:72" ht="13.5" customHeight="1" x14ac:dyDescent="0.25">
      <c r="A1584" s="4" t="str">
        <f t="shared" si="50"/>
        <v>1687_풍각남면_265</v>
      </c>
      <c r="B1584" s="1">
        <v>1687</v>
      </c>
      <c r="C1584" s="1" t="s">
        <v>11322</v>
      </c>
      <c r="D1584" s="1" t="s">
        <v>11323</v>
      </c>
      <c r="E1584" s="1">
        <v>1583</v>
      </c>
      <c r="F1584" s="1">
        <v>7</v>
      </c>
      <c r="G1584" s="1" t="s">
        <v>3090</v>
      </c>
      <c r="H1584" s="1" t="s">
        <v>6464</v>
      </c>
      <c r="I1584" s="1">
        <v>12</v>
      </c>
      <c r="L1584" s="1">
        <v>3</v>
      </c>
      <c r="M1584" s="1" t="s">
        <v>13875</v>
      </c>
      <c r="N1584" s="1" t="s">
        <v>13072</v>
      </c>
      <c r="S1584" s="1" t="s">
        <v>52</v>
      </c>
      <c r="T1584" s="1" t="s">
        <v>6593</v>
      </c>
      <c r="W1584" s="1" t="s">
        <v>145</v>
      </c>
      <c r="X1584" s="1" t="s">
        <v>7059</v>
      </c>
      <c r="Y1584" s="1" t="s">
        <v>140</v>
      </c>
      <c r="Z1584" s="1" t="s">
        <v>7129</v>
      </c>
      <c r="AC1584" s="1">
        <v>58</v>
      </c>
      <c r="AD1584" s="1" t="s">
        <v>1424</v>
      </c>
      <c r="AE1584" s="1" t="s">
        <v>8770</v>
      </c>
      <c r="AJ1584" s="1" t="s">
        <v>17</v>
      </c>
      <c r="AK1584" s="1" t="s">
        <v>8908</v>
      </c>
      <c r="AL1584" s="1" t="s">
        <v>51</v>
      </c>
      <c r="AM1584" s="1" t="s">
        <v>8849</v>
      </c>
      <c r="AT1584" s="1" t="s">
        <v>60</v>
      </c>
      <c r="AU1584" s="1" t="s">
        <v>7012</v>
      </c>
      <c r="AV1584" s="1" t="s">
        <v>13876</v>
      </c>
      <c r="AW1584" s="1" t="s">
        <v>8206</v>
      </c>
      <c r="BG1584" s="1" t="s">
        <v>60</v>
      </c>
      <c r="BH1584" s="1" t="s">
        <v>7012</v>
      </c>
      <c r="BI1584" s="1" t="s">
        <v>3548</v>
      </c>
      <c r="BJ1584" s="1" t="s">
        <v>10145</v>
      </c>
      <c r="BK1584" s="1" t="s">
        <v>60</v>
      </c>
      <c r="BL1584" s="1" t="s">
        <v>7012</v>
      </c>
      <c r="BM1584" s="1" t="s">
        <v>235</v>
      </c>
      <c r="BN1584" s="1" t="s">
        <v>8010</v>
      </c>
      <c r="BO1584" s="1" t="s">
        <v>60</v>
      </c>
      <c r="BP1584" s="1" t="s">
        <v>7012</v>
      </c>
      <c r="BQ1584" s="1" t="s">
        <v>3549</v>
      </c>
      <c r="BR1584" s="1" t="s">
        <v>12180</v>
      </c>
      <c r="BS1584" s="1" t="s">
        <v>636</v>
      </c>
      <c r="BT1584" s="1" t="s">
        <v>8934</v>
      </c>
    </row>
    <row r="1585" spans="1:73" ht="13.5" customHeight="1" x14ac:dyDescent="0.25">
      <c r="A1585" s="4" t="str">
        <f t="shared" si="50"/>
        <v>1687_풍각남면_265</v>
      </c>
      <c r="B1585" s="1">
        <v>1687</v>
      </c>
      <c r="C1585" s="1" t="s">
        <v>11322</v>
      </c>
      <c r="D1585" s="1" t="s">
        <v>11323</v>
      </c>
      <c r="E1585" s="1">
        <v>1584</v>
      </c>
      <c r="F1585" s="1">
        <v>7</v>
      </c>
      <c r="G1585" s="1" t="s">
        <v>3090</v>
      </c>
      <c r="H1585" s="1" t="s">
        <v>6464</v>
      </c>
      <c r="I1585" s="1">
        <v>12</v>
      </c>
      <c r="L1585" s="1">
        <v>4</v>
      </c>
      <c r="M1585" s="1" t="s">
        <v>12579</v>
      </c>
      <c r="N1585" s="1" t="s">
        <v>13073</v>
      </c>
      <c r="O1585" s="1" t="s">
        <v>6</v>
      </c>
      <c r="P1585" s="1" t="s">
        <v>6578</v>
      </c>
      <c r="T1585" s="1" t="s">
        <v>11369</v>
      </c>
      <c r="U1585" s="1" t="s">
        <v>3550</v>
      </c>
      <c r="V1585" s="1" t="s">
        <v>6893</v>
      </c>
      <c r="W1585" s="1" t="s">
        <v>74</v>
      </c>
      <c r="X1585" s="1" t="s">
        <v>7057</v>
      </c>
      <c r="Y1585" s="1" t="s">
        <v>1165</v>
      </c>
      <c r="Z1585" s="1" t="s">
        <v>7362</v>
      </c>
      <c r="AC1585" s="1">
        <v>31</v>
      </c>
      <c r="AD1585" s="1" t="s">
        <v>247</v>
      </c>
      <c r="AE1585" s="1" t="s">
        <v>8741</v>
      </c>
      <c r="AJ1585" s="1" t="s">
        <v>17</v>
      </c>
      <c r="AK1585" s="1" t="s">
        <v>8908</v>
      </c>
      <c r="AL1585" s="1" t="s">
        <v>737</v>
      </c>
      <c r="AM1585" s="1" t="s">
        <v>8867</v>
      </c>
      <c r="AT1585" s="1" t="s">
        <v>60</v>
      </c>
      <c r="AU1585" s="1" t="s">
        <v>7012</v>
      </c>
      <c r="AV1585" s="1" t="s">
        <v>823</v>
      </c>
      <c r="AW1585" s="1" t="s">
        <v>7473</v>
      </c>
      <c r="BG1585" s="1" t="s">
        <v>60</v>
      </c>
      <c r="BH1585" s="1" t="s">
        <v>7012</v>
      </c>
      <c r="BI1585" s="1" t="s">
        <v>3551</v>
      </c>
      <c r="BJ1585" s="1" t="s">
        <v>10088</v>
      </c>
      <c r="BK1585" s="1" t="s">
        <v>60</v>
      </c>
      <c r="BL1585" s="1" t="s">
        <v>7012</v>
      </c>
      <c r="BM1585" s="1" t="s">
        <v>960</v>
      </c>
      <c r="BN1585" s="1" t="s">
        <v>9990</v>
      </c>
      <c r="BO1585" s="1" t="s">
        <v>60</v>
      </c>
      <c r="BP1585" s="1" t="s">
        <v>7012</v>
      </c>
      <c r="BQ1585" s="1" t="s">
        <v>3552</v>
      </c>
      <c r="BR1585" s="1" t="s">
        <v>12138</v>
      </c>
      <c r="BS1585" s="1" t="s">
        <v>56</v>
      </c>
      <c r="BT1585" s="1" t="s">
        <v>11552</v>
      </c>
    </row>
    <row r="1586" spans="1:73" ht="13.5" customHeight="1" x14ac:dyDescent="0.25">
      <c r="A1586" s="4" t="str">
        <f t="shared" si="50"/>
        <v>1687_풍각남면_265</v>
      </c>
      <c r="B1586" s="1">
        <v>1687</v>
      </c>
      <c r="C1586" s="1" t="s">
        <v>11322</v>
      </c>
      <c r="D1586" s="1" t="s">
        <v>11323</v>
      </c>
      <c r="E1586" s="1">
        <v>1585</v>
      </c>
      <c r="F1586" s="1">
        <v>7</v>
      </c>
      <c r="G1586" s="1" t="s">
        <v>3090</v>
      </c>
      <c r="H1586" s="1" t="s">
        <v>6464</v>
      </c>
      <c r="I1586" s="1">
        <v>12</v>
      </c>
      <c r="L1586" s="1">
        <v>4</v>
      </c>
      <c r="M1586" s="1" t="s">
        <v>12579</v>
      </c>
      <c r="N1586" s="1" t="s">
        <v>13073</v>
      </c>
      <c r="S1586" s="1" t="s">
        <v>52</v>
      </c>
      <c r="T1586" s="1" t="s">
        <v>6593</v>
      </c>
      <c r="U1586" s="1" t="s">
        <v>53</v>
      </c>
      <c r="V1586" s="1" t="s">
        <v>6668</v>
      </c>
      <c r="Y1586" s="1" t="s">
        <v>1421</v>
      </c>
      <c r="Z1586" s="1" t="s">
        <v>7439</v>
      </c>
      <c r="AC1586" s="1">
        <v>20</v>
      </c>
      <c r="AD1586" s="1" t="s">
        <v>1066</v>
      </c>
      <c r="AE1586" s="1" t="s">
        <v>7176</v>
      </c>
      <c r="AJ1586" s="1" t="s">
        <v>17</v>
      </c>
      <c r="AK1586" s="1" t="s">
        <v>8908</v>
      </c>
      <c r="AL1586" s="1" t="s">
        <v>108</v>
      </c>
      <c r="AM1586" s="1" t="s">
        <v>8869</v>
      </c>
      <c r="AN1586" s="1" t="s">
        <v>598</v>
      </c>
      <c r="AO1586" s="1" t="s">
        <v>8969</v>
      </c>
      <c r="AP1586" s="1" t="s">
        <v>3553</v>
      </c>
      <c r="AQ1586" s="1" t="s">
        <v>9006</v>
      </c>
      <c r="AR1586" s="1" t="s">
        <v>3554</v>
      </c>
      <c r="AS1586" s="1" t="s">
        <v>9083</v>
      </c>
      <c r="AT1586" s="1" t="s">
        <v>44</v>
      </c>
      <c r="AU1586" s="1" t="s">
        <v>6669</v>
      </c>
      <c r="AV1586" s="1" t="s">
        <v>3555</v>
      </c>
      <c r="AW1586" s="1" t="s">
        <v>8202</v>
      </c>
      <c r="BB1586" s="1" t="s">
        <v>46</v>
      </c>
      <c r="BC1586" s="1" t="s">
        <v>6783</v>
      </c>
      <c r="BD1586" s="1" t="s">
        <v>3556</v>
      </c>
      <c r="BE1586" s="1" t="s">
        <v>7280</v>
      </c>
      <c r="BG1586" s="1" t="s">
        <v>44</v>
      </c>
      <c r="BH1586" s="1" t="s">
        <v>6669</v>
      </c>
      <c r="BI1586" s="1" t="s">
        <v>2162</v>
      </c>
      <c r="BJ1586" s="1" t="s">
        <v>9494</v>
      </c>
      <c r="BK1586" s="1" t="s">
        <v>44</v>
      </c>
      <c r="BL1586" s="1" t="s">
        <v>6669</v>
      </c>
      <c r="BM1586" s="1" t="s">
        <v>687</v>
      </c>
      <c r="BN1586" s="1" t="s">
        <v>7239</v>
      </c>
      <c r="BO1586" s="1" t="s">
        <v>44</v>
      </c>
      <c r="BP1586" s="1" t="s">
        <v>6669</v>
      </c>
      <c r="BQ1586" s="1" t="s">
        <v>3557</v>
      </c>
      <c r="BR1586" s="1" t="s">
        <v>12187</v>
      </c>
      <c r="BS1586" s="1" t="s">
        <v>108</v>
      </c>
      <c r="BT1586" s="1" t="s">
        <v>8869</v>
      </c>
    </row>
    <row r="1587" spans="1:73" ht="13.5" customHeight="1" x14ac:dyDescent="0.25">
      <c r="A1587" s="4" t="str">
        <f t="shared" si="50"/>
        <v>1687_풍각남면_265</v>
      </c>
      <c r="B1587" s="1">
        <v>1687</v>
      </c>
      <c r="C1587" s="1" t="s">
        <v>11322</v>
      </c>
      <c r="D1587" s="1" t="s">
        <v>11323</v>
      </c>
      <c r="E1587" s="1">
        <v>1586</v>
      </c>
      <c r="F1587" s="1">
        <v>7</v>
      </c>
      <c r="G1587" s="1" t="s">
        <v>3090</v>
      </c>
      <c r="H1587" s="1" t="s">
        <v>6464</v>
      </c>
      <c r="I1587" s="1">
        <v>12</v>
      </c>
      <c r="L1587" s="1">
        <v>5</v>
      </c>
      <c r="M1587" s="1" t="s">
        <v>13479</v>
      </c>
      <c r="N1587" s="1" t="s">
        <v>13483</v>
      </c>
      <c r="O1587" s="1" t="s">
        <v>6</v>
      </c>
      <c r="P1587" s="1" t="s">
        <v>6578</v>
      </c>
      <c r="T1587" s="1" t="s">
        <v>11368</v>
      </c>
      <c r="U1587" s="1" t="s">
        <v>3558</v>
      </c>
      <c r="V1587" s="1" t="s">
        <v>6894</v>
      </c>
      <c r="W1587" s="1" t="s">
        <v>84</v>
      </c>
      <c r="X1587" s="1" t="s">
        <v>11440</v>
      </c>
      <c r="Y1587" s="1" t="s">
        <v>13443</v>
      </c>
      <c r="Z1587" s="1" t="s">
        <v>13463</v>
      </c>
      <c r="AC1587" s="1">
        <v>26</v>
      </c>
      <c r="AD1587" s="1" t="s">
        <v>141</v>
      </c>
      <c r="AE1587" s="1" t="s">
        <v>8729</v>
      </c>
      <c r="AJ1587" s="1" t="s">
        <v>17</v>
      </c>
      <c r="AK1587" s="1" t="s">
        <v>8908</v>
      </c>
      <c r="AL1587" s="1" t="s">
        <v>86</v>
      </c>
      <c r="AM1587" s="1" t="s">
        <v>8853</v>
      </c>
      <c r="AT1587" s="1" t="s">
        <v>60</v>
      </c>
      <c r="AU1587" s="1" t="s">
        <v>7012</v>
      </c>
      <c r="AV1587" s="1" t="s">
        <v>3315</v>
      </c>
      <c r="AW1587" s="1" t="s">
        <v>7911</v>
      </c>
      <c r="BG1587" s="1" t="s">
        <v>335</v>
      </c>
      <c r="BH1587" s="1" t="s">
        <v>6942</v>
      </c>
      <c r="BI1587" s="1" t="s">
        <v>13877</v>
      </c>
      <c r="BJ1587" s="1" t="s">
        <v>10146</v>
      </c>
      <c r="BK1587" s="1" t="s">
        <v>60</v>
      </c>
      <c r="BL1587" s="1" t="s">
        <v>7012</v>
      </c>
      <c r="BM1587" s="1" t="s">
        <v>3559</v>
      </c>
      <c r="BN1587" s="1" t="s">
        <v>10572</v>
      </c>
      <c r="BO1587" s="1" t="s">
        <v>60</v>
      </c>
      <c r="BP1587" s="1" t="s">
        <v>7012</v>
      </c>
      <c r="BQ1587" s="1" t="s">
        <v>3560</v>
      </c>
      <c r="BR1587" s="1" t="s">
        <v>11032</v>
      </c>
      <c r="BS1587" s="1" t="s">
        <v>196</v>
      </c>
      <c r="BT1587" s="1" t="s">
        <v>8873</v>
      </c>
    </row>
    <row r="1588" spans="1:73" ht="13.5" customHeight="1" x14ac:dyDescent="0.25">
      <c r="A1588" s="4" t="str">
        <f t="shared" si="50"/>
        <v>1687_풍각남면_265</v>
      </c>
      <c r="B1588" s="1">
        <v>1687</v>
      </c>
      <c r="C1588" s="1" t="s">
        <v>11322</v>
      </c>
      <c r="D1588" s="1" t="s">
        <v>11323</v>
      </c>
      <c r="E1588" s="1">
        <v>1587</v>
      </c>
      <c r="F1588" s="1">
        <v>7</v>
      </c>
      <c r="G1588" s="1" t="s">
        <v>3090</v>
      </c>
      <c r="H1588" s="1" t="s">
        <v>6464</v>
      </c>
      <c r="I1588" s="1">
        <v>12</v>
      </c>
      <c r="L1588" s="1">
        <v>5</v>
      </c>
      <c r="M1588" s="1" t="s">
        <v>13478</v>
      </c>
      <c r="N1588" s="1" t="s">
        <v>13482</v>
      </c>
      <c r="S1588" s="1" t="s">
        <v>52</v>
      </c>
      <c r="T1588" s="1" t="s">
        <v>6593</v>
      </c>
      <c r="W1588" s="1" t="s">
        <v>898</v>
      </c>
      <c r="X1588" s="1" t="s">
        <v>7075</v>
      </c>
      <c r="Y1588" s="1" t="s">
        <v>140</v>
      </c>
      <c r="Z1588" s="1" t="s">
        <v>7129</v>
      </c>
      <c r="AC1588" s="1">
        <v>29</v>
      </c>
      <c r="AD1588" s="1" t="s">
        <v>422</v>
      </c>
      <c r="AE1588" s="1" t="s">
        <v>8757</v>
      </c>
      <c r="AJ1588" s="1" t="s">
        <v>17</v>
      </c>
      <c r="AK1588" s="1" t="s">
        <v>8908</v>
      </c>
      <c r="AL1588" s="1" t="s">
        <v>795</v>
      </c>
      <c r="AM1588" s="1" t="s">
        <v>8865</v>
      </c>
      <c r="AT1588" s="1" t="s">
        <v>288</v>
      </c>
      <c r="AU1588" s="1" t="s">
        <v>6823</v>
      </c>
      <c r="AV1588" s="1" t="s">
        <v>3251</v>
      </c>
      <c r="AW1588" s="1" t="s">
        <v>7571</v>
      </c>
      <c r="BG1588" s="1" t="s">
        <v>60</v>
      </c>
      <c r="BH1588" s="1" t="s">
        <v>7012</v>
      </c>
      <c r="BI1588" s="1" t="s">
        <v>13853</v>
      </c>
      <c r="BJ1588" s="1" t="s">
        <v>9469</v>
      </c>
      <c r="BK1588" s="1" t="s">
        <v>60</v>
      </c>
      <c r="BL1588" s="1" t="s">
        <v>7012</v>
      </c>
      <c r="BM1588" s="1" t="s">
        <v>3165</v>
      </c>
      <c r="BN1588" s="1" t="s">
        <v>10310</v>
      </c>
      <c r="BO1588" s="1" t="s">
        <v>60</v>
      </c>
      <c r="BP1588" s="1" t="s">
        <v>7012</v>
      </c>
      <c r="BQ1588" s="1" t="s">
        <v>3561</v>
      </c>
      <c r="BR1588" s="1" t="s">
        <v>11033</v>
      </c>
      <c r="BS1588" s="1" t="s">
        <v>1095</v>
      </c>
      <c r="BT1588" s="1" t="s">
        <v>11631</v>
      </c>
    </row>
    <row r="1589" spans="1:73" ht="13.5" customHeight="1" x14ac:dyDescent="0.25">
      <c r="A1589" s="4" t="str">
        <f t="shared" si="50"/>
        <v>1687_풍각남면_265</v>
      </c>
      <c r="B1589" s="1">
        <v>1687</v>
      </c>
      <c r="C1589" s="1" t="s">
        <v>11322</v>
      </c>
      <c r="D1589" s="1" t="s">
        <v>11323</v>
      </c>
      <c r="E1589" s="1">
        <v>1588</v>
      </c>
      <c r="F1589" s="1">
        <v>7</v>
      </c>
      <c r="G1589" s="1" t="s">
        <v>3090</v>
      </c>
      <c r="H1589" s="1" t="s">
        <v>6464</v>
      </c>
      <c r="I1589" s="1">
        <v>12</v>
      </c>
      <c r="L1589" s="1">
        <v>5</v>
      </c>
      <c r="M1589" s="1" t="s">
        <v>13478</v>
      </c>
      <c r="N1589" s="1" t="s">
        <v>13482</v>
      </c>
      <c r="S1589" s="1" t="s">
        <v>70</v>
      </c>
      <c r="T1589" s="1" t="s">
        <v>6596</v>
      </c>
      <c r="Y1589" s="1" t="s">
        <v>13444</v>
      </c>
      <c r="Z1589" s="1" t="s">
        <v>13463</v>
      </c>
      <c r="AC1589" s="1">
        <v>6</v>
      </c>
      <c r="AD1589" s="1" t="s">
        <v>333</v>
      </c>
      <c r="AE1589" s="1" t="s">
        <v>8749</v>
      </c>
    </row>
    <row r="1590" spans="1:73" ht="13.5" customHeight="1" x14ac:dyDescent="0.25">
      <c r="A1590" s="4" t="str">
        <f t="shared" ref="A1590:A1617" si="51">HYPERLINK("http://kyu.snu.ac.kr/sdhj/index.jsp?type=hj/GK14817_00IH_0001_0266.jpg","1687_풍각남면_266")</f>
        <v>1687_풍각남면_266</v>
      </c>
      <c r="B1590" s="1">
        <v>1687</v>
      </c>
      <c r="C1590" s="1" t="s">
        <v>11322</v>
      </c>
      <c r="D1590" s="1" t="s">
        <v>11323</v>
      </c>
      <c r="E1590" s="1">
        <v>1589</v>
      </c>
      <c r="F1590" s="1">
        <v>8</v>
      </c>
      <c r="G1590" s="1" t="s">
        <v>3562</v>
      </c>
      <c r="H1590" s="1" t="s">
        <v>6465</v>
      </c>
      <c r="I1590" s="1">
        <v>1</v>
      </c>
      <c r="J1590" s="1" t="s">
        <v>3563</v>
      </c>
      <c r="K1590" s="1" t="s">
        <v>6522</v>
      </c>
      <c r="L1590" s="1">
        <v>1</v>
      </c>
      <c r="M1590" s="1" t="s">
        <v>12580</v>
      </c>
      <c r="N1590" s="1" t="s">
        <v>13074</v>
      </c>
      <c r="T1590" s="1" t="s">
        <v>11369</v>
      </c>
      <c r="U1590" s="1" t="s">
        <v>3564</v>
      </c>
      <c r="V1590" s="1" t="s">
        <v>6895</v>
      </c>
      <c r="W1590" s="1" t="s">
        <v>145</v>
      </c>
      <c r="X1590" s="1" t="s">
        <v>7059</v>
      </c>
      <c r="Y1590" s="1" t="s">
        <v>3565</v>
      </c>
      <c r="Z1590" s="1" t="s">
        <v>7965</v>
      </c>
      <c r="AC1590" s="1">
        <v>65</v>
      </c>
      <c r="AD1590" s="1" t="s">
        <v>133</v>
      </c>
      <c r="AE1590" s="1" t="s">
        <v>8727</v>
      </c>
      <c r="AJ1590" s="1" t="s">
        <v>17</v>
      </c>
      <c r="AK1590" s="1" t="s">
        <v>8908</v>
      </c>
      <c r="AL1590" s="1" t="s">
        <v>51</v>
      </c>
      <c r="AM1590" s="1" t="s">
        <v>8849</v>
      </c>
      <c r="AT1590" s="1" t="s">
        <v>60</v>
      </c>
      <c r="AU1590" s="1" t="s">
        <v>7012</v>
      </c>
      <c r="AV1590" s="1" t="s">
        <v>1107</v>
      </c>
      <c r="AW1590" s="1" t="s">
        <v>9493</v>
      </c>
      <c r="BG1590" s="1" t="s">
        <v>335</v>
      </c>
      <c r="BH1590" s="1" t="s">
        <v>6942</v>
      </c>
      <c r="BI1590" s="1" t="s">
        <v>3566</v>
      </c>
      <c r="BJ1590" s="1" t="s">
        <v>10147</v>
      </c>
      <c r="BK1590" s="1" t="s">
        <v>1082</v>
      </c>
      <c r="BL1590" s="1" t="s">
        <v>8995</v>
      </c>
      <c r="BM1590" s="1" t="s">
        <v>3567</v>
      </c>
      <c r="BN1590" s="1" t="s">
        <v>10573</v>
      </c>
      <c r="BO1590" s="1" t="s">
        <v>3568</v>
      </c>
      <c r="BP1590" s="1" t="s">
        <v>10385</v>
      </c>
      <c r="BQ1590" s="1" t="s">
        <v>3569</v>
      </c>
      <c r="BR1590" s="1" t="s">
        <v>11034</v>
      </c>
      <c r="BS1590" s="1" t="s">
        <v>510</v>
      </c>
      <c r="BT1590" s="1" t="s">
        <v>8915</v>
      </c>
    </row>
    <row r="1591" spans="1:73" ht="13.5" customHeight="1" x14ac:dyDescent="0.25">
      <c r="A1591" s="4" t="str">
        <f t="shared" si="51"/>
        <v>1687_풍각남면_266</v>
      </c>
      <c r="B1591" s="1">
        <v>1687</v>
      </c>
      <c r="C1591" s="1" t="s">
        <v>11322</v>
      </c>
      <c r="D1591" s="1" t="s">
        <v>11323</v>
      </c>
      <c r="E1591" s="1">
        <v>1590</v>
      </c>
      <c r="F1591" s="1">
        <v>8</v>
      </c>
      <c r="G1591" s="1" t="s">
        <v>3562</v>
      </c>
      <c r="H1591" s="1" t="s">
        <v>6465</v>
      </c>
      <c r="I1591" s="1">
        <v>1</v>
      </c>
      <c r="L1591" s="1">
        <v>1</v>
      </c>
      <c r="M1591" s="1" t="s">
        <v>12580</v>
      </c>
      <c r="N1591" s="1" t="s">
        <v>13074</v>
      </c>
      <c r="S1591" s="1" t="s">
        <v>52</v>
      </c>
      <c r="T1591" s="1" t="s">
        <v>6593</v>
      </c>
      <c r="W1591" s="1" t="s">
        <v>145</v>
      </c>
      <c r="X1591" s="1" t="s">
        <v>7059</v>
      </c>
      <c r="Y1591" s="1" t="s">
        <v>140</v>
      </c>
      <c r="Z1591" s="1" t="s">
        <v>7129</v>
      </c>
      <c r="AC1591" s="1">
        <v>60</v>
      </c>
      <c r="AD1591" s="1" t="s">
        <v>312</v>
      </c>
      <c r="AE1591" s="1" t="s">
        <v>8746</v>
      </c>
      <c r="AJ1591" s="1" t="s">
        <v>17</v>
      </c>
      <c r="AK1591" s="1" t="s">
        <v>8908</v>
      </c>
      <c r="AL1591" s="1" t="s">
        <v>51</v>
      </c>
      <c r="AM1591" s="1" t="s">
        <v>8849</v>
      </c>
      <c r="AT1591" s="1" t="s">
        <v>60</v>
      </c>
      <c r="AU1591" s="1" t="s">
        <v>7012</v>
      </c>
      <c r="AV1591" s="1" t="s">
        <v>2166</v>
      </c>
      <c r="AW1591" s="1" t="s">
        <v>8592</v>
      </c>
      <c r="BG1591" s="1" t="s">
        <v>60</v>
      </c>
      <c r="BH1591" s="1" t="s">
        <v>7012</v>
      </c>
      <c r="BI1591" s="1" t="s">
        <v>3507</v>
      </c>
      <c r="BJ1591" s="1" t="s">
        <v>9521</v>
      </c>
      <c r="BK1591" s="1" t="s">
        <v>1082</v>
      </c>
      <c r="BL1591" s="1" t="s">
        <v>8995</v>
      </c>
      <c r="BM1591" s="1" t="s">
        <v>717</v>
      </c>
      <c r="BN1591" s="1" t="s">
        <v>10412</v>
      </c>
      <c r="BO1591" s="1" t="s">
        <v>419</v>
      </c>
      <c r="BP1591" s="1" t="s">
        <v>9168</v>
      </c>
      <c r="BQ1591" s="1" t="s">
        <v>3570</v>
      </c>
      <c r="BR1591" s="1" t="s">
        <v>12201</v>
      </c>
      <c r="BS1591" s="1" t="s">
        <v>86</v>
      </c>
      <c r="BT1591" s="1" t="s">
        <v>8853</v>
      </c>
    </row>
    <row r="1592" spans="1:73" ht="13.5" customHeight="1" x14ac:dyDescent="0.25">
      <c r="A1592" s="4" t="str">
        <f t="shared" si="51"/>
        <v>1687_풍각남면_266</v>
      </c>
      <c r="B1592" s="1">
        <v>1687</v>
      </c>
      <c r="C1592" s="1" t="s">
        <v>11322</v>
      </c>
      <c r="D1592" s="1" t="s">
        <v>11323</v>
      </c>
      <c r="E1592" s="1">
        <v>1591</v>
      </c>
      <c r="F1592" s="1">
        <v>8</v>
      </c>
      <c r="G1592" s="1" t="s">
        <v>3562</v>
      </c>
      <c r="H1592" s="1" t="s">
        <v>6465</v>
      </c>
      <c r="I1592" s="1">
        <v>1</v>
      </c>
      <c r="L1592" s="1">
        <v>1</v>
      </c>
      <c r="M1592" s="1" t="s">
        <v>12580</v>
      </c>
      <c r="N1592" s="1" t="s">
        <v>13074</v>
      </c>
      <c r="S1592" s="1" t="s">
        <v>93</v>
      </c>
      <c r="T1592" s="1" t="s">
        <v>6597</v>
      </c>
      <c r="U1592" s="1" t="s">
        <v>134</v>
      </c>
      <c r="V1592" s="1" t="s">
        <v>6674</v>
      </c>
      <c r="Y1592" s="1" t="s">
        <v>3571</v>
      </c>
      <c r="Z1592" s="1" t="s">
        <v>7966</v>
      </c>
      <c r="AC1592" s="1">
        <v>21</v>
      </c>
      <c r="AD1592" s="1" t="s">
        <v>415</v>
      </c>
      <c r="AE1592" s="1" t="s">
        <v>8756</v>
      </c>
    </row>
    <row r="1593" spans="1:73" ht="13.5" customHeight="1" x14ac:dyDescent="0.25">
      <c r="A1593" s="4" t="str">
        <f t="shared" si="51"/>
        <v>1687_풍각남면_266</v>
      </c>
      <c r="B1593" s="1">
        <v>1687</v>
      </c>
      <c r="C1593" s="1" t="s">
        <v>11322</v>
      </c>
      <c r="D1593" s="1" t="s">
        <v>11323</v>
      </c>
      <c r="E1593" s="1">
        <v>1592</v>
      </c>
      <c r="F1593" s="1">
        <v>8</v>
      </c>
      <c r="G1593" s="1" t="s">
        <v>3562</v>
      </c>
      <c r="H1593" s="1" t="s">
        <v>6465</v>
      </c>
      <c r="I1593" s="1">
        <v>1</v>
      </c>
      <c r="L1593" s="1">
        <v>1</v>
      </c>
      <c r="M1593" s="1" t="s">
        <v>12580</v>
      </c>
      <c r="N1593" s="1" t="s">
        <v>13074</v>
      </c>
      <c r="S1593" s="1" t="s">
        <v>93</v>
      </c>
      <c r="T1593" s="1" t="s">
        <v>6597</v>
      </c>
      <c r="Y1593" s="1" t="s">
        <v>3572</v>
      </c>
      <c r="Z1593" s="1" t="s">
        <v>7967</v>
      </c>
      <c r="AF1593" s="1" t="s">
        <v>443</v>
      </c>
      <c r="AG1593" s="1" t="s">
        <v>11537</v>
      </c>
    </row>
    <row r="1594" spans="1:73" ht="13.5" customHeight="1" x14ac:dyDescent="0.25">
      <c r="A1594" s="4" t="str">
        <f t="shared" si="51"/>
        <v>1687_풍각남면_266</v>
      </c>
      <c r="B1594" s="1">
        <v>1687</v>
      </c>
      <c r="C1594" s="1" t="s">
        <v>11322</v>
      </c>
      <c r="D1594" s="1" t="s">
        <v>11323</v>
      </c>
      <c r="E1594" s="1">
        <v>1593</v>
      </c>
      <c r="F1594" s="1">
        <v>8</v>
      </c>
      <c r="G1594" s="1" t="s">
        <v>3562</v>
      </c>
      <c r="H1594" s="1" t="s">
        <v>6465</v>
      </c>
      <c r="I1594" s="1">
        <v>1</v>
      </c>
      <c r="L1594" s="1">
        <v>2</v>
      </c>
      <c r="M1594" s="1" t="s">
        <v>12581</v>
      </c>
      <c r="N1594" s="1" t="s">
        <v>13075</v>
      </c>
      <c r="O1594" s="1" t="s">
        <v>443</v>
      </c>
      <c r="P1594" s="1" t="s">
        <v>11371</v>
      </c>
      <c r="T1594" s="1" t="s">
        <v>11369</v>
      </c>
      <c r="U1594" s="1" t="s">
        <v>3573</v>
      </c>
      <c r="V1594" s="1" t="s">
        <v>6896</v>
      </c>
      <c r="W1594" s="1" t="s">
        <v>145</v>
      </c>
      <c r="X1594" s="1" t="s">
        <v>7059</v>
      </c>
      <c r="Y1594" s="1" t="s">
        <v>3572</v>
      </c>
      <c r="Z1594" s="1" t="s">
        <v>7967</v>
      </c>
      <c r="AC1594" s="1">
        <v>28</v>
      </c>
      <c r="AD1594" s="1" t="s">
        <v>340</v>
      </c>
      <c r="AE1594" s="1" t="s">
        <v>8750</v>
      </c>
      <c r="AJ1594" s="1" t="s">
        <v>17</v>
      </c>
      <c r="AK1594" s="1" t="s">
        <v>8908</v>
      </c>
      <c r="AL1594" s="1" t="s">
        <v>51</v>
      </c>
      <c r="AM1594" s="1" t="s">
        <v>8849</v>
      </c>
      <c r="AT1594" s="1" t="s">
        <v>60</v>
      </c>
      <c r="AU1594" s="1" t="s">
        <v>7012</v>
      </c>
      <c r="AV1594" s="1" t="s">
        <v>3565</v>
      </c>
      <c r="AW1594" s="1" t="s">
        <v>7965</v>
      </c>
      <c r="BG1594" s="1" t="s">
        <v>60</v>
      </c>
      <c r="BH1594" s="1" t="s">
        <v>7012</v>
      </c>
      <c r="BI1594" s="1" t="s">
        <v>1107</v>
      </c>
      <c r="BJ1594" s="1" t="s">
        <v>9493</v>
      </c>
      <c r="BK1594" s="1" t="s">
        <v>335</v>
      </c>
      <c r="BL1594" s="1" t="s">
        <v>6942</v>
      </c>
      <c r="BM1594" s="1" t="s">
        <v>3566</v>
      </c>
      <c r="BN1594" s="1" t="s">
        <v>10147</v>
      </c>
      <c r="BO1594" s="1" t="s">
        <v>60</v>
      </c>
      <c r="BP1594" s="1" t="s">
        <v>7012</v>
      </c>
      <c r="BQ1594" s="1" t="s">
        <v>3574</v>
      </c>
      <c r="BR1594" s="1" t="s">
        <v>11035</v>
      </c>
      <c r="BS1594" s="1" t="s">
        <v>51</v>
      </c>
      <c r="BT1594" s="1" t="s">
        <v>8849</v>
      </c>
    </row>
    <row r="1595" spans="1:73" ht="13.5" customHeight="1" x14ac:dyDescent="0.25">
      <c r="A1595" s="4" t="str">
        <f t="shared" si="51"/>
        <v>1687_풍각남면_266</v>
      </c>
      <c r="B1595" s="1">
        <v>1687</v>
      </c>
      <c r="C1595" s="1" t="s">
        <v>11322</v>
      </c>
      <c r="D1595" s="1" t="s">
        <v>11323</v>
      </c>
      <c r="E1595" s="1">
        <v>1594</v>
      </c>
      <c r="F1595" s="1">
        <v>8</v>
      </c>
      <c r="G1595" s="1" t="s">
        <v>3562</v>
      </c>
      <c r="H1595" s="1" t="s">
        <v>6465</v>
      </c>
      <c r="I1595" s="1">
        <v>1</v>
      </c>
      <c r="L1595" s="1">
        <v>2</v>
      </c>
      <c r="M1595" s="1" t="s">
        <v>12581</v>
      </c>
      <c r="N1595" s="1" t="s">
        <v>13075</v>
      </c>
      <c r="S1595" s="1" t="s">
        <v>52</v>
      </c>
      <c r="T1595" s="1" t="s">
        <v>6593</v>
      </c>
      <c r="W1595" s="1" t="s">
        <v>98</v>
      </c>
      <c r="X1595" s="1" t="s">
        <v>11439</v>
      </c>
      <c r="Y1595" s="1" t="s">
        <v>140</v>
      </c>
      <c r="Z1595" s="1" t="s">
        <v>7129</v>
      </c>
      <c r="AC1595" s="1">
        <v>22</v>
      </c>
      <c r="AD1595" s="1" t="s">
        <v>253</v>
      </c>
      <c r="AE1595" s="1" t="s">
        <v>8742</v>
      </c>
      <c r="AJ1595" s="1" t="s">
        <v>17</v>
      </c>
      <c r="AK1595" s="1" t="s">
        <v>8908</v>
      </c>
      <c r="AL1595" s="1" t="s">
        <v>86</v>
      </c>
      <c r="AM1595" s="1" t="s">
        <v>8853</v>
      </c>
      <c r="AT1595" s="1" t="s">
        <v>60</v>
      </c>
      <c r="AU1595" s="1" t="s">
        <v>7012</v>
      </c>
      <c r="AV1595" s="1" t="s">
        <v>555</v>
      </c>
      <c r="AW1595" s="1" t="s">
        <v>8024</v>
      </c>
      <c r="BG1595" s="1" t="s">
        <v>60</v>
      </c>
      <c r="BH1595" s="1" t="s">
        <v>7012</v>
      </c>
      <c r="BI1595" s="1" t="s">
        <v>556</v>
      </c>
      <c r="BJ1595" s="1" t="s">
        <v>9512</v>
      </c>
      <c r="BK1595" s="1" t="s">
        <v>60</v>
      </c>
      <c r="BL1595" s="1" t="s">
        <v>7012</v>
      </c>
      <c r="BM1595" s="1" t="s">
        <v>557</v>
      </c>
      <c r="BN1595" s="1" t="s">
        <v>7445</v>
      </c>
      <c r="BO1595" s="1" t="s">
        <v>78</v>
      </c>
      <c r="BP1595" s="1" t="s">
        <v>6689</v>
      </c>
      <c r="BQ1595" s="1" t="s">
        <v>13878</v>
      </c>
      <c r="BR1595" s="1" t="s">
        <v>10813</v>
      </c>
      <c r="BS1595" s="1" t="s">
        <v>559</v>
      </c>
      <c r="BT1595" s="1" t="s">
        <v>8928</v>
      </c>
    </row>
    <row r="1596" spans="1:73" ht="13.5" customHeight="1" x14ac:dyDescent="0.25">
      <c r="A1596" s="4" t="str">
        <f t="shared" si="51"/>
        <v>1687_풍각남면_266</v>
      </c>
      <c r="B1596" s="1">
        <v>1687</v>
      </c>
      <c r="C1596" s="1" t="s">
        <v>11322</v>
      </c>
      <c r="D1596" s="1" t="s">
        <v>11323</v>
      </c>
      <c r="E1596" s="1">
        <v>1595</v>
      </c>
      <c r="F1596" s="1">
        <v>8</v>
      </c>
      <c r="G1596" s="1" t="s">
        <v>3562</v>
      </c>
      <c r="H1596" s="1" t="s">
        <v>6465</v>
      </c>
      <c r="I1596" s="1">
        <v>1</v>
      </c>
      <c r="L1596" s="1">
        <v>3</v>
      </c>
      <c r="M1596" s="1" t="s">
        <v>12582</v>
      </c>
      <c r="N1596" s="1" t="s">
        <v>13076</v>
      </c>
      <c r="T1596" s="1" t="s">
        <v>11369</v>
      </c>
      <c r="U1596" s="1" t="s">
        <v>721</v>
      </c>
      <c r="V1596" s="1" t="s">
        <v>6715</v>
      </c>
      <c r="W1596" s="1" t="s">
        <v>84</v>
      </c>
      <c r="X1596" s="1" t="s">
        <v>11440</v>
      </c>
      <c r="Y1596" s="1" t="s">
        <v>13585</v>
      </c>
      <c r="Z1596" s="1" t="s">
        <v>13586</v>
      </c>
      <c r="AC1596" s="1">
        <v>43</v>
      </c>
      <c r="AD1596" s="1" t="s">
        <v>382</v>
      </c>
      <c r="AE1596" s="1" t="s">
        <v>8753</v>
      </c>
      <c r="AJ1596" s="1" t="s">
        <v>17</v>
      </c>
      <c r="AK1596" s="1" t="s">
        <v>8908</v>
      </c>
      <c r="AL1596" s="1" t="s">
        <v>86</v>
      </c>
      <c r="AM1596" s="1" t="s">
        <v>8853</v>
      </c>
      <c r="AT1596" s="1" t="s">
        <v>180</v>
      </c>
      <c r="AU1596" s="1" t="s">
        <v>6712</v>
      </c>
      <c r="AV1596" s="1" t="s">
        <v>2162</v>
      </c>
      <c r="AW1596" s="1" t="s">
        <v>9494</v>
      </c>
      <c r="BG1596" s="1" t="s">
        <v>3575</v>
      </c>
      <c r="BH1596" s="1" t="s">
        <v>9922</v>
      </c>
      <c r="BI1596" s="1" t="s">
        <v>3576</v>
      </c>
      <c r="BJ1596" s="1" t="s">
        <v>10148</v>
      </c>
      <c r="BK1596" s="1" t="s">
        <v>60</v>
      </c>
      <c r="BL1596" s="1" t="s">
        <v>7012</v>
      </c>
      <c r="BM1596" s="1" t="s">
        <v>3577</v>
      </c>
      <c r="BN1596" s="1" t="s">
        <v>10574</v>
      </c>
      <c r="BO1596" s="1" t="s">
        <v>335</v>
      </c>
      <c r="BP1596" s="1" t="s">
        <v>6942</v>
      </c>
      <c r="BQ1596" s="1" t="s">
        <v>3578</v>
      </c>
      <c r="BR1596" s="1" t="s">
        <v>11036</v>
      </c>
      <c r="BS1596" s="1" t="s">
        <v>86</v>
      </c>
      <c r="BT1596" s="1" t="s">
        <v>8853</v>
      </c>
      <c r="BU1596" s="1" t="s">
        <v>14140</v>
      </c>
    </row>
    <row r="1597" spans="1:73" ht="13.5" customHeight="1" x14ac:dyDescent="0.25">
      <c r="A1597" s="4" t="str">
        <f t="shared" si="51"/>
        <v>1687_풍각남면_266</v>
      </c>
      <c r="B1597" s="1">
        <v>1687</v>
      </c>
      <c r="C1597" s="1" t="s">
        <v>11322</v>
      </c>
      <c r="D1597" s="1" t="s">
        <v>11323</v>
      </c>
      <c r="E1597" s="1">
        <v>1596</v>
      </c>
      <c r="F1597" s="1">
        <v>8</v>
      </c>
      <c r="G1597" s="1" t="s">
        <v>3562</v>
      </c>
      <c r="H1597" s="1" t="s">
        <v>6465</v>
      </c>
      <c r="I1597" s="1">
        <v>1</v>
      </c>
      <c r="L1597" s="1">
        <v>3</v>
      </c>
      <c r="M1597" s="1" t="s">
        <v>12582</v>
      </c>
      <c r="N1597" s="1" t="s">
        <v>13076</v>
      </c>
      <c r="S1597" s="1" t="s">
        <v>93</v>
      </c>
      <c r="T1597" s="1" t="s">
        <v>6597</v>
      </c>
      <c r="U1597" s="1" t="s">
        <v>2558</v>
      </c>
      <c r="V1597" s="1" t="s">
        <v>6831</v>
      </c>
      <c r="Y1597" s="1" t="s">
        <v>3579</v>
      </c>
      <c r="Z1597" s="1" t="s">
        <v>7968</v>
      </c>
      <c r="AC1597" s="1">
        <v>15</v>
      </c>
      <c r="AD1597" s="1" t="s">
        <v>119</v>
      </c>
      <c r="AE1597" s="1" t="s">
        <v>8724</v>
      </c>
    </row>
    <row r="1598" spans="1:73" ht="13.5" customHeight="1" x14ac:dyDescent="0.25">
      <c r="A1598" s="4" t="str">
        <f t="shared" si="51"/>
        <v>1687_풍각남면_266</v>
      </c>
      <c r="B1598" s="1">
        <v>1687</v>
      </c>
      <c r="C1598" s="1" t="s">
        <v>11322</v>
      </c>
      <c r="D1598" s="1" t="s">
        <v>11323</v>
      </c>
      <c r="E1598" s="1">
        <v>1597</v>
      </c>
      <c r="F1598" s="1">
        <v>8</v>
      </c>
      <c r="G1598" s="1" t="s">
        <v>3562</v>
      </c>
      <c r="H1598" s="1" t="s">
        <v>6465</v>
      </c>
      <c r="I1598" s="1">
        <v>1</v>
      </c>
      <c r="L1598" s="1">
        <v>3</v>
      </c>
      <c r="M1598" s="1" t="s">
        <v>12582</v>
      </c>
      <c r="N1598" s="1" t="s">
        <v>13076</v>
      </c>
      <c r="S1598" s="1" t="s">
        <v>93</v>
      </c>
      <c r="T1598" s="1" t="s">
        <v>6597</v>
      </c>
      <c r="U1598" s="1" t="s">
        <v>3580</v>
      </c>
      <c r="V1598" s="1" t="s">
        <v>6819</v>
      </c>
      <c r="Y1598" s="1" t="s">
        <v>3192</v>
      </c>
      <c r="Z1598" s="1" t="s">
        <v>7878</v>
      </c>
      <c r="AC1598" s="1">
        <v>12</v>
      </c>
      <c r="AD1598" s="1" t="s">
        <v>150</v>
      </c>
      <c r="AE1598" s="1" t="s">
        <v>8731</v>
      </c>
    </row>
    <row r="1599" spans="1:73" ht="13.5" customHeight="1" x14ac:dyDescent="0.25">
      <c r="A1599" s="4" t="str">
        <f t="shared" si="51"/>
        <v>1687_풍각남면_266</v>
      </c>
      <c r="B1599" s="1">
        <v>1687</v>
      </c>
      <c r="C1599" s="1" t="s">
        <v>11322</v>
      </c>
      <c r="D1599" s="1" t="s">
        <v>11323</v>
      </c>
      <c r="E1599" s="1">
        <v>1598</v>
      </c>
      <c r="F1599" s="1">
        <v>8</v>
      </c>
      <c r="G1599" s="1" t="s">
        <v>3562</v>
      </c>
      <c r="H1599" s="1" t="s">
        <v>6465</v>
      </c>
      <c r="I1599" s="1">
        <v>1</v>
      </c>
      <c r="L1599" s="1">
        <v>3</v>
      </c>
      <c r="M1599" s="1" t="s">
        <v>12582</v>
      </c>
      <c r="N1599" s="1" t="s">
        <v>13076</v>
      </c>
      <c r="S1599" s="1" t="s">
        <v>195</v>
      </c>
      <c r="T1599" s="1" t="s">
        <v>6600</v>
      </c>
      <c r="U1599" s="1" t="s">
        <v>53</v>
      </c>
      <c r="V1599" s="1" t="s">
        <v>6668</v>
      </c>
      <c r="Y1599" s="1" t="s">
        <v>3581</v>
      </c>
      <c r="Z1599" s="1" t="s">
        <v>7969</v>
      </c>
      <c r="AC1599" s="1">
        <v>41</v>
      </c>
      <c r="AD1599" s="1" t="s">
        <v>287</v>
      </c>
      <c r="AE1599" s="1" t="s">
        <v>8744</v>
      </c>
      <c r="AJ1599" s="1" t="s">
        <v>17</v>
      </c>
      <c r="AK1599" s="1" t="s">
        <v>8908</v>
      </c>
      <c r="AL1599" s="1" t="s">
        <v>3582</v>
      </c>
      <c r="AM1599" s="1" t="s">
        <v>8942</v>
      </c>
      <c r="AN1599" s="1" t="s">
        <v>1317</v>
      </c>
      <c r="AO1599" s="1" t="s">
        <v>8926</v>
      </c>
      <c r="AP1599" s="1" t="s">
        <v>58</v>
      </c>
      <c r="AQ1599" s="1" t="s">
        <v>6774</v>
      </c>
      <c r="AR1599" s="1" t="s">
        <v>3583</v>
      </c>
      <c r="AS1599" s="1" t="s">
        <v>9084</v>
      </c>
      <c r="AT1599" s="1" t="s">
        <v>44</v>
      </c>
      <c r="AU1599" s="1" t="s">
        <v>6669</v>
      </c>
      <c r="AV1599" s="1" t="s">
        <v>3584</v>
      </c>
      <c r="AW1599" s="1" t="s">
        <v>9495</v>
      </c>
      <c r="BB1599" s="1" t="s">
        <v>83</v>
      </c>
      <c r="BC1599" s="1" t="s">
        <v>11816</v>
      </c>
      <c r="BD1599" s="1" t="s">
        <v>3585</v>
      </c>
      <c r="BE1599" s="1" t="s">
        <v>11838</v>
      </c>
      <c r="BG1599" s="1" t="s">
        <v>44</v>
      </c>
      <c r="BH1599" s="1" t="s">
        <v>6669</v>
      </c>
      <c r="BI1599" s="1" t="s">
        <v>3586</v>
      </c>
      <c r="BJ1599" s="1" t="s">
        <v>7183</v>
      </c>
      <c r="BK1599" s="1" t="s">
        <v>60</v>
      </c>
      <c r="BL1599" s="1" t="s">
        <v>7012</v>
      </c>
      <c r="BM1599" s="1" t="s">
        <v>3587</v>
      </c>
      <c r="BN1599" s="1" t="s">
        <v>8193</v>
      </c>
      <c r="BO1599" s="1" t="s">
        <v>60</v>
      </c>
      <c r="BP1599" s="1" t="s">
        <v>7012</v>
      </c>
      <c r="BQ1599" s="1" t="s">
        <v>13879</v>
      </c>
      <c r="BR1599" s="1" t="s">
        <v>12290</v>
      </c>
      <c r="BS1599" s="1" t="s">
        <v>636</v>
      </c>
      <c r="BT1599" s="1" t="s">
        <v>8934</v>
      </c>
      <c r="BU1599" s="1" t="s">
        <v>14141</v>
      </c>
    </row>
    <row r="1600" spans="1:73" ht="13.5" customHeight="1" x14ac:dyDescent="0.25">
      <c r="A1600" s="4" t="str">
        <f t="shared" si="51"/>
        <v>1687_풍각남면_266</v>
      </c>
      <c r="B1600" s="1">
        <v>1687</v>
      </c>
      <c r="C1600" s="1" t="s">
        <v>11322</v>
      </c>
      <c r="D1600" s="1" t="s">
        <v>11323</v>
      </c>
      <c r="E1600" s="1">
        <v>1599</v>
      </c>
      <c r="F1600" s="1">
        <v>8</v>
      </c>
      <c r="G1600" s="1" t="s">
        <v>3562</v>
      </c>
      <c r="H1600" s="1" t="s">
        <v>6465</v>
      </c>
      <c r="I1600" s="1">
        <v>1</v>
      </c>
      <c r="L1600" s="1">
        <v>3</v>
      </c>
      <c r="M1600" s="1" t="s">
        <v>12582</v>
      </c>
      <c r="N1600" s="1" t="s">
        <v>13076</v>
      </c>
      <c r="S1600" s="1" t="s">
        <v>93</v>
      </c>
      <c r="T1600" s="1" t="s">
        <v>6597</v>
      </c>
      <c r="Y1600" s="1" t="s">
        <v>887</v>
      </c>
      <c r="Z1600" s="1" t="s">
        <v>7970</v>
      </c>
      <c r="AC1600" s="1">
        <v>8</v>
      </c>
      <c r="AD1600" s="1" t="s">
        <v>429</v>
      </c>
      <c r="AE1600" s="1" t="s">
        <v>8759</v>
      </c>
    </row>
    <row r="1601" spans="1:72" ht="13.5" customHeight="1" x14ac:dyDescent="0.25">
      <c r="A1601" s="4" t="str">
        <f t="shared" si="51"/>
        <v>1687_풍각남면_266</v>
      </c>
      <c r="B1601" s="1">
        <v>1687</v>
      </c>
      <c r="C1601" s="1" t="s">
        <v>11322</v>
      </c>
      <c r="D1601" s="1" t="s">
        <v>11323</v>
      </c>
      <c r="E1601" s="1">
        <v>1600</v>
      </c>
      <c r="F1601" s="1">
        <v>8</v>
      </c>
      <c r="G1601" s="1" t="s">
        <v>3562</v>
      </c>
      <c r="H1601" s="1" t="s">
        <v>6465</v>
      </c>
      <c r="I1601" s="1">
        <v>1</v>
      </c>
      <c r="L1601" s="1">
        <v>3</v>
      </c>
      <c r="M1601" s="1" t="s">
        <v>12582</v>
      </c>
      <c r="N1601" s="1" t="s">
        <v>13076</v>
      </c>
      <c r="S1601" s="1" t="s">
        <v>93</v>
      </c>
      <c r="T1601" s="1" t="s">
        <v>6597</v>
      </c>
      <c r="Y1601" s="1" t="s">
        <v>3588</v>
      </c>
      <c r="Z1601" s="1" t="s">
        <v>7971</v>
      </c>
      <c r="AC1601" s="1">
        <v>5</v>
      </c>
      <c r="AD1601" s="1" t="s">
        <v>133</v>
      </c>
      <c r="AE1601" s="1" t="s">
        <v>8727</v>
      </c>
      <c r="AF1601" s="1" t="s">
        <v>97</v>
      </c>
      <c r="AG1601" s="1" t="s">
        <v>8774</v>
      </c>
    </row>
    <row r="1602" spans="1:72" ht="13.5" customHeight="1" x14ac:dyDescent="0.25">
      <c r="A1602" s="4" t="str">
        <f t="shared" si="51"/>
        <v>1687_풍각남면_266</v>
      </c>
      <c r="B1602" s="1">
        <v>1687</v>
      </c>
      <c r="C1602" s="1" t="s">
        <v>11322</v>
      </c>
      <c r="D1602" s="1" t="s">
        <v>11323</v>
      </c>
      <c r="E1602" s="1">
        <v>1601</v>
      </c>
      <c r="F1602" s="1">
        <v>8</v>
      </c>
      <c r="G1602" s="1" t="s">
        <v>3562</v>
      </c>
      <c r="H1602" s="1" t="s">
        <v>6465</v>
      </c>
      <c r="I1602" s="1">
        <v>1</v>
      </c>
      <c r="L1602" s="1">
        <v>4</v>
      </c>
      <c r="M1602" s="1" t="s">
        <v>12583</v>
      </c>
      <c r="N1602" s="1" t="s">
        <v>13077</v>
      </c>
      <c r="T1602" s="1" t="s">
        <v>11368</v>
      </c>
      <c r="U1602" s="1" t="s">
        <v>3589</v>
      </c>
      <c r="V1602" s="1" t="s">
        <v>11436</v>
      </c>
      <c r="W1602" s="1" t="s">
        <v>98</v>
      </c>
      <c r="X1602" s="1" t="s">
        <v>11439</v>
      </c>
      <c r="Y1602" s="1" t="s">
        <v>3590</v>
      </c>
      <c r="Z1602" s="1" t="s">
        <v>7972</v>
      </c>
      <c r="AC1602" s="1">
        <v>51</v>
      </c>
      <c r="AD1602" s="1" t="s">
        <v>107</v>
      </c>
      <c r="AE1602" s="1" t="s">
        <v>8723</v>
      </c>
      <c r="AJ1602" s="1" t="s">
        <v>17</v>
      </c>
      <c r="AK1602" s="1" t="s">
        <v>8908</v>
      </c>
      <c r="AL1602" s="1" t="s">
        <v>56</v>
      </c>
      <c r="AM1602" s="1" t="s">
        <v>11552</v>
      </c>
      <c r="AT1602" s="1" t="s">
        <v>60</v>
      </c>
      <c r="AU1602" s="1" t="s">
        <v>7012</v>
      </c>
      <c r="AV1602" s="1" t="s">
        <v>13728</v>
      </c>
      <c r="AW1602" s="1" t="s">
        <v>7161</v>
      </c>
      <c r="BG1602" s="1" t="s">
        <v>60</v>
      </c>
      <c r="BH1602" s="1" t="s">
        <v>7012</v>
      </c>
      <c r="BI1602" s="1" t="s">
        <v>383</v>
      </c>
      <c r="BJ1602" s="1" t="s">
        <v>9361</v>
      </c>
      <c r="BK1602" s="1" t="s">
        <v>60</v>
      </c>
      <c r="BL1602" s="1" t="s">
        <v>7012</v>
      </c>
      <c r="BM1602" s="1" t="s">
        <v>3591</v>
      </c>
      <c r="BN1602" s="1" t="s">
        <v>10575</v>
      </c>
      <c r="BO1602" s="1" t="s">
        <v>60</v>
      </c>
      <c r="BP1602" s="1" t="s">
        <v>7012</v>
      </c>
      <c r="BQ1602" s="1" t="s">
        <v>3592</v>
      </c>
      <c r="BR1602" s="1" t="s">
        <v>12066</v>
      </c>
      <c r="BS1602" s="1" t="s">
        <v>56</v>
      </c>
      <c r="BT1602" s="1" t="s">
        <v>11552</v>
      </c>
    </row>
    <row r="1603" spans="1:72" ht="13.5" customHeight="1" x14ac:dyDescent="0.25">
      <c r="A1603" s="4" t="str">
        <f t="shared" si="51"/>
        <v>1687_풍각남면_266</v>
      </c>
      <c r="B1603" s="1">
        <v>1687</v>
      </c>
      <c r="C1603" s="1" t="s">
        <v>11322</v>
      </c>
      <c r="D1603" s="1" t="s">
        <v>11323</v>
      </c>
      <c r="E1603" s="1">
        <v>1602</v>
      </c>
      <c r="F1603" s="1">
        <v>8</v>
      </c>
      <c r="G1603" s="1" t="s">
        <v>3562</v>
      </c>
      <c r="H1603" s="1" t="s">
        <v>6465</v>
      </c>
      <c r="I1603" s="1">
        <v>1</v>
      </c>
      <c r="L1603" s="1">
        <v>4</v>
      </c>
      <c r="M1603" s="1" t="s">
        <v>12583</v>
      </c>
      <c r="N1603" s="1" t="s">
        <v>13077</v>
      </c>
      <c r="S1603" s="1" t="s">
        <v>52</v>
      </c>
      <c r="T1603" s="1" t="s">
        <v>6593</v>
      </c>
      <c r="W1603" s="1" t="s">
        <v>306</v>
      </c>
      <c r="X1603" s="1" t="s">
        <v>7062</v>
      </c>
      <c r="Y1603" s="1" t="s">
        <v>140</v>
      </c>
      <c r="Z1603" s="1" t="s">
        <v>7129</v>
      </c>
      <c r="AC1603" s="1">
        <v>45</v>
      </c>
      <c r="AD1603" s="1" t="s">
        <v>406</v>
      </c>
      <c r="AE1603" s="1" t="s">
        <v>8755</v>
      </c>
      <c r="AJ1603" s="1" t="s">
        <v>17</v>
      </c>
      <c r="AK1603" s="1" t="s">
        <v>8908</v>
      </c>
      <c r="AL1603" s="1" t="s">
        <v>86</v>
      </c>
      <c r="AM1603" s="1" t="s">
        <v>8853</v>
      </c>
      <c r="AT1603" s="1" t="s">
        <v>180</v>
      </c>
      <c r="AU1603" s="1" t="s">
        <v>6712</v>
      </c>
      <c r="AV1603" s="1" t="s">
        <v>3593</v>
      </c>
      <c r="AW1603" s="1" t="s">
        <v>9496</v>
      </c>
      <c r="BG1603" s="1" t="s">
        <v>335</v>
      </c>
      <c r="BH1603" s="1" t="s">
        <v>6942</v>
      </c>
      <c r="BI1603" s="1" t="s">
        <v>3594</v>
      </c>
      <c r="BJ1603" s="1" t="s">
        <v>10149</v>
      </c>
      <c r="BK1603" s="1" t="s">
        <v>180</v>
      </c>
      <c r="BL1603" s="1" t="s">
        <v>6712</v>
      </c>
      <c r="BM1603" s="1" t="s">
        <v>2303</v>
      </c>
      <c r="BN1603" s="1" t="s">
        <v>7300</v>
      </c>
      <c r="BO1603" s="1" t="s">
        <v>335</v>
      </c>
      <c r="BP1603" s="1" t="s">
        <v>6942</v>
      </c>
      <c r="BQ1603" s="1" t="s">
        <v>3595</v>
      </c>
      <c r="BR1603" s="1" t="s">
        <v>12069</v>
      </c>
      <c r="BS1603" s="1" t="s">
        <v>56</v>
      </c>
      <c r="BT1603" s="1" t="s">
        <v>11552</v>
      </c>
    </row>
    <row r="1604" spans="1:72" ht="13.5" customHeight="1" x14ac:dyDescent="0.25">
      <c r="A1604" s="4" t="str">
        <f t="shared" si="51"/>
        <v>1687_풍각남면_266</v>
      </c>
      <c r="B1604" s="1">
        <v>1687</v>
      </c>
      <c r="C1604" s="1" t="s">
        <v>11322</v>
      </c>
      <c r="D1604" s="1" t="s">
        <v>11323</v>
      </c>
      <c r="E1604" s="1">
        <v>1603</v>
      </c>
      <c r="F1604" s="1">
        <v>8</v>
      </c>
      <c r="G1604" s="1" t="s">
        <v>3562</v>
      </c>
      <c r="H1604" s="1" t="s">
        <v>6465</v>
      </c>
      <c r="I1604" s="1">
        <v>1</v>
      </c>
      <c r="L1604" s="1">
        <v>4</v>
      </c>
      <c r="M1604" s="1" t="s">
        <v>12583</v>
      </c>
      <c r="N1604" s="1" t="s">
        <v>13077</v>
      </c>
      <c r="S1604" s="1" t="s">
        <v>93</v>
      </c>
      <c r="T1604" s="1" t="s">
        <v>6597</v>
      </c>
      <c r="U1604" s="1" t="s">
        <v>3596</v>
      </c>
      <c r="V1604" s="1" t="s">
        <v>6897</v>
      </c>
      <c r="Y1604" s="1" t="s">
        <v>3597</v>
      </c>
      <c r="Z1604" s="1" t="s">
        <v>7973</v>
      </c>
      <c r="AC1604" s="1">
        <v>29</v>
      </c>
      <c r="AD1604" s="1" t="s">
        <v>422</v>
      </c>
      <c r="AE1604" s="1" t="s">
        <v>8757</v>
      </c>
    </row>
    <row r="1605" spans="1:72" ht="13.5" customHeight="1" x14ac:dyDescent="0.25">
      <c r="A1605" s="4" t="str">
        <f t="shared" si="51"/>
        <v>1687_풍각남면_266</v>
      </c>
      <c r="B1605" s="1">
        <v>1687</v>
      </c>
      <c r="C1605" s="1" t="s">
        <v>11322</v>
      </c>
      <c r="D1605" s="1" t="s">
        <v>11323</v>
      </c>
      <c r="E1605" s="1">
        <v>1604</v>
      </c>
      <c r="F1605" s="1">
        <v>8</v>
      </c>
      <c r="G1605" s="1" t="s">
        <v>3562</v>
      </c>
      <c r="H1605" s="1" t="s">
        <v>6465</v>
      </c>
      <c r="I1605" s="1">
        <v>1</v>
      </c>
      <c r="L1605" s="1">
        <v>4</v>
      </c>
      <c r="M1605" s="1" t="s">
        <v>12583</v>
      </c>
      <c r="N1605" s="1" t="s">
        <v>13077</v>
      </c>
      <c r="S1605" s="1" t="s">
        <v>93</v>
      </c>
      <c r="T1605" s="1" t="s">
        <v>6597</v>
      </c>
      <c r="U1605" s="1" t="s">
        <v>487</v>
      </c>
      <c r="V1605" s="1" t="s">
        <v>6703</v>
      </c>
      <c r="Y1605" s="1" t="s">
        <v>3598</v>
      </c>
      <c r="Z1605" s="1" t="s">
        <v>7974</v>
      </c>
      <c r="AC1605" s="1">
        <v>21</v>
      </c>
      <c r="AD1605" s="1" t="s">
        <v>415</v>
      </c>
      <c r="AE1605" s="1" t="s">
        <v>8756</v>
      </c>
    </row>
    <row r="1606" spans="1:72" ht="13.5" customHeight="1" x14ac:dyDescent="0.25">
      <c r="A1606" s="4" t="str">
        <f t="shared" si="51"/>
        <v>1687_풍각남면_266</v>
      </c>
      <c r="B1606" s="1">
        <v>1687</v>
      </c>
      <c r="C1606" s="1" t="s">
        <v>11322</v>
      </c>
      <c r="D1606" s="1" t="s">
        <v>11323</v>
      </c>
      <c r="E1606" s="1">
        <v>1605</v>
      </c>
      <c r="F1606" s="1">
        <v>8</v>
      </c>
      <c r="G1606" s="1" t="s">
        <v>3562</v>
      </c>
      <c r="H1606" s="1" t="s">
        <v>6465</v>
      </c>
      <c r="I1606" s="1">
        <v>1</v>
      </c>
      <c r="L1606" s="1">
        <v>4</v>
      </c>
      <c r="M1606" s="1" t="s">
        <v>12583</v>
      </c>
      <c r="N1606" s="1" t="s">
        <v>13077</v>
      </c>
      <c r="S1606" s="1" t="s">
        <v>93</v>
      </c>
      <c r="T1606" s="1" t="s">
        <v>6597</v>
      </c>
      <c r="Y1606" s="1" t="s">
        <v>13880</v>
      </c>
      <c r="Z1606" s="1" t="s">
        <v>11480</v>
      </c>
      <c r="AC1606" s="1">
        <v>10</v>
      </c>
      <c r="AD1606" s="1" t="s">
        <v>67</v>
      </c>
      <c r="AE1606" s="1" t="s">
        <v>8717</v>
      </c>
    </row>
    <row r="1607" spans="1:72" ht="13.5" customHeight="1" x14ac:dyDescent="0.25">
      <c r="A1607" s="4" t="str">
        <f t="shared" si="51"/>
        <v>1687_풍각남면_266</v>
      </c>
      <c r="B1607" s="1">
        <v>1687</v>
      </c>
      <c r="C1607" s="1" t="s">
        <v>11322</v>
      </c>
      <c r="D1607" s="1" t="s">
        <v>11323</v>
      </c>
      <c r="E1607" s="1">
        <v>1606</v>
      </c>
      <c r="F1607" s="1">
        <v>8</v>
      </c>
      <c r="G1607" s="1" t="s">
        <v>3562</v>
      </c>
      <c r="H1607" s="1" t="s">
        <v>6465</v>
      </c>
      <c r="I1607" s="1">
        <v>1</v>
      </c>
      <c r="L1607" s="1">
        <v>5</v>
      </c>
      <c r="M1607" s="1" t="s">
        <v>12584</v>
      </c>
      <c r="N1607" s="1" t="s">
        <v>13078</v>
      </c>
      <c r="T1607" s="1" t="s">
        <v>11369</v>
      </c>
      <c r="U1607" s="1" t="s">
        <v>3599</v>
      </c>
      <c r="V1607" s="1" t="s">
        <v>6898</v>
      </c>
      <c r="W1607" s="1" t="s">
        <v>306</v>
      </c>
      <c r="X1607" s="1" t="s">
        <v>7062</v>
      </c>
      <c r="Y1607" s="1" t="s">
        <v>784</v>
      </c>
      <c r="Z1607" s="1" t="s">
        <v>7975</v>
      </c>
      <c r="AC1607" s="1">
        <v>65</v>
      </c>
      <c r="AD1607" s="1" t="s">
        <v>133</v>
      </c>
      <c r="AE1607" s="1" t="s">
        <v>8727</v>
      </c>
      <c r="AJ1607" s="1" t="s">
        <v>17</v>
      </c>
      <c r="AK1607" s="1" t="s">
        <v>8908</v>
      </c>
      <c r="AL1607" s="1" t="s">
        <v>86</v>
      </c>
      <c r="AM1607" s="1" t="s">
        <v>8853</v>
      </c>
      <c r="AT1607" s="1" t="s">
        <v>180</v>
      </c>
      <c r="AU1607" s="1" t="s">
        <v>6712</v>
      </c>
      <c r="AV1607" s="1" t="s">
        <v>3593</v>
      </c>
      <c r="AW1607" s="1" t="s">
        <v>9496</v>
      </c>
      <c r="BG1607" s="1" t="s">
        <v>335</v>
      </c>
      <c r="BH1607" s="1" t="s">
        <v>6942</v>
      </c>
      <c r="BI1607" s="1" t="s">
        <v>3594</v>
      </c>
      <c r="BJ1607" s="1" t="s">
        <v>10149</v>
      </c>
      <c r="BK1607" s="1" t="s">
        <v>180</v>
      </c>
      <c r="BL1607" s="1" t="s">
        <v>6712</v>
      </c>
      <c r="BM1607" s="1" t="s">
        <v>2303</v>
      </c>
      <c r="BN1607" s="1" t="s">
        <v>7300</v>
      </c>
      <c r="BO1607" s="1" t="s">
        <v>335</v>
      </c>
      <c r="BP1607" s="1" t="s">
        <v>6942</v>
      </c>
      <c r="BQ1607" s="1" t="s">
        <v>3600</v>
      </c>
      <c r="BR1607" s="1" t="s">
        <v>12069</v>
      </c>
      <c r="BS1607" s="1" t="s">
        <v>56</v>
      </c>
      <c r="BT1607" s="1" t="s">
        <v>11552</v>
      </c>
    </row>
    <row r="1608" spans="1:72" ht="13.5" customHeight="1" x14ac:dyDescent="0.25">
      <c r="A1608" s="4" t="str">
        <f t="shared" si="51"/>
        <v>1687_풍각남면_266</v>
      </c>
      <c r="B1608" s="1">
        <v>1687</v>
      </c>
      <c r="C1608" s="1" t="s">
        <v>11322</v>
      </c>
      <c r="D1608" s="1" t="s">
        <v>11323</v>
      </c>
      <c r="E1608" s="1">
        <v>1607</v>
      </c>
      <c r="F1608" s="1">
        <v>8</v>
      </c>
      <c r="G1608" s="1" t="s">
        <v>3562</v>
      </c>
      <c r="H1608" s="1" t="s">
        <v>6465</v>
      </c>
      <c r="I1608" s="1">
        <v>1</v>
      </c>
      <c r="L1608" s="1">
        <v>5</v>
      </c>
      <c r="M1608" s="1" t="s">
        <v>12584</v>
      </c>
      <c r="N1608" s="1" t="s">
        <v>13078</v>
      </c>
      <c r="S1608" s="1" t="s">
        <v>52</v>
      </c>
      <c r="T1608" s="1" t="s">
        <v>6593</v>
      </c>
      <c r="W1608" s="1" t="s">
        <v>1254</v>
      </c>
      <c r="X1608" s="1" t="s">
        <v>7079</v>
      </c>
      <c r="Y1608" s="1" t="s">
        <v>140</v>
      </c>
      <c r="Z1608" s="1" t="s">
        <v>7129</v>
      </c>
      <c r="AC1608" s="1">
        <v>55</v>
      </c>
      <c r="AD1608" s="1" t="s">
        <v>521</v>
      </c>
      <c r="AE1608" s="1" t="s">
        <v>8761</v>
      </c>
      <c r="AJ1608" s="1" t="s">
        <v>17</v>
      </c>
      <c r="AK1608" s="1" t="s">
        <v>8908</v>
      </c>
      <c r="AL1608" s="1" t="s">
        <v>833</v>
      </c>
      <c r="AM1608" s="1" t="s">
        <v>8552</v>
      </c>
      <c r="AT1608" s="1" t="s">
        <v>60</v>
      </c>
      <c r="AU1608" s="1" t="s">
        <v>7012</v>
      </c>
      <c r="AV1608" s="1" t="s">
        <v>877</v>
      </c>
      <c r="AW1608" s="1" t="s">
        <v>9497</v>
      </c>
      <c r="BG1608" s="1" t="s">
        <v>60</v>
      </c>
      <c r="BH1608" s="1" t="s">
        <v>7012</v>
      </c>
      <c r="BI1608" s="1" t="s">
        <v>3197</v>
      </c>
      <c r="BJ1608" s="1" t="s">
        <v>7881</v>
      </c>
      <c r="BK1608" s="1" t="s">
        <v>60</v>
      </c>
      <c r="BL1608" s="1" t="s">
        <v>7012</v>
      </c>
      <c r="BM1608" s="1" t="s">
        <v>3601</v>
      </c>
      <c r="BN1608" s="1" t="s">
        <v>10576</v>
      </c>
      <c r="BQ1608" s="1" t="s">
        <v>3602</v>
      </c>
      <c r="BR1608" s="1" t="s">
        <v>11037</v>
      </c>
      <c r="BS1608" s="1" t="s">
        <v>106</v>
      </c>
      <c r="BT1608" s="1" t="s">
        <v>8894</v>
      </c>
    </row>
    <row r="1609" spans="1:72" ht="13.5" customHeight="1" x14ac:dyDescent="0.25">
      <c r="A1609" s="4" t="str">
        <f t="shared" si="51"/>
        <v>1687_풍각남면_266</v>
      </c>
      <c r="B1609" s="1">
        <v>1687</v>
      </c>
      <c r="C1609" s="1" t="s">
        <v>11322</v>
      </c>
      <c r="D1609" s="1" t="s">
        <v>11323</v>
      </c>
      <c r="E1609" s="1">
        <v>1608</v>
      </c>
      <c r="F1609" s="1">
        <v>8</v>
      </c>
      <c r="G1609" s="1" t="s">
        <v>3562</v>
      </c>
      <c r="H1609" s="1" t="s">
        <v>6465</v>
      </c>
      <c r="I1609" s="1">
        <v>1</v>
      </c>
      <c r="L1609" s="1">
        <v>5</v>
      </c>
      <c r="M1609" s="1" t="s">
        <v>12584</v>
      </c>
      <c r="N1609" s="1" t="s">
        <v>13078</v>
      </c>
      <c r="S1609" s="1" t="s">
        <v>93</v>
      </c>
      <c r="T1609" s="1" t="s">
        <v>6597</v>
      </c>
      <c r="Y1609" s="1" t="s">
        <v>13881</v>
      </c>
      <c r="Z1609" s="1" t="s">
        <v>7976</v>
      </c>
      <c r="AF1609" s="1" t="s">
        <v>443</v>
      </c>
      <c r="AG1609" s="1" t="s">
        <v>11537</v>
      </c>
    </row>
    <row r="1610" spans="1:72" ht="13.5" customHeight="1" x14ac:dyDescent="0.25">
      <c r="A1610" s="4" t="str">
        <f t="shared" si="51"/>
        <v>1687_풍각남면_266</v>
      </c>
      <c r="B1610" s="1">
        <v>1687</v>
      </c>
      <c r="C1610" s="1" t="s">
        <v>11322</v>
      </c>
      <c r="D1610" s="1" t="s">
        <v>11323</v>
      </c>
      <c r="E1610" s="1">
        <v>1609</v>
      </c>
      <c r="F1610" s="1">
        <v>8</v>
      </c>
      <c r="G1610" s="1" t="s">
        <v>3562</v>
      </c>
      <c r="H1610" s="1" t="s">
        <v>6465</v>
      </c>
      <c r="I1610" s="1">
        <v>1</v>
      </c>
      <c r="L1610" s="1">
        <v>5</v>
      </c>
      <c r="M1610" s="1" t="s">
        <v>12584</v>
      </c>
      <c r="N1610" s="1" t="s">
        <v>13078</v>
      </c>
      <c r="S1610" s="1" t="s">
        <v>93</v>
      </c>
      <c r="T1610" s="1" t="s">
        <v>6597</v>
      </c>
      <c r="U1610" s="1" t="s">
        <v>721</v>
      </c>
      <c r="V1610" s="1" t="s">
        <v>6715</v>
      </c>
      <c r="Y1610" s="1" t="s">
        <v>13882</v>
      </c>
      <c r="Z1610" s="1" t="s">
        <v>7977</v>
      </c>
      <c r="AC1610" s="1">
        <v>17</v>
      </c>
      <c r="AD1610" s="1" t="s">
        <v>611</v>
      </c>
      <c r="AE1610" s="1" t="s">
        <v>8764</v>
      </c>
    </row>
    <row r="1611" spans="1:72" ht="13.5" customHeight="1" x14ac:dyDescent="0.25">
      <c r="A1611" s="4" t="str">
        <f t="shared" si="51"/>
        <v>1687_풍각남면_266</v>
      </c>
      <c r="B1611" s="1">
        <v>1687</v>
      </c>
      <c r="C1611" s="1" t="s">
        <v>11322</v>
      </c>
      <c r="D1611" s="1" t="s">
        <v>11323</v>
      </c>
      <c r="E1611" s="1">
        <v>1610</v>
      </c>
      <c r="F1611" s="1">
        <v>8</v>
      </c>
      <c r="G1611" s="1" t="s">
        <v>3562</v>
      </c>
      <c r="H1611" s="1" t="s">
        <v>6465</v>
      </c>
      <c r="I1611" s="1">
        <v>2</v>
      </c>
      <c r="J1611" s="1" t="s">
        <v>13883</v>
      </c>
      <c r="K1611" s="1" t="s">
        <v>6523</v>
      </c>
      <c r="L1611" s="1">
        <v>1</v>
      </c>
      <c r="M1611" s="1" t="s">
        <v>13884</v>
      </c>
      <c r="N1611" s="1" t="s">
        <v>13079</v>
      </c>
      <c r="O1611" s="1" t="s">
        <v>443</v>
      </c>
      <c r="P1611" s="1" t="s">
        <v>11371</v>
      </c>
      <c r="T1611" s="1" t="s">
        <v>11369</v>
      </c>
      <c r="U1611" s="1" t="s">
        <v>3603</v>
      </c>
      <c r="V1611" s="1" t="s">
        <v>6899</v>
      </c>
      <c r="W1611" s="1" t="s">
        <v>306</v>
      </c>
      <c r="X1611" s="1" t="s">
        <v>7062</v>
      </c>
      <c r="Y1611" s="1" t="s">
        <v>13885</v>
      </c>
      <c r="Z1611" s="1" t="s">
        <v>7976</v>
      </c>
      <c r="AC1611" s="1">
        <v>29</v>
      </c>
      <c r="AD1611" s="1" t="s">
        <v>422</v>
      </c>
      <c r="AE1611" s="1" t="s">
        <v>8757</v>
      </c>
      <c r="AJ1611" s="1" t="s">
        <v>17</v>
      </c>
      <c r="AK1611" s="1" t="s">
        <v>8908</v>
      </c>
      <c r="AL1611" s="1" t="s">
        <v>86</v>
      </c>
      <c r="AM1611" s="1" t="s">
        <v>8853</v>
      </c>
      <c r="AT1611" s="1" t="s">
        <v>288</v>
      </c>
      <c r="AU1611" s="1" t="s">
        <v>6823</v>
      </c>
      <c r="AV1611" s="1" t="s">
        <v>784</v>
      </c>
      <c r="AW1611" s="1" t="s">
        <v>7975</v>
      </c>
      <c r="BG1611" s="1" t="s">
        <v>78</v>
      </c>
      <c r="BH1611" s="1" t="s">
        <v>6689</v>
      </c>
      <c r="BI1611" s="1" t="s">
        <v>3593</v>
      </c>
      <c r="BJ1611" s="1" t="s">
        <v>9496</v>
      </c>
      <c r="BK1611" s="1" t="s">
        <v>335</v>
      </c>
      <c r="BL1611" s="1" t="s">
        <v>6942</v>
      </c>
      <c r="BM1611" s="1" t="s">
        <v>3594</v>
      </c>
      <c r="BN1611" s="1" t="s">
        <v>10149</v>
      </c>
      <c r="BO1611" s="1" t="s">
        <v>60</v>
      </c>
      <c r="BP1611" s="1" t="s">
        <v>7012</v>
      </c>
      <c r="BQ1611" s="1" t="s">
        <v>3604</v>
      </c>
      <c r="BR1611" s="1" t="s">
        <v>10937</v>
      </c>
      <c r="BS1611" s="1" t="s">
        <v>833</v>
      </c>
      <c r="BT1611" s="1" t="s">
        <v>8552</v>
      </c>
    </row>
    <row r="1612" spans="1:72" ht="13.5" customHeight="1" x14ac:dyDescent="0.25">
      <c r="A1612" s="4" t="str">
        <f t="shared" si="51"/>
        <v>1687_풍각남면_266</v>
      </c>
      <c r="B1612" s="1">
        <v>1687</v>
      </c>
      <c r="C1612" s="1" t="s">
        <v>11322</v>
      </c>
      <c r="D1612" s="1" t="s">
        <v>11323</v>
      </c>
      <c r="E1612" s="1">
        <v>1611</v>
      </c>
      <c r="F1612" s="1">
        <v>8</v>
      </c>
      <c r="G1612" s="1" t="s">
        <v>3562</v>
      </c>
      <c r="H1612" s="1" t="s">
        <v>6465</v>
      </c>
      <c r="I1612" s="1">
        <v>2</v>
      </c>
      <c r="L1612" s="1">
        <v>1</v>
      </c>
      <c r="M1612" s="1" t="s">
        <v>13884</v>
      </c>
      <c r="N1612" s="1" t="s">
        <v>13079</v>
      </c>
      <c r="S1612" s="1" t="s">
        <v>52</v>
      </c>
      <c r="T1612" s="1" t="s">
        <v>6593</v>
      </c>
      <c r="W1612" s="1" t="s">
        <v>1558</v>
      </c>
      <c r="X1612" s="1" t="s">
        <v>7082</v>
      </c>
      <c r="Y1612" s="1" t="s">
        <v>140</v>
      </c>
      <c r="Z1612" s="1" t="s">
        <v>7129</v>
      </c>
      <c r="AC1612" s="1">
        <v>29</v>
      </c>
      <c r="AD1612" s="1" t="s">
        <v>422</v>
      </c>
      <c r="AE1612" s="1" t="s">
        <v>8757</v>
      </c>
      <c r="AF1612" s="1" t="s">
        <v>97</v>
      </c>
      <c r="AG1612" s="1" t="s">
        <v>8774</v>
      </c>
      <c r="AJ1612" s="1" t="s">
        <v>17</v>
      </c>
      <c r="AK1612" s="1" t="s">
        <v>8908</v>
      </c>
      <c r="AL1612" s="1" t="s">
        <v>370</v>
      </c>
      <c r="AM1612" s="1" t="s">
        <v>8933</v>
      </c>
      <c r="AT1612" s="1" t="s">
        <v>970</v>
      </c>
      <c r="AU1612" s="1" t="s">
        <v>6704</v>
      </c>
      <c r="AV1612" s="1" t="s">
        <v>3605</v>
      </c>
      <c r="AW1612" s="1" t="s">
        <v>9498</v>
      </c>
      <c r="BG1612" s="1" t="s">
        <v>1179</v>
      </c>
      <c r="BH1612" s="1" t="s">
        <v>11413</v>
      </c>
      <c r="BI1612" s="1" t="s">
        <v>2456</v>
      </c>
      <c r="BJ1612" s="1" t="s">
        <v>10081</v>
      </c>
      <c r="BK1612" s="1" t="s">
        <v>60</v>
      </c>
      <c r="BL1612" s="1" t="s">
        <v>7012</v>
      </c>
      <c r="BM1612" s="1" t="s">
        <v>3606</v>
      </c>
      <c r="BN1612" s="1" t="s">
        <v>10577</v>
      </c>
      <c r="BO1612" s="1" t="s">
        <v>2266</v>
      </c>
      <c r="BP1612" s="1" t="s">
        <v>6812</v>
      </c>
      <c r="BQ1612" s="1" t="s">
        <v>3607</v>
      </c>
      <c r="BR1612" s="1" t="s">
        <v>8339</v>
      </c>
      <c r="BS1612" s="1" t="s">
        <v>77</v>
      </c>
      <c r="BT1612" s="1" t="s">
        <v>8882</v>
      </c>
    </row>
    <row r="1613" spans="1:72" ht="13.5" customHeight="1" x14ac:dyDescent="0.25">
      <c r="A1613" s="4" t="str">
        <f t="shared" si="51"/>
        <v>1687_풍각남면_266</v>
      </c>
      <c r="B1613" s="1">
        <v>1687</v>
      </c>
      <c r="C1613" s="1" t="s">
        <v>11322</v>
      </c>
      <c r="D1613" s="1" t="s">
        <v>11323</v>
      </c>
      <c r="E1613" s="1">
        <v>1612</v>
      </c>
      <c r="F1613" s="1">
        <v>8</v>
      </c>
      <c r="G1613" s="1" t="s">
        <v>3562</v>
      </c>
      <c r="H1613" s="1" t="s">
        <v>6465</v>
      </c>
      <c r="I1613" s="1">
        <v>2</v>
      </c>
      <c r="L1613" s="1">
        <v>1</v>
      </c>
      <c r="M1613" s="1" t="s">
        <v>13884</v>
      </c>
      <c r="N1613" s="1" t="s">
        <v>13079</v>
      </c>
      <c r="S1613" s="1" t="s">
        <v>70</v>
      </c>
      <c r="T1613" s="1" t="s">
        <v>6596</v>
      </c>
      <c r="Y1613" s="1" t="s">
        <v>3608</v>
      </c>
      <c r="Z1613" s="1" t="s">
        <v>7978</v>
      </c>
      <c r="AC1613" s="1">
        <v>2</v>
      </c>
      <c r="AD1613" s="1" t="s">
        <v>69</v>
      </c>
      <c r="AE1613" s="1" t="s">
        <v>6722</v>
      </c>
      <c r="AF1613" s="1" t="s">
        <v>97</v>
      </c>
      <c r="AG1613" s="1" t="s">
        <v>8774</v>
      </c>
    </row>
    <row r="1614" spans="1:72" ht="13.5" customHeight="1" x14ac:dyDescent="0.25">
      <c r="A1614" s="4" t="str">
        <f t="shared" si="51"/>
        <v>1687_풍각남면_266</v>
      </c>
      <c r="B1614" s="1">
        <v>1687</v>
      </c>
      <c r="C1614" s="1" t="s">
        <v>11322</v>
      </c>
      <c r="D1614" s="1" t="s">
        <v>11323</v>
      </c>
      <c r="E1614" s="1">
        <v>1613</v>
      </c>
      <c r="F1614" s="1">
        <v>8</v>
      </c>
      <c r="G1614" s="1" t="s">
        <v>3562</v>
      </c>
      <c r="H1614" s="1" t="s">
        <v>6465</v>
      </c>
      <c r="I1614" s="1">
        <v>2</v>
      </c>
      <c r="L1614" s="1">
        <v>2</v>
      </c>
      <c r="M1614" s="1" t="s">
        <v>13886</v>
      </c>
      <c r="N1614" s="1" t="s">
        <v>13080</v>
      </c>
      <c r="T1614" s="1" t="s">
        <v>11368</v>
      </c>
      <c r="U1614" s="1" t="s">
        <v>3609</v>
      </c>
      <c r="V1614" s="1" t="s">
        <v>6900</v>
      </c>
      <c r="W1614" s="1" t="s">
        <v>84</v>
      </c>
      <c r="X1614" s="1" t="s">
        <v>11440</v>
      </c>
      <c r="Y1614" s="1" t="s">
        <v>13814</v>
      </c>
      <c r="Z1614" s="1" t="s">
        <v>11449</v>
      </c>
      <c r="AC1614" s="1">
        <v>33</v>
      </c>
      <c r="AD1614" s="1" t="s">
        <v>574</v>
      </c>
      <c r="AE1614" s="1" t="s">
        <v>8762</v>
      </c>
      <c r="AJ1614" s="1" t="s">
        <v>17</v>
      </c>
      <c r="AK1614" s="1" t="s">
        <v>8908</v>
      </c>
      <c r="AL1614" s="1" t="s">
        <v>86</v>
      </c>
      <c r="AM1614" s="1" t="s">
        <v>8853</v>
      </c>
      <c r="AT1614" s="1" t="s">
        <v>60</v>
      </c>
      <c r="AU1614" s="1" t="s">
        <v>7012</v>
      </c>
      <c r="AV1614" s="1" t="s">
        <v>1052</v>
      </c>
      <c r="AW1614" s="1" t="s">
        <v>7329</v>
      </c>
      <c r="BG1614" s="1" t="s">
        <v>60</v>
      </c>
      <c r="BH1614" s="1" t="s">
        <v>7012</v>
      </c>
      <c r="BI1614" s="1" t="s">
        <v>137</v>
      </c>
      <c r="BJ1614" s="1" t="s">
        <v>7762</v>
      </c>
      <c r="BK1614" s="1" t="s">
        <v>60</v>
      </c>
      <c r="BL1614" s="1" t="s">
        <v>7012</v>
      </c>
      <c r="BM1614" s="1" t="s">
        <v>3610</v>
      </c>
      <c r="BN1614" s="1" t="s">
        <v>9497</v>
      </c>
      <c r="BO1614" s="1" t="s">
        <v>288</v>
      </c>
      <c r="BP1614" s="1" t="s">
        <v>6823</v>
      </c>
      <c r="BQ1614" s="1" t="s">
        <v>2836</v>
      </c>
      <c r="BR1614" s="1" t="s">
        <v>10977</v>
      </c>
      <c r="BS1614" s="1" t="s">
        <v>497</v>
      </c>
      <c r="BT1614" s="1" t="s">
        <v>8848</v>
      </c>
    </row>
    <row r="1615" spans="1:72" ht="13.5" customHeight="1" x14ac:dyDescent="0.25">
      <c r="A1615" s="4" t="str">
        <f t="shared" si="51"/>
        <v>1687_풍각남면_266</v>
      </c>
      <c r="B1615" s="1">
        <v>1687</v>
      </c>
      <c r="C1615" s="1" t="s">
        <v>11322</v>
      </c>
      <c r="D1615" s="1" t="s">
        <v>11323</v>
      </c>
      <c r="E1615" s="1">
        <v>1614</v>
      </c>
      <c r="F1615" s="1">
        <v>8</v>
      </c>
      <c r="G1615" s="1" t="s">
        <v>3562</v>
      </c>
      <c r="H1615" s="1" t="s">
        <v>6465</v>
      </c>
      <c r="I1615" s="1">
        <v>2</v>
      </c>
      <c r="L1615" s="1">
        <v>2</v>
      </c>
      <c r="M1615" s="1" t="s">
        <v>13886</v>
      </c>
      <c r="N1615" s="1" t="s">
        <v>13080</v>
      </c>
      <c r="S1615" s="1" t="s">
        <v>52</v>
      </c>
      <c r="T1615" s="1" t="s">
        <v>6593</v>
      </c>
      <c r="W1615" s="1" t="s">
        <v>145</v>
      </c>
      <c r="X1615" s="1" t="s">
        <v>7059</v>
      </c>
      <c r="Y1615" s="1" t="s">
        <v>140</v>
      </c>
      <c r="Z1615" s="1" t="s">
        <v>7129</v>
      </c>
      <c r="AC1615" s="1">
        <v>31</v>
      </c>
      <c r="AD1615" s="1" t="s">
        <v>247</v>
      </c>
      <c r="AE1615" s="1" t="s">
        <v>8741</v>
      </c>
      <c r="AJ1615" s="1" t="s">
        <v>17</v>
      </c>
      <c r="AK1615" s="1" t="s">
        <v>8908</v>
      </c>
      <c r="AL1615" s="1" t="s">
        <v>51</v>
      </c>
      <c r="AM1615" s="1" t="s">
        <v>8849</v>
      </c>
      <c r="AT1615" s="1" t="s">
        <v>60</v>
      </c>
      <c r="AU1615" s="1" t="s">
        <v>7012</v>
      </c>
      <c r="AV1615" s="1" t="s">
        <v>3611</v>
      </c>
      <c r="AW1615" s="1" t="s">
        <v>9499</v>
      </c>
      <c r="BG1615" s="1" t="s">
        <v>335</v>
      </c>
      <c r="BH1615" s="1" t="s">
        <v>6942</v>
      </c>
      <c r="BI1615" s="1" t="s">
        <v>3612</v>
      </c>
      <c r="BJ1615" s="1" t="s">
        <v>9699</v>
      </c>
      <c r="BK1615" s="1" t="s">
        <v>180</v>
      </c>
      <c r="BL1615" s="1" t="s">
        <v>6712</v>
      </c>
      <c r="BM1615" s="1" t="s">
        <v>1143</v>
      </c>
      <c r="BN1615" s="1" t="s">
        <v>7077</v>
      </c>
      <c r="BO1615" s="1" t="s">
        <v>288</v>
      </c>
      <c r="BP1615" s="1" t="s">
        <v>6823</v>
      </c>
      <c r="BQ1615" s="1" t="s">
        <v>3613</v>
      </c>
      <c r="BR1615" s="1" t="s">
        <v>12249</v>
      </c>
      <c r="BS1615" s="1" t="s">
        <v>86</v>
      </c>
      <c r="BT1615" s="1" t="s">
        <v>8853</v>
      </c>
    </row>
    <row r="1616" spans="1:72" ht="13.5" customHeight="1" x14ac:dyDescent="0.25">
      <c r="A1616" s="4" t="str">
        <f t="shared" si="51"/>
        <v>1687_풍각남면_266</v>
      </c>
      <c r="B1616" s="1">
        <v>1687</v>
      </c>
      <c r="C1616" s="1" t="s">
        <v>11322</v>
      </c>
      <c r="D1616" s="1" t="s">
        <v>11323</v>
      </c>
      <c r="E1616" s="1">
        <v>1615</v>
      </c>
      <c r="F1616" s="1">
        <v>8</v>
      </c>
      <c r="G1616" s="1" t="s">
        <v>3562</v>
      </c>
      <c r="H1616" s="1" t="s">
        <v>6465</v>
      </c>
      <c r="I1616" s="1">
        <v>2</v>
      </c>
      <c r="L1616" s="1">
        <v>2</v>
      </c>
      <c r="M1616" s="1" t="s">
        <v>13886</v>
      </c>
      <c r="N1616" s="1" t="s">
        <v>13080</v>
      </c>
      <c r="S1616" s="1" t="s">
        <v>68</v>
      </c>
      <c r="T1616" s="1" t="s">
        <v>6595</v>
      </c>
      <c r="W1616" s="1" t="s">
        <v>306</v>
      </c>
      <c r="X1616" s="1" t="s">
        <v>7062</v>
      </c>
      <c r="Y1616" s="1" t="s">
        <v>140</v>
      </c>
      <c r="Z1616" s="1" t="s">
        <v>7129</v>
      </c>
      <c r="AC1616" s="1">
        <v>68</v>
      </c>
      <c r="AD1616" s="1" t="s">
        <v>429</v>
      </c>
      <c r="AE1616" s="1" t="s">
        <v>8759</v>
      </c>
    </row>
    <row r="1617" spans="1:73" ht="13.5" customHeight="1" x14ac:dyDescent="0.25">
      <c r="A1617" s="4" t="str">
        <f t="shared" si="51"/>
        <v>1687_풍각남면_266</v>
      </c>
      <c r="B1617" s="1">
        <v>1687</v>
      </c>
      <c r="C1617" s="1" t="s">
        <v>11322</v>
      </c>
      <c r="D1617" s="1" t="s">
        <v>11323</v>
      </c>
      <c r="E1617" s="1">
        <v>1616</v>
      </c>
      <c r="F1617" s="1">
        <v>8</v>
      </c>
      <c r="G1617" s="1" t="s">
        <v>3562</v>
      </c>
      <c r="H1617" s="1" t="s">
        <v>6465</v>
      </c>
      <c r="I1617" s="1">
        <v>2</v>
      </c>
      <c r="L1617" s="1">
        <v>2</v>
      </c>
      <c r="M1617" s="1" t="s">
        <v>13886</v>
      </c>
      <c r="N1617" s="1" t="s">
        <v>13080</v>
      </c>
      <c r="S1617" s="1" t="s">
        <v>93</v>
      </c>
      <c r="T1617" s="1" t="s">
        <v>6597</v>
      </c>
      <c r="U1617" s="1" t="s">
        <v>1846</v>
      </c>
      <c r="V1617" s="1" t="s">
        <v>6786</v>
      </c>
      <c r="Y1617" s="1" t="s">
        <v>3614</v>
      </c>
      <c r="Z1617" s="1" t="s">
        <v>7979</v>
      </c>
      <c r="AC1617" s="1">
        <v>8</v>
      </c>
      <c r="AD1617" s="1" t="s">
        <v>429</v>
      </c>
      <c r="AE1617" s="1" t="s">
        <v>8759</v>
      </c>
    </row>
    <row r="1618" spans="1:73" ht="13.5" customHeight="1" x14ac:dyDescent="0.25">
      <c r="A1618" s="4" t="str">
        <f t="shared" ref="A1618:A1651" si="52">HYPERLINK("http://kyu.snu.ac.kr/sdhj/index.jsp?type=hj/GK14817_00IH_0001_0267.jpg","1687_풍각남면_267")</f>
        <v>1687_풍각남면_267</v>
      </c>
      <c r="B1618" s="1">
        <v>1687</v>
      </c>
      <c r="C1618" s="1" t="s">
        <v>11322</v>
      </c>
      <c r="D1618" s="1" t="s">
        <v>11323</v>
      </c>
      <c r="E1618" s="1">
        <v>1617</v>
      </c>
      <c r="F1618" s="1">
        <v>8</v>
      </c>
      <c r="G1618" s="1" t="s">
        <v>3562</v>
      </c>
      <c r="H1618" s="1" t="s">
        <v>6465</v>
      </c>
      <c r="I1618" s="1">
        <v>2</v>
      </c>
      <c r="L1618" s="1">
        <v>3</v>
      </c>
      <c r="M1618" s="1" t="s">
        <v>12585</v>
      </c>
      <c r="N1618" s="1" t="s">
        <v>13081</v>
      </c>
      <c r="T1618" s="1" t="s">
        <v>11368</v>
      </c>
      <c r="U1618" s="1" t="s">
        <v>3599</v>
      </c>
      <c r="V1618" s="1" t="s">
        <v>6898</v>
      </c>
      <c r="W1618" s="1" t="s">
        <v>306</v>
      </c>
      <c r="X1618" s="1" t="s">
        <v>7062</v>
      </c>
      <c r="Y1618" s="1" t="s">
        <v>3615</v>
      </c>
      <c r="Z1618" s="1" t="s">
        <v>7980</v>
      </c>
      <c r="AC1618" s="1">
        <v>48</v>
      </c>
      <c r="AD1618" s="1" t="s">
        <v>427</v>
      </c>
      <c r="AE1618" s="1" t="s">
        <v>8758</v>
      </c>
      <c r="AJ1618" s="1" t="s">
        <v>17</v>
      </c>
      <c r="AK1618" s="1" t="s">
        <v>8908</v>
      </c>
      <c r="AL1618" s="1" t="s">
        <v>86</v>
      </c>
      <c r="AM1618" s="1" t="s">
        <v>8853</v>
      </c>
      <c r="AT1618" s="1" t="s">
        <v>180</v>
      </c>
      <c r="AU1618" s="1" t="s">
        <v>6712</v>
      </c>
      <c r="AV1618" s="1" t="s">
        <v>3593</v>
      </c>
      <c r="AW1618" s="1" t="s">
        <v>9496</v>
      </c>
      <c r="BG1618" s="1" t="s">
        <v>335</v>
      </c>
      <c r="BH1618" s="1" t="s">
        <v>6942</v>
      </c>
      <c r="BI1618" s="1" t="s">
        <v>3616</v>
      </c>
      <c r="BJ1618" s="1" t="s">
        <v>10149</v>
      </c>
      <c r="BK1618" s="1" t="s">
        <v>180</v>
      </c>
      <c r="BL1618" s="1" t="s">
        <v>6712</v>
      </c>
      <c r="BM1618" s="1" t="s">
        <v>2303</v>
      </c>
      <c r="BN1618" s="1" t="s">
        <v>7300</v>
      </c>
      <c r="BO1618" s="1" t="s">
        <v>335</v>
      </c>
      <c r="BP1618" s="1" t="s">
        <v>6942</v>
      </c>
      <c r="BQ1618" s="1" t="s">
        <v>3600</v>
      </c>
      <c r="BR1618" s="1" t="s">
        <v>12069</v>
      </c>
      <c r="BS1618" s="1" t="s">
        <v>56</v>
      </c>
      <c r="BT1618" s="1" t="s">
        <v>11552</v>
      </c>
    </row>
    <row r="1619" spans="1:73" ht="13.5" customHeight="1" x14ac:dyDescent="0.25">
      <c r="A1619" s="4" t="str">
        <f t="shared" si="52"/>
        <v>1687_풍각남면_267</v>
      </c>
      <c r="B1619" s="1">
        <v>1687</v>
      </c>
      <c r="C1619" s="1" t="s">
        <v>11322</v>
      </c>
      <c r="D1619" s="1" t="s">
        <v>11323</v>
      </c>
      <c r="E1619" s="1">
        <v>1618</v>
      </c>
      <c r="F1619" s="1">
        <v>8</v>
      </c>
      <c r="G1619" s="1" t="s">
        <v>3562</v>
      </c>
      <c r="H1619" s="1" t="s">
        <v>6465</v>
      </c>
      <c r="I1619" s="1">
        <v>2</v>
      </c>
      <c r="L1619" s="1">
        <v>3</v>
      </c>
      <c r="M1619" s="1" t="s">
        <v>12585</v>
      </c>
      <c r="N1619" s="1" t="s">
        <v>13081</v>
      </c>
      <c r="S1619" s="1" t="s">
        <v>52</v>
      </c>
      <c r="T1619" s="1" t="s">
        <v>6593</v>
      </c>
      <c r="W1619" s="1" t="s">
        <v>145</v>
      </c>
      <c r="X1619" s="1" t="s">
        <v>7059</v>
      </c>
      <c r="Y1619" s="1" t="s">
        <v>140</v>
      </c>
      <c r="Z1619" s="1" t="s">
        <v>7129</v>
      </c>
      <c r="AC1619" s="1">
        <v>44</v>
      </c>
      <c r="AD1619" s="1" t="s">
        <v>229</v>
      </c>
      <c r="AE1619" s="1" t="s">
        <v>8739</v>
      </c>
      <c r="AJ1619" s="1" t="s">
        <v>17</v>
      </c>
      <c r="AK1619" s="1" t="s">
        <v>8908</v>
      </c>
      <c r="AL1619" s="1" t="s">
        <v>51</v>
      </c>
      <c r="AM1619" s="1" t="s">
        <v>8849</v>
      </c>
      <c r="AT1619" s="1" t="s">
        <v>60</v>
      </c>
      <c r="AU1619" s="1" t="s">
        <v>7012</v>
      </c>
      <c r="AV1619" s="1" t="s">
        <v>483</v>
      </c>
      <c r="AW1619" s="1" t="s">
        <v>7193</v>
      </c>
      <c r="BG1619" s="1" t="s">
        <v>60</v>
      </c>
      <c r="BH1619" s="1" t="s">
        <v>7012</v>
      </c>
      <c r="BI1619" s="1" t="s">
        <v>3617</v>
      </c>
      <c r="BJ1619" s="1" t="s">
        <v>7175</v>
      </c>
      <c r="BK1619" s="1" t="s">
        <v>765</v>
      </c>
      <c r="BL1619" s="1" t="s">
        <v>8994</v>
      </c>
      <c r="BM1619" s="1" t="s">
        <v>603</v>
      </c>
      <c r="BN1619" s="1" t="s">
        <v>8688</v>
      </c>
      <c r="BO1619" s="1" t="s">
        <v>180</v>
      </c>
      <c r="BP1619" s="1" t="s">
        <v>6712</v>
      </c>
      <c r="BQ1619" s="1" t="s">
        <v>3618</v>
      </c>
      <c r="BR1619" s="1" t="s">
        <v>8169</v>
      </c>
      <c r="BS1619" s="1" t="s">
        <v>86</v>
      </c>
      <c r="BT1619" s="1" t="s">
        <v>8853</v>
      </c>
    </row>
    <row r="1620" spans="1:73" ht="13.5" customHeight="1" x14ac:dyDescent="0.25">
      <c r="A1620" s="4" t="str">
        <f t="shared" si="52"/>
        <v>1687_풍각남면_267</v>
      </c>
      <c r="B1620" s="1">
        <v>1687</v>
      </c>
      <c r="C1620" s="1" t="s">
        <v>11322</v>
      </c>
      <c r="D1620" s="1" t="s">
        <v>11323</v>
      </c>
      <c r="E1620" s="1">
        <v>1619</v>
      </c>
      <c r="F1620" s="1">
        <v>8</v>
      </c>
      <c r="G1620" s="1" t="s">
        <v>3562</v>
      </c>
      <c r="H1620" s="1" t="s">
        <v>6465</v>
      </c>
      <c r="I1620" s="1">
        <v>2</v>
      </c>
      <c r="L1620" s="1">
        <v>3</v>
      </c>
      <c r="M1620" s="1" t="s">
        <v>12585</v>
      </c>
      <c r="N1620" s="1" t="s">
        <v>13081</v>
      </c>
      <c r="S1620" s="1" t="s">
        <v>93</v>
      </c>
      <c r="T1620" s="1" t="s">
        <v>6597</v>
      </c>
      <c r="U1620" s="1" t="s">
        <v>134</v>
      </c>
      <c r="V1620" s="1" t="s">
        <v>6674</v>
      </c>
      <c r="Y1620" s="1" t="s">
        <v>3619</v>
      </c>
      <c r="Z1620" s="1" t="s">
        <v>7981</v>
      </c>
      <c r="AC1620" s="1">
        <v>20</v>
      </c>
      <c r="AD1620" s="1" t="s">
        <v>1066</v>
      </c>
      <c r="AE1620" s="1" t="s">
        <v>7176</v>
      </c>
    </row>
    <row r="1621" spans="1:73" ht="13.5" customHeight="1" x14ac:dyDescent="0.25">
      <c r="A1621" s="4" t="str">
        <f t="shared" si="52"/>
        <v>1687_풍각남면_267</v>
      </c>
      <c r="B1621" s="1">
        <v>1687</v>
      </c>
      <c r="C1621" s="1" t="s">
        <v>11322</v>
      </c>
      <c r="D1621" s="1" t="s">
        <v>11323</v>
      </c>
      <c r="E1621" s="1">
        <v>1620</v>
      </c>
      <c r="F1621" s="1">
        <v>8</v>
      </c>
      <c r="G1621" s="1" t="s">
        <v>3562</v>
      </c>
      <c r="H1621" s="1" t="s">
        <v>6465</v>
      </c>
      <c r="I1621" s="1">
        <v>2</v>
      </c>
      <c r="L1621" s="1">
        <v>3</v>
      </c>
      <c r="M1621" s="1" t="s">
        <v>12585</v>
      </c>
      <c r="N1621" s="1" t="s">
        <v>13081</v>
      </c>
      <c r="S1621" s="1" t="s">
        <v>341</v>
      </c>
      <c r="T1621" s="1" t="s">
        <v>6594</v>
      </c>
      <c r="W1621" s="1" t="s">
        <v>945</v>
      </c>
      <c r="X1621" s="1" t="s">
        <v>7075</v>
      </c>
      <c r="Y1621" s="1" t="s">
        <v>140</v>
      </c>
      <c r="Z1621" s="1" t="s">
        <v>7129</v>
      </c>
      <c r="AC1621" s="1">
        <v>21</v>
      </c>
      <c r="AD1621" s="1" t="s">
        <v>415</v>
      </c>
      <c r="AE1621" s="1" t="s">
        <v>8756</v>
      </c>
      <c r="AF1621" s="1" t="s">
        <v>97</v>
      </c>
      <c r="AG1621" s="1" t="s">
        <v>8774</v>
      </c>
      <c r="AJ1621" s="1" t="s">
        <v>17</v>
      </c>
      <c r="AK1621" s="1" t="s">
        <v>8908</v>
      </c>
      <c r="AL1621" s="1" t="s">
        <v>108</v>
      </c>
      <c r="AM1621" s="1" t="s">
        <v>8869</v>
      </c>
    </row>
    <row r="1622" spans="1:73" ht="13.5" customHeight="1" x14ac:dyDescent="0.25">
      <c r="A1622" s="4" t="str">
        <f t="shared" si="52"/>
        <v>1687_풍각남면_267</v>
      </c>
      <c r="B1622" s="1">
        <v>1687</v>
      </c>
      <c r="C1622" s="1" t="s">
        <v>11322</v>
      </c>
      <c r="D1622" s="1" t="s">
        <v>11323</v>
      </c>
      <c r="E1622" s="1">
        <v>1621</v>
      </c>
      <c r="F1622" s="1">
        <v>8</v>
      </c>
      <c r="G1622" s="1" t="s">
        <v>3562</v>
      </c>
      <c r="H1622" s="1" t="s">
        <v>6465</v>
      </c>
      <c r="I1622" s="1">
        <v>2</v>
      </c>
      <c r="L1622" s="1">
        <v>3</v>
      </c>
      <c r="M1622" s="1" t="s">
        <v>12585</v>
      </c>
      <c r="N1622" s="1" t="s">
        <v>13081</v>
      </c>
      <c r="S1622" s="1" t="s">
        <v>93</v>
      </c>
      <c r="T1622" s="1" t="s">
        <v>6597</v>
      </c>
      <c r="U1622" s="1" t="s">
        <v>189</v>
      </c>
      <c r="V1622" s="1" t="s">
        <v>6677</v>
      </c>
      <c r="Y1622" s="1" t="s">
        <v>3620</v>
      </c>
      <c r="Z1622" s="1" t="s">
        <v>7982</v>
      </c>
      <c r="AC1622" s="1">
        <v>17</v>
      </c>
      <c r="AD1622" s="1" t="s">
        <v>611</v>
      </c>
      <c r="AE1622" s="1" t="s">
        <v>8764</v>
      </c>
      <c r="BU1622" s="1" t="s">
        <v>3621</v>
      </c>
    </row>
    <row r="1623" spans="1:73" ht="13.5" customHeight="1" x14ac:dyDescent="0.25">
      <c r="A1623" s="4" t="str">
        <f t="shared" si="52"/>
        <v>1687_풍각남면_267</v>
      </c>
      <c r="B1623" s="1">
        <v>1687</v>
      </c>
      <c r="C1623" s="1" t="s">
        <v>11322</v>
      </c>
      <c r="D1623" s="1" t="s">
        <v>11323</v>
      </c>
      <c r="E1623" s="1">
        <v>1622</v>
      </c>
      <c r="F1623" s="1">
        <v>8</v>
      </c>
      <c r="G1623" s="1" t="s">
        <v>3562</v>
      </c>
      <c r="H1623" s="1" t="s">
        <v>6465</v>
      </c>
      <c r="I1623" s="1">
        <v>2</v>
      </c>
      <c r="L1623" s="1">
        <v>3</v>
      </c>
      <c r="M1623" s="1" t="s">
        <v>12585</v>
      </c>
      <c r="N1623" s="1" t="s">
        <v>13081</v>
      </c>
      <c r="T1623" s="1" t="s">
        <v>11389</v>
      </c>
      <c r="U1623" s="1" t="s">
        <v>3622</v>
      </c>
      <c r="V1623" s="1" t="s">
        <v>6901</v>
      </c>
      <c r="Y1623" s="1" t="s">
        <v>3623</v>
      </c>
      <c r="Z1623" s="1" t="s">
        <v>7983</v>
      </c>
      <c r="AC1623" s="1">
        <v>21</v>
      </c>
      <c r="AD1623" s="1" t="s">
        <v>415</v>
      </c>
      <c r="AE1623" s="1" t="s">
        <v>8756</v>
      </c>
      <c r="AV1623" s="1" t="s">
        <v>320</v>
      </c>
      <c r="AW1623" s="1" t="s">
        <v>12306</v>
      </c>
      <c r="BD1623" s="1" t="s">
        <v>320</v>
      </c>
      <c r="BE1623" s="1" t="s">
        <v>11839</v>
      </c>
      <c r="BU1623" s="1" t="s">
        <v>3624</v>
      </c>
    </row>
    <row r="1624" spans="1:73" ht="13.5" customHeight="1" x14ac:dyDescent="0.25">
      <c r="A1624" s="4" t="str">
        <f t="shared" si="52"/>
        <v>1687_풍각남면_267</v>
      </c>
      <c r="B1624" s="1">
        <v>1687</v>
      </c>
      <c r="C1624" s="1" t="s">
        <v>11322</v>
      </c>
      <c r="D1624" s="1" t="s">
        <v>11323</v>
      </c>
      <c r="E1624" s="1">
        <v>1623</v>
      </c>
      <c r="F1624" s="1">
        <v>8</v>
      </c>
      <c r="G1624" s="1" t="s">
        <v>3562</v>
      </c>
      <c r="H1624" s="1" t="s">
        <v>6465</v>
      </c>
      <c r="I1624" s="1">
        <v>2</v>
      </c>
      <c r="L1624" s="1">
        <v>3</v>
      </c>
      <c r="M1624" s="1" t="s">
        <v>12585</v>
      </c>
      <c r="N1624" s="1" t="s">
        <v>13081</v>
      </c>
      <c r="S1624" s="1" t="s">
        <v>463</v>
      </c>
      <c r="T1624" s="1" t="s">
        <v>6606</v>
      </c>
      <c r="U1624" s="1" t="s">
        <v>44</v>
      </c>
      <c r="V1624" s="1" t="s">
        <v>6669</v>
      </c>
      <c r="Y1624" s="1" t="s">
        <v>111</v>
      </c>
      <c r="Z1624" s="1" t="s">
        <v>7984</v>
      </c>
      <c r="AC1624" s="1">
        <v>33</v>
      </c>
      <c r="AD1624" s="1" t="s">
        <v>574</v>
      </c>
      <c r="AE1624" s="1" t="s">
        <v>8762</v>
      </c>
      <c r="AF1624" s="1" t="s">
        <v>97</v>
      </c>
      <c r="AG1624" s="1" t="s">
        <v>8774</v>
      </c>
      <c r="AN1624" s="1" t="s">
        <v>108</v>
      </c>
      <c r="AO1624" s="1" t="s">
        <v>8869</v>
      </c>
      <c r="AP1624" s="1" t="s">
        <v>173</v>
      </c>
      <c r="AQ1624" s="1" t="s">
        <v>6934</v>
      </c>
      <c r="AR1624" s="1" t="s">
        <v>13887</v>
      </c>
      <c r="AS1624" s="1" t="s">
        <v>9085</v>
      </c>
      <c r="AT1624" s="1" t="s">
        <v>148</v>
      </c>
      <c r="AU1624" s="1" t="s">
        <v>11760</v>
      </c>
      <c r="AV1624" s="1" t="s">
        <v>13393</v>
      </c>
      <c r="AW1624" s="1" t="s">
        <v>13394</v>
      </c>
      <c r="BB1624" s="1" t="s">
        <v>46</v>
      </c>
      <c r="BC1624" s="1" t="s">
        <v>6783</v>
      </c>
      <c r="BD1624" s="1" t="s">
        <v>1112</v>
      </c>
      <c r="BE1624" s="1" t="s">
        <v>7347</v>
      </c>
    </row>
    <row r="1625" spans="1:73" ht="13.5" customHeight="1" x14ac:dyDescent="0.25">
      <c r="A1625" s="4" t="str">
        <f t="shared" si="52"/>
        <v>1687_풍각남면_267</v>
      </c>
      <c r="B1625" s="1">
        <v>1687</v>
      </c>
      <c r="C1625" s="1" t="s">
        <v>11322</v>
      </c>
      <c r="D1625" s="1" t="s">
        <v>11323</v>
      </c>
      <c r="E1625" s="1">
        <v>1624</v>
      </c>
      <c r="F1625" s="1">
        <v>8</v>
      </c>
      <c r="G1625" s="1" t="s">
        <v>3562</v>
      </c>
      <c r="H1625" s="1" t="s">
        <v>6465</v>
      </c>
      <c r="I1625" s="1">
        <v>2</v>
      </c>
      <c r="L1625" s="1">
        <v>4</v>
      </c>
      <c r="M1625" s="1" t="s">
        <v>12586</v>
      </c>
      <c r="N1625" s="1" t="s">
        <v>13082</v>
      </c>
      <c r="T1625" s="1" t="s">
        <v>11369</v>
      </c>
      <c r="U1625" s="1" t="s">
        <v>3625</v>
      </c>
      <c r="V1625" s="1" t="s">
        <v>6902</v>
      </c>
      <c r="W1625" s="1" t="s">
        <v>509</v>
      </c>
      <c r="X1625" s="1" t="s">
        <v>7067</v>
      </c>
      <c r="Y1625" s="1" t="s">
        <v>3152</v>
      </c>
      <c r="Z1625" s="1" t="s">
        <v>7870</v>
      </c>
      <c r="AC1625" s="1">
        <v>38</v>
      </c>
      <c r="AD1625" s="1" t="s">
        <v>85</v>
      </c>
      <c r="AE1625" s="1" t="s">
        <v>8720</v>
      </c>
      <c r="AJ1625" s="1" t="s">
        <v>17</v>
      </c>
      <c r="AK1625" s="1" t="s">
        <v>8908</v>
      </c>
      <c r="AL1625" s="1" t="s">
        <v>510</v>
      </c>
      <c r="AM1625" s="1" t="s">
        <v>8915</v>
      </c>
      <c r="AT1625" s="1" t="s">
        <v>60</v>
      </c>
      <c r="AU1625" s="1" t="s">
        <v>7012</v>
      </c>
      <c r="AV1625" s="1" t="s">
        <v>988</v>
      </c>
      <c r="AW1625" s="1" t="s">
        <v>7985</v>
      </c>
      <c r="BG1625" s="1" t="s">
        <v>60</v>
      </c>
      <c r="BH1625" s="1" t="s">
        <v>7012</v>
      </c>
      <c r="BI1625" s="1" t="s">
        <v>13888</v>
      </c>
      <c r="BJ1625" s="1" t="s">
        <v>9632</v>
      </c>
      <c r="BK1625" s="1" t="s">
        <v>180</v>
      </c>
      <c r="BL1625" s="1" t="s">
        <v>6712</v>
      </c>
      <c r="BM1625" s="1" t="s">
        <v>3626</v>
      </c>
      <c r="BN1625" s="1" t="s">
        <v>10578</v>
      </c>
      <c r="BO1625" s="1" t="s">
        <v>60</v>
      </c>
      <c r="BP1625" s="1" t="s">
        <v>7012</v>
      </c>
      <c r="BQ1625" s="1" t="s">
        <v>3627</v>
      </c>
      <c r="BR1625" s="1" t="s">
        <v>11038</v>
      </c>
      <c r="BS1625" s="1" t="s">
        <v>51</v>
      </c>
      <c r="BT1625" s="1" t="s">
        <v>8849</v>
      </c>
    </row>
    <row r="1626" spans="1:73" ht="13.5" customHeight="1" x14ac:dyDescent="0.25">
      <c r="A1626" s="4" t="str">
        <f t="shared" si="52"/>
        <v>1687_풍각남면_267</v>
      </c>
      <c r="B1626" s="1">
        <v>1687</v>
      </c>
      <c r="C1626" s="1" t="s">
        <v>11322</v>
      </c>
      <c r="D1626" s="1" t="s">
        <v>11323</v>
      </c>
      <c r="E1626" s="1">
        <v>1625</v>
      </c>
      <c r="F1626" s="1">
        <v>8</v>
      </c>
      <c r="G1626" s="1" t="s">
        <v>3562</v>
      </c>
      <c r="H1626" s="1" t="s">
        <v>6465</v>
      </c>
      <c r="I1626" s="1">
        <v>2</v>
      </c>
      <c r="L1626" s="1">
        <v>4</v>
      </c>
      <c r="M1626" s="1" t="s">
        <v>12586</v>
      </c>
      <c r="N1626" s="1" t="s">
        <v>13082</v>
      </c>
      <c r="S1626" s="1" t="s">
        <v>52</v>
      </c>
      <c r="T1626" s="1" t="s">
        <v>6593</v>
      </c>
      <c r="W1626" s="1" t="s">
        <v>509</v>
      </c>
      <c r="X1626" s="1" t="s">
        <v>7067</v>
      </c>
      <c r="Y1626" s="1" t="s">
        <v>140</v>
      </c>
      <c r="Z1626" s="1" t="s">
        <v>7129</v>
      </c>
      <c r="AC1626" s="1">
        <v>38</v>
      </c>
      <c r="AD1626" s="1" t="s">
        <v>85</v>
      </c>
      <c r="AE1626" s="1" t="s">
        <v>8720</v>
      </c>
      <c r="AJ1626" s="1" t="s">
        <v>17</v>
      </c>
      <c r="AK1626" s="1" t="s">
        <v>8908</v>
      </c>
      <c r="AL1626" s="1" t="s">
        <v>510</v>
      </c>
      <c r="AM1626" s="1" t="s">
        <v>8915</v>
      </c>
      <c r="AT1626" s="1" t="s">
        <v>60</v>
      </c>
      <c r="AU1626" s="1" t="s">
        <v>7012</v>
      </c>
      <c r="AV1626" s="1" t="s">
        <v>3628</v>
      </c>
      <c r="AW1626" s="1" t="s">
        <v>9500</v>
      </c>
      <c r="BG1626" s="1" t="s">
        <v>60</v>
      </c>
      <c r="BH1626" s="1" t="s">
        <v>7012</v>
      </c>
      <c r="BI1626" s="1" t="s">
        <v>3629</v>
      </c>
      <c r="BJ1626" s="1" t="s">
        <v>10150</v>
      </c>
      <c r="BK1626" s="1" t="s">
        <v>60</v>
      </c>
      <c r="BL1626" s="1" t="s">
        <v>7012</v>
      </c>
      <c r="BM1626" s="1" t="s">
        <v>3630</v>
      </c>
      <c r="BN1626" s="1" t="s">
        <v>7435</v>
      </c>
      <c r="BO1626" s="1" t="s">
        <v>60</v>
      </c>
      <c r="BP1626" s="1" t="s">
        <v>7012</v>
      </c>
      <c r="BQ1626" s="1" t="s">
        <v>3631</v>
      </c>
      <c r="BR1626" s="1" t="s">
        <v>12197</v>
      </c>
      <c r="BS1626" s="1" t="s">
        <v>86</v>
      </c>
      <c r="BT1626" s="1" t="s">
        <v>8853</v>
      </c>
    </row>
    <row r="1627" spans="1:73" ht="13.5" customHeight="1" x14ac:dyDescent="0.25">
      <c r="A1627" s="4" t="str">
        <f t="shared" si="52"/>
        <v>1687_풍각남면_267</v>
      </c>
      <c r="B1627" s="1">
        <v>1687</v>
      </c>
      <c r="C1627" s="1" t="s">
        <v>11322</v>
      </c>
      <c r="D1627" s="1" t="s">
        <v>11323</v>
      </c>
      <c r="E1627" s="1">
        <v>1626</v>
      </c>
      <c r="F1627" s="1">
        <v>8</v>
      </c>
      <c r="G1627" s="1" t="s">
        <v>3562</v>
      </c>
      <c r="H1627" s="1" t="s">
        <v>6465</v>
      </c>
      <c r="I1627" s="1">
        <v>2</v>
      </c>
      <c r="L1627" s="1">
        <v>4</v>
      </c>
      <c r="M1627" s="1" t="s">
        <v>12586</v>
      </c>
      <c r="N1627" s="1" t="s">
        <v>13082</v>
      </c>
      <c r="S1627" s="1" t="s">
        <v>66</v>
      </c>
      <c r="T1627" s="1" t="s">
        <v>11384</v>
      </c>
      <c r="U1627" s="1" t="s">
        <v>3102</v>
      </c>
      <c r="V1627" s="1" t="s">
        <v>11396</v>
      </c>
      <c r="Y1627" s="1" t="s">
        <v>988</v>
      </c>
      <c r="Z1627" s="1" t="s">
        <v>7985</v>
      </c>
      <c r="AC1627" s="1">
        <v>71</v>
      </c>
      <c r="AD1627" s="1" t="s">
        <v>192</v>
      </c>
      <c r="AE1627" s="1" t="s">
        <v>8735</v>
      </c>
    </row>
    <row r="1628" spans="1:73" ht="13.5" customHeight="1" x14ac:dyDescent="0.25">
      <c r="A1628" s="4" t="str">
        <f t="shared" si="52"/>
        <v>1687_풍각남면_267</v>
      </c>
      <c r="B1628" s="1">
        <v>1687</v>
      </c>
      <c r="C1628" s="1" t="s">
        <v>11322</v>
      </c>
      <c r="D1628" s="1" t="s">
        <v>11323</v>
      </c>
      <c r="E1628" s="1">
        <v>1627</v>
      </c>
      <c r="F1628" s="1">
        <v>8</v>
      </c>
      <c r="G1628" s="1" t="s">
        <v>3562</v>
      </c>
      <c r="H1628" s="1" t="s">
        <v>6465</v>
      </c>
      <c r="I1628" s="1">
        <v>2</v>
      </c>
      <c r="L1628" s="1">
        <v>4</v>
      </c>
      <c r="M1628" s="1" t="s">
        <v>12586</v>
      </c>
      <c r="N1628" s="1" t="s">
        <v>13082</v>
      </c>
      <c r="S1628" s="1" t="s">
        <v>1935</v>
      </c>
      <c r="T1628" s="1" t="s">
        <v>6623</v>
      </c>
      <c r="W1628" s="1" t="s">
        <v>98</v>
      </c>
      <c r="X1628" s="1" t="s">
        <v>11439</v>
      </c>
      <c r="Y1628" s="1" t="s">
        <v>2506</v>
      </c>
      <c r="Z1628" s="1" t="s">
        <v>7058</v>
      </c>
      <c r="AC1628" s="1">
        <v>69</v>
      </c>
      <c r="AD1628" s="1" t="s">
        <v>594</v>
      </c>
      <c r="AE1628" s="1" t="s">
        <v>8763</v>
      </c>
    </row>
    <row r="1629" spans="1:73" ht="13.5" customHeight="1" x14ac:dyDescent="0.25">
      <c r="A1629" s="4" t="str">
        <f t="shared" si="52"/>
        <v>1687_풍각남면_267</v>
      </c>
      <c r="B1629" s="1">
        <v>1687</v>
      </c>
      <c r="C1629" s="1" t="s">
        <v>11322</v>
      </c>
      <c r="D1629" s="1" t="s">
        <v>11323</v>
      </c>
      <c r="E1629" s="1">
        <v>1628</v>
      </c>
      <c r="F1629" s="1">
        <v>8</v>
      </c>
      <c r="G1629" s="1" t="s">
        <v>3562</v>
      </c>
      <c r="H1629" s="1" t="s">
        <v>6465</v>
      </c>
      <c r="I1629" s="1">
        <v>2</v>
      </c>
      <c r="L1629" s="1">
        <v>4</v>
      </c>
      <c r="M1629" s="1" t="s">
        <v>12586</v>
      </c>
      <c r="N1629" s="1" t="s">
        <v>13082</v>
      </c>
      <c r="S1629" s="1" t="s">
        <v>93</v>
      </c>
      <c r="T1629" s="1" t="s">
        <v>6597</v>
      </c>
      <c r="U1629" s="1" t="s">
        <v>3580</v>
      </c>
      <c r="V1629" s="1" t="s">
        <v>6819</v>
      </c>
      <c r="Y1629" s="1" t="s">
        <v>3632</v>
      </c>
      <c r="Z1629" s="1" t="s">
        <v>7986</v>
      </c>
      <c r="AC1629" s="1">
        <v>10</v>
      </c>
      <c r="AD1629" s="1" t="s">
        <v>67</v>
      </c>
      <c r="AE1629" s="1" t="s">
        <v>8717</v>
      </c>
    </row>
    <row r="1630" spans="1:73" ht="13.5" customHeight="1" x14ac:dyDescent="0.25">
      <c r="A1630" s="4" t="str">
        <f t="shared" si="52"/>
        <v>1687_풍각남면_267</v>
      </c>
      <c r="B1630" s="1">
        <v>1687</v>
      </c>
      <c r="C1630" s="1" t="s">
        <v>11322</v>
      </c>
      <c r="D1630" s="1" t="s">
        <v>11323</v>
      </c>
      <c r="E1630" s="1">
        <v>1629</v>
      </c>
      <c r="F1630" s="1">
        <v>8</v>
      </c>
      <c r="G1630" s="1" t="s">
        <v>3562</v>
      </c>
      <c r="H1630" s="1" t="s">
        <v>6465</v>
      </c>
      <c r="I1630" s="1">
        <v>2</v>
      </c>
      <c r="L1630" s="1">
        <v>4</v>
      </c>
      <c r="M1630" s="1" t="s">
        <v>12586</v>
      </c>
      <c r="N1630" s="1" t="s">
        <v>13082</v>
      </c>
      <c r="S1630" s="1" t="s">
        <v>93</v>
      </c>
      <c r="T1630" s="1" t="s">
        <v>6597</v>
      </c>
      <c r="Y1630" s="1" t="s">
        <v>3633</v>
      </c>
      <c r="Z1630" s="1" t="s">
        <v>7987</v>
      </c>
      <c r="AF1630" s="1" t="s">
        <v>220</v>
      </c>
      <c r="AG1630" s="1" t="s">
        <v>8737</v>
      </c>
    </row>
    <row r="1631" spans="1:73" ht="13.5" customHeight="1" x14ac:dyDescent="0.25">
      <c r="A1631" s="4" t="str">
        <f t="shared" si="52"/>
        <v>1687_풍각남면_267</v>
      </c>
      <c r="B1631" s="1">
        <v>1687</v>
      </c>
      <c r="C1631" s="1" t="s">
        <v>11322</v>
      </c>
      <c r="D1631" s="1" t="s">
        <v>11323</v>
      </c>
      <c r="E1631" s="1">
        <v>1630</v>
      </c>
      <c r="F1631" s="1">
        <v>8</v>
      </c>
      <c r="G1631" s="1" t="s">
        <v>3562</v>
      </c>
      <c r="H1631" s="1" t="s">
        <v>6465</v>
      </c>
      <c r="I1631" s="1">
        <v>2</v>
      </c>
      <c r="L1631" s="1">
        <v>4</v>
      </c>
      <c r="M1631" s="1" t="s">
        <v>12586</v>
      </c>
      <c r="N1631" s="1" t="s">
        <v>13082</v>
      </c>
      <c r="S1631" s="1" t="s">
        <v>93</v>
      </c>
      <c r="T1631" s="1" t="s">
        <v>6597</v>
      </c>
      <c r="Y1631" s="1" t="s">
        <v>3634</v>
      </c>
      <c r="Z1631" s="1" t="s">
        <v>7988</v>
      </c>
      <c r="AC1631" s="1">
        <v>2</v>
      </c>
      <c r="AD1631" s="1" t="s">
        <v>69</v>
      </c>
      <c r="AE1631" s="1" t="s">
        <v>6722</v>
      </c>
      <c r="AF1631" s="1" t="s">
        <v>97</v>
      </c>
      <c r="AG1631" s="1" t="s">
        <v>8774</v>
      </c>
    </row>
    <row r="1632" spans="1:73" ht="13.5" customHeight="1" x14ac:dyDescent="0.25">
      <c r="A1632" s="4" t="str">
        <f t="shared" si="52"/>
        <v>1687_풍각남면_267</v>
      </c>
      <c r="B1632" s="1">
        <v>1687</v>
      </c>
      <c r="C1632" s="1" t="s">
        <v>11322</v>
      </c>
      <c r="D1632" s="1" t="s">
        <v>11323</v>
      </c>
      <c r="E1632" s="1">
        <v>1631</v>
      </c>
      <c r="F1632" s="1">
        <v>8</v>
      </c>
      <c r="G1632" s="1" t="s">
        <v>3562</v>
      </c>
      <c r="H1632" s="1" t="s">
        <v>6465</v>
      </c>
      <c r="I1632" s="1">
        <v>2</v>
      </c>
      <c r="L1632" s="1">
        <v>5</v>
      </c>
      <c r="M1632" s="1" t="s">
        <v>12587</v>
      </c>
      <c r="N1632" s="1" t="s">
        <v>13083</v>
      </c>
      <c r="T1632" s="1" t="s">
        <v>11368</v>
      </c>
      <c r="U1632" s="1" t="s">
        <v>3635</v>
      </c>
      <c r="V1632" s="1" t="s">
        <v>6903</v>
      </c>
      <c r="W1632" s="1" t="s">
        <v>84</v>
      </c>
      <c r="X1632" s="1" t="s">
        <v>11440</v>
      </c>
      <c r="Y1632" s="1" t="s">
        <v>3636</v>
      </c>
      <c r="Z1632" s="1" t="s">
        <v>7989</v>
      </c>
      <c r="AC1632" s="1">
        <v>42</v>
      </c>
      <c r="AD1632" s="1" t="s">
        <v>307</v>
      </c>
      <c r="AE1632" s="1" t="s">
        <v>8745</v>
      </c>
      <c r="AJ1632" s="1" t="s">
        <v>17</v>
      </c>
      <c r="AK1632" s="1" t="s">
        <v>8908</v>
      </c>
      <c r="AL1632" s="1" t="s">
        <v>86</v>
      </c>
      <c r="AM1632" s="1" t="s">
        <v>8853</v>
      </c>
      <c r="AT1632" s="1" t="s">
        <v>1179</v>
      </c>
      <c r="AU1632" s="1" t="s">
        <v>11413</v>
      </c>
      <c r="AV1632" s="1" t="s">
        <v>3314</v>
      </c>
      <c r="AW1632" s="1" t="s">
        <v>7910</v>
      </c>
      <c r="BG1632" s="1" t="s">
        <v>3637</v>
      </c>
      <c r="BH1632" s="1" t="s">
        <v>9923</v>
      </c>
      <c r="BI1632" s="1" t="s">
        <v>3576</v>
      </c>
      <c r="BJ1632" s="1" t="s">
        <v>10148</v>
      </c>
      <c r="BK1632" s="1" t="s">
        <v>334</v>
      </c>
      <c r="BL1632" s="1" t="s">
        <v>6767</v>
      </c>
      <c r="BM1632" s="1" t="s">
        <v>3638</v>
      </c>
      <c r="BN1632" s="1" t="s">
        <v>10574</v>
      </c>
      <c r="BO1632" s="1" t="s">
        <v>60</v>
      </c>
      <c r="BP1632" s="1" t="s">
        <v>7012</v>
      </c>
      <c r="BQ1632" s="1" t="s">
        <v>3639</v>
      </c>
      <c r="BR1632" s="1" t="s">
        <v>8210</v>
      </c>
      <c r="BS1632" s="1" t="s">
        <v>196</v>
      </c>
      <c r="BT1632" s="1" t="s">
        <v>8873</v>
      </c>
      <c r="BU1632" s="1" t="s">
        <v>14142</v>
      </c>
    </row>
    <row r="1633" spans="1:73" ht="13.5" customHeight="1" x14ac:dyDescent="0.25">
      <c r="A1633" s="4" t="str">
        <f t="shared" si="52"/>
        <v>1687_풍각남면_267</v>
      </c>
      <c r="B1633" s="1">
        <v>1687</v>
      </c>
      <c r="C1633" s="1" t="s">
        <v>11322</v>
      </c>
      <c r="D1633" s="1" t="s">
        <v>11323</v>
      </c>
      <c r="E1633" s="1">
        <v>1632</v>
      </c>
      <c r="F1633" s="1">
        <v>8</v>
      </c>
      <c r="G1633" s="1" t="s">
        <v>3562</v>
      </c>
      <c r="H1633" s="1" t="s">
        <v>6465</v>
      </c>
      <c r="I1633" s="1">
        <v>2</v>
      </c>
      <c r="L1633" s="1">
        <v>5</v>
      </c>
      <c r="M1633" s="1" t="s">
        <v>12587</v>
      </c>
      <c r="N1633" s="1" t="s">
        <v>13083</v>
      </c>
      <c r="S1633" s="1" t="s">
        <v>52</v>
      </c>
      <c r="T1633" s="1" t="s">
        <v>6593</v>
      </c>
      <c r="W1633" s="1" t="s">
        <v>276</v>
      </c>
      <c r="X1633" s="1" t="s">
        <v>7061</v>
      </c>
      <c r="Y1633" s="1" t="s">
        <v>140</v>
      </c>
      <c r="Z1633" s="1" t="s">
        <v>7129</v>
      </c>
      <c r="AC1633" s="1">
        <v>45</v>
      </c>
      <c r="AD1633" s="1" t="s">
        <v>406</v>
      </c>
      <c r="AE1633" s="1" t="s">
        <v>8755</v>
      </c>
      <c r="AJ1633" s="1" t="s">
        <v>17</v>
      </c>
      <c r="AK1633" s="1" t="s">
        <v>8908</v>
      </c>
      <c r="AL1633" s="1" t="s">
        <v>51</v>
      </c>
      <c r="AM1633" s="1" t="s">
        <v>8849</v>
      </c>
      <c r="AT1633" s="1" t="s">
        <v>765</v>
      </c>
      <c r="AU1633" s="1" t="s">
        <v>8994</v>
      </c>
      <c r="AV1633" s="1" t="s">
        <v>13889</v>
      </c>
      <c r="AW1633" s="1" t="s">
        <v>11808</v>
      </c>
      <c r="BG1633" s="1" t="s">
        <v>471</v>
      </c>
      <c r="BH1633" s="1" t="s">
        <v>9170</v>
      </c>
      <c r="BI1633" s="1" t="s">
        <v>3640</v>
      </c>
      <c r="BJ1633" s="1" t="s">
        <v>10151</v>
      </c>
      <c r="BK1633" s="1" t="s">
        <v>3641</v>
      </c>
      <c r="BL1633" s="1" t="s">
        <v>10351</v>
      </c>
      <c r="BM1633" s="1" t="s">
        <v>3642</v>
      </c>
      <c r="BN1633" s="1" t="s">
        <v>10579</v>
      </c>
      <c r="BO1633" s="1" t="s">
        <v>581</v>
      </c>
      <c r="BP1633" s="1" t="s">
        <v>9902</v>
      </c>
      <c r="BQ1633" s="1" t="s">
        <v>3643</v>
      </c>
      <c r="BR1633" s="1" t="s">
        <v>11039</v>
      </c>
      <c r="BS1633" s="1" t="s">
        <v>51</v>
      </c>
      <c r="BT1633" s="1" t="s">
        <v>8849</v>
      </c>
    </row>
    <row r="1634" spans="1:73" ht="13.5" customHeight="1" x14ac:dyDescent="0.25">
      <c r="A1634" s="4" t="str">
        <f t="shared" si="52"/>
        <v>1687_풍각남면_267</v>
      </c>
      <c r="B1634" s="1">
        <v>1687</v>
      </c>
      <c r="C1634" s="1" t="s">
        <v>11322</v>
      </c>
      <c r="D1634" s="1" t="s">
        <v>11323</v>
      </c>
      <c r="E1634" s="1">
        <v>1633</v>
      </c>
      <c r="F1634" s="1">
        <v>8</v>
      </c>
      <c r="G1634" s="1" t="s">
        <v>3562</v>
      </c>
      <c r="H1634" s="1" t="s">
        <v>6465</v>
      </c>
      <c r="I1634" s="1">
        <v>3</v>
      </c>
      <c r="J1634" s="1" t="s">
        <v>3644</v>
      </c>
      <c r="K1634" s="1" t="s">
        <v>11367</v>
      </c>
      <c r="L1634" s="1">
        <v>1</v>
      </c>
      <c r="M1634" s="1" t="s">
        <v>12588</v>
      </c>
      <c r="N1634" s="1" t="s">
        <v>11646</v>
      </c>
      <c r="T1634" s="1" t="s">
        <v>11369</v>
      </c>
      <c r="U1634" s="1" t="s">
        <v>3645</v>
      </c>
      <c r="V1634" s="1" t="s">
        <v>6904</v>
      </c>
      <c r="W1634" s="1" t="s">
        <v>84</v>
      </c>
      <c r="X1634" s="1" t="s">
        <v>11440</v>
      </c>
      <c r="Y1634" s="1" t="s">
        <v>3646</v>
      </c>
      <c r="Z1634" s="1" t="s">
        <v>7088</v>
      </c>
      <c r="AC1634" s="1">
        <v>55</v>
      </c>
      <c r="AD1634" s="1" t="s">
        <v>431</v>
      </c>
      <c r="AE1634" s="1" t="s">
        <v>8760</v>
      </c>
      <c r="AJ1634" s="1" t="s">
        <v>17</v>
      </c>
      <c r="AK1634" s="1" t="s">
        <v>8908</v>
      </c>
      <c r="AL1634" s="1" t="s">
        <v>86</v>
      </c>
      <c r="AM1634" s="1" t="s">
        <v>8853</v>
      </c>
      <c r="AT1634" s="1" t="s">
        <v>180</v>
      </c>
      <c r="AU1634" s="1" t="s">
        <v>6712</v>
      </c>
      <c r="AV1634" s="1" t="s">
        <v>2162</v>
      </c>
      <c r="AW1634" s="1" t="s">
        <v>9494</v>
      </c>
      <c r="BG1634" s="1" t="s">
        <v>3647</v>
      </c>
      <c r="BH1634" s="1" t="s">
        <v>9922</v>
      </c>
      <c r="BI1634" s="1" t="s">
        <v>3576</v>
      </c>
      <c r="BJ1634" s="1" t="s">
        <v>10148</v>
      </c>
      <c r="BK1634" s="1" t="s">
        <v>60</v>
      </c>
      <c r="BL1634" s="1" t="s">
        <v>7012</v>
      </c>
      <c r="BM1634" s="1" t="s">
        <v>3577</v>
      </c>
      <c r="BN1634" s="1" t="s">
        <v>10574</v>
      </c>
      <c r="BO1634" s="1" t="s">
        <v>335</v>
      </c>
      <c r="BP1634" s="1" t="s">
        <v>6942</v>
      </c>
      <c r="BQ1634" s="1" t="s">
        <v>3648</v>
      </c>
      <c r="BR1634" s="1" t="s">
        <v>11040</v>
      </c>
      <c r="BS1634" s="1" t="s">
        <v>86</v>
      </c>
      <c r="BT1634" s="1" t="s">
        <v>8853</v>
      </c>
      <c r="BU1634" s="1" t="s">
        <v>14143</v>
      </c>
    </row>
    <row r="1635" spans="1:73" ht="13.5" customHeight="1" x14ac:dyDescent="0.25">
      <c r="A1635" s="4" t="str">
        <f t="shared" si="52"/>
        <v>1687_풍각남면_267</v>
      </c>
      <c r="B1635" s="1">
        <v>1687</v>
      </c>
      <c r="C1635" s="1" t="s">
        <v>11322</v>
      </c>
      <c r="D1635" s="1" t="s">
        <v>11323</v>
      </c>
      <c r="E1635" s="1">
        <v>1634</v>
      </c>
      <c r="F1635" s="1">
        <v>8</v>
      </c>
      <c r="G1635" s="1" t="s">
        <v>3562</v>
      </c>
      <c r="H1635" s="1" t="s">
        <v>6465</v>
      </c>
      <c r="I1635" s="1">
        <v>3</v>
      </c>
      <c r="L1635" s="1">
        <v>1</v>
      </c>
      <c r="M1635" s="1" t="s">
        <v>12588</v>
      </c>
      <c r="N1635" s="1" t="s">
        <v>11646</v>
      </c>
      <c r="S1635" s="1" t="s">
        <v>52</v>
      </c>
      <c r="T1635" s="1" t="s">
        <v>6593</v>
      </c>
      <c r="W1635" s="1" t="s">
        <v>1995</v>
      </c>
      <c r="X1635" s="1" t="s">
        <v>7086</v>
      </c>
      <c r="Y1635" s="1" t="s">
        <v>140</v>
      </c>
      <c r="Z1635" s="1" t="s">
        <v>7129</v>
      </c>
      <c r="AC1635" s="1">
        <v>50</v>
      </c>
      <c r="AD1635" s="1" t="s">
        <v>533</v>
      </c>
      <c r="AE1635" s="1" t="s">
        <v>7162</v>
      </c>
      <c r="AJ1635" s="1" t="s">
        <v>17</v>
      </c>
      <c r="AK1635" s="1" t="s">
        <v>8908</v>
      </c>
      <c r="AL1635" s="1" t="s">
        <v>351</v>
      </c>
      <c r="AM1635" s="1" t="s">
        <v>8854</v>
      </c>
      <c r="AT1635" s="1" t="s">
        <v>60</v>
      </c>
      <c r="AU1635" s="1" t="s">
        <v>7012</v>
      </c>
      <c r="AV1635" s="1" t="s">
        <v>13890</v>
      </c>
      <c r="AW1635" s="1" t="s">
        <v>9501</v>
      </c>
      <c r="BG1635" s="1" t="s">
        <v>1082</v>
      </c>
      <c r="BH1635" s="1" t="s">
        <v>8995</v>
      </c>
      <c r="BI1635" s="1" t="s">
        <v>3649</v>
      </c>
      <c r="BJ1635" s="1" t="s">
        <v>10152</v>
      </c>
      <c r="BK1635" s="1" t="s">
        <v>471</v>
      </c>
      <c r="BL1635" s="1" t="s">
        <v>9170</v>
      </c>
      <c r="BM1635" s="1" t="s">
        <v>3650</v>
      </c>
      <c r="BN1635" s="1" t="s">
        <v>10580</v>
      </c>
      <c r="BO1635" s="1" t="s">
        <v>1082</v>
      </c>
      <c r="BP1635" s="1" t="s">
        <v>8995</v>
      </c>
      <c r="BQ1635" s="1" t="s">
        <v>3651</v>
      </c>
      <c r="BR1635" s="1" t="s">
        <v>12288</v>
      </c>
      <c r="BS1635" s="1" t="s">
        <v>351</v>
      </c>
      <c r="BT1635" s="1" t="s">
        <v>8854</v>
      </c>
    </row>
    <row r="1636" spans="1:73" ht="13.5" customHeight="1" x14ac:dyDescent="0.25">
      <c r="A1636" s="4" t="str">
        <f t="shared" si="52"/>
        <v>1687_풍각남면_267</v>
      </c>
      <c r="B1636" s="1">
        <v>1687</v>
      </c>
      <c r="C1636" s="1" t="s">
        <v>11322</v>
      </c>
      <c r="D1636" s="1" t="s">
        <v>11323</v>
      </c>
      <c r="E1636" s="1">
        <v>1635</v>
      </c>
      <c r="F1636" s="1">
        <v>8</v>
      </c>
      <c r="G1636" s="1" t="s">
        <v>3562</v>
      </c>
      <c r="H1636" s="1" t="s">
        <v>6465</v>
      </c>
      <c r="I1636" s="1">
        <v>3</v>
      </c>
      <c r="L1636" s="1">
        <v>1</v>
      </c>
      <c r="M1636" s="1" t="s">
        <v>12588</v>
      </c>
      <c r="N1636" s="1" t="s">
        <v>11646</v>
      </c>
      <c r="S1636" s="1" t="s">
        <v>93</v>
      </c>
      <c r="T1636" s="1" t="s">
        <v>6597</v>
      </c>
      <c r="U1636" s="1" t="s">
        <v>3652</v>
      </c>
      <c r="V1636" s="1" t="s">
        <v>6905</v>
      </c>
      <c r="Y1636" s="1" t="s">
        <v>2189</v>
      </c>
      <c r="Z1636" s="1" t="s">
        <v>7491</v>
      </c>
      <c r="AC1636" s="1">
        <v>27</v>
      </c>
      <c r="AD1636" s="1" t="s">
        <v>162</v>
      </c>
      <c r="AE1636" s="1" t="s">
        <v>8732</v>
      </c>
    </row>
    <row r="1637" spans="1:73" ht="13.5" customHeight="1" x14ac:dyDescent="0.25">
      <c r="A1637" s="4" t="str">
        <f t="shared" si="52"/>
        <v>1687_풍각남면_267</v>
      </c>
      <c r="B1637" s="1">
        <v>1687</v>
      </c>
      <c r="C1637" s="1" t="s">
        <v>11322</v>
      </c>
      <c r="D1637" s="1" t="s">
        <v>11323</v>
      </c>
      <c r="E1637" s="1">
        <v>1636</v>
      </c>
      <c r="F1637" s="1">
        <v>8</v>
      </c>
      <c r="G1637" s="1" t="s">
        <v>3562</v>
      </c>
      <c r="H1637" s="1" t="s">
        <v>6465</v>
      </c>
      <c r="I1637" s="1">
        <v>3</v>
      </c>
      <c r="L1637" s="1">
        <v>1</v>
      </c>
      <c r="M1637" s="1" t="s">
        <v>12588</v>
      </c>
      <c r="N1637" s="1" t="s">
        <v>11646</v>
      </c>
      <c r="S1637" s="1" t="s">
        <v>70</v>
      </c>
      <c r="T1637" s="1" t="s">
        <v>6596</v>
      </c>
      <c r="Y1637" s="1" t="s">
        <v>3653</v>
      </c>
      <c r="Z1637" s="1" t="s">
        <v>7990</v>
      </c>
      <c r="AC1637" s="1">
        <v>15</v>
      </c>
      <c r="AD1637" s="1" t="s">
        <v>119</v>
      </c>
      <c r="AE1637" s="1" t="s">
        <v>8724</v>
      </c>
    </row>
    <row r="1638" spans="1:73" ht="13.5" customHeight="1" x14ac:dyDescent="0.25">
      <c r="A1638" s="4" t="str">
        <f t="shared" si="52"/>
        <v>1687_풍각남면_267</v>
      </c>
      <c r="B1638" s="1">
        <v>1687</v>
      </c>
      <c r="C1638" s="1" t="s">
        <v>11322</v>
      </c>
      <c r="D1638" s="1" t="s">
        <v>11323</v>
      </c>
      <c r="E1638" s="1">
        <v>1637</v>
      </c>
      <c r="F1638" s="1">
        <v>8</v>
      </c>
      <c r="G1638" s="1" t="s">
        <v>3562</v>
      </c>
      <c r="H1638" s="1" t="s">
        <v>6465</v>
      </c>
      <c r="I1638" s="1">
        <v>3</v>
      </c>
      <c r="L1638" s="1">
        <v>1</v>
      </c>
      <c r="M1638" s="1" t="s">
        <v>12588</v>
      </c>
      <c r="N1638" s="1" t="s">
        <v>11646</v>
      </c>
      <c r="S1638" s="1" t="s">
        <v>70</v>
      </c>
      <c r="T1638" s="1" t="s">
        <v>6596</v>
      </c>
      <c r="Y1638" s="1" t="s">
        <v>3285</v>
      </c>
      <c r="Z1638" s="1" t="s">
        <v>7899</v>
      </c>
      <c r="AC1638" s="1">
        <v>2</v>
      </c>
      <c r="AD1638" s="1" t="s">
        <v>69</v>
      </c>
      <c r="AE1638" s="1" t="s">
        <v>6722</v>
      </c>
      <c r="AF1638" s="1" t="s">
        <v>97</v>
      </c>
      <c r="AG1638" s="1" t="s">
        <v>8774</v>
      </c>
    </row>
    <row r="1639" spans="1:73" ht="13.5" customHeight="1" x14ac:dyDescent="0.25">
      <c r="A1639" s="4" t="str">
        <f t="shared" si="52"/>
        <v>1687_풍각남면_267</v>
      </c>
      <c r="B1639" s="1">
        <v>1687</v>
      </c>
      <c r="C1639" s="1" t="s">
        <v>11322</v>
      </c>
      <c r="D1639" s="1" t="s">
        <v>11323</v>
      </c>
      <c r="E1639" s="1">
        <v>1638</v>
      </c>
      <c r="F1639" s="1">
        <v>8</v>
      </c>
      <c r="G1639" s="1" t="s">
        <v>3562</v>
      </c>
      <c r="H1639" s="1" t="s">
        <v>6465</v>
      </c>
      <c r="I1639" s="1">
        <v>3</v>
      </c>
      <c r="L1639" s="1">
        <v>2</v>
      </c>
      <c r="M1639" s="1" t="s">
        <v>12589</v>
      </c>
      <c r="N1639" s="1" t="s">
        <v>13084</v>
      </c>
      <c r="T1639" s="1" t="s">
        <v>11369</v>
      </c>
      <c r="U1639" s="1" t="s">
        <v>134</v>
      </c>
      <c r="V1639" s="1" t="s">
        <v>6674</v>
      </c>
      <c r="W1639" s="1" t="s">
        <v>509</v>
      </c>
      <c r="X1639" s="1" t="s">
        <v>7067</v>
      </c>
      <c r="Y1639" s="1" t="s">
        <v>3654</v>
      </c>
      <c r="Z1639" s="1" t="s">
        <v>7468</v>
      </c>
      <c r="AC1639" s="1">
        <v>39</v>
      </c>
      <c r="AD1639" s="1" t="s">
        <v>347</v>
      </c>
      <c r="AE1639" s="1" t="s">
        <v>8751</v>
      </c>
      <c r="AJ1639" s="1" t="s">
        <v>17</v>
      </c>
      <c r="AK1639" s="1" t="s">
        <v>8908</v>
      </c>
      <c r="AL1639" s="1" t="s">
        <v>510</v>
      </c>
      <c r="AM1639" s="1" t="s">
        <v>8915</v>
      </c>
      <c r="AT1639" s="1" t="s">
        <v>60</v>
      </c>
      <c r="AU1639" s="1" t="s">
        <v>7012</v>
      </c>
      <c r="AV1639" s="1" t="s">
        <v>988</v>
      </c>
      <c r="AW1639" s="1" t="s">
        <v>7985</v>
      </c>
      <c r="BG1639" s="1" t="s">
        <v>60</v>
      </c>
      <c r="BH1639" s="1" t="s">
        <v>7012</v>
      </c>
      <c r="BI1639" s="1" t="s">
        <v>3655</v>
      </c>
      <c r="BJ1639" s="1" t="s">
        <v>8309</v>
      </c>
      <c r="BK1639" s="1" t="s">
        <v>60</v>
      </c>
      <c r="BL1639" s="1" t="s">
        <v>7012</v>
      </c>
      <c r="BM1639" s="1" t="s">
        <v>3656</v>
      </c>
      <c r="BN1639" s="1" t="s">
        <v>10581</v>
      </c>
      <c r="BO1639" s="1" t="s">
        <v>60</v>
      </c>
      <c r="BP1639" s="1" t="s">
        <v>7012</v>
      </c>
      <c r="BQ1639" s="1" t="s">
        <v>3627</v>
      </c>
      <c r="BR1639" s="1" t="s">
        <v>11038</v>
      </c>
      <c r="BS1639" s="1" t="s">
        <v>51</v>
      </c>
      <c r="BT1639" s="1" t="s">
        <v>8849</v>
      </c>
    </row>
    <row r="1640" spans="1:73" ht="13.5" customHeight="1" x14ac:dyDescent="0.25">
      <c r="A1640" s="4" t="str">
        <f t="shared" si="52"/>
        <v>1687_풍각남면_267</v>
      </c>
      <c r="B1640" s="1">
        <v>1687</v>
      </c>
      <c r="C1640" s="1" t="s">
        <v>11322</v>
      </c>
      <c r="D1640" s="1" t="s">
        <v>11323</v>
      </c>
      <c r="E1640" s="1">
        <v>1639</v>
      </c>
      <c r="F1640" s="1">
        <v>8</v>
      </c>
      <c r="G1640" s="1" t="s">
        <v>3562</v>
      </c>
      <c r="H1640" s="1" t="s">
        <v>6465</v>
      </c>
      <c r="I1640" s="1">
        <v>3</v>
      </c>
      <c r="L1640" s="1">
        <v>2</v>
      </c>
      <c r="M1640" s="1" t="s">
        <v>12589</v>
      </c>
      <c r="N1640" s="1" t="s">
        <v>13084</v>
      </c>
      <c r="S1640" s="1" t="s">
        <v>52</v>
      </c>
      <c r="T1640" s="1" t="s">
        <v>6593</v>
      </c>
      <c r="W1640" s="1" t="s">
        <v>1207</v>
      </c>
      <c r="X1640" s="1" t="s">
        <v>7092</v>
      </c>
      <c r="Y1640" s="1" t="s">
        <v>140</v>
      </c>
      <c r="Z1640" s="1" t="s">
        <v>7129</v>
      </c>
      <c r="AC1640" s="1">
        <v>29</v>
      </c>
      <c r="AD1640" s="1" t="s">
        <v>422</v>
      </c>
      <c r="AE1640" s="1" t="s">
        <v>8757</v>
      </c>
      <c r="AJ1640" s="1" t="s">
        <v>17</v>
      </c>
      <c r="AK1640" s="1" t="s">
        <v>8908</v>
      </c>
      <c r="AL1640" s="1" t="s">
        <v>636</v>
      </c>
      <c r="AM1640" s="1" t="s">
        <v>8934</v>
      </c>
      <c r="AT1640" s="1" t="s">
        <v>60</v>
      </c>
      <c r="AU1640" s="1" t="s">
        <v>7012</v>
      </c>
      <c r="AV1640" s="1" t="s">
        <v>3657</v>
      </c>
      <c r="AW1640" s="1" t="s">
        <v>8051</v>
      </c>
      <c r="BG1640" s="1" t="s">
        <v>60</v>
      </c>
      <c r="BH1640" s="1" t="s">
        <v>7012</v>
      </c>
      <c r="BI1640" s="1" t="s">
        <v>168</v>
      </c>
      <c r="BJ1640" s="1" t="s">
        <v>10086</v>
      </c>
      <c r="BK1640" s="1" t="s">
        <v>60</v>
      </c>
      <c r="BL1640" s="1" t="s">
        <v>7012</v>
      </c>
      <c r="BM1640" s="1" t="s">
        <v>3658</v>
      </c>
      <c r="BN1640" s="1" t="s">
        <v>10582</v>
      </c>
      <c r="BO1640" s="1" t="s">
        <v>60</v>
      </c>
      <c r="BP1640" s="1" t="s">
        <v>7012</v>
      </c>
      <c r="BQ1640" s="1" t="s">
        <v>3659</v>
      </c>
      <c r="BR1640" s="1" t="s">
        <v>12039</v>
      </c>
      <c r="BS1640" s="1" t="s">
        <v>56</v>
      </c>
      <c r="BT1640" s="1" t="s">
        <v>11552</v>
      </c>
    </row>
    <row r="1641" spans="1:73" ht="13.5" customHeight="1" x14ac:dyDescent="0.25">
      <c r="A1641" s="4" t="str">
        <f t="shared" si="52"/>
        <v>1687_풍각남면_267</v>
      </c>
      <c r="B1641" s="1">
        <v>1687</v>
      </c>
      <c r="C1641" s="1" t="s">
        <v>11322</v>
      </c>
      <c r="D1641" s="1" t="s">
        <v>11323</v>
      </c>
      <c r="E1641" s="1">
        <v>1640</v>
      </c>
      <c r="F1641" s="1">
        <v>8</v>
      </c>
      <c r="G1641" s="1" t="s">
        <v>3562</v>
      </c>
      <c r="H1641" s="1" t="s">
        <v>6465</v>
      </c>
      <c r="I1641" s="1">
        <v>3</v>
      </c>
      <c r="L1641" s="1">
        <v>2</v>
      </c>
      <c r="M1641" s="1" t="s">
        <v>12589</v>
      </c>
      <c r="N1641" s="1" t="s">
        <v>13084</v>
      </c>
      <c r="S1641" s="1" t="s">
        <v>93</v>
      </c>
      <c r="T1641" s="1" t="s">
        <v>6597</v>
      </c>
      <c r="Y1641" s="1" t="s">
        <v>3660</v>
      </c>
      <c r="Z1641" s="1" t="s">
        <v>7991</v>
      </c>
      <c r="AC1641" s="1">
        <v>7</v>
      </c>
      <c r="AD1641" s="1" t="s">
        <v>121</v>
      </c>
      <c r="AE1641" s="1" t="s">
        <v>8725</v>
      </c>
    </row>
    <row r="1642" spans="1:73" ht="13.5" customHeight="1" x14ac:dyDescent="0.25">
      <c r="A1642" s="4" t="str">
        <f t="shared" si="52"/>
        <v>1687_풍각남면_267</v>
      </c>
      <c r="B1642" s="1">
        <v>1687</v>
      </c>
      <c r="C1642" s="1" t="s">
        <v>11322</v>
      </c>
      <c r="D1642" s="1" t="s">
        <v>11323</v>
      </c>
      <c r="E1642" s="1">
        <v>1641</v>
      </c>
      <c r="F1642" s="1">
        <v>8</v>
      </c>
      <c r="G1642" s="1" t="s">
        <v>3562</v>
      </c>
      <c r="H1642" s="1" t="s">
        <v>6465</v>
      </c>
      <c r="I1642" s="1">
        <v>3</v>
      </c>
      <c r="L1642" s="1">
        <v>2</v>
      </c>
      <c r="M1642" s="1" t="s">
        <v>12589</v>
      </c>
      <c r="N1642" s="1" t="s">
        <v>13084</v>
      </c>
      <c r="S1642" s="1" t="s">
        <v>70</v>
      </c>
      <c r="T1642" s="1" t="s">
        <v>6596</v>
      </c>
      <c r="Y1642" s="1" t="s">
        <v>3661</v>
      </c>
      <c r="Z1642" s="1" t="s">
        <v>7992</v>
      </c>
      <c r="AC1642" s="1">
        <v>3</v>
      </c>
      <c r="AD1642" s="1" t="s">
        <v>96</v>
      </c>
      <c r="AE1642" s="1" t="s">
        <v>8721</v>
      </c>
      <c r="AF1642" s="1" t="s">
        <v>97</v>
      </c>
      <c r="AG1642" s="1" t="s">
        <v>8774</v>
      </c>
    </row>
    <row r="1643" spans="1:73" ht="13.5" customHeight="1" x14ac:dyDescent="0.25">
      <c r="A1643" s="4" t="str">
        <f t="shared" si="52"/>
        <v>1687_풍각남면_267</v>
      </c>
      <c r="B1643" s="1">
        <v>1687</v>
      </c>
      <c r="C1643" s="1" t="s">
        <v>11322</v>
      </c>
      <c r="D1643" s="1" t="s">
        <v>11323</v>
      </c>
      <c r="E1643" s="1">
        <v>1642</v>
      </c>
      <c r="F1643" s="1">
        <v>8</v>
      </c>
      <c r="G1643" s="1" t="s">
        <v>3562</v>
      </c>
      <c r="H1643" s="1" t="s">
        <v>6465</v>
      </c>
      <c r="I1643" s="1">
        <v>3</v>
      </c>
      <c r="L1643" s="1">
        <v>3</v>
      </c>
      <c r="M1643" s="1" t="s">
        <v>12590</v>
      </c>
      <c r="N1643" s="1" t="s">
        <v>13085</v>
      </c>
      <c r="T1643" s="1" t="s">
        <v>11369</v>
      </c>
      <c r="U1643" s="1" t="s">
        <v>3662</v>
      </c>
      <c r="V1643" s="1" t="s">
        <v>6906</v>
      </c>
      <c r="W1643" s="1" t="s">
        <v>145</v>
      </c>
      <c r="X1643" s="1" t="s">
        <v>7059</v>
      </c>
      <c r="Y1643" s="1" t="s">
        <v>3663</v>
      </c>
      <c r="Z1643" s="1" t="s">
        <v>7993</v>
      </c>
      <c r="AC1643" s="1">
        <v>49</v>
      </c>
      <c r="AD1643" s="1" t="s">
        <v>100</v>
      </c>
      <c r="AE1643" s="1" t="s">
        <v>8722</v>
      </c>
      <c r="AJ1643" s="1" t="s">
        <v>17</v>
      </c>
      <c r="AK1643" s="1" t="s">
        <v>8908</v>
      </c>
      <c r="AL1643" s="1" t="s">
        <v>1058</v>
      </c>
      <c r="AM1643" s="1" t="s">
        <v>8856</v>
      </c>
      <c r="AT1643" s="1" t="s">
        <v>3664</v>
      </c>
      <c r="AU1643" s="1" t="s">
        <v>9209</v>
      </c>
      <c r="AV1643" s="1" t="s">
        <v>3269</v>
      </c>
      <c r="AW1643" s="1" t="s">
        <v>9448</v>
      </c>
      <c r="BG1643" s="1" t="s">
        <v>471</v>
      </c>
      <c r="BH1643" s="1" t="s">
        <v>9170</v>
      </c>
      <c r="BI1643" s="1" t="s">
        <v>3665</v>
      </c>
      <c r="BJ1643" s="1" t="s">
        <v>8055</v>
      </c>
      <c r="BK1643" s="1" t="s">
        <v>471</v>
      </c>
      <c r="BL1643" s="1" t="s">
        <v>9170</v>
      </c>
      <c r="BM1643" s="1" t="s">
        <v>2519</v>
      </c>
      <c r="BN1643" s="1" t="s">
        <v>7712</v>
      </c>
      <c r="BO1643" s="1" t="s">
        <v>1150</v>
      </c>
      <c r="BP1643" s="1" t="s">
        <v>10339</v>
      </c>
      <c r="BQ1643" s="1" t="s">
        <v>13734</v>
      </c>
      <c r="BR1643" s="1" t="s">
        <v>11955</v>
      </c>
      <c r="BS1643" s="1" t="s">
        <v>56</v>
      </c>
      <c r="BT1643" s="1" t="s">
        <v>11552</v>
      </c>
    </row>
    <row r="1644" spans="1:73" ht="13.5" customHeight="1" x14ac:dyDescent="0.25">
      <c r="A1644" s="4" t="str">
        <f t="shared" si="52"/>
        <v>1687_풍각남면_267</v>
      </c>
      <c r="B1644" s="1">
        <v>1687</v>
      </c>
      <c r="C1644" s="1" t="s">
        <v>11322</v>
      </c>
      <c r="D1644" s="1" t="s">
        <v>11323</v>
      </c>
      <c r="E1644" s="1">
        <v>1643</v>
      </c>
      <c r="F1644" s="1">
        <v>8</v>
      </c>
      <c r="G1644" s="1" t="s">
        <v>3562</v>
      </c>
      <c r="H1644" s="1" t="s">
        <v>6465</v>
      </c>
      <c r="I1644" s="1">
        <v>3</v>
      </c>
      <c r="L1644" s="1">
        <v>3</v>
      </c>
      <c r="M1644" s="1" t="s">
        <v>12590</v>
      </c>
      <c r="N1644" s="1" t="s">
        <v>13085</v>
      </c>
      <c r="S1644" s="1" t="s">
        <v>52</v>
      </c>
      <c r="T1644" s="1" t="s">
        <v>6593</v>
      </c>
      <c r="W1644" s="1" t="s">
        <v>84</v>
      </c>
      <c r="X1644" s="1" t="s">
        <v>11440</v>
      </c>
      <c r="Y1644" s="1" t="s">
        <v>140</v>
      </c>
      <c r="Z1644" s="1" t="s">
        <v>7129</v>
      </c>
      <c r="AC1644" s="1">
        <v>38</v>
      </c>
      <c r="AD1644" s="1" t="s">
        <v>85</v>
      </c>
      <c r="AE1644" s="1" t="s">
        <v>8720</v>
      </c>
      <c r="AJ1644" s="1" t="s">
        <v>17</v>
      </c>
      <c r="AK1644" s="1" t="s">
        <v>8908</v>
      </c>
      <c r="AL1644" s="1" t="s">
        <v>86</v>
      </c>
      <c r="AM1644" s="1" t="s">
        <v>8853</v>
      </c>
      <c r="AT1644" s="1" t="s">
        <v>60</v>
      </c>
      <c r="AU1644" s="1" t="s">
        <v>7012</v>
      </c>
      <c r="AV1644" s="1" t="s">
        <v>1742</v>
      </c>
      <c r="AW1644" s="1" t="s">
        <v>7910</v>
      </c>
      <c r="BG1644" s="1" t="s">
        <v>3666</v>
      </c>
      <c r="BH1644" s="1" t="s">
        <v>9924</v>
      </c>
      <c r="BI1644" s="1" t="s">
        <v>3667</v>
      </c>
      <c r="BJ1644" s="1" t="s">
        <v>10153</v>
      </c>
      <c r="BK1644" s="1" t="s">
        <v>180</v>
      </c>
      <c r="BL1644" s="1" t="s">
        <v>6712</v>
      </c>
      <c r="BM1644" s="1" t="s">
        <v>3638</v>
      </c>
      <c r="BN1644" s="1" t="s">
        <v>10574</v>
      </c>
      <c r="BO1644" s="1" t="s">
        <v>335</v>
      </c>
      <c r="BP1644" s="1" t="s">
        <v>6942</v>
      </c>
      <c r="BQ1644" s="1" t="s">
        <v>3639</v>
      </c>
      <c r="BR1644" s="1" t="s">
        <v>8210</v>
      </c>
      <c r="BS1644" s="1" t="s">
        <v>196</v>
      </c>
      <c r="BT1644" s="1" t="s">
        <v>8873</v>
      </c>
    </row>
    <row r="1645" spans="1:73" ht="13.5" customHeight="1" x14ac:dyDescent="0.25">
      <c r="A1645" s="4" t="str">
        <f t="shared" si="52"/>
        <v>1687_풍각남면_267</v>
      </c>
      <c r="B1645" s="1">
        <v>1687</v>
      </c>
      <c r="C1645" s="1" t="s">
        <v>11322</v>
      </c>
      <c r="D1645" s="1" t="s">
        <v>11323</v>
      </c>
      <c r="E1645" s="1">
        <v>1644</v>
      </c>
      <c r="F1645" s="1">
        <v>8</v>
      </c>
      <c r="G1645" s="1" t="s">
        <v>3562</v>
      </c>
      <c r="H1645" s="1" t="s">
        <v>6465</v>
      </c>
      <c r="I1645" s="1">
        <v>3</v>
      </c>
      <c r="L1645" s="1">
        <v>3</v>
      </c>
      <c r="M1645" s="1" t="s">
        <v>12590</v>
      </c>
      <c r="N1645" s="1" t="s">
        <v>13085</v>
      </c>
      <c r="S1645" s="1" t="s">
        <v>70</v>
      </c>
      <c r="T1645" s="1" t="s">
        <v>6596</v>
      </c>
      <c r="Y1645" s="1" t="s">
        <v>140</v>
      </c>
      <c r="Z1645" s="1" t="s">
        <v>7129</v>
      </c>
      <c r="AC1645" s="1">
        <v>1</v>
      </c>
      <c r="AD1645" s="1" t="s">
        <v>661</v>
      </c>
      <c r="AE1645" s="1" t="s">
        <v>8765</v>
      </c>
      <c r="AF1645" s="1" t="s">
        <v>97</v>
      </c>
      <c r="AG1645" s="1" t="s">
        <v>8774</v>
      </c>
    </row>
    <row r="1646" spans="1:73" ht="13.5" customHeight="1" x14ac:dyDescent="0.25">
      <c r="A1646" s="4" t="str">
        <f t="shared" si="52"/>
        <v>1687_풍각남면_267</v>
      </c>
      <c r="B1646" s="1">
        <v>1687</v>
      </c>
      <c r="C1646" s="1" t="s">
        <v>11322</v>
      </c>
      <c r="D1646" s="1" t="s">
        <v>11323</v>
      </c>
      <c r="E1646" s="1">
        <v>1645</v>
      </c>
      <c r="F1646" s="1">
        <v>8</v>
      </c>
      <c r="G1646" s="1" t="s">
        <v>3562</v>
      </c>
      <c r="H1646" s="1" t="s">
        <v>6465</v>
      </c>
      <c r="I1646" s="1">
        <v>3</v>
      </c>
      <c r="L1646" s="1">
        <v>3</v>
      </c>
      <c r="M1646" s="1" t="s">
        <v>12590</v>
      </c>
      <c r="N1646" s="1" t="s">
        <v>13085</v>
      </c>
      <c r="T1646" s="1" t="s">
        <v>11389</v>
      </c>
      <c r="U1646" s="1" t="s">
        <v>413</v>
      </c>
      <c r="V1646" s="1" t="s">
        <v>6695</v>
      </c>
      <c r="Y1646" s="1" t="s">
        <v>3668</v>
      </c>
      <c r="Z1646" s="1" t="s">
        <v>7994</v>
      </c>
      <c r="AC1646" s="1">
        <v>25</v>
      </c>
      <c r="AD1646" s="1" t="s">
        <v>401</v>
      </c>
      <c r="AE1646" s="1" t="s">
        <v>8754</v>
      </c>
      <c r="AF1646" s="1" t="s">
        <v>97</v>
      </c>
      <c r="AG1646" s="1" t="s">
        <v>8774</v>
      </c>
      <c r="AT1646" s="1" t="s">
        <v>297</v>
      </c>
      <c r="AU1646" s="1" t="s">
        <v>11759</v>
      </c>
      <c r="AV1646" s="1" t="s">
        <v>111</v>
      </c>
      <c r="AW1646" s="1" t="s">
        <v>7984</v>
      </c>
      <c r="BB1646" s="1" t="s">
        <v>46</v>
      </c>
      <c r="BC1646" s="1" t="s">
        <v>6783</v>
      </c>
      <c r="BD1646" s="1" t="s">
        <v>2680</v>
      </c>
      <c r="BE1646" s="1" t="s">
        <v>9802</v>
      </c>
    </row>
    <row r="1647" spans="1:73" ht="13.5" customHeight="1" x14ac:dyDescent="0.25">
      <c r="A1647" s="4" t="str">
        <f t="shared" si="52"/>
        <v>1687_풍각남면_267</v>
      </c>
      <c r="B1647" s="1">
        <v>1687</v>
      </c>
      <c r="C1647" s="1" t="s">
        <v>11322</v>
      </c>
      <c r="D1647" s="1" t="s">
        <v>11323</v>
      </c>
      <c r="E1647" s="1">
        <v>1646</v>
      </c>
      <c r="F1647" s="1">
        <v>8</v>
      </c>
      <c r="G1647" s="1" t="s">
        <v>3562</v>
      </c>
      <c r="H1647" s="1" t="s">
        <v>6465</v>
      </c>
      <c r="I1647" s="1">
        <v>3</v>
      </c>
      <c r="L1647" s="1">
        <v>4</v>
      </c>
      <c r="M1647" s="1" t="s">
        <v>3325</v>
      </c>
      <c r="N1647" s="1" t="s">
        <v>12919</v>
      </c>
      <c r="Q1647" s="1" t="s">
        <v>3669</v>
      </c>
      <c r="R1647" s="1" t="s">
        <v>6585</v>
      </c>
      <c r="T1647" s="1" t="s">
        <v>11368</v>
      </c>
      <c r="U1647" s="1" t="s">
        <v>1913</v>
      </c>
      <c r="V1647" s="1" t="s">
        <v>6792</v>
      </c>
      <c r="W1647" s="1" t="s">
        <v>98</v>
      </c>
      <c r="X1647" s="1" t="s">
        <v>11439</v>
      </c>
      <c r="Y1647" s="1" t="s">
        <v>140</v>
      </c>
      <c r="Z1647" s="1" t="s">
        <v>7129</v>
      </c>
      <c r="AC1647" s="1">
        <v>43</v>
      </c>
      <c r="AD1647" s="1" t="s">
        <v>382</v>
      </c>
      <c r="AE1647" s="1" t="s">
        <v>8753</v>
      </c>
      <c r="AJ1647" s="1" t="s">
        <v>17</v>
      </c>
      <c r="AK1647" s="1" t="s">
        <v>8908</v>
      </c>
      <c r="AL1647" s="1" t="s">
        <v>56</v>
      </c>
      <c r="AM1647" s="1" t="s">
        <v>11552</v>
      </c>
      <c r="AT1647" s="1" t="s">
        <v>60</v>
      </c>
      <c r="AU1647" s="1" t="s">
        <v>7012</v>
      </c>
      <c r="AV1647" s="1" t="s">
        <v>1035</v>
      </c>
      <c r="AW1647" s="1" t="s">
        <v>7322</v>
      </c>
      <c r="BG1647" s="1" t="s">
        <v>60</v>
      </c>
      <c r="BH1647" s="1" t="s">
        <v>7012</v>
      </c>
      <c r="BI1647" s="1" t="s">
        <v>2414</v>
      </c>
      <c r="BJ1647" s="1" t="s">
        <v>9585</v>
      </c>
      <c r="BK1647" s="1" t="s">
        <v>348</v>
      </c>
      <c r="BL1647" s="1" t="s">
        <v>9000</v>
      </c>
      <c r="BM1647" s="1" t="s">
        <v>3670</v>
      </c>
      <c r="BN1647" s="1" t="s">
        <v>7165</v>
      </c>
      <c r="BO1647" s="1" t="s">
        <v>60</v>
      </c>
      <c r="BP1647" s="1" t="s">
        <v>7012</v>
      </c>
      <c r="BQ1647" s="1" t="s">
        <v>3671</v>
      </c>
      <c r="BR1647" s="1" t="s">
        <v>11041</v>
      </c>
      <c r="BS1647" s="1" t="s">
        <v>1394</v>
      </c>
      <c r="BT1647" s="1" t="s">
        <v>8881</v>
      </c>
    </row>
    <row r="1648" spans="1:73" ht="13.5" customHeight="1" x14ac:dyDescent="0.25">
      <c r="A1648" s="4" t="str">
        <f t="shared" si="52"/>
        <v>1687_풍각남면_267</v>
      </c>
      <c r="B1648" s="1">
        <v>1687</v>
      </c>
      <c r="C1648" s="1" t="s">
        <v>11322</v>
      </c>
      <c r="D1648" s="1" t="s">
        <v>11323</v>
      </c>
      <c r="E1648" s="1">
        <v>1647</v>
      </c>
      <c r="F1648" s="1">
        <v>8</v>
      </c>
      <c r="G1648" s="1" t="s">
        <v>3562</v>
      </c>
      <c r="H1648" s="1" t="s">
        <v>6465</v>
      </c>
      <c r="I1648" s="1">
        <v>3</v>
      </c>
      <c r="L1648" s="1">
        <v>4</v>
      </c>
      <c r="M1648" s="1" t="s">
        <v>3325</v>
      </c>
      <c r="N1648" s="1" t="s">
        <v>12919</v>
      </c>
      <c r="S1648" s="1" t="s">
        <v>93</v>
      </c>
      <c r="T1648" s="1" t="s">
        <v>6597</v>
      </c>
      <c r="U1648" s="1" t="s">
        <v>189</v>
      </c>
      <c r="V1648" s="1" t="s">
        <v>6677</v>
      </c>
      <c r="Y1648" s="1" t="s">
        <v>3672</v>
      </c>
      <c r="Z1648" s="1" t="s">
        <v>7995</v>
      </c>
      <c r="AC1648" s="1">
        <v>11</v>
      </c>
      <c r="AD1648" s="1" t="s">
        <v>192</v>
      </c>
      <c r="AE1648" s="1" t="s">
        <v>8735</v>
      </c>
    </row>
    <row r="1649" spans="1:73" ht="13.5" customHeight="1" x14ac:dyDescent="0.25">
      <c r="A1649" s="4" t="str">
        <f t="shared" si="52"/>
        <v>1687_풍각남면_267</v>
      </c>
      <c r="B1649" s="1">
        <v>1687</v>
      </c>
      <c r="C1649" s="1" t="s">
        <v>11322</v>
      </c>
      <c r="D1649" s="1" t="s">
        <v>11323</v>
      </c>
      <c r="E1649" s="1">
        <v>1648</v>
      </c>
      <c r="F1649" s="1">
        <v>8</v>
      </c>
      <c r="G1649" s="1" t="s">
        <v>3562</v>
      </c>
      <c r="H1649" s="1" t="s">
        <v>6465</v>
      </c>
      <c r="I1649" s="1">
        <v>3</v>
      </c>
      <c r="L1649" s="1">
        <v>5</v>
      </c>
      <c r="M1649" s="1" t="s">
        <v>12367</v>
      </c>
      <c r="N1649" s="1" t="s">
        <v>12857</v>
      </c>
      <c r="T1649" s="1" t="s">
        <v>11369</v>
      </c>
      <c r="U1649" s="1" t="s">
        <v>134</v>
      </c>
      <c r="V1649" s="1" t="s">
        <v>6674</v>
      </c>
      <c r="W1649" s="1" t="s">
        <v>145</v>
      </c>
      <c r="X1649" s="1" t="s">
        <v>7059</v>
      </c>
      <c r="Y1649" s="1" t="s">
        <v>1046</v>
      </c>
      <c r="Z1649" s="1" t="s">
        <v>7327</v>
      </c>
      <c r="AC1649" s="1">
        <v>30</v>
      </c>
      <c r="AD1649" s="1" t="s">
        <v>136</v>
      </c>
      <c r="AE1649" s="1" t="s">
        <v>8728</v>
      </c>
      <c r="AJ1649" s="1" t="s">
        <v>17</v>
      </c>
      <c r="AK1649" s="1" t="s">
        <v>8908</v>
      </c>
      <c r="AL1649" s="1" t="s">
        <v>51</v>
      </c>
      <c r="AM1649" s="1" t="s">
        <v>8849</v>
      </c>
      <c r="AT1649" s="1" t="s">
        <v>3673</v>
      </c>
      <c r="AU1649" s="1" t="s">
        <v>8585</v>
      </c>
      <c r="AV1649" s="1" t="s">
        <v>3565</v>
      </c>
      <c r="AW1649" s="1" t="s">
        <v>7965</v>
      </c>
      <c r="BG1649" s="1" t="s">
        <v>60</v>
      </c>
      <c r="BH1649" s="1" t="s">
        <v>7012</v>
      </c>
      <c r="BI1649" s="1" t="s">
        <v>1107</v>
      </c>
      <c r="BJ1649" s="1" t="s">
        <v>9493</v>
      </c>
      <c r="BK1649" s="1" t="s">
        <v>335</v>
      </c>
      <c r="BL1649" s="1" t="s">
        <v>6942</v>
      </c>
      <c r="BM1649" s="1" t="s">
        <v>3566</v>
      </c>
      <c r="BN1649" s="1" t="s">
        <v>10147</v>
      </c>
      <c r="BO1649" s="1" t="s">
        <v>60</v>
      </c>
      <c r="BP1649" s="1" t="s">
        <v>7012</v>
      </c>
      <c r="BQ1649" s="1" t="s">
        <v>3674</v>
      </c>
      <c r="BR1649" s="1" t="s">
        <v>11035</v>
      </c>
      <c r="BS1649" s="1" t="s">
        <v>51</v>
      </c>
      <c r="BT1649" s="1" t="s">
        <v>8849</v>
      </c>
      <c r="BU1649" s="1" t="s">
        <v>14144</v>
      </c>
    </row>
    <row r="1650" spans="1:73" ht="13.5" customHeight="1" x14ac:dyDescent="0.25">
      <c r="A1650" s="4" t="str">
        <f t="shared" si="52"/>
        <v>1687_풍각남면_267</v>
      </c>
      <c r="B1650" s="1">
        <v>1687</v>
      </c>
      <c r="C1650" s="1" t="s">
        <v>11322</v>
      </c>
      <c r="D1650" s="1" t="s">
        <v>11323</v>
      </c>
      <c r="E1650" s="1">
        <v>1649</v>
      </c>
      <c r="F1650" s="1">
        <v>8</v>
      </c>
      <c r="G1650" s="1" t="s">
        <v>3562</v>
      </c>
      <c r="H1650" s="1" t="s">
        <v>6465</v>
      </c>
      <c r="I1650" s="1">
        <v>3</v>
      </c>
      <c r="L1650" s="1">
        <v>5</v>
      </c>
      <c r="M1650" s="1" t="s">
        <v>12367</v>
      </c>
      <c r="N1650" s="1" t="s">
        <v>12857</v>
      </c>
      <c r="S1650" s="1" t="s">
        <v>52</v>
      </c>
      <c r="T1650" s="1" t="s">
        <v>6593</v>
      </c>
      <c r="W1650" s="1" t="s">
        <v>145</v>
      </c>
      <c r="X1650" s="1" t="s">
        <v>7059</v>
      </c>
      <c r="Y1650" s="1" t="s">
        <v>140</v>
      </c>
      <c r="Z1650" s="1" t="s">
        <v>7129</v>
      </c>
      <c r="AC1650" s="1">
        <v>35</v>
      </c>
      <c r="AD1650" s="1" t="s">
        <v>39</v>
      </c>
      <c r="AE1650" s="1" t="s">
        <v>8715</v>
      </c>
      <c r="AJ1650" s="1" t="s">
        <v>17</v>
      </c>
      <c r="AK1650" s="1" t="s">
        <v>8908</v>
      </c>
      <c r="AL1650" s="1" t="s">
        <v>51</v>
      </c>
      <c r="AM1650" s="1" t="s">
        <v>8849</v>
      </c>
      <c r="AT1650" s="1" t="s">
        <v>180</v>
      </c>
      <c r="AU1650" s="1" t="s">
        <v>6712</v>
      </c>
      <c r="AV1650" s="1" t="s">
        <v>3675</v>
      </c>
      <c r="AW1650" s="1" t="s">
        <v>9502</v>
      </c>
      <c r="BG1650" s="1" t="s">
        <v>180</v>
      </c>
      <c r="BH1650" s="1" t="s">
        <v>6712</v>
      </c>
      <c r="BI1650" s="1" t="s">
        <v>1731</v>
      </c>
      <c r="BJ1650" s="1" t="s">
        <v>8400</v>
      </c>
      <c r="BK1650" s="1" t="s">
        <v>60</v>
      </c>
      <c r="BL1650" s="1" t="s">
        <v>7012</v>
      </c>
      <c r="BM1650" s="1" t="s">
        <v>448</v>
      </c>
      <c r="BN1650" s="1" t="s">
        <v>8112</v>
      </c>
      <c r="BO1650" s="1" t="s">
        <v>60</v>
      </c>
      <c r="BP1650" s="1" t="s">
        <v>7012</v>
      </c>
      <c r="BQ1650" s="1" t="s">
        <v>3676</v>
      </c>
      <c r="BR1650" s="1" t="s">
        <v>11042</v>
      </c>
      <c r="BS1650" s="1" t="s">
        <v>86</v>
      </c>
      <c r="BT1650" s="1" t="s">
        <v>8853</v>
      </c>
    </row>
    <row r="1651" spans="1:73" ht="13.5" customHeight="1" x14ac:dyDescent="0.25">
      <c r="A1651" s="4" t="str">
        <f t="shared" si="52"/>
        <v>1687_풍각남면_267</v>
      </c>
      <c r="B1651" s="1">
        <v>1687</v>
      </c>
      <c r="C1651" s="1" t="s">
        <v>11322</v>
      </c>
      <c r="D1651" s="1" t="s">
        <v>11323</v>
      </c>
      <c r="E1651" s="1">
        <v>1650</v>
      </c>
      <c r="F1651" s="1">
        <v>8</v>
      </c>
      <c r="G1651" s="1" t="s">
        <v>3562</v>
      </c>
      <c r="H1651" s="1" t="s">
        <v>6465</v>
      </c>
      <c r="I1651" s="1">
        <v>3</v>
      </c>
      <c r="L1651" s="1">
        <v>5</v>
      </c>
      <c r="M1651" s="1" t="s">
        <v>12367</v>
      </c>
      <c r="N1651" s="1" t="s">
        <v>12857</v>
      </c>
      <c r="S1651" s="1" t="s">
        <v>93</v>
      </c>
      <c r="T1651" s="1" t="s">
        <v>6597</v>
      </c>
      <c r="Y1651" s="1" t="s">
        <v>3677</v>
      </c>
      <c r="Z1651" s="1" t="s">
        <v>7996</v>
      </c>
      <c r="AC1651" s="1">
        <v>9</v>
      </c>
      <c r="AD1651" s="1" t="s">
        <v>594</v>
      </c>
      <c r="AE1651" s="1" t="s">
        <v>8763</v>
      </c>
    </row>
    <row r="1652" spans="1:73" ht="13.5" customHeight="1" x14ac:dyDescent="0.25">
      <c r="A1652" s="4" t="str">
        <f t="shared" ref="A1652:A1682" si="53">HYPERLINK("http://kyu.snu.ac.kr/sdhj/index.jsp?type=hj/GK14817_00IH_0001_0268.jpg","1687_풍각남면_268")</f>
        <v>1687_풍각남면_268</v>
      </c>
      <c r="B1652" s="1">
        <v>1687</v>
      </c>
      <c r="C1652" s="1" t="s">
        <v>11322</v>
      </c>
      <c r="D1652" s="1" t="s">
        <v>11323</v>
      </c>
      <c r="E1652" s="1">
        <v>1651</v>
      </c>
      <c r="F1652" s="1">
        <v>8</v>
      </c>
      <c r="G1652" s="1" t="s">
        <v>3562</v>
      </c>
      <c r="H1652" s="1" t="s">
        <v>6465</v>
      </c>
      <c r="I1652" s="1">
        <v>3</v>
      </c>
      <c r="L1652" s="1">
        <v>5</v>
      </c>
      <c r="M1652" s="1" t="s">
        <v>12367</v>
      </c>
      <c r="N1652" s="1" t="s">
        <v>12857</v>
      </c>
      <c r="S1652" s="1" t="s">
        <v>70</v>
      </c>
      <c r="T1652" s="1" t="s">
        <v>6596</v>
      </c>
      <c r="Y1652" s="1" t="s">
        <v>3678</v>
      </c>
      <c r="Z1652" s="1" t="s">
        <v>7997</v>
      </c>
      <c r="AC1652" s="1">
        <v>6</v>
      </c>
      <c r="AD1652" s="1" t="s">
        <v>333</v>
      </c>
      <c r="AE1652" s="1" t="s">
        <v>8749</v>
      </c>
    </row>
    <row r="1653" spans="1:73" ht="13.5" customHeight="1" x14ac:dyDescent="0.25">
      <c r="A1653" s="4" t="str">
        <f t="shared" si="53"/>
        <v>1687_풍각남면_268</v>
      </c>
      <c r="B1653" s="1">
        <v>1687</v>
      </c>
      <c r="C1653" s="1" t="s">
        <v>11322</v>
      </c>
      <c r="D1653" s="1" t="s">
        <v>11323</v>
      </c>
      <c r="E1653" s="1">
        <v>1652</v>
      </c>
      <c r="F1653" s="1">
        <v>8</v>
      </c>
      <c r="G1653" s="1" t="s">
        <v>3562</v>
      </c>
      <c r="H1653" s="1" t="s">
        <v>6465</v>
      </c>
      <c r="I1653" s="1">
        <v>3</v>
      </c>
      <c r="L1653" s="1">
        <v>5</v>
      </c>
      <c r="M1653" s="1" t="s">
        <v>12367</v>
      </c>
      <c r="N1653" s="1" t="s">
        <v>12857</v>
      </c>
      <c r="S1653" s="1" t="s">
        <v>70</v>
      </c>
      <c r="T1653" s="1" t="s">
        <v>6596</v>
      </c>
      <c r="Y1653" s="1" t="s">
        <v>3679</v>
      </c>
      <c r="Z1653" s="1" t="s">
        <v>7998</v>
      </c>
      <c r="AC1653" s="1">
        <v>1</v>
      </c>
      <c r="AD1653" s="1" t="s">
        <v>661</v>
      </c>
      <c r="AE1653" s="1" t="s">
        <v>8765</v>
      </c>
      <c r="AF1653" s="1" t="s">
        <v>97</v>
      </c>
      <c r="AG1653" s="1" t="s">
        <v>8774</v>
      </c>
    </row>
    <row r="1654" spans="1:73" ht="13.5" customHeight="1" x14ac:dyDescent="0.25">
      <c r="A1654" s="4" t="str">
        <f t="shared" si="53"/>
        <v>1687_풍각남면_268</v>
      </c>
      <c r="B1654" s="1">
        <v>1687</v>
      </c>
      <c r="C1654" s="1" t="s">
        <v>11322</v>
      </c>
      <c r="D1654" s="1" t="s">
        <v>11323</v>
      </c>
      <c r="E1654" s="1">
        <v>1653</v>
      </c>
      <c r="F1654" s="1">
        <v>8</v>
      </c>
      <c r="G1654" s="1" t="s">
        <v>3562</v>
      </c>
      <c r="H1654" s="1" t="s">
        <v>6465</v>
      </c>
      <c r="I1654" s="1">
        <v>4</v>
      </c>
      <c r="J1654" s="1" t="s">
        <v>3680</v>
      </c>
      <c r="K1654" s="1" t="s">
        <v>6524</v>
      </c>
      <c r="L1654" s="1">
        <v>1</v>
      </c>
      <c r="M1654" s="1" t="s">
        <v>12591</v>
      </c>
      <c r="N1654" s="1" t="s">
        <v>13086</v>
      </c>
      <c r="T1654" s="1" t="s">
        <v>11368</v>
      </c>
      <c r="U1654" s="1" t="s">
        <v>3681</v>
      </c>
      <c r="V1654" s="1" t="s">
        <v>6907</v>
      </c>
      <c r="W1654" s="1" t="s">
        <v>2078</v>
      </c>
      <c r="X1654" s="1" t="s">
        <v>7089</v>
      </c>
      <c r="Y1654" s="1" t="s">
        <v>61</v>
      </c>
      <c r="Z1654" s="1" t="s">
        <v>7136</v>
      </c>
      <c r="AC1654" s="1">
        <v>59</v>
      </c>
      <c r="AD1654" s="1" t="s">
        <v>776</v>
      </c>
      <c r="AE1654" s="1" t="s">
        <v>8768</v>
      </c>
      <c r="AJ1654" s="1" t="s">
        <v>17</v>
      </c>
      <c r="AK1654" s="1" t="s">
        <v>8908</v>
      </c>
      <c r="AL1654" s="1" t="s">
        <v>1497</v>
      </c>
      <c r="AM1654" s="1" t="s">
        <v>8943</v>
      </c>
      <c r="AT1654" s="1" t="s">
        <v>3682</v>
      </c>
      <c r="AU1654" s="1" t="s">
        <v>9210</v>
      </c>
      <c r="AV1654" s="1" t="s">
        <v>3260</v>
      </c>
      <c r="AW1654" s="1" t="s">
        <v>9503</v>
      </c>
      <c r="BG1654" s="1" t="s">
        <v>180</v>
      </c>
      <c r="BH1654" s="1" t="s">
        <v>6712</v>
      </c>
      <c r="BI1654" s="1" t="s">
        <v>3683</v>
      </c>
      <c r="BJ1654" s="1" t="s">
        <v>10154</v>
      </c>
      <c r="BK1654" s="1" t="s">
        <v>60</v>
      </c>
      <c r="BL1654" s="1" t="s">
        <v>7012</v>
      </c>
      <c r="BM1654" s="1" t="s">
        <v>3684</v>
      </c>
      <c r="BN1654" s="1" t="s">
        <v>13397</v>
      </c>
      <c r="BO1654" s="1" t="s">
        <v>60</v>
      </c>
      <c r="BP1654" s="1" t="s">
        <v>7012</v>
      </c>
      <c r="BQ1654" s="1" t="s">
        <v>3685</v>
      </c>
      <c r="BR1654" s="1" t="s">
        <v>11043</v>
      </c>
      <c r="BS1654" s="1" t="s">
        <v>77</v>
      </c>
      <c r="BT1654" s="1" t="s">
        <v>8882</v>
      </c>
    </row>
    <row r="1655" spans="1:73" ht="13.5" customHeight="1" x14ac:dyDescent="0.25">
      <c r="A1655" s="4" t="str">
        <f t="shared" si="53"/>
        <v>1687_풍각남면_268</v>
      </c>
      <c r="B1655" s="1">
        <v>1687</v>
      </c>
      <c r="C1655" s="1" t="s">
        <v>11322</v>
      </c>
      <c r="D1655" s="1" t="s">
        <v>11323</v>
      </c>
      <c r="E1655" s="1">
        <v>1654</v>
      </c>
      <c r="F1655" s="1">
        <v>8</v>
      </c>
      <c r="G1655" s="1" t="s">
        <v>3562</v>
      </c>
      <c r="H1655" s="1" t="s">
        <v>6465</v>
      </c>
      <c r="I1655" s="1">
        <v>4</v>
      </c>
      <c r="L1655" s="1">
        <v>1</v>
      </c>
      <c r="M1655" s="1" t="s">
        <v>12591</v>
      </c>
      <c r="N1655" s="1" t="s">
        <v>13086</v>
      </c>
      <c r="S1655" s="1" t="s">
        <v>52</v>
      </c>
      <c r="T1655" s="1" t="s">
        <v>6593</v>
      </c>
      <c r="W1655" s="1" t="s">
        <v>509</v>
      </c>
      <c r="X1655" s="1" t="s">
        <v>7067</v>
      </c>
      <c r="Y1655" s="1" t="s">
        <v>140</v>
      </c>
      <c r="Z1655" s="1" t="s">
        <v>7129</v>
      </c>
      <c r="AC1655" s="1">
        <v>49</v>
      </c>
      <c r="AD1655" s="1" t="s">
        <v>100</v>
      </c>
      <c r="AE1655" s="1" t="s">
        <v>8722</v>
      </c>
      <c r="AJ1655" s="1" t="s">
        <v>17</v>
      </c>
      <c r="AK1655" s="1" t="s">
        <v>8908</v>
      </c>
      <c r="AL1655" s="1" t="s">
        <v>510</v>
      </c>
      <c r="AM1655" s="1" t="s">
        <v>8915</v>
      </c>
      <c r="AT1655" s="1" t="s">
        <v>60</v>
      </c>
      <c r="AU1655" s="1" t="s">
        <v>7012</v>
      </c>
      <c r="AV1655" s="1" t="s">
        <v>3686</v>
      </c>
      <c r="AW1655" s="1" t="s">
        <v>9504</v>
      </c>
      <c r="BG1655" s="1" t="s">
        <v>60</v>
      </c>
      <c r="BH1655" s="1" t="s">
        <v>7012</v>
      </c>
      <c r="BI1655" s="1" t="s">
        <v>3687</v>
      </c>
      <c r="BJ1655" s="1" t="s">
        <v>7365</v>
      </c>
      <c r="BM1655" s="1" t="s">
        <v>1406</v>
      </c>
      <c r="BN1655" s="1" t="s">
        <v>7435</v>
      </c>
      <c r="BO1655" s="1" t="s">
        <v>60</v>
      </c>
      <c r="BP1655" s="1" t="s">
        <v>7012</v>
      </c>
      <c r="BQ1655" s="1" t="s">
        <v>3631</v>
      </c>
      <c r="BR1655" s="1" t="s">
        <v>12197</v>
      </c>
      <c r="BS1655" s="1" t="s">
        <v>86</v>
      </c>
      <c r="BT1655" s="1" t="s">
        <v>8853</v>
      </c>
    </row>
    <row r="1656" spans="1:73" ht="13.5" customHeight="1" x14ac:dyDescent="0.25">
      <c r="A1656" s="4" t="str">
        <f t="shared" si="53"/>
        <v>1687_풍각남면_268</v>
      </c>
      <c r="B1656" s="1">
        <v>1687</v>
      </c>
      <c r="C1656" s="1" t="s">
        <v>11322</v>
      </c>
      <c r="D1656" s="1" t="s">
        <v>11323</v>
      </c>
      <c r="E1656" s="1">
        <v>1655</v>
      </c>
      <c r="F1656" s="1">
        <v>8</v>
      </c>
      <c r="G1656" s="1" t="s">
        <v>3562</v>
      </c>
      <c r="H1656" s="1" t="s">
        <v>6465</v>
      </c>
      <c r="I1656" s="1">
        <v>4</v>
      </c>
      <c r="L1656" s="1">
        <v>1</v>
      </c>
      <c r="M1656" s="1" t="s">
        <v>12591</v>
      </c>
      <c r="N1656" s="1" t="s">
        <v>13086</v>
      </c>
      <c r="S1656" s="1" t="s">
        <v>70</v>
      </c>
      <c r="T1656" s="1" t="s">
        <v>6596</v>
      </c>
      <c r="Y1656" s="1" t="s">
        <v>3688</v>
      </c>
      <c r="Z1656" s="1" t="s">
        <v>7398</v>
      </c>
      <c r="AF1656" s="1" t="s">
        <v>943</v>
      </c>
      <c r="AG1656" s="1" t="s">
        <v>8783</v>
      </c>
    </row>
    <row r="1657" spans="1:73" ht="13.5" customHeight="1" x14ac:dyDescent="0.25">
      <c r="A1657" s="4" t="str">
        <f t="shared" si="53"/>
        <v>1687_풍각남면_268</v>
      </c>
      <c r="B1657" s="1">
        <v>1687</v>
      </c>
      <c r="C1657" s="1" t="s">
        <v>11322</v>
      </c>
      <c r="D1657" s="1" t="s">
        <v>11323</v>
      </c>
      <c r="E1657" s="1">
        <v>1656</v>
      </c>
      <c r="F1657" s="1">
        <v>8</v>
      </c>
      <c r="G1657" s="1" t="s">
        <v>3562</v>
      </c>
      <c r="H1657" s="1" t="s">
        <v>6465</v>
      </c>
      <c r="I1657" s="1">
        <v>4</v>
      </c>
      <c r="L1657" s="1">
        <v>1</v>
      </c>
      <c r="M1657" s="1" t="s">
        <v>12591</v>
      </c>
      <c r="N1657" s="1" t="s">
        <v>13086</v>
      </c>
      <c r="S1657" s="1" t="s">
        <v>70</v>
      </c>
      <c r="T1657" s="1" t="s">
        <v>6596</v>
      </c>
      <c r="Y1657" s="1" t="s">
        <v>673</v>
      </c>
      <c r="Z1657" s="1" t="s">
        <v>7236</v>
      </c>
      <c r="AC1657" s="1">
        <v>13</v>
      </c>
      <c r="AD1657" s="1" t="s">
        <v>314</v>
      </c>
      <c r="AE1657" s="1" t="s">
        <v>8747</v>
      </c>
    </row>
    <row r="1658" spans="1:73" ht="13.5" customHeight="1" x14ac:dyDescent="0.25">
      <c r="A1658" s="4" t="str">
        <f t="shared" si="53"/>
        <v>1687_풍각남면_268</v>
      </c>
      <c r="B1658" s="1">
        <v>1687</v>
      </c>
      <c r="C1658" s="1" t="s">
        <v>11322</v>
      </c>
      <c r="D1658" s="1" t="s">
        <v>11323</v>
      </c>
      <c r="E1658" s="1">
        <v>1657</v>
      </c>
      <c r="F1658" s="1">
        <v>8</v>
      </c>
      <c r="G1658" s="1" t="s">
        <v>3562</v>
      </c>
      <c r="H1658" s="1" t="s">
        <v>6465</v>
      </c>
      <c r="I1658" s="1">
        <v>4</v>
      </c>
      <c r="L1658" s="1">
        <v>1</v>
      </c>
      <c r="M1658" s="1" t="s">
        <v>12591</v>
      </c>
      <c r="N1658" s="1" t="s">
        <v>13086</v>
      </c>
      <c r="S1658" s="1" t="s">
        <v>70</v>
      </c>
      <c r="T1658" s="1" t="s">
        <v>6596</v>
      </c>
      <c r="Y1658" s="1" t="s">
        <v>3441</v>
      </c>
      <c r="Z1658" s="1" t="s">
        <v>7942</v>
      </c>
      <c r="AC1658" s="1">
        <v>10</v>
      </c>
      <c r="AD1658" s="1" t="s">
        <v>67</v>
      </c>
      <c r="AE1658" s="1" t="s">
        <v>8717</v>
      </c>
    </row>
    <row r="1659" spans="1:73" ht="13.5" customHeight="1" x14ac:dyDescent="0.25">
      <c r="A1659" s="4" t="str">
        <f t="shared" si="53"/>
        <v>1687_풍각남면_268</v>
      </c>
      <c r="B1659" s="1">
        <v>1687</v>
      </c>
      <c r="C1659" s="1" t="s">
        <v>11322</v>
      </c>
      <c r="D1659" s="1" t="s">
        <v>11323</v>
      </c>
      <c r="E1659" s="1">
        <v>1658</v>
      </c>
      <c r="F1659" s="1">
        <v>8</v>
      </c>
      <c r="G1659" s="1" t="s">
        <v>3562</v>
      </c>
      <c r="H1659" s="1" t="s">
        <v>6465</v>
      </c>
      <c r="I1659" s="1">
        <v>4</v>
      </c>
      <c r="L1659" s="1">
        <v>1</v>
      </c>
      <c r="M1659" s="1" t="s">
        <v>12591</v>
      </c>
      <c r="N1659" s="1" t="s">
        <v>13086</v>
      </c>
      <c r="S1659" s="1" t="s">
        <v>93</v>
      </c>
      <c r="T1659" s="1" t="s">
        <v>6597</v>
      </c>
      <c r="U1659" s="1" t="s">
        <v>3625</v>
      </c>
      <c r="V1659" s="1" t="s">
        <v>6902</v>
      </c>
      <c r="Y1659" s="1" t="s">
        <v>3689</v>
      </c>
      <c r="Z1659" s="1" t="s">
        <v>7999</v>
      </c>
      <c r="AC1659" s="1">
        <v>18</v>
      </c>
      <c r="AD1659" s="1" t="s">
        <v>801</v>
      </c>
      <c r="AE1659" s="1" t="s">
        <v>7937</v>
      </c>
    </row>
    <row r="1660" spans="1:73" ht="13.5" customHeight="1" x14ac:dyDescent="0.25">
      <c r="A1660" s="4" t="str">
        <f t="shared" si="53"/>
        <v>1687_풍각남면_268</v>
      </c>
      <c r="B1660" s="1">
        <v>1687</v>
      </c>
      <c r="C1660" s="1" t="s">
        <v>11322</v>
      </c>
      <c r="D1660" s="1" t="s">
        <v>11323</v>
      </c>
      <c r="E1660" s="1">
        <v>1659</v>
      </c>
      <c r="F1660" s="1">
        <v>8</v>
      </c>
      <c r="G1660" s="1" t="s">
        <v>3562</v>
      </c>
      <c r="H1660" s="1" t="s">
        <v>6465</v>
      </c>
      <c r="I1660" s="1">
        <v>4</v>
      </c>
      <c r="L1660" s="1">
        <v>2</v>
      </c>
      <c r="M1660" s="1" t="s">
        <v>12592</v>
      </c>
      <c r="N1660" s="1" t="s">
        <v>13087</v>
      </c>
      <c r="T1660" s="1" t="s">
        <v>11368</v>
      </c>
      <c r="U1660" s="1" t="s">
        <v>721</v>
      </c>
      <c r="V1660" s="1" t="s">
        <v>6715</v>
      </c>
      <c r="W1660" s="1" t="s">
        <v>276</v>
      </c>
      <c r="X1660" s="1" t="s">
        <v>7061</v>
      </c>
      <c r="Y1660" s="1" t="s">
        <v>3690</v>
      </c>
      <c r="Z1660" s="1" t="s">
        <v>8000</v>
      </c>
      <c r="AC1660" s="1">
        <v>33</v>
      </c>
      <c r="AD1660" s="1" t="s">
        <v>574</v>
      </c>
      <c r="AE1660" s="1" t="s">
        <v>8762</v>
      </c>
      <c r="AJ1660" s="1" t="s">
        <v>17</v>
      </c>
      <c r="AK1660" s="1" t="s">
        <v>8908</v>
      </c>
      <c r="AL1660" s="1" t="s">
        <v>51</v>
      </c>
      <c r="AM1660" s="1" t="s">
        <v>8849</v>
      </c>
      <c r="AT1660" s="1" t="s">
        <v>173</v>
      </c>
      <c r="AU1660" s="1" t="s">
        <v>6934</v>
      </c>
      <c r="AV1660" s="1" t="s">
        <v>3691</v>
      </c>
      <c r="AW1660" s="1" t="s">
        <v>9505</v>
      </c>
      <c r="BG1660" s="1" t="s">
        <v>471</v>
      </c>
      <c r="BH1660" s="1" t="s">
        <v>9170</v>
      </c>
      <c r="BI1660" s="1" t="s">
        <v>13889</v>
      </c>
      <c r="BJ1660" s="1" t="s">
        <v>11908</v>
      </c>
      <c r="BK1660" s="1" t="s">
        <v>471</v>
      </c>
      <c r="BL1660" s="1" t="s">
        <v>9170</v>
      </c>
      <c r="BM1660" s="1" t="s">
        <v>3692</v>
      </c>
      <c r="BN1660" s="1" t="s">
        <v>10151</v>
      </c>
      <c r="BO1660" s="1" t="s">
        <v>335</v>
      </c>
      <c r="BP1660" s="1" t="s">
        <v>6942</v>
      </c>
      <c r="BQ1660" s="1" t="s">
        <v>3693</v>
      </c>
      <c r="BR1660" s="1" t="s">
        <v>11044</v>
      </c>
      <c r="BS1660" s="1" t="s">
        <v>3694</v>
      </c>
      <c r="BT1660" s="1" t="s">
        <v>11297</v>
      </c>
    </row>
    <row r="1661" spans="1:73" ht="13.5" customHeight="1" x14ac:dyDescent="0.25">
      <c r="A1661" s="4" t="str">
        <f t="shared" si="53"/>
        <v>1687_풍각남면_268</v>
      </c>
      <c r="B1661" s="1">
        <v>1687</v>
      </c>
      <c r="C1661" s="1" t="s">
        <v>11322</v>
      </c>
      <c r="D1661" s="1" t="s">
        <v>11323</v>
      </c>
      <c r="E1661" s="1">
        <v>1660</v>
      </c>
      <c r="F1661" s="1">
        <v>8</v>
      </c>
      <c r="G1661" s="1" t="s">
        <v>3562</v>
      </c>
      <c r="H1661" s="1" t="s">
        <v>6465</v>
      </c>
      <c r="I1661" s="1">
        <v>4</v>
      </c>
      <c r="L1661" s="1">
        <v>2</v>
      </c>
      <c r="M1661" s="1" t="s">
        <v>12592</v>
      </c>
      <c r="N1661" s="1" t="s">
        <v>13087</v>
      </c>
      <c r="S1661" s="1" t="s">
        <v>52</v>
      </c>
      <c r="T1661" s="1" t="s">
        <v>6593</v>
      </c>
      <c r="W1661" s="1" t="s">
        <v>306</v>
      </c>
      <c r="X1661" s="1" t="s">
        <v>7062</v>
      </c>
      <c r="Y1661" s="1" t="s">
        <v>140</v>
      </c>
      <c r="Z1661" s="1" t="s">
        <v>7129</v>
      </c>
      <c r="AC1661" s="1">
        <v>27</v>
      </c>
      <c r="AD1661" s="1" t="s">
        <v>162</v>
      </c>
      <c r="AE1661" s="1" t="s">
        <v>8732</v>
      </c>
      <c r="AJ1661" s="1" t="s">
        <v>17</v>
      </c>
      <c r="AK1661" s="1" t="s">
        <v>8908</v>
      </c>
      <c r="AL1661" s="1" t="s">
        <v>51</v>
      </c>
      <c r="AM1661" s="1" t="s">
        <v>8849</v>
      </c>
      <c r="AT1661" s="1" t="s">
        <v>618</v>
      </c>
      <c r="AU1661" s="1" t="s">
        <v>6817</v>
      </c>
      <c r="AV1661" s="1" t="s">
        <v>3695</v>
      </c>
      <c r="AW1661" s="1" t="s">
        <v>9506</v>
      </c>
      <c r="BG1661" s="1" t="s">
        <v>618</v>
      </c>
      <c r="BH1661" s="1" t="s">
        <v>6817</v>
      </c>
      <c r="BI1661" s="1" t="s">
        <v>3696</v>
      </c>
      <c r="BJ1661" s="1" t="s">
        <v>9588</v>
      </c>
      <c r="BK1661" s="1" t="s">
        <v>180</v>
      </c>
      <c r="BL1661" s="1" t="s">
        <v>6712</v>
      </c>
      <c r="BM1661" s="1" t="s">
        <v>3697</v>
      </c>
      <c r="BN1661" s="1" t="s">
        <v>10287</v>
      </c>
      <c r="BO1661" s="1" t="s">
        <v>335</v>
      </c>
      <c r="BP1661" s="1" t="s">
        <v>6942</v>
      </c>
      <c r="BQ1661" s="1" t="s">
        <v>3698</v>
      </c>
      <c r="BR1661" s="1" t="s">
        <v>12238</v>
      </c>
      <c r="BS1661" s="1" t="s">
        <v>86</v>
      </c>
      <c r="BT1661" s="1" t="s">
        <v>8853</v>
      </c>
    </row>
    <row r="1662" spans="1:73" ht="13.5" customHeight="1" x14ac:dyDescent="0.25">
      <c r="A1662" s="4" t="str">
        <f t="shared" si="53"/>
        <v>1687_풍각남면_268</v>
      </c>
      <c r="B1662" s="1">
        <v>1687</v>
      </c>
      <c r="C1662" s="1" t="s">
        <v>11322</v>
      </c>
      <c r="D1662" s="1" t="s">
        <v>11323</v>
      </c>
      <c r="E1662" s="1">
        <v>1661</v>
      </c>
      <c r="F1662" s="1">
        <v>8</v>
      </c>
      <c r="G1662" s="1" t="s">
        <v>3562</v>
      </c>
      <c r="H1662" s="1" t="s">
        <v>6465</v>
      </c>
      <c r="I1662" s="1">
        <v>4</v>
      </c>
      <c r="L1662" s="1">
        <v>2</v>
      </c>
      <c r="M1662" s="1" t="s">
        <v>12592</v>
      </c>
      <c r="N1662" s="1" t="s">
        <v>13087</v>
      </c>
      <c r="S1662" s="1" t="s">
        <v>70</v>
      </c>
      <c r="T1662" s="1" t="s">
        <v>6596</v>
      </c>
      <c r="Y1662" s="1" t="s">
        <v>3699</v>
      </c>
      <c r="Z1662" s="1" t="s">
        <v>8001</v>
      </c>
      <c r="AC1662" s="1">
        <v>5</v>
      </c>
      <c r="AD1662" s="1" t="s">
        <v>133</v>
      </c>
      <c r="AE1662" s="1" t="s">
        <v>8727</v>
      </c>
      <c r="AF1662" s="1" t="s">
        <v>97</v>
      </c>
      <c r="AG1662" s="1" t="s">
        <v>8774</v>
      </c>
    </row>
    <row r="1663" spans="1:73" ht="13.5" customHeight="1" x14ac:dyDescent="0.25">
      <c r="A1663" s="4" t="str">
        <f t="shared" si="53"/>
        <v>1687_풍각남면_268</v>
      </c>
      <c r="B1663" s="1">
        <v>1687</v>
      </c>
      <c r="C1663" s="1" t="s">
        <v>11322</v>
      </c>
      <c r="D1663" s="1" t="s">
        <v>11323</v>
      </c>
      <c r="E1663" s="1">
        <v>1662</v>
      </c>
      <c r="F1663" s="1">
        <v>8</v>
      </c>
      <c r="G1663" s="1" t="s">
        <v>3562</v>
      </c>
      <c r="H1663" s="1" t="s">
        <v>6465</v>
      </c>
      <c r="I1663" s="1">
        <v>4</v>
      </c>
      <c r="L1663" s="1">
        <v>3</v>
      </c>
      <c r="M1663" s="1" t="s">
        <v>12593</v>
      </c>
      <c r="N1663" s="1" t="s">
        <v>13088</v>
      </c>
      <c r="T1663" s="1" t="s">
        <v>11368</v>
      </c>
      <c r="U1663" s="1" t="s">
        <v>134</v>
      </c>
      <c r="V1663" s="1" t="s">
        <v>6674</v>
      </c>
      <c r="W1663" s="1" t="s">
        <v>1208</v>
      </c>
      <c r="X1663" s="1" t="s">
        <v>7088</v>
      </c>
      <c r="Y1663" s="1" t="s">
        <v>3413</v>
      </c>
      <c r="Z1663" s="1" t="s">
        <v>7110</v>
      </c>
      <c r="AC1663" s="1">
        <v>42</v>
      </c>
      <c r="AD1663" s="1" t="s">
        <v>307</v>
      </c>
      <c r="AE1663" s="1" t="s">
        <v>8745</v>
      </c>
      <c r="AJ1663" s="1" t="s">
        <v>17</v>
      </c>
      <c r="AK1663" s="1" t="s">
        <v>8908</v>
      </c>
      <c r="AL1663" s="1" t="s">
        <v>163</v>
      </c>
      <c r="AM1663" s="1" t="s">
        <v>8851</v>
      </c>
      <c r="AT1663" s="1" t="s">
        <v>60</v>
      </c>
      <c r="AU1663" s="1" t="s">
        <v>7012</v>
      </c>
      <c r="AV1663" s="1" t="s">
        <v>2509</v>
      </c>
      <c r="AW1663" s="1" t="s">
        <v>7253</v>
      </c>
      <c r="BG1663" s="1" t="s">
        <v>60</v>
      </c>
      <c r="BH1663" s="1" t="s">
        <v>7012</v>
      </c>
      <c r="BI1663" s="1" t="s">
        <v>235</v>
      </c>
      <c r="BJ1663" s="1" t="s">
        <v>8010</v>
      </c>
      <c r="BK1663" s="1" t="s">
        <v>60</v>
      </c>
      <c r="BL1663" s="1" t="s">
        <v>7012</v>
      </c>
      <c r="BM1663" s="1" t="s">
        <v>3700</v>
      </c>
      <c r="BN1663" s="1" t="s">
        <v>10583</v>
      </c>
      <c r="BO1663" s="1" t="s">
        <v>60</v>
      </c>
      <c r="BP1663" s="1" t="s">
        <v>7012</v>
      </c>
      <c r="BQ1663" s="1" t="s">
        <v>3701</v>
      </c>
      <c r="BR1663" s="1" t="s">
        <v>11045</v>
      </c>
      <c r="BS1663" s="1" t="s">
        <v>196</v>
      </c>
      <c r="BT1663" s="1" t="s">
        <v>8873</v>
      </c>
    </row>
    <row r="1664" spans="1:73" ht="13.5" customHeight="1" x14ac:dyDescent="0.25">
      <c r="A1664" s="4" t="str">
        <f t="shared" si="53"/>
        <v>1687_풍각남면_268</v>
      </c>
      <c r="B1664" s="1">
        <v>1687</v>
      </c>
      <c r="C1664" s="1" t="s">
        <v>11322</v>
      </c>
      <c r="D1664" s="1" t="s">
        <v>11323</v>
      </c>
      <c r="E1664" s="1">
        <v>1663</v>
      </c>
      <c r="F1664" s="1">
        <v>8</v>
      </c>
      <c r="G1664" s="1" t="s">
        <v>3562</v>
      </c>
      <c r="H1664" s="1" t="s">
        <v>6465</v>
      </c>
      <c r="I1664" s="1">
        <v>4</v>
      </c>
      <c r="L1664" s="1">
        <v>3</v>
      </c>
      <c r="M1664" s="1" t="s">
        <v>12593</v>
      </c>
      <c r="N1664" s="1" t="s">
        <v>13088</v>
      </c>
      <c r="S1664" s="1" t="s">
        <v>52</v>
      </c>
      <c r="T1664" s="1" t="s">
        <v>6593</v>
      </c>
      <c r="W1664" s="1" t="s">
        <v>98</v>
      </c>
      <c r="X1664" s="1" t="s">
        <v>11439</v>
      </c>
      <c r="Y1664" s="1" t="s">
        <v>140</v>
      </c>
      <c r="Z1664" s="1" t="s">
        <v>7129</v>
      </c>
      <c r="AC1664" s="1">
        <v>29</v>
      </c>
      <c r="AD1664" s="1" t="s">
        <v>422</v>
      </c>
      <c r="AE1664" s="1" t="s">
        <v>8757</v>
      </c>
      <c r="AJ1664" s="1" t="s">
        <v>17</v>
      </c>
      <c r="AK1664" s="1" t="s">
        <v>8908</v>
      </c>
      <c r="AL1664" s="1" t="s">
        <v>56</v>
      </c>
      <c r="AM1664" s="1" t="s">
        <v>11552</v>
      </c>
      <c r="AT1664" s="1" t="s">
        <v>60</v>
      </c>
      <c r="AU1664" s="1" t="s">
        <v>7012</v>
      </c>
      <c r="AV1664" s="1" t="s">
        <v>999</v>
      </c>
      <c r="AW1664" s="1" t="s">
        <v>7888</v>
      </c>
      <c r="BG1664" s="1" t="s">
        <v>60</v>
      </c>
      <c r="BH1664" s="1" t="s">
        <v>7012</v>
      </c>
      <c r="BI1664" s="1" t="s">
        <v>13725</v>
      </c>
      <c r="BJ1664" s="1" t="s">
        <v>8400</v>
      </c>
      <c r="BK1664" s="1" t="s">
        <v>60</v>
      </c>
      <c r="BL1664" s="1" t="s">
        <v>7012</v>
      </c>
      <c r="BM1664" s="1" t="s">
        <v>231</v>
      </c>
      <c r="BN1664" s="1" t="s">
        <v>10164</v>
      </c>
      <c r="BO1664" s="1" t="s">
        <v>60</v>
      </c>
      <c r="BP1664" s="1" t="s">
        <v>7012</v>
      </c>
      <c r="BQ1664" s="1" t="s">
        <v>3702</v>
      </c>
      <c r="BR1664" s="1" t="s">
        <v>11046</v>
      </c>
      <c r="BS1664" s="1" t="s">
        <v>51</v>
      </c>
      <c r="BT1664" s="1" t="s">
        <v>8849</v>
      </c>
    </row>
    <row r="1665" spans="1:72" ht="13.5" customHeight="1" x14ac:dyDescent="0.25">
      <c r="A1665" s="4" t="str">
        <f t="shared" si="53"/>
        <v>1687_풍각남면_268</v>
      </c>
      <c r="B1665" s="1">
        <v>1687</v>
      </c>
      <c r="C1665" s="1" t="s">
        <v>11322</v>
      </c>
      <c r="D1665" s="1" t="s">
        <v>11323</v>
      </c>
      <c r="E1665" s="1">
        <v>1664</v>
      </c>
      <c r="F1665" s="1">
        <v>8</v>
      </c>
      <c r="G1665" s="1" t="s">
        <v>3562</v>
      </c>
      <c r="H1665" s="1" t="s">
        <v>6465</v>
      </c>
      <c r="I1665" s="1">
        <v>4</v>
      </c>
      <c r="L1665" s="1">
        <v>4</v>
      </c>
      <c r="M1665" s="1" t="s">
        <v>12594</v>
      </c>
      <c r="N1665" s="1" t="s">
        <v>13089</v>
      </c>
      <c r="T1665" s="1" t="s">
        <v>11369</v>
      </c>
      <c r="U1665" s="1" t="s">
        <v>3703</v>
      </c>
      <c r="V1665" s="1" t="s">
        <v>6908</v>
      </c>
      <c r="W1665" s="1" t="s">
        <v>509</v>
      </c>
      <c r="X1665" s="1" t="s">
        <v>7067</v>
      </c>
      <c r="Y1665" s="1" t="s">
        <v>1604</v>
      </c>
      <c r="Z1665" s="1" t="s">
        <v>7748</v>
      </c>
      <c r="AC1665" s="1">
        <v>33</v>
      </c>
      <c r="AD1665" s="1" t="s">
        <v>574</v>
      </c>
      <c r="AE1665" s="1" t="s">
        <v>8762</v>
      </c>
      <c r="AJ1665" s="1" t="s">
        <v>17</v>
      </c>
      <c r="AK1665" s="1" t="s">
        <v>8908</v>
      </c>
      <c r="AL1665" s="1" t="s">
        <v>510</v>
      </c>
      <c r="AM1665" s="1" t="s">
        <v>8915</v>
      </c>
      <c r="AT1665" s="1" t="s">
        <v>60</v>
      </c>
      <c r="AU1665" s="1" t="s">
        <v>7012</v>
      </c>
      <c r="AV1665" s="1" t="s">
        <v>988</v>
      </c>
      <c r="AW1665" s="1" t="s">
        <v>7985</v>
      </c>
      <c r="BG1665" s="1" t="s">
        <v>60</v>
      </c>
      <c r="BH1665" s="1" t="s">
        <v>7012</v>
      </c>
      <c r="BI1665" s="1" t="s">
        <v>13888</v>
      </c>
      <c r="BJ1665" s="1" t="s">
        <v>9632</v>
      </c>
      <c r="BK1665" s="1" t="s">
        <v>180</v>
      </c>
      <c r="BL1665" s="1" t="s">
        <v>6712</v>
      </c>
      <c r="BM1665" s="1" t="s">
        <v>3626</v>
      </c>
      <c r="BN1665" s="1" t="s">
        <v>10578</v>
      </c>
      <c r="BO1665" s="1" t="s">
        <v>60</v>
      </c>
      <c r="BP1665" s="1" t="s">
        <v>7012</v>
      </c>
      <c r="BQ1665" s="1" t="s">
        <v>3627</v>
      </c>
      <c r="BR1665" s="1" t="s">
        <v>11038</v>
      </c>
      <c r="BS1665" s="1" t="s">
        <v>51</v>
      </c>
      <c r="BT1665" s="1" t="s">
        <v>8849</v>
      </c>
    </row>
    <row r="1666" spans="1:72" ht="13.5" customHeight="1" x14ac:dyDescent="0.25">
      <c r="A1666" s="4" t="str">
        <f t="shared" si="53"/>
        <v>1687_풍각남면_268</v>
      </c>
      <c r="B1666" s="1">
        <v>1687</v>
      </c>
      <c r="C1666" s="1" t="s">
        <v>11322</v>
      </c>
      <c r="D1666" s="1" t="s">
        <v>11323</v>
      </c>
      <c r="E1666" s="1">
        <v>1665</v>
      </c>
      <c r="F1666" s="1">
        <v>8</v>
      </c>
      <c r="G1666" s="1" t="s">
        <v>3562</v>
      </c>
      <c r="H1666" s="1" t="s">
        <v>6465</v>
      </c>
      <c r="I1666" s="1">
        <v>4</v>
      </c>
      <c r="L1666" s="1">
        <v>4</v>
      </c>
      <c r="M1666" s="1" t="s">
        <v>12594</v>
      </c>
      <c r="N1666" s="1" t="s">
        <v>13089</v>
      </c>
      <c r="S1666" s="1" t="s">
        <v>52</v>
      </c>
      <c r="T1666" s="1" t="s">
        <v>6593</v>
      </c>
      <c r="W1666" s="1" t="s">
        <v>98</v>
      </c>
      <c r="X1666" s="1" t="s">
        <v>11439</v>
      </c>
      <c r="Y1666" s="1" t="s">
        <v>3704</v>
      </c>
      <c r="Z1666" s="1" t="s">
        <v>7081</v>
      </c>
      <c r="AC1666" s="1">
        <v>33</v>
      </c>
      <c r="AD1666" s="1" t="s">
        <v>574</v>
      </c>
      <c r="AE1666" s="1" t="s">
        <v>8762</v>
      </c>
      <c r="AJ1666" s="1" t="s">
        <v>17</v>
      </c>
      <c r="AK1666" s="1" t="s">
        <v>8908</v>
      </c>
      <c r="AL1666" s="1" t="s">
        <v>56</v>
      </c>
      <c r="AM1666" s="1" t="s">
        <v>11552</v>
      </c>
      <c r="AT1666" s="1" t="s">
        <v>60</v>
      </c>
      <c r="AU1666" s="1" t="s">
        <v>7012</v>
      </c>
      <c r="AV1666" s="1" t="s">
        <v>2701</v>
      </c>
      <c r="AW1666" s="1" t="s">
        <v>7819</v>
      </c>
      <c r="BG1666" s="1" t="s">
        <v>60</v>
      </c>
      <c r="BH1666" s="1" t="s">
        <v>7012</v>
      </c>
      <c r="BI1666" s="1" t="s">
        <v>3670</v>
      </c>
      <c r="BJ1666" s="1" t="s">
        <v>7165</v>
      </c>
      <c r="BK1666" s="1" t="s">
        <v>60</v>
      </c>
      <c r="BL1666" s="1" t="s">
        <v>7012</v>
      </c>
      <c r="BM1666" s="1" t="s">
        <v>3705</v>
      </c>
      <c r="BN1666" s="1" t="s">
        <v>7686</v>
      </c>
      <c r="BO1666" s="1" t="s">
        <v>180</v>
      </c>
      <c r="BP1666" s="1" t="s">
        <v>6712</v>
      </c>
      <c r="BQ1666" s="1" t="s">
        <v>3706</v>
      </c>
      <c r="BR1666" s="1" t="s">
        <v>11047</v>
      </c>
      <c r="BS1666" s="1" t="s">
        <v>196</v>
      </c>
      <c r="BT1666" s="1" t="s">
        <v>8873</v>
      </c>
    </row>
    <row r="1667" spans="1:72" ht="13.5" customHeight="1" x14ac:dyDescent="0.25">
      <c r="A1667" s="4" t="str">
        <f t="shared" si="53"/>
        <v>1687_풍각남면_268</v>
      </c>
      <c r="B1667" s="1">
        <v>1687</v>
      </c>
      <c r="C1667" s="1" t="s">
        <v>11322</v>
      </c>
      <c r="D1667" s="1" t="s">
        <v>11323</v>
      </c>
      <c r="E1667" s="1">
        <v>1666</v>
      </c>
      <c r="F1667" s="1">
        <v>8</v>
      </c>
      <c r="G1667" s="1" t="s">
        <v>3562</v>
      </c>
      <c r="H1667" s="1" t="s">
        <v>6465</v>
      </c>
      <c r="I1667" s="1">
        <v>4</v>
      </c>
      <c r="L1667" s="1">
        <v>4</v>
      </c>
      <c r="M1667" s="1" t="s">
        <v>12594</v>
      </c>
      <c r="N1667" s="1" t="s">
        <v>13089</v>
      </c>
      <c r="S1667" s="1" t="s">
        <v>93</v>
      </c>
      <c r="T1667" s="1" t="s">
        <v>6597</v>
      </c>
      <c r="Y1667" s="1" t="s">
        <v>2041</v>
      </c>
      <c r="Z1667" s="1" t="s">
        <v>8002</v>
      </c>
      <c r="AF1667" s="1" t="s">
        <v>531</v>
      </c>
      <c r="AG1667" s="1" t="s">
        <v>8781</v>
      </c>
    </row>
    <row r="1668" spans="1:72" ht="13.5" customHeight="1" x14ac:dyDescent="0.25">
      <c r="A1668" s="4" t="str">
        <f t="shared" si="53"/>
        <v>1687_풍각남면_268</v>
      </c>
      <c r="B1668" s="1">
        <v>1687</v>
      </c>
      <c r="C1668" s="1" t="s">
        <v>11322</v>
      </c>
      <c r="D1668" s="1" t="s">
        <v>11323</v>
      </c>
      <c r="E1668" s="1">
        <v>1667</v>
      </c>
      <c r="F1668" s="1">
        <v>8</v>
      </c>
      <c r="G1668" s="1" t="s">
        <v>3562</v>
      </c>
      <c r="H1668" s="1" t="s">
        <v>6465</v>
      </c>
      <c r="I1668" s="1">
        <v>4</v>
      </c>
      <c r="L1668" s="1">
        <v>4</v>
      </c>
      <c r="M1668" s="1" t="s">
        <v>12594</v>
      </c>
      <c r="N1668" s="1" t="s">
        <v>13089</v>
      </c>
      <c r="S1668" s="1" t="s">
        <v>70</v>
      </c>
      <c r="T1668" s="1" t="s">
        <v>6596</v>
      </c>
      <c r="Y1668" s="1" t="s">
        <v>3707</v>
      </c>
      <c r="Z1668" s="1" t="s">
        <v>8003</v>
      </c>
      <c r="AC1668" s="1">
        <v>1</v>
      </c>
      <c r="AD1668" s="1" t="s">
        <v>661</v>
      </c>
      <c r="AE1668" s="1" t="s">
        <v>8765</v>
      </c>
      <c r="AF1668" s="1" t="s">
        <v>97</v>
      </c>
      <c r="AG1668" s="1" t="s">
        <v>8774</v>
      </c>
    </row>
    <row r="1669" spans="1:72" ht="13.5" customHeight="1" x14ac:dyDescent="0.25">
      <c r="A1669" s="4" t="str">
        <f t="shared" si="53"/>
        <v>1687_풍각남면_268</v>
      </c>
      <c r="B1669" s="1">
        <v>1687</v>
      </c>
      <c r="C1669" s="1" t="s">
        <v>11322</v>
      </c>
      <c r="D1669" s="1" t="s">
        <v>11323</v>
      </c>
      <c r="E1669" s="1">
        <v>1668</v>
      </c>
      <c r="F1669" s="1">
        <v>8</v>
      </c>
      <c r="G1669" s="1" t="s">
        <v>3562</v>
      </c>
      <c r="H1669" s="1" t="s">
        <v>6465</v>
      </c>
      <c r="I1669" s="1">
        <v>4</v>
      </c>
      <c r="L1669" s="1">
        <v>5</v>
      </c>
      <c r="M1669" s="1" t="s">
        <v>12595</v>
      </c>
      <c r="N1669" s="1" t="s">
        <v>13090</v>
      </c>
      <c r="T1669" s="1" t="s">
        <v>11368</v>
      </c>
      <c r="U1669" s="1" t="s">
        <v>2670</v>
      </c>
      <c r="V1669" s="1" t="s">
        <v>6841</v>
      </c>
      <c r="W1669" s="1" t="s">
        <v>74</v>
      </c>
      <c r="X1669" s="1" t="s">
        <v>7057</v>
      </c>
      <c r="Y1669" s="1" t="s">
        <v>3708</v>
      </c>
      <c r="Z1669" s="1" t="s">
        <v>8004</v>
      </c>
      <c r="AC1669" s="1">
        <v>55</v>
      </c>
      <c r="AD1669" s="1" t="s">
        <v>431</v>
      </c>
      <c r="AE1669" s="1" t="s">
        <v>8760</v>
      </c>
      <c r="AJ1669" s="1" t="s">
        <v>17</v>
      </c>
      <c r="AK1669" s="1" t="s">
        <v>8908</v>
      </c>
      <c r="AL1669" s="1" t="s">
        <v>196</v>
      </c>
      <c r="AM1669" s="1" t="s">
        <v>8873</v>
      </c>
      <c r="AT1669" s="1" t="s">
        <v>60</v>
      </c>
      <c r="AU1669" s="1" t="s">
        <v>7012</v>
      </c>
      <c r="AV1669" s="1" t="s">
        <v>3709</v>
      </c>
      <c r="AW1669" s="1" t="s">
        <v>11801</v>
      </c>
      <c r="BG1669" s="1" t="s">
        <v>60</v>
      </c>
      <c r="BH1669" s="1" t="s">
        <v>7012</v>
      </c>
      <c r="BI1669" s="1" t="s">
        <v>2808</v>
      </c>
      <c r="BJ1669" s="1" t="s">
        <v>10103</v>
      </c>
      <c r="BK1669" s="1" t="s">
        <v>60</v>
      </c>
      <c r="BL1669" s="1" t="s">
        <v>7012</v>
      </c>
      <c r="BM1669" s="1" t="s">
        <v>3710</v>
      </c>
      <c r="BN1669" s="1" t="s">
        <v>10584</v>
      </c>
      <c r="BO1669" s="1" t="s">
        <v>78</v>
      </c>
      <c r="BP1669" s="1" t="s">
        <v>6689</v>
      </c>
      <c r="BQ1669" s="1" t="s">
        <v>3711</v>
      </c>
      <c r="BR1669" s="1" t="s">
        <v>11048</v>
      </c>
      <c r="BS1669" s="1" t="s">
        <v>106</v>
      </c>
      <c r="BT1669" s="1" t="s">
        <v>8894</v>
      </c>
    </row>
    <row r="1670" spans="1:72" ht="13.5" customHeight="1" x14ac:dyDescent="0.25">
      <c r="A1670" s="4" t="str">
        <f t="shared" si="53"/>
        <v>1687_풍각남면_268</v>
      </c>
      <c r="B1670" s="1">
        <v>1687</v>
      </c>
      <c r="C1670" s="1" t="s">
        <v>11322</v>
      </c>
      <c r="D1670" s="1" t="s">
        <v>11323</v>
      </c>
      <c r="E1670" s="1">
        <v>1669</v>
      </c>
      <c r="F1670" s="1">
        <v>8</v>
      </c>
      <c r="G1670" s="1" t="s">
        <v>3562</v>
      </c>
      <c r="H1670" s="1" t="s">
        <v>6465</v>
      </c>
      <c r="I1670" s="1">
        <v>4</v>
      </c>
      <c r="L1670" s="1">
        <v>5</v>
      </c>
      <c r="M1670" s="1" t="s">
        <v>12595</v>
      </c>
      <c r="N1670" s="1" t="s">
        <v>13090</v>
      </c>
      <c r="S1670" s="1" t="s">
        <v>52</v>
      </c>
      <c r="T1670" s="1" t="s">
        <v>6593</v>
      </c>
      <c r="W1670" s="1" t="s">
        <v>84</v>
      </c>
      <c r="X1670" s="1" t="s">
        <v>11440</v>
      </c>
      <c r="Y1670" s="1" t="s">
        <v>140</v>
      </c>
      <c r="Z1670" s="1" t="s">
        <v>7129</v>
      </c>
      <c r="AC1670" s="1">
        <v>46</v>
      </c>
      <c r="AD1670" s="1" t="s">
        <v>376</v>
      </c>
      <c r="AE1670" s="1" t="s">
        <v>8752</v>
      </c>
      <c r="AJ1670" s="1" t="s">
        <v>17</v>
      </c>
      <c r="AK1670" s="1" t="s">
        <v>8908</v>
      </c>
      <c r="AL1670" s="1" t="s">
        <v>163</v>
      </c>
      <c r="AM1670" s="1" t="s">
        <v>8851</v>
      </c>
      <c r="AT1670" s="1" t="s">
        <v>60</v>
      </c>
      <c r="AU1670" s="1" t="s">
        <v>7012</v>
      </c>
      <c r="AV1670" s="1" t="s">
        <v>3712</v>
      </c>
      <c r="AW1670" s="1" t="s">
        <v>9507</v>
      </c>
      <c r="BG1670" s="1" t="s">
        <v>60</v>
      </c>
      <c r="BH1670" s="1" t="s">
        <v>7012</v>
      </c>
      <c r="BI1670" s="1" t="s">
        <v>3713</v>
      </c>
      <c r="BJ1670" s="1" t="s">
        <v>10155</v>
      </c>
      <c r="BK1670" s="1" t="s">
        <v>60</v>
      </c>
      <c r="BL1670" s="1" t="s">
        <v>7012</v>
      </c>
      <c r="BM1670" s="1" t="s">
        <v>3714</v>
      </c>
      <c r="BN1670" s="1" t="s">
        <v>9621</v>
      </c>
      <c r="BO1670" s="1" t="s">
        <v>60</v>
      </c>
      <c r="BP1670" s="1" t="s">
        <v>7012</v>
      </c>
      <c r="BQ1670" s="1" t="s">
        <v>3715</v>
      </c>
      <c r="BR1670" s="1" t="s">
        <v>11049</v>
      </c>
      <c r="BS1670" s="1" t="s">
        <v>51</v>
      </c>
      <c r="BT1670" s="1" t="s">
        <v>8849</v>
      </c>
    </row>
    <row r="1671" spans="1:72" ht="13.5" customHeight="1" x14ac:dyDescent="0.25">
      <c r="A1671" s="4" t="str">
        <f t="shared" si="53"/>
        <v>1687_풍각남면_268</v>
      </c>
      <c r="B1671" s="1">
        <v>1687</v>
      </c>
      <c r="C1671" s="1" t="s">
        <v>11322</v>
      </c>
      <c r="D1671" s="1" t="s">
        <v>11323</v>
      </c>
      <c r="E1671" s="1">
        <v>1670</v>
      </c>
      <c r="F1671" s="1">
        <v>8</v>
      </c>
      <c r="G1671" s="1" t="s">
        <v>3562</v>
      </c>
      <c r="H1671" s="1" t="s">
        <v>6465</v>
      </c>
      <c r="I1671" s="1">
        <v>4</v>
      </c>
      <c r="L1671" s="1">
        <v>5</v>
      </c>
      <c r="M1671" s="1" t="s">
        <v>12595</v>
      </c>
      <c r="N1671" s="1" t="s">
        <v>13090</v>
      </c>
      <c r="S1671" s="1" t="s">
        <v>70</v>
      </c>
      <c r="T1671" s="1" t="s">
        <v>6596</v>
      </c>
      <c r="Y1671" s="1" t="s">
        <v>13891</v>
      </c>
      <c r="Z1671" s="1" t="s">
        <v>11474</v>
      </c>
      <c r="AC1671" s="1">
        <v>15</v>
      </c>
      <c r="AD1671" s="1" t="s">
        <v>119</v>
      </c>
      <c r="AE1671" s="1" t="s">
        <v>8724</v>
      </c>
    </row>
    <row r="1672" spans="1:72" ht="13.5" customHeight="1" x14ac:dyDescent="0.25">
      <c r="A1672" s="4" t="str">
        <f t="shared" si="53"/>
        <v>1687_풍각남면_268</v>
      </c>
      <c r="B1672" s="1">
        <v>1687</v>
      </c>
      <c r="C1672" s="1" t="s">
        <v>11322</v>
      </c>
      <c r="D1672" s="1" t="s">
        <v>11323</v>
      </c>
      <c r="E1672" s="1">
        <v>1671</v>
      </c>
      <c r="F1672" s="1">
        <v>8</v>
      </c>
      <c r="G1672" s="1" t="s">
        <v>3562</v>
      </c>
      <c r="H1672" s="1" t="s">
        <v>6465</v>
      </c>
      <c r="I1672" s="1">
        <v>5</v>
      </c>
      <c r="J1672" s="1" t="s">
        <v>3716</v>
      </c>
      <c r="K1672" s="1" t="s">
        <v>6525</v>
      </c>
      <c r="L1672" s="1">
        <v>1</v>
      </c>
      <c r="M1672" s="1" t="s">
        <v>12596</v>
      </c>
      <c r="N1672" s="1" t="s">
        <v>13091</v>
      </c>
      <c r="T1672" s="1" t="s">
        <v>11368</v>
      </c>
      <c r="U1672" s="1" t="s">
        <v>134</v>
      </c>
      <c r="V1672" s="1" t="s">
        <v>6674</v>
      </c>
      <c r="W1672" s="1" t="s">
        <v>509</v>
      </c>
      <c r="X1672" s="1" t="s">
        <v>7067</v>
      </c>
      <c r="Y1672" s="1" t="s">
        <v>3717</v>
      </c>
      <c r="Z1672" s="1" t="s">
        <v>8005</v>
      </c>
      <c r="AC1672" s="1">
        <v>38</v>
      </c>
      <c r="AD1672" s="1" t="s">
        <v>85</v>
      </c>
      <c r="AE1672" s="1" t="s">
        <v>8720</v>
      </c>
      <c r="AJ1672" s="1" t="s">
        <v>17</v>
      </c>
      <c r="AK1672" s="1" t="s">
        <v>8908</v>
      </c>
      <c r="AL1672" s="1" t="s">
        <v>510</v>
      </c>
      <c r="AM1672" s="1" t="s">
        <v>8915</v>
      </c>
      <c r="AT1672" s="1" t="s">
        <v>60</v>
      </c>
      <c r="AU1672" s="1" t="s">
        <v>7012</v>
      </c>
      <c r="AV1672" s="1" t="s">
        <v>2950</v>
      </c>
      <c r="AW1672" s="1" t="s">
        <v>8075</v>
      </c>
      <c r="BG1672" s="1" t="s">
        <v>180</v>
      </c>
      <c r="BH1672" s="1" t="s">
        <v>6712</v>
      </c>
      <c r="BI1672" s="1" t="s">
        <v>3718</v>
      </c>
      <c r="BJ1672" s="1" t="s">
        <v>10156</v>
      </c>
      <c r="BK1672" s="1" t="s">
        <v>180</v>
      </c>
      <c r="BL1672" s="1" t="s">
        <v>6712</v>
      </c>
      <c r="BM1672" s="1" t="s">
        <v>2484</v>
      </c>
      <c r="BN1672" s="1" t="s">
        <v>10084</v>
      </c>
      <c r="BO1672" s="1" t="s">
        <v>60</v>
      </c>
      <c r="BP1672" s="1" t="s">
        <v>7012</v>
      </c>
      <c r="BQ1672" s="1" t="s">
        <v>3719</v>
      </c>
      <c r="BR1672" s="1" t="s">
        <v>11050</v>
      </c>
      <c r="BS1672" s="1" t="s">
        <v>196</v>
      </c>
      <c r="BT1672" s="1" t="s">
        <v>8873</v>
      </c>
    </row>
    <row r="1673" spans="1:72" ht="13.5" customHeight="1" x14ac:dyDescent="0.25">
      <c r="A1673" s="4" t="str">
        <f t="shared" si="53"/>
        <v>1687_풍각남면_268</v>
      </c>
      <c r="B1673" s="1">
        <v>1687</v>
      </c>
      <c r="C1673" s="1" t="s">
        <v>11322</v>
      </c>
      <c r="D1673" s="1" t="s">
        <v>11323</v>
      </c>
      <c r="E1673" s="1">
        <v>1672</v>
      </c>
      <c r="F1673" s="1">
        <v>8</v>
      </c>
      <c r="G1673" s="1" t="s">
        <v>3562</v>
      </c>
      <c r="H1673" s="1" t="s">
        <v>6465</v>
      </c>
      <c r="I1673" s="1">
        <v>5</v>
      </c>
      <c r="L1673" s="1">
        <v>1</v>
      </c>
      <c r="M1673" s="1" t="s">
        <v>12596</v>
      </c>
      <c r="N1673" s="1" t="s">
        <v>13091</v>
      </c>
      <c r="S1673" s="1" t="s">
        <v>52</v>
      </c>
      <c r="T1673" s="1" t="s">
        <v>6593</v>
      </c>
      <c r="W1673" s="1" t="s">
        <v>98</v>
      </c>
      <c r="X1673" s="1" t="s">
        <v>11439</v>
      </c>
      <c r="Y1673" s="1" t="s">
        <v>140</v>
      </c>
      <c r="Z1673" s="1" t="s">
        <v>7129</v>
      </c>
      <c r="AC1673" s="1">
        <v>36</v>
      </c>
      <c r="AD1673" s="1" t="s">
        <v>124</v>
      </c>
      <c r="AE1673" s="1" t="s">
        <v>8726</v>
      </c>
      <c r="AJ1673" s="1" t="s">
        <v>17</v>
      </c>
      <c r="AK1673" s="1" t="s">
        <v>8908</v>
      </c>
      <c r="AL1673" s="1" t="s">
        <v>56</v>
      </c>
      <c r="AM1673" s="1" t="s">
        <v>11552</v>
      </c>
      <c r="AT1673" s="1" t="s">
        <v>60</v>
      </c>
      <c r="AU1673" s="1" t="s">
        <v>7012</v>
      </c>
      <c r="AV1673" s="1" t="s">
        <v>13892</v>
      </c>
      <c r="AW1673" s="1" t="s">
        <v>11769</v>
      </c>
      <c r="BG1673" s="1" t="s">
        <v>335</v>
      </c>
      <c r="BH1673" s="1" t="s">
        <v>6942</v>
      </c>
      <c r="BI1673" s="1" t="s">
        <v>3720</v>
      </c>
      <c r="BJ1673" s="1" t="s">
        <v>8170</v>
      </c>
      <c r="BK1673" s="1" t="s">
        <v>60</v>
      </c>
      <c r="BL1673" s="1" t="s">
        <v>7012</v>
      </c>
      <c r="BM1673" s="1" t="s">
        <v>3721</v>
      </c>
      <c r="BN1673" s="1" t="s">
        <v>10585</v>
      </c>
      <c r="BO1673" s="1" t="s">
        <v>173</v>
      </c>
      <c r="BP1673" s="1" t="s">
        <v>6934</v>
      </c>
      <c r="BQ1673" s="1" t="s">
        <v>3722</v>
      </c>
      <c r="BR1673" s="1" t="s">
        <v>11051</v>
      </c>
      <c r="BS1673" s="1" t="s">
        <v>510</v>
      </c>
      <c r="BT1673" s="1" t="s">
        <v>8915</v>
      </c>
    </row>
    <row r="1674" spans="1:72" ht="13.5" customHeight="1" x14ac:dyDescent="0.25">
      <c r="A1674" s="4" t="str">
        <f t="shared" si="53"/>
        <v>1687_풍각남면_268</v>
      </c>
      <c r="B1674" s="1">
        <v>1687</v>
      </c>
      <c r="C1674" s="1" t="s">
        <v>11322</v>
      </c>
      <c r="D1674" s="1" t="s">
        <v>11323</v>
      </c>
      <c r="E1674" s="1">
        <v>1673</v>
      </c>
      <c r="F1674" s="1">
        <v>8</v>
      </c>
      <c r="G1674" s="1" t="s">
        <v>3562</v>
      </c>
      <c r="H1674" s="1" t="s">
        <v>6465</v>
      </c>
      <c r="I1674" s="1">
        <v>5</v>
      </c>
      <c r="L1674" s="1">
        <v>1</v>
      </c>
      <c r="M1674" s="1" t="s">
        <v>12596</v>
      </c>
      <c r="N1674" s="1" t="s">
        <v>13091</v>
      </c>
      <c r="S1674" s="1" t="s">
        <v>70</v>
      </c>
      <c r="T1674" s="1" t="s">
        <v>6596</v>
      </c>
      <c r="Y1674" s="1" t="s">
        <v>13434</v>
      </c>
      <c r="Z1674" s="1" t="s">
        <v>13453</v>
      </c>
      <c r="AC1674" s="1">
        <v>8</v>
      </c>
      <c r="AD1674" s="1" t="s">
        <v>429</v>
      </c>
      <c r="AE1674" s="1" t="s">
        <v>8759</v>
      </c>
    </row>
    <row r="1675" spans="1:72" ht="13.5" customHeight="1" x14ac:dyDescent="0.25">
      <c r="A1675" s="4" t="str">
        <f t="shared" si="53"/>
        <v>1687_풍각남면_268</v>
      </c>
      <c r="B1675" s="1">
        <v>1687</v>
      </c>
      <c r="C1675" s="1" t="s">
        <v>11322</v>
      </c>
      <c r="D1675" s="1" t="s">
        <v>11323</v>
      </c>
      <c r="E1675" s="1">
        <v>1674</v>
      </c>
      <c r="F1675" s="1">
        <v>8</v>
      </c>
      <c r="G1675" s="1" t="s">
        <v>3562</v>
      </c>
      <c r="H1675" s="1" t="s">
        <v>6465</v>
      </c>
      <c r="I1675" s="1">
        <v>5</v>
      </c>
      <c r="L1675" s="1">
        <v>1</v>
      </c>
      <c r="M1675" s="1" t="s">
        <v>12596</v>
      </c>
      <c r="N1675" s="1" t="s">
        <v>13091</v>
      </c>
      <c r="S1675" s="1" t="s">
        <v>70</v>
      </c>
      <c r="T1675" s="1" t="s">
        <v>6596</v>
      </c>
      <c r="Y1675" s="1" t="s">
        <v>3723</v>
      </c>
      <c r="Z1675" s="1" t="s">
        <v>8006</v>
      </c>
      <c r="AC1675" s="1">
        <v>2</v>
      </c>
      <c r="AD1675" s="1" t="s">
        <v>69</v>
      </c>
      <c r="AE1675" s="1" t="s">
        <v>6722</v>
      </c>
      <c r="AF1675" s="1" t="s">
        <v>97</v>
      </c>
      <c r="AG1675" s="1" t="s">
        <v>8774</v>
      </c>
    </row>
    <row r="1676" spans="1:72" ht="13.5" customHeight="1" x14ac:dyDescent="0.25">
      <c r="A1676" s="4" t="str">
        <f t="shared" si="53"/>
        <v>1687_풍각남면_268</v>
      </c>
      <c r="B1676" s="1">
        <v>1687</v>
      </c>
      <c r="C1676" s="1" t="s">
        <v>11322</v>
      </c>
      <c r="D1676" s="1" t="s">
        <v>11323</v>
      </c>
      <c r="E1676" s="1">
        <v>1675</v>
      </c>
      <c r="F1676" s="1">
        <v>8</v>
      </c>
      <c r="G1676" s="1" t="s">
        <v>3562</v>
      </c>
      <c r="H1676" s="1" t="s">
        <v>6465</v>
      </c>
      <c r="I1676" s="1">
        <v>5</v>
      </c>
      <c r="L1676" s="1">
        <v>2</v>
      </c>
      <c r="M1676" s="1" t="s">
        <v>12597</v>
      </c>
      <c r="N1676" s="1" t="s">
        <v>13092</v>
      </c>
      <c r="T1676" s="1" t="s">
        <v>11369</v>
      </c>
      <c r="U1676" s="1" t="s">
        <v>3724</v>
      </c>
      <c r="V1676" s="1" t="s">
        <v>6909</v>
      </c>
      <c r="W1676" s="1" t="s">
        <v>145</v>
      </c>
      <c r="X1676" s="1" t="s">
        <v>7059</v>
      </c>
      <c r="Y1676" s="1" t="s">
        <v>3725</v>
      </c>
      <c r="Z1676" s="1" t="s">
        <v>8007</v>
      </c>
      <c r="AC1676" s="1">
        <v>34</v>
      </c>
      <c r="AD1676" s="1" t="s">
        <v>55</v>
      </c>
      <c r="AE1676" s="1" t="s">
        <v>8716</v>
      </c>
      <c r="AJ1676" s="1" t="s">
        <v>17</v>
      </c>
      <c r="AK1676" s="1" t="s">
        <v>8908</v>
      </c>
      <c r="AL1676" s="1" t="s">
        <v>51</v>
      </c>
      <c r="AM1676" s="1" t="s">
        <v>8849</v>
      </c>
      <c r="AT1676" s="1" t="s">
        <v>334</v>
      </c>
      <c r="AU1676" s="1" t="s">
        <v>6767</v>
      </c>
      <c r="AV1676" s="1" t="s">
        <v>13893</v>
      </c>
      <c r="AW1676" s="1" t="s">
        <v>7793</v>
      </c>
      <c r="BG1676" s="1" t="s">
        <v>60</v>
      </c>
      <c r="BH1676" s="1" t="s">
        <v>7012</v>
      </c>
      <c r="BI1676" s="1" t="s">
        <v>3507</v>
      </c>
      <c r="BJ1676" s="1" t="s">
        <v>9521</v>
      </c>
      <c r="BK1676" s="1" t="s">
        <v>3726</v>
      </c>
      <c r="BL1676" s="1" t="s">
        <v>10352</v>
      </c>
      <c r="BM1676" s="1" t="s">
        <v>3727</v>
      </c>
      <c r="BN1676" s="1" t="s">
        <v>10586</v>
      </c>
      <c r="BO1676" s="1" t="s">
        <v>471</v>
      </c>
      <c r="BP1676" s="1" t="s">
        <v>9170</v>
      </c>
      <c r="BQ1676" s="1" t="s">
        <v>3728</v>
      </c>
      <c r="BR1676" s="1" t="s">
        <v>11052</v>
      </c>
      <c r="BS1676" s="1" t="s">
        <v>116</v>
      </c>
      <c r="BT1676" s="1" t="s">
        <v>8914</v>
      </c>
    </row>
    <row r="1677" spans="1:72" ht="13.5" customHeight="1" x14ac:dyDescent="0.25">
      <c r="A1677" s="4" t="str">
        <f t="shared" si="53"/>
        <v>1687_풍각남면_268</v>
      </c>
      <c r="B1677" s="1">
        <v>1687</v>
      </c>
      <c r="C1677" s="1" t="s">
        <v>11322</v>
      </c>
      <c r="D1677" s="1" t="s">
        <v>11323</v>
      </c>
      <c r="E1677" s="1">
        <v>1676</v>
      </c>
      <c r="F1677" s="1">
        <v>8</v>
      </c>
      <c r="G1677" s="1" t="s">
        <v>3562</v>
      </c>
      <c r="H1677" s="1" t="s">
        <v>6465</v>
      </c>
      <c r="I1677" s="1">
        <v>5</v>
      </c>
      <c r="L1677" s="1">
        <v>2</v>
      </c>
      <c r="M1677" s="1" t="s">
        <v>12597</v>
      </c>
      <c r="N1677" s="1" t="s">
        <v>13092</v>
      </c>
      <c r="S1677" s="1" t="s">
        <v>52</v>
      </c>
      <c r="T1677" s="1" t="s">
        <v>6593</v>
      </c>
      <c r="W1677" s="1" t="s">
        <v>98</v>
      </c>
      <c r="X1677" s="1" t="s">
        <v>11439</v>
      </c>
      <c r="Y1677" s="1" t="s">
        <v>140</v>
      </c>
      <c r="Z1677" s="1" t="s">
        <v>7129</v>
      </c>
      <c r="AC1677" s="1">
        <v>33</v>
      </c>
      <c r="AD1677" s="1" t="s">
        <v>574</v>
      </c>
      <c r="AE1677" s="1" t="s">
        <v>8762</v>
      </c>
      <c r="AJ1677" s="1" t="s">
        <v>17</v>
      </c>
      <c r="AK1677" s="1" t="s">
        <v>8908</v>
      </c>
      <c r="AL1677" s="1" t="s">
        <v>56</v>
      </c>
      <c r="AM1677" s="1" t="s">
        <v>11552</v>
      </c>
      <c r="AT1677" s="1" t="s">
        <v>60</v>
      </c>
      <c r="AU1677" s="1" t="s">
        <v>7012</v>
      </c>
      <c r="AV1677" s="1" t="s">
        <v>3729</v>
      </c>
      <c r="AW1677" s="1" t="s">
        <v>8392</v>
      </c>
      <c r="BG1677" s="1" t="s">
        <v>60</v>
      </c>
      <c r="BH1677" s="1" t="s">
        <v>7012</v>
      </c>
      <c r="BI1677" s="1" t="s">
        <v>746</v>
      </c>
      <c r="BJ1677" s="1" t="s">
        <v>7255</v>
      </c>
      <c r="BK1677" s="1" t="s">
        <v>60</v>
      </c>
      <c r="BL1677" s="1" t="s">
        <v>7012</v>
      </c>
      <c r="BM1677" s="1" t="s">
        <v>1933</v>
      </c>
      <c r="BN1677" s="1" t="s">
        <v>9723</v>
      </c>
      <c r="BO1677" s="1" t="s">
        <v>60</v>
      </c>
      <c r="BP1677" s="1" t="s">
        <v>7012</v>
      </c>
      <c r="BQ1677" s="1" t="s">
        <v>3730</v>
      </c>
      <c r="BR1677" s="1" t="s">
        <v>11053</v>
      </c>
      <c r="BS1677" s="1" t="s">
        <v>51</v>
      </c>
      <c r="BT1677" s="1" t="s">
        <v>8849</v>
      </c>
    </row>
    <row r="1678" spans="1:72" ht="13.5" customHeight="1" x14ac:dyDescent="0.25">
      <c r="A1678" s="4" t="str">
        <f t="shared" si="53"/>
        <v>1687_풍각남면_268</v>
      </c>
      <c r="B1678" s="1">
        <v>1687</v>
      </c>
      <c r="C1678" s="1" t="s">
        <v>11322</v>
      </c>
      <c r="D1678" s="1" t="s">
        <v>11323</v>
      </c>
      <c r="E1678" s="1">
        <v>1677</v>
      </c>
      <c r="F1678" s="1">
        <v>8</v>
      </c>
      <c r="G1678" s="1" t="s">
        <v>3562</v>
      </c>
      <c r="H1678" s="1" t="s">
        <v>6465</v>
      </c>
      <c r="I1678" s="1">
        <v>5</v>
      </c>
      <c r="L1678" s="1">
        <v>2</v>
      </c>
      <c r="M1678" s="1" t="s">
        <v>12597</v>
      </c>
      <c r="N1678" s="1" t="s">
        <v>13092</v>
      </c>
      <c r="S1678" s="1" t="s">
        <v>93</v>
      </c>
      <c r="T1678" s="1" t="s">
        <v>6597</v>
      </c>
      <c r="Y1678" s="1" t="s">
        <v>3731</v>
      </c>
      <c r="Z1678" s="1" t="s">
        <v>8008</v>
      </c>
      <c r="AC1678" s="1">
        <v>5</v>
      </c>
      <c r="AD1678" s="1" t="s">
        <v>133</v>
      </c>
      <c r="AE1678" s="1" t="s">
        <v>8727</v>
      </c>
    </row>
    <row r="1679" spans="1:72" ht="13.5" customHeight="1" x14ac:dyDescent="0.25">
      <c r="A1679" s="4" t="str">
        <f t="shared" si="53"/>
        <v>1687_풍각남면_268</v>
      </c>
      <c r="B1679" s="1">
        <v>1687</v>
      </c>
      <c r="C1679" s="1" t="s">
        <v>11322</v>
      </c>
      <c r="D1679" s="1" t="s">
        <v>11323</v>
      </c>
      <c r="E1679" s="1">
        <v>1678</v>
      </c>
      <c r="F1679" s="1">
        <v>8</v>
      </c>
      <c r="G1679" s="1" t="s">
        <v>3562</v>
      </c>
      <c r="H1679" s="1" t="s">
        <v>6465</v>
      </c>
      <c r="I1679" s="1">
        <v>5</v>
      </c>
      <c r="L1679" s="1">
        <v>3</v>
      </c>
      <c r="M1679" s="1" t="s">
        <v>12598</v>
      </c>
      <c r="N1679" s="1" t="s">
        <v>13093</v>
      </c>
      <c r="T1679" s="1" t="s">
        <v>11369</v>
      </c>
      <c r="U1679" s="1" t="s">
        <v>3732</v>
      </c>
      <c r="V1679" s="1" t="s">
        <v>6910</v>
      </c>
      <c r="W1679" s="1" t="s">
        <v>509</v>
      </c>
      <c r="X1679" s="1" t="s">
        <v>7067</v>
      </c>
      <c r="Y1679" s="1" t="s">
        <v>1504</v>
      </c>
      <c r="Z1679" s="1" t="s">
        <v>7466</v>
      </c>
      <c r="AC1679" s="1">
        <v>31</v>
      </c>
      <c r="AD1679" s="1" t="s">
        <v>247</v>
      </c>
      <c r="AE1679" s="1" t="s">
        <v>8741</v>
      </c>
      <c r="AJ1679" s="1" t="s">
        <v>17</v>
      </c>
      <c r="AK1679" s="1" t="s">
        <v>8908</v>
      </c>
      <c r="AL1679" s="1" t="s">
        <v>510</v>
      </c>
      <c r="AM1679" s="1" t="s">
        <v>8915</v>
      </c>
      <c r="AT1679" s="1" t="s">
        <v>60</v>
      </c>
      <c r="AU1679" s="1" t="s">
        <v>7012</v>
      </c>
      <c r="AV1679" s="1" t="s">
        <v>2950</v>
      </c>
      <c r="AW1679" s="1" t="s">
        <v>8075</v>
      </c>
      <c r="BG1679" s="1" t="s">
        <v>180</v>
      </c>
      <c r="BH1679" s="1" t="s">
        <v>6712</v>
      </c>
      <c r="BI1679" s="1" t="s">
        <v>3718</v>
      </c>
      <c r="BJ1679" s="1" t="s">
        <v>10156</v>
      </c>
      <c r="BK1679" s="1" t="s">
        <v>180</v>
      </c>
      <c r="BL1679" s="1" t="s">
        <v>6712</v>
      </c>
      <c r="BM1679" s="1" t="s">
        <v>2484</v>
      </c>
      <c r="BN1679" s="1" t="s">
        <v>10084</v>
      </c>
      <c r="BO1679" s="1" t="s">
        <v>60</v>
      </c>
      <c r="BP1679" s="1" t="s">
        <v>7012</v>
      </c>
      <c r="BQ1679" s="1" t="s">
        <v>3719</v>
      </c>
      <c r="BR1679" s="1" t="s">
        <v>11050</v>
      </c>
      <c r="BS1679" s="1" t="s">
        <v>196</v>
      </c>
      <c r="BT1679" s="1" t="s">
        <v>8873</v>
      </c>
    </row>
    <row r="1680" spans="1:72" ht="13.5" customHeight="1" x14ac:dyDescent="0.25">
      <c r="A1680" s="4" t="str">
        <f t="shared" si="53"/>
        <v>1687_풍각남면_268</v>
      </c>
      <c r="B1680" s="1">
        <v>1687</v>
      </c>
      <c r="C1680" s="1" t="s">
        <v>11322</v>
      </c>
      <c r="D1680" s="1" t="s">
        <v>11323</v>
      </c>
      <c r="E1680" s="1">
        <v>1679</v>
      </c>
      <c r="F1680" s="1">
        <v>8</v>
      </c>
      <c r="G1680" s="1" t="s">
        <v>3562</v>
      </c>
      <c r="H1680" s="1" t="s">
        <v>6465</v>
      </c>
      <c r="I1680" s="1">
        <v>5</v>
      </c>
      <c r="L1680" s="1">
        <v>3</v>
      </c>
      <c r="M1680" s="1" t="s">
        <v>12598</v>
      </c>
      <c r="N1680" s="1" t="s">
        <v>13093</v>
      </c>
      <c r="S1680" s="1" t="s">
        <v>52</v>
      </c>
      <c r="T1680" s="1" t="s">
        <v>6593</v>
      </c>
      <c r="W1680" s="1" t="s">
        <v>84</v>
      </c>
      <c r="X1680" s="1" t="s">
        <v>11440</v>
      </c>
      <c r="Y1680" s="1" t="s">
        <v>140</v>
      </c>
      <c r="Z1680" s="1" t="s">
        <v>7129</v>
      </c>
      <c r="AC1680" s="1">
        <v>38</v>
      </c>
      <c r="AD1680" s="1" t="s">
        <v>85</v>
      </c>
      <c r="AE1680" s="1" t="s">
        <v>8720</v>
      </c>
      <c r="AJ1680" s="1" t="s">
        <v>17</v>
      </c>
      <c r="AK1680" s="1" t="s">
        <v>8908</v>
      </c>
      <c r="AL1680" s="1" t="s">
        <v>86</v>
      </c>
      <c r="AM1680" s="1" t="s">
        <v>8853</v>
      </c>
      <c r="AT1680" s="1" t="s">
        <v>445</v>
      </c>
      <c r="AU1680" s="1" t="s">
        <v>6724</v>
      </c>
      <c r="AV1680" s="1" t="s">
        <v>2582</v>
      </c>
      <c r="AW1680" s="1" t="s">
        <v>9508</v>
      </c>
      <c r="BG1680" s="1" t="s">
        <v>60</v>
      </c>
      <c r="BH1680" s="1" t="s">
        <v>7012</v>
      </c>
      <c r="BI1680" s="1" t="s">
        <v>3733</v>
      </c>
      <c r="BJ1680" s="1" t="s">
        <v>8647</v>
      </c>
      <c r="BK1680" s="1" t="s">
        <v>60</v>
      </c>
      <c r="BL1680" s="1" t="s">
        <v>7012</v>
      </c>
      <c r="BM1680" s="1" t="s">
        <v>1285</v>
      </c>
      <c r="BN1680" s="1" t="s">
        <v>9320</v>
      </c>
      <c r="BO1680" s="1" t="s">
        <v>60</v>
      </c>
      <c r="BP1680" s="1" t="s">
        <v>7012</v>
      </c>
      <c r="BQ1680" s="1" t="s">
        <v>13894</v>
      </c>
      <c r="BR1680" s="1" t="s">
        <v>11054</v>
      </c>
      <c r="BS1680" s="1" t="s">
        <v>56</v>
      </c>
      <c r="BT1680" s="1" t="s">
        <v>11552</v>
      </c>
    </row>
    <row r="1681" spans="1:73" ht="13.5" customHeight="1" x14ac:dyDescent="0.25">
      <c r="A1681" s="4" t="str">
        <f t="shared" si="53"/>
        <v>1687_풍각남면_268</v>
      </c>
      <c r="B1681" s="1">
        <v>1687</v>
      </c>
      <c r="C1681" s="1" t="s">
        <v>11322</v>
      </c>
      <c r="D1681" s="1" t="s">
        <v>11323</v>
      </c>
      <c r="E1681" s="1">
        <v>1680</v>
      </c>
      <c r="F1681" s="1">
        <v>8</v>
      </c>
      <c r="G1681" s="1" t="s">
        <v>3562</v>
      </c>
      <c r="H1681" s="1" t="s">
        <v>6465</v>
      </c>
      <c r="I1681" s="1">
        <v>5</v>
      </c>
      <c r="L1681" s="1">
        <v>3</v>
      </c>
      <c r="M1681" s="1" t="s">
        <v>12598</v>
      </c>
      <c r="N1681" s="1" t="s">
        <v>13093</v>
      </c>
      <c r="S1681" s="1" t="s">
        <v>70</v>
      </c>
      <c r="T1681" s="1" t="s">
        <v>6596</v>
      </c>
      <c r="Y1681" s="1" t="s">
        <v>13720</v>
      </c>
      <c r="Z1681" s="1" t="s">
        <v>7127</v>
      </c>
      <c r="AC1681" s="1">
        <v>4</v>
      </c>
      <c r="AD1681" s="1" t="s">
        <v>72</v>
      </c>
      <c r="AE1681" s="1" t="s">
        <v>8718</v>
      </c>
    </row>
    <row r="1682" spans="1:73" ht="13.5" customHeight="1" x14ac:dyDescent="0.25">
      <c r="A1682" s="4" t="str">
        <f t="shared" si="53"/>
        <v>1687_풍각남면_268</v>
      </c>
      <c r="B1682" s="1">
        <v>1687</v>
      </c>
      <c r="C1682" s="1" t="s">
        <v>11322</v>
      </c>
      <c r="D1682" s="1" t="s">
        <v>11323</v>
      </c>
      <c r="E1682" s="1">
        <v>1681</v>
      </c>
      <c r="F1682" s="1">
        <v>8</v>
      </c>
      <c r="G1682" s="1" t="s">
        <v>3562</v>
      </c>
      <c r="H1682" s="1" t="s">
        <v>6465</v>
      </c>
      <c r="I1682" s="1">
        <v>5</v>
      </c>
      <c r="L1682" s="1">
        <v>3</v>
      </c>
      <c r="M1682" s="1" t="s">
        <v>12598</v>
      </c>
      <c r="N1682" s="1" t="s">
        <v>13093</v>
      </c>
      <c r="S1682" s="1" t="s">
        <v>93</v>
      </c>
      <c r="T1682" s="1" t="s">
        <v>6597</v>
      </c>
      <c r="Y1682" s="1" t="s">
        <v>682</v>
      </c>
      <c r="Z1682" s="1" t="s">
        <v>7333</v>
      </c>
      <c r="AC1682" s="1">
        <v>2</v>
      </c>
      <c r="AD1682" s="1" t="s">
        <v>69</v>
      </c>
      <c r="AE1682" s="1" t="s">
        <v>6722</v>
      </c>
      <c r="AF1682" s="1" t="s">
        <v>97</v>
      </c>
      <c r="AG1682" s="1" t="s">
        <v>8774</v>
      </c>
    </row>
    <row r="1683" spans="1:73" ht="13.5" customHeight="1" x14ac:dyDescent="0.25">
      <c r="A1683" s="4" t="str">
        <f t="shared" ref="A1683:A1711" si="54">HYPERLINK("http://kyu.snu.ac.kr/sdhj/index.jsp?type=hj/GK14817_00IH_0001_0269.jpg","1687_풍각남면_269")</f>
        <v>1687_풍각남면_269</v>
      </c>
      <c r="B1683" s="1">
        <v>1687</v>
      </c>
      <c r="C1683" s="1" t="s">
        <v>11322</v>
      </c>
      <c r="D1683" s="1" t="s">
        <v>11323</v>
      </c>
      <c r="E1683" s="1">
        <v>1682</v>
      </c>
      <c r="F1683" s="1">
        <v>8</v>
      </c>
      <c r="G1683" s="1" t="s">
        <v>3562</v>
      </c>
      <c r="H1683" s="1" t="s">
        <v>6465</v>
      </c>
      <c r="I1683" s="1">
        <v>5</v>
      </c>
      <c r="L1683" s="1">
        <v>4</v>
      </c>
      <c r="M1683" s="1" t="s">
        <v>12599</v>
      </c>
      <c r="N1683" s="1" t="s">
        <v>13094</v>
      </c>
      <c r="T1683" s="1" t="s">
        <v>11368</v>
      </c>
      <c r="U1683" s="1" t="s">
        <v>2738</v>
      </c>
      <c r="V1683" s="1" t="s">
        <v>6850</v>
      </c>
      <c r="W1683" s="1" t="s">
        <v>381</v>
      </c>
      <c r="X1683" s="1" t="s">
        <v>7065</v>
      </c>
      <c r="Y1683" s="1" t="s">
        <v>3734</v>
      </c>
      <c r="Z1683" s="1" t="s">
        <v>8009</v>
      </c>
      <c r="AC1683" s="1">
        <v>64</v>
      </c>
      <c r="AD1683" s="1" t="s">
        <v>72</v>
      </c>
      <c r="AE1683" s="1" t="s">
        <v>8718</v>
      </c>
      <c r="AJ1683" s="1" t="s">
        <v>17</v>
      </c>
      <c r="AK1683" s="1" t="s">
        <v>8908</v>
      </c>
      <c r="AL1683" s="1" t="s">
        <v>196</v>
      </c>
      <c r="AM1683" s="1" t="s">
        <v>8873</v>
      </c>
      <c r="AT1683" s="1" t="s">
        <v>60</v>
      </c>
      <c r="AU1683" s="1" t="s">
        <v>7012</v>
      </c>
      <c r="AV1683" s="1" t="s">
        <v>235</v>
      </c>
      <c r="AW1683" s="1" t="s">
        <v>8010</v>
      </c>
      <c r="BG1683" s="1" t="s">
        <v>60</v>
      </c>
      <c r="BH1683" s="1" t="s">
        <v>7012</v>
      </c>
      <c r="BI1683" s="1" t="s">
        <v>383</v>
      </c>
      <c r="BJ1683" s="1" t="s">
        <v>9361</v>
      </c>
      <c r="BK1683" s="1" t="s">
        <v>60</v>
      </c>
      <c r="BL1683" s="1" t="s">
        <v>7012</v>
      </c>
      <c r="BM1683" s="1" t="s">
        <v>3735</v>
      </c>
      <c r="BN1683" s="1" t="s">
        <v>10587</v>
      </c>
      <c r="BO1683" s="1" t="s">
        <v>60</v>
      </c>
      <c r="BP1683" s="1" t="s">
        <v>7012</v>
      </c>
      <c r="BQ1683" s="1" t="s">
        <v>385</v>
      </c>
      <c r="BR1683" s="1" t="s">
        <v>10803</v>
      </c>
      <c r="BS1683" s="1" t="s">
        <v>386</v>
      </c>
      <c r="BT1683" s="1" t="s">
        <v>11284</v>
      </c>
    </row>
    <row r="1684" spans="1:73" ht="13.5" customHeight="1" x14ac:dyDescent="0.25">
      <c r="A1684" s="4" t="str">
        <f t="shared" si="54"/>
        <v>1687_풍각남면_269</v>
      </c>
      <c r="B1684" s="1">
        <v>1687</v>
      </c>
      <c r="C1684" s="1" t="s">
        <v>11322</v>
      </c>
      <c r="D1684" s="1" t="s">
        <v>11323</v>
      </c>
      <c r="E1684" s="1">
        <v>1683</v>
      </c>
      <c r="F1684" s="1">
        <v>8</v>
      </c>
      <c r="G1684" s="1" t="s">
        <v>3562</v>
      </c>
      <c r="H1684" s="1" t="s">
        <v>6465</v>
      </c>
      <c r="I1684" s="1">
        <v>5</v>
      </c>
      <c r="L1684" s="1">
        <v>4</v>
      </c>
      <c r="M1684" s="1" t="s">
        <v>12599</v>
      </c>
      <c r="N1684" s="1" t="s">
        <v>13094</v>
      </c>
      <c r="S1684" s="1" t="s">
        <v>66</v>
      </c>
      <c r="T1684" s="1" t="s">
        <v>11384</v>
      </c>
      <c r="U1684" s="1" t="s">
        <v>3736</v>
      </c>
      <c r="V1684" s="1" t="s">
        <v>11395</v>
      </c>
      <c r="Y1684" s="1" t="s">
        <v>235</v>
      </c>
      <c r="Z1684" s="1" t="s">
        <v>8010</v>
      </c>
      <c r="AC1684" s="1">
        <v>84</v>
      </c>
      <c r="AD1684" s="1" t="s">
        <v>764</v>
      </c>
      <c r="AE1684" s="1" t="s">
        <v>8767</v>
      </c>
    </row>
    <row r="1685" spans="1:73" ht="13.5" customHeight="1" x14ac:dyDescent="0.25">
      <c r="A1685" s="4" t="str">
        <f t="shared" si="54"/>
        <v>1687_풍각남면_269</v>
      </c>
      <c r="B1685" s="1">
        <v>1687</v>
      </c>
      <c r="C1685" s="1" t="s">
        <v>11322</v>
      </c>
      <c r="D1685" s="1" t="s">
        <v>11323</v>
      </c>
      <c r="E1685" s="1">
        <v>1684</v>
      </c>
      <c r="F1685" s="1">
        <v>8</v>
      </c>
      <c r="G1685" s="1" t="s">
        <v>3562</v>
      </c>
      <c r="H1685" s="1" t="s">
        <v>6465</v>
      </c>
      <c r="I1685" s="1">
        <v>5</v>
      </c>
      <c r="L1685" s="1">
        <v>4</v>
      </c>
      <c r="M1685" s="1" t="s">
        <v>12599</v>
      </c>
      <c r="N1685" s="1" t="s">
        <v>13094</v>
      </c>
      <c r="S1685" s="1" t="s">
        <v>68</v>
      </c>
      <c r="T1685" s="1" t="s">
        <v>6595</v>
      </c>
      <c r="W1685" s="1" t="s">
        <v>74</v>
      </c>
      <c r="X1685" s="1" t="s">
        <v>7057</v>
      </c>
      <c r="Y1685" s="1" t="s">
        <v>140</v>
      </c>
      <c r="Z1685" s="1" t="s">
        <v>7129</v>
      </c>
      <c r="AC1685" s="1">
        <v>80</v>
      </c>
      <c r="AD1685" s="1" t="s">
        <v>1066</v>
      </c>
      <c r="AE1685" s="1" t="s">
        <v>7176</v>
      </c>
    </row>
    <row r="1686" spans="1:73" ht="13.5" customHeight="1" x14ac:dyDescent="0.25">
      <c r="A1686" s="4" t="str">
        <f t="shared" si="54"/>
        <v>1687_풍각남면_269</v>
      </c>
      <c r="B1686" s="1">
        <v>1687</v>
      </c>
      <c r="C1686" s="1" t="s">
        <v>11322</v>
      </c>
      <c r="D1686" s="1" t="s">
        <v>11323</v>
      </c>
      <c r="E1686" s="1">
        <v>1685</v>
      </c>
      <c r="F1686" s="1">
        <v>8</v>
      </c>
      <c r="G1686" s="1" t="s">
        <v>3562</v>
      </c>
      <c r="H1686" s="1" t="s">
        <v>6465</v>
      </c>
      <c r="I1686" s="1">
        <v>5</v>
      </c>
      <c r="L1686" s="1">
        <v>4</v>
      </c>
      <c r="M1686" s="1" t="s">
        <v>12599</v>
      </c>
      <c r="N1686" s="1" t="s">
        <v>13094</v>
      </c>
      <c r="S1686" s="1" t="s">
        <v>93</v>
      </c>
      <c r="T1686" s="1" t="s">
        <v>6597</v>
      </c>
      <c r="U1686" s="1" t="s">
        <v>3599</v>
      </c>
      <c r="V1686" s="1" t="s">
        <v>6898</v>
      </c>
      <c r="Y1686" s="1" t="s">
        <v>3737</v>
      </c>
      <c r="Z1686" s="1" t="s">
        <v>8011</v>
      </c>
      <c r="AC1686" s="1">
        <v>36</v>
      </c>
      <c r="AD1686" s="1" t="s">
        <v>76</v>
      </c>
      <c r="AE1686" s="1" t="s">
        <v>8719</v>
      </c>
    </row>
    <row r="1687" spans="1:73" ht="13.5" customHeight="1" x14ac:dyDescent="0.25">
      <c r="A1687" s="4" t="str">
        <f t="shared" si="54"/>
        <v>1687_풍각남면_269</v>
      </c>
      <c r="B1687" s="1">
        <v>1687</v>
      </c>
      <c r="C1687" s="1" t="s">
        <v>11322</v>
      </c>
      <c r="D1687" s="1" t="s">
        <v>11323</v>
      </c>
      <c r="E1687" s="1">
        <v>1686</v>
      </c>
      <c r="F1687" s="1">
        <v>8</v>
      </c>
      <c r="G1687" s="1" t="s">
        <v>3562</v>
      </c>
      <c r="H1687" s="1" t="s">
        <v>6465</v>
      </c>
      <c r="I1687" s="1">
        <v>5</v>
      </c>
      <c r="L1687" s="1">
        <v>4</v>
      </c>
      <c r="M1687" s="1" t="s">
        <v>12599</v>
      </c>
      <c r="N1687" s="1" t="s">
        <v>13094</v>
      </c>
      <c r="S1687" s="1" t="s">
        <v>341</v>
      </c>
      <c r="T1687" s="1" t="s">
        <v>6594</v>
      </c>
      <c r="W1687" s="1" t="s">
        <v>306</v>
      </c>
      <c r="X1687" s="1" t="s">
        <v>7062</v>
      </c>
      <c r="Y1687" s="1" t="s">
        <v>140</v>
      </c>
      <c r="Z1687" s="1" t="s">
        <v>7129</v>
      </c>
      <c r="AC1687" s="1">
        <v>24</v>
      </c>
      <c r="AD1687" s="1" t="s">
        <v>764</v>
      </c>
      <c r="AE1687" s="1" t="s">
        <v>8767</v>
      </c>
      <c r="AF1687" s="1" t="s">
        <v>97</v>
      </c>
      <c r="AG1687" s="1" t="s">
        <v>8774</v>
      </c>
      <c r="AJ1687" s="1" t="s">
        <v>17</v>
      </c>
      <c r="AK1687" s="1" t="s">
        <v>8908</v>
      </c>
      <c r="AL1687" s="1" t="s">
        <v>86</v>
      </c>
      <c r="AM1687" s="1" t="s">
        <v>8853</v>
      </c>
    </row>
    <row r="1688" spans="1:73" ht="13.5" customHeight="1" x14ac:dyDescent="0.25">
      <c r="A1688" s="4" t="str">
        <f t="shared" si="54"/>
        <v>1687_풍각남면_269</v>
      </c>
      <c r="B1688" s="1">
        <v>1687</v>
      </c>
      <c r="C1688" s="1" t="s">
        <v>11322</v>
      </c>
      <c r="D1688" s="1" t="s">
        <v>11323</v>
      </c>
      <c r="E1688" s="1">
        <v>1687</v>
      </c>
      <c r="F1688" s="1">
        <v>8</v>
      </c>
      <c r="G1688" s="1" t="s">
        <v>3562</v>
      </c>
      <c r="H1688" s="1" t="s">
        <v>6465</v>
      </c>
      <c r="I1688" s="1">
        <v>5</v>
      </c>
      <c r="L1688" s="1">
        <v>4</v>
      </c>
      <c r="M1688" s="1" t="s">
        <v>12599</v>
      </c>
      <c r="N1688" s="1" t="s">
        <v>13094</v>
      </c>
      <c r="S1688" s="1" t="s">
        <v>70</v>
      </c>
      <c r="T1688" s="1" t="s">
        <v>6596</v>
      </c>
      <c r="Y1688" s="1" t="s">
        <v>3289</v>
      </c>
      <c r="Z1688" s="1" t="s">
        <v>11517</v>
      </c>
      <c r="AC1688" s="1">
        <v>9</v>
      </c>
      <c r="AD1688" s="1" t="s">
        <v>594</v>
      </c>
      <c r="AE1688" s="1" t="s">
        <v>8763</v>
      </c>
    </row>
    <row r="1689" spans="1:73" ht="13.5" customHeight="1" x14ac:dyDescent="0.25">
      <c r="A1689" s="4" t="str">
        <f t="shared" si="54"/>
        <v>1687_풍각남면_269</v>
      </c>
      <c r="B1689" s="1">
        <v>1687</v>
      </c>
      <c r="C1689" s="1" t="s">
        <v>11322</v>
      </c>
      <c r="D1689" s="1" t="s">
        <v>11323</v>
      </c>
      <c r="E1689" s="1">
        <v>1688</v>
      </c>
      <c r="F1689" s="1">
        <v>8</v>
      </c>
      <c r="G1689" s="1" t="s">
        <v>3562</v>
      </c>
      <c r="H1689" s="1" t="s">
        <v>6465</v>
      </c>
      <c r="I1689" s="1">
        <v>5</v>
      </c>
      <c r="L1689" s="1">
        <v>4</v>
      </c>
      <c r="M1689" s="1" t="s">
        <v>12599</v>
      </c>
      <c r="N1689" s="1" t="s">
        <v>13094</v>
      </c>
      <c r="S1689" s="1" t="s">
        <v>70</v>
      </c>
      <c r="T1689" s="1" t="s">
        <v>6596</v>
      </c>
      <c r="Y1689" s="1" t="s">
        <v>749</v>
      </c>
      <c r="Z1689" s="1" t="s">
        <v>7261</v>
      </c>
      <c r="AC1689" s="1">
        <v>15</v>
      </c>
      <c r="AD1689" s="1" t="s">
        <v>119</v>
      </c>
      <c r="AE1689" s="1" t="s">
        <v>8724</v>
      </c>
    </row>
    <row r="1690" spans="1:73" ht="13.5" customHeight="1" x14ac:dyDescent="0.25">
      <c r="A1690" s="4" t="str">
        <f t="shared" si="54"/>
        <v>1687_풍각남면_269</v>
      </c>
      <c r="B1690" s="1">
        <v>1687</v>
      </c>
      <c r="C1690" s="1" t="s">
        <v>11322</v>
      </c>
      <c r="D1690" s="1" t="s">
        <v>11323</v>
      </c>
      <c r="E1690" s="1">
        <v>1689</v>
      </c>
      <c r="F1690" s="1">
        <v>8</v>
      </c>
      <c r="G1690" s="1" t="s">
        <v>3562</v>
      </c>
      <c r="H1690" s="1" t="s">
        <v>6465</v>
      </c>
      <c r="I1690" s="1">
        <v>5</v>
      </c>
      <c r="L1690" s="1">
        <v>5</v>
      </c>
      <c r="M1690" s="1" t="s">
        <v>12600</v>
      </c>
      <c r="N1690" s="1" t="s">
        <v>13095</v>
      </c>
      <c r="T1690" s="1" t="s">
        <v>11369</v>
      </c>
      <c r="U1690" s="1" t="s">
        <v>3738</v>
      </c>
      <c r="V1690" s="1" t="s">
        <v>6911</v>
      </c>
      <c r="W1690" s="1" t="s">
        <v>145</v>
      </c>
      <c r="X1690" s="1" t="s">
        <v>7059</v>
      </c>
      <c r="Y1690" s="1" t="s">
        <v>3739</v>
      </c>
      <c r="Z1690" s="1" t="s">
        <v>8012</v>
      </c>
      <c r="AC1690" s="1">
        <v>46</v>
      </c>
      <c r="AD1690" s="1" t="s">
        <v>376</v>
      </c>
      <c r="AE1690" s="1" t="s">
        <v>8752</v>
      </c>
      <c r="AJ1690" s="1" t="s">
        <v>17</v>
      </c>
      <c r="AK1690" s="1" t="s">
        <v>8908</v>
      </c>
      <c r="AL1690" s="1" t="s">
        <v>51</v>
      </c>
      <c r="AM1690" s="1" t="s">
        <v>8849</v>
      </c>
      <c r="AT1690" s="1" t="s">
        <v>3740</v>
      </c>
      <c r="AU1690" s="1" t="s">
        <v>9211</v>
      </c>
      <c r="AV1690" s="1" t="s">
        <v>13893</v>
      </c>
      <c r="AW1690" s="1" t="s">
        <v>7793</v>
      </c>
      <c r="BG1690" s="1" t="s">
        <v>471</v>
      </c>
      <c r="BH1690" s="1" t="s">
        <v>9170</v>
      </c>
      <c r="BI1690" s="1" t="s">
        <v>3507</v>
      </c>
      <c r="BJ1690" s="1" t="s">
        <v>9521</v>
      </c>
      <c r="BK1690" s="1" t="s">
        <v>3741</v>
      </c>
      <c r="BL1690" s="1" t="s">
        <v>10353</v>
      </c>
      <c r="BM1690" s="1" t="s">
        <v>3727</v>
      </c>
      <c r="BN1690" s="1" t="s">
        <v>10586</v>
      </c>
      <c r="BO1690" s="1" t="s">
        <v>471</v>
      </c>
      <c r="BP1690" s="1" t="s">
        <v>9170</v>
      </c>
      <c r="BQ1690" s="1" t="s">
        <v>3728</v>
      </c>
      <c r="BR1690" s="1" t="s">
        <v>11052</v>
      </c>
      <c r="BS1690" s="1" t="s">
        <v>116</v>
      </c>
      <c r="BT1690" s="1" t="s">
        <v>8914</v>
      </c>
    </row>
    <row r="1691" spans="1:73" ht="13.5" customHeight="1" x14ac:dyDescent="0.25">
      <c r="A1691" s="4" t="str">
        <f t="shared" si="54"/>
        <v>1687_풍각남면_269</v>
      </c>
      <c r="B1691" s="1">
        <v>1687</v>
      </c>
      <c r="C1691" s="1" t="s">
        <v>11322</v>
      </c>
      <c r="D1691" s="1" t="s">
        <v>11323</v>
      </c>
      <c r="E1691" s="1">
        <v>1690</v>
      </c>
      <c r="F1691" s="1">
        <v>8</v>
      </c>
      <c r="G1691" s="1" t="s">
        <v>3562</v>
      </c>
      <c r="H1691" s="1" t="s">
        <v>6465</v>
      </c>
      <c r="I1691" s="1">
        <v>5</v>
      </c>
      <c r="L1691" s="1">
        <v>5</v>
      </c>
      <c r="M1691" s="1" t="s">
        <v>12600</v>
      </c>
      <c r="N1691" s="1" t="s">
        <v>13095</v>
      </c>
      <c r="S1691" s="1" t="s">
        <v>52</v>
      </c>
      <c r="T1691" s="1" t="s">
        <v>6593</v>
      </c>
      <c r="W1691" s="1" t="s">
        <v>381</v>
      </c>
      <c r="X1691" s="1" t="s">
        <v>7065</v>
      </c>
      <c r="Y1691" s="1" t="s">
        <v>140</v>
      </c>
      <c r="Z1691" s="1" t="s">
        <v>7129</v>
      </c>
      <c r="AC1691" s="1">
        <v>48</v>
      </c>
      <c r="AD1691" s="1" t="s">
        <v>427</v>
      </c>
      <c r="AE1691" s="1" t="s">
        <v>8758</v>
      </c>
      <c r="AJ1691" s="1" t="s">
        <v>17</v>
      </c>
      <c r="AK1691" s="1" t="s">
        <v>8908</v>
      </c>
      <c r="AL1691" s="1" t="s">
        <v>196</v>
      </c>
      <c r="AM1691" s="1" t="s">
        <v>8873</v>
      </c>
      <c r="AT1691" s="1" t="s">
        <v>1179</v>
      </c>
      <c r="AU1691" s="1" t="s">
        <v>11413</v>
      </c>
      <c r="AV1691" s="1" t="s">
        <v>235</v>
      </c>
      <c r="AW1691" s="1" t="s">
        <v>8010</v>
      </c>
      <c r="BG1691" s="1" t="s">
        <v>60</v>
      </c>
      <c r="BH1691" s="1" t="s">
        <v>7012</v>
      </c>
      <c r="BI1691" s="1" t="s">
        <v>383</v>
      </c>
      <c r="BJ1691" s="1" t="s">
        <v>9361</v>
      </c>
      <c r="BK1691" s="1" t="s">
        <v>60</v>
      </c>
      <c r="BL1691" s="1" t="s">
        <v>7012</v>
      </c>
      <c r="BM1691" s="1" t="s">
        <v>3667</v>
      </c>
      <c r="BN1691" s="1" t="s">
        <v>10153</v>
      </c>
      <c r="BO1691" s="1" t="s">
        <v>60</v>
      </c>
      <c r="BP1691" s="1" t="s">
        <v>7012</v>
      </c>
      <c r="BQ1691" s="1" t="s">
        <v>385</v>
      </c>
      <c r="BR1691" s="1" t="s">
        <v>10803</v>
      </c>
      <c r="BS1691" s="1" t="s">
        <v>196</v>
      </c>
      <c r="BT1691" s="1" t="s">
        <v>8873</v>
      </c>
    </row>
    <row r="1692" spans="1:73" ht="13.5" customHeight="1" x14ac:dyDescent="0.25">
      <c r="A1692" s="4" t="str">
        <f t="shared" si="54"/>
        <v>1687_풍각남면_269</v>
      </c>
      <c r="B1692" s="1">
        <v>1687</v>
      </c>
      <c r="C1692" s="1" t="s">
        <v>11322</v>
      </c>
      <c r="D1692" s="1" t="s">
        <v>11323</v>
      </c>
      <c r="E1692" s="1">
        <v>1691</v>
      </c>
      <c r="F1692" s="1">
        <v>8</v>
      </c>
      <c r="G1692" s="1" t="s">
        <v>3562</v>
      </c>
      <c r="H1692" s="1" t="s">
        <v>6465</v>
      </c>
      <c r="I1692" s="1">
        <v>5</v>
      </c>
      <c r="L1692" s="1">
        <v>5</v>
      </c>
      <c r="M1692" s="1" t="s">
        <v>12600</v>
      </c>
      <c r="N1692" s="1" t="s">
        <v>13095</v>
      </c>
      <c r="S1692" s="1" t="s">
        <v>70</v>
      </c>
      <c r="T1692" s="1" t="s">
        <v>6596</v>
      </c>
      <c r="Y1692" s="1" t="s">
        <v>3377</v>
      </c>
      <c r="Z1692" s="1" t="s">
        <v>8013</v>
      </c>
      <c r="AC1692" s="1">
        <v>14</v>
      </c>
      <c r="AD1692" s="1" t="s">
        <v>240</v>
      </c>
      <c r="AE1692" s="1" t="s">
        <v>8740</v>
      </c>
    </row>
    <row r="1693" spans="1:73" ht="13.5" customHeight="1" x14ac:dyDescent="0.25">
      <c r="A1693" s="4" t="str">
        <f t="shared" si="54"/>
        <v>1687_풍각남면_269</v>
      </c>
      <c r="B1693" s="1">
        <v>1687</v>
      </c>
      <c r="C1693" s="1" t="s">
        <v>11322</v>
      </c>
      <c r="D1693" s="1" t="s">
        <v>11323</v>
      </c>
      <c r="E1693" s="1">
        <v>1692</v>
      </c>
      <c r="F1693" s="1">
        <v>8</v>
      </c>
      <c r="G1693" s="1" t="s">
        <v>3562</v>
      </c>
      <c r="H1693" s="1" t="s">
        <v>6465</v>
      </c>
      <c r="I1693" s="1">
        <v>6</v>
      </c>
      <c r="J1693" s="1" t="s">
        <v>3742</v>
      </c>
      <c r="K1693" s="1" t="s">
        <v>6526</v>
      </c>
      <c r="L1693" s="1">
        <v>1</v>
      </c>
      <c r="M1693" s="1" t="s">
        <v>12601</v>
      </c>
      <c r="N1693" s="1" t="s">
        <v>13096</v>
      </c>
      <c r="T1693" s="1" t="s">
        <v>11368</v>
      </c>
      <c r="U1693" s="1" t="s">
        <v>134</v>
      </c>
      <c r="V1693" s="1" t="s">
        <v>6674</v>
      </c>
      <c r="W1693" s="1" t="s">
        <v>381</v>
      </c>
      <c r="X1693" s="1" t="s">
        <v>7065</v>
      </c>
      <c r="Y1693" s="1" t="s">
        <v>208</v>
      </c>
      <c r="Z1693" s="1" t="s">
        <v>8014</v>
      </c>
      <c r="AC1693" s="1">
        <v>30</v>
      </c>
      <c r="AD1693" s="1" t="s">
        <v>136</v>
      </c>
      <c r="AE1693" s="1" t="s">
        <v>8728</v>
      </c>
      <c r="AJ1693" s="1" t="s">
        <v>17</v>
      </c>
      <c r="AK1693" s="1" t="s">
        <v>8908</v>
      </c>
      <c r="AL1693" s="1" t="s">
        <v>196</v>
      </c>
      <c r="AM1693" s="1" t="s">
        <v>8873</v>
      </c>
      <c r="AT1693" s="1" t="s">
        <v>288</v>
      </c>
      <c r="AU1693" s="1" t="s">
        <v>6823</v>
      </c>
      <c r="AV1693" s="1" t="s">
        <v>3734</v>
      </c>
      <c r="AW1693" s="1" t="s">
        <v>8009</v>
      </c>
      <c r="BG1693" s="1" t="s">
        <v>60</v>
      </c>
      <c r="BH1693" s="1" t="s">
        <v>7012</v>
      </c>
      <c r="BI1693" s="1" t="s">
        <v>235</v>
      </c>
      <c r="BJ1693" s="1" t="s">
        <v>8010</v>
      </c>
      <c r="BK1693" s="1" t="s">
        <v>60</v>
      </c>
      <c r="BL1693" s="1" t="s">
        <v>7012</v>
      </c>
      <c r="BM1693" s="1" t="s">
        <v>383</v>
      </c>
      <c r="BN1693" s="1" t="s">
        <v>9361</v>
      </c>
      <c r="BO1693" s="1" t="s">
        <v>60</v>
      </c>
      <c r="BP1693" s="1" t="s">
        <v>7012</v>
      </c>
      <c r="BQ1693" s="1" t="s">
        <v>3743</v>
      </c>
      <c r="BR1693" s="1" t="s">
        <v>11055</v>
      </c>
      <c r="BS1693" s="1" t="s">
        <v>537</v>
      </c>
      <c r="BT1693" s="1" t="s">
        <v>8937</v>
      </c>
      <c r="BU1693" s="1" t="s">
        <v>14145</v>
      </c>
    </row>
    <row r="1694" spans="1:73" ht="13.5" customHeight="1" x14ac:dyDescent="0.25">
      <c r="A1694" s="4" t="str">
        <f t="shared" si="54"/>
        <v>1687_풍각남면_269</v>
      </c>
      <c r="B1694" s="1">
        <v>1687</v>
      </c>
      <c r="C1694" s="1" t="s">
        <v>11322</v>
      </c>
      <c r="D1694" s="1" t="s">
        <v>11323</v>
      </c>
      <c r="E1694" s="1">
        <v>1693</v>
      </c>
      <c r="F1694" s="1">
        <v>8</v>
      </c>
      <c r="G1694" s="1" t="s">
        <v>3562</v>
      </c>
      <c r="H1694" s="1" t="s">
        <v>6465</v>
      </c>
      <c r="I1694" s="1">
        <v>6</v>
      </c>
      <c r="L1694" s="1">
        <v>1</v>
      </c>
      <c r="M1694" s="1" t="s">
        <v>12601</v>
      </c>
      <c r="N1694" s="1" t="s">
        <v>13096</v>
      </c>
      <c r="S1694" s="1" t="s">
        <v>52</v>
      </c>
      <c r="T1694" s="1" t="s">
        <v>6593</v>
      </c>
      <c r="W1694" s="1" t="s">
        <v>84</v>
      </c>
      <c r="X1694" s="1" t="s">
        <v>11440</v>
      </c>
      <c r="Y1694" s="1" t="s">
        <v>140</v>
      </c>
      <c r="Z1694" s="1" t="s">
        <v>7129</v>
      </c>
      <c r="AC1694" s="1">
        <v>33</v>
      </c>
      <c r="AD1694" s="1" t="s">
        <v>574</v>
      </c>
      <c r="AE1694" s="1" t="s">
        <v>8762</v>
      </c>
      <c r="AJ1694" s="1" t="s">
        <v>17</v>
      </c>
      <c r="AK1694" s="1" t="s">
        <v>8908</v>
      </c>
      <c r="AL1694" s="1" t="s">
        <v>497</v>
      </c>
      <c r="AM1694" s="1" t="s">
        <v>8848</v>
      </c>
      <c r="AT1694" s="1" t="s">
        <v>60</v>
      </c>
      <c r="AU1694" s="1" t="s">
        <v>7012</v>
      </c>
      <c r="AV1694" s="1" t="s">
        <v>420</v>
      </c>
      <c r="AW1694" s="1" t="s">
        <v>9262</v>
      </c>
      <c r="BG1694" s="1" t="s">
        <v>60</v>
      </c>
      <c r="BH1694" s="1" t="s">
        <v>7012</v>
      </c>
      <c r="BI1694" s="1" t="s">
        <v>3744</v>
      </c>
      <c r="BJ1694" s="1" t="s">
        <v>10157</v>
      </c>
      <c r="BK1694" s="1" t="s">
        <v>3745</v>
      </c>
      <c r="BL1694" s="1" t="s">
        <v>10354</v>
      </c>
      <c r="BM1694" s="1" t="s">
        <v>3746</v>
      </c>
      <c r="BN1694" s="1" t="s">
        <v>8985</v>
      </c>
      <c r="BO1694" s="1" t="s">
        <v>173</v>
      </c>
      <c r="BP1694" s="1" t="s">
        <v>6934</v>
      </c>
      <c r="BQ1694" s="1" t="s">
        <v>3747</v>
      </c>
      <c r="BR1694" s="1" t="s">
        <v>11056</v>
      </c>
      <c r="BS1694" s="1" t="s">
        <v>2533</v>
      </c>
      <c r="BT1694" s="1" t="s">
        <v>8955</v>
      </c>
    </row>
    <row r="1695" spans="1:73" ht="13.5" customHeight="1" x14ac:dyDescent="0.25">
      <c r="A1695" s="4" t="str">
        <f t="shared" si="54"/>
        <v>1687_풍각남면_269</v>
      </c>
      <c r="B1695" s="1">
        <v>1687</v>
      </c>
      <c r="C1695" s="1" t="s">
        <v>11322</v>
      </c>
      <c r="D1695" s="1" t="s">
        <v>11323</v>
      </c>
      <c r="E1695" s="1">
        <v>1694</v>
      </c>
      <c r="F1695" s="1">
        <v>8</v>
      </c>
      <c r="G1695" s="1" t="s">
        <v>3562</v>
      </c>
      <c r="H1695" s="1" t="s">
        <v>6465</v>
      </c>
      <c r="I1695" s="1">
        <v>6</v>
      </c>
      <c r="L1695" s="1">
        <v>1</v>
      </c>
      <c r="M1695" s="1" t="s">
        <v>12601</v>
      </c>
      <c r="N1695" s="1" t="s">
        <v>13096</v>
      </c>
      <c r="S1695" s="1" t="s">
        <v>70</v>
      </c>
      <c r="T1695" s="1" t="s">
        <v>6596</v>
      </c>
      <c r="Y1695" s="1" t="s">
        <v>241</v>
      </c>
      <c r="Z1695" s="1" t="s">
        <v>7146</v>
      </c>
      <c r="AF1695" s="1" t="s">
        <v>220</v>
      </c>
      <c r="AG1695" s="1" t="s">
        <v>8737</v>
      </c>
    </row>
    <row r="1696" spans="1:73" ht="13.5" customHeight="1" x14ac:dyDescent="0.25">
      <c r="A1696" s="4" t="str">
        <f t="shared" si="54"/>
        <v>1687_풍각남면_269</v>
      </c>
      <c r="B1696" s="1">
        <v>1687</v>
      </c>
      <c r="C1696" s="1" t="s">
        <v>11322</v>
      </c>
      <c r="D1696" s="1" t="s">
        <v>11323</v>
      </c>
      <c r="E1696" s="1">
        <v>1695</v>
      </c>
      <c r="F1696" s="1">
        <v>8</v>
      </c>
      <c r="G1696" s="1" t="s">
        <v>3562</v>
      </c>
      <c r="H1696" s="1" t="s">
        <v>6465</v>
      </c>
      <c r="I1696" s="1">
        <v>6</v>
      </c>
      <c r="L1696" s="1">
        <v>1</v>
      </c>
      <c r="M1696" s="1" t="s">
        <v>12601</v>
      </c>
      <c r="N1696" s="1" t="s">
        <v>13096</v>
      </c>
      <c r="S1696" s="1" t="s">
        <v>70</v>
      </c>
      <c r="T1696" s="1" t="s">
        <v>6596</v>
      </c>
      <c r="Y1696" s="1" t="s">
        <v>1672</v>
      </c>
      <c r="Z1696" s="1" t="s">
        <v>7513</v>
      </c>
      <c r="AC1696" s="1">
        <v>2</v>
      </c>
      <c r="AD1696" s="1" t="s">
        <v>69</v>
      </c>
      <c r="AE1696" s="1" t="s">
        <v>6722</v>
      </c>
      <c r="AF1696" s="1" t="s">
        <v>97</v>
      </c>
      <c r="AG1696" s="1" t="s">
        <v>8774</v>
      </c>
    </row>
    <row r="1697" spans="1:73" ht="13.5" customHeight="1" x14ac:dyDescent="0.25">
      <c r="A1697" s="4" t="str">
        <f t="shared" si="54"/>
        <v>1687_풍각남면_269</v>
      </c>
      <c r="B1697" s="1">
        <v>1687</v>
      </c>
      <c r="C1697" s="1" t="s">
        <v>11322</v>
      </c>
      <c r="D1697" s="1" t="s">
        <v>11323</v>
      </c>
      <c r="E1697" s="1">
        <v>1696</v>
      </c>
      <c r="F1697" s="1">
        <v>8</v>
      </c>
      <c r="G1697" s="1" t="s">
        <v>3562</v>
      </c>
      <c r="H1697" s="1" t="s">
        <v>6465</v>
      </c>
      <c r="I1697" s="1">
        <v>6</v>
      </c>
      <c r="L1697" s="1">
        <v>2</v>
      </c>
      <c r="M1697" s="1" t="s">
        <v>13895</v>
      </c>
      <c r="N1697" s="1" t="s">
        <v>13097</v>
      </c>
      <c r="T1697" s="1" t="s">
        <v>11368</v>
      </c>
      <c r="U1697" s="1" t="s">
        <v>3748</v>
      </c>
      <c r="V1697" s="1" t="s">
        <v>6912</v>
      </c>
      <c r="W1697" s="1" t="s">
        <v>98</v>
      </c>
      <c r="X1697" s="1" t="s">
        <v>11439</v>
      </c>
      <c r="Y1697" s="1" t="s">
        <v>13896</v>
      </c>
      <c r="Z1697" s="1" t="s">
        <v>8015</v>
      </c>
      <c r="AC1697" s="1">
        <v>42</v>
      </c>
      <c r="AD1697" s="1" t="s">
        <v>307</v>
      </c>
      <c r="AE1697" s="1" t="s">
        <v>8745</v>
      </c>
      <c r="AJ1697" s="1" t="s">
        <v>17</v>
      </c>
      <c r="AK1697" s="1" t="s">
        <v>8908</v>
      </c>
      <c r="AL1697" s="1" t="s">
        <v>56</v>
      </c>
      <c r="AM1697" s="1" t="s">
        <v>11552</v>
      </c>
      <c r="AT1697" s="1" t="s">
        <v>60</v>
      </c>
      <c r="AU1697" s="1" t="s">
        <v>7012</v>
      </c>
      <c r="AV1697" s="1" t="s">
        <v>1036</v>
      </c>
      <c r="AW1697" s="1" t="s">
        <v>7628</v>
      </c>
      <c r="BG1697" s="1" t="s">
        <v>348</v>
      </c>
      <c r="BH1697" s="1" t="s">
        <v>9000</v>
      </c>
      <c r="BI1697" s="1" t="s">
        <v>1616</v>
      </c>
      <c r="BJ1697" s="1" t="s">
        <v>9710</v>
      </c>
      <c r="BK1697" s="1" t="s">
        <v>180</v>
      </c>
      <c r="BL1697" s="1" t="s">
        <v>6712</v>
      </c>
      <c r="BM1697" s="1" t="s">
        <v>3749</v>
      </c>
      <c r="BN1697" s="1" t="s">
        <v>10588</v>
      </c>
      <c r="BO1697" s="1" t="s">
        <v>60</v>
      </c>
      <c r="BP1697" s="1" t="s">
        <v>7012</v>
      </c>
      <c r="BQ1697" s="1" t="s">
        <v>3719</v>
      </c>
      <c r="BR1697" s="1" t="s">
        <v>11050</v>
      </c>
      <c r="BS1697" s="1" t="s">
        <v>196</v>
      </c>
      <c r="BT1697" s="1" t="s">
        <v>8873</v>
      </c>
    </row>
    <row r="1698" spans="1:73" ht="13.5" customHeight="1" x14ac:dyDescent="0.25">
      <c r="A1698" s="4" t="str">
        <f t="shared" si="54"/>
        <v>1687_풍각남면_269</v>
      </c>
      <c r="B1698" s="1">
        <v>1687</v>
      </c>
      <c r="C1698" s="1" t="s">
        <v>11322</v>
      </c>
      <c r="D1698" s="1" t="s">
        <v>11323</v>
      </c>
      <c r="E1698" s="1">
        <v>1697</v>
      </c>
      <c r="F1698" s="1">
        <v>8</v>
      </c>
      <c r="G1698" s="1" t="s">
        <v>3562</v>
      </c>
      <c r="H1698" s="1" t="s">
        <v>6465</v>
      </c>
      <c r="I1698" s="1">
        <v>6</v>
      </c>
      <c r="L1698" s="1">
        <v>2</v>
      </c>
      <c r="M1698" s="1" t="s">
        <v>13895</v>
      </c>
      <c r="N1698" s="1" t="s">
        <v>13097</v>
      </c>
      <c r="S1698" s="1" t="s">
        <v>52</v>
      </c>
      <c r="T1698" s="1" t="s">
        <v>6593</v>
      </c>
      <c r="W1698" s="1" t="s">
        <v>331</v>
      </c>
      <c r="X1698" s="1" t="s">
        <v>7063</v>
      </c>
      <c r="Y1698" s="1" t="s">
        <v>140</v>
      </c>
      <c r="Z1698" s="1" t="s">
        <v>7129</v>
      </c>
      <c r="AC1698" s="1">
        <v>40</v>
      </c>
      <c r="AD1698" s="1" t="s">
        <v>327</v>
      </c>
      <c r="AE1698" s="1" t="s">
        <v>8748</v>
      </c>
      <c r="AJ1698" s="1" t="s">
        <v>17</v>
      </c>
      <c r="AK1698" s="1" t="s">
        <v>8908</v>
      </c>
      <c r="AL1698" s="1" t="s">
        <v>108</v>
      </c>
      <c r="AM1698" s="1" t="s">
        <v>8869</v>
      </c>
      <c r="AT1698" s="1" t="s">
        <v>60</v>
      </c>
      <c r="AU1698" s="1" t="s">
        <v>7012</v>
      </c>
      <c r="AV1698" s="1" t="s">
        <v>1812</v>
      </c>
      <c r="AW1698" s="1" t="s">
        <v>7549</v>
      </c>
      <c r="BG1698" s="1" t="s">
        <v>60</v>
      </c>
      <c r="BH1698" s="1" t="s">
        <v>7012</v>
      </c>
      <c r="BI1698" s="1" t="s">
        <v>3750</v>
      </c>
      <c r="BJ1698" s="1" t="s">
        <v>8395</v>
      </c>
      <c r="BK1698" s="1" t="s">
        <v>60</v>
      </c>
      <c r="BL1698" s="1" t="s">
        <v>7012</v>
      </c>
      <c r="BM1698" s="1" t="s">
        <v>13730</v>
      </c>
      <c r="BN1698" s="1" t="s">
        <v>7302</v>
      </c>
      <c r="BO1698" s="1" t="s">
        <v>60</v>
      </c>
      <c r="BP1698" s="1" t="s">
        <v>7012</v>
      </c>
      <c r="BQ1698" s="1" t="s">
        <v>3751</v>
      </c>
      <c r="BR1698" s="1" t="s">
        <v>11057</v>
      </c>
      <c r="BS1698" s="1" t="s">
        <v>106</v>
      </c>
      <c r="BT1698" s="1" t="s">
        <v>8894</v>
      </c>
    </row>
    <row r="1699" spans="1:73" ht="13.5" customHeight="1" x14ac:dyDescent="0.25">
      <c r="A1699" s="4" t="str">
        <f t="shared" si="54"/>
        <v>1687_풍각남면_269</v>
      </c>
      <c r="B1699" s="1">
        <v>1687</v>
      </c>
      <c r="C1699" s="1" t="s">
        <v>11322</v>
      </c>
      <c r="D1699" s="1" t="s">
        <v>11323</v>
      </c>
      <c r="E1699" s="1">
        <v>1698</v>
      </c>
      <c r="F1699" s="1">
        <v>8</v>
      </c>
      <c r="G1699" s="1" t="s">
        <v>3562</v>
      </c>
      <c r="H1699" s="1" t="s">
        <v>6465</v>
      </c>
      <c r="I1699" s="1">
        <v>6</v>
      </c>
      <c r="L1699" s="1">
        <v>3</v>
      </c>
      <c r="M1699" s="1" t="s">
        <v>12602</v>
      </c>
      <c r="N1699" s="1" t="s">
        <v>13098</v>
      </c>
      <c r="O1699" s="1" t="s">
        <v>6</v>
      </c>
      <c r="P1699" s="1" t="s">
        <v>6578</v>
      </c>
      <c r="T1699" s="1" t="s">
        <v>11368</v>
      </c>
      <c r="U1699" s="1" t="s">
        <v>3625</v>
      </c>
      <c r="V1699" s="1" t="s">
        <v>6902</v>
      </c>
      <c r="W1699" s="1" t="s">
        <v>509</v>
      </c>
      <c r="X1699" s="1" t="s">
        <v>7067</v>
      </c>
      <c r="Y1699" s="1" t="s">
        <v>3752</v>
      </c>
      <c r="Z1699" s="1" t="s">
        <v>8016</v>
      </c>
      <c r="AC1699" s="1">
        <v>39</v>
      </c>
      <c r="AD1699" s="1" t="s">
        <v>347</v>
      </c>
      <c r="AE1699" s="1" t="s">
        <v>8751</v>
      </c>
      <c r="AJ1699" s="1" t="s">
        <v>17</v>
      </c>
      <c r="AK1699" s="1" t="s">
        <v>8908</v>
      </c>
      <c r="AL1699" s="1" t="s">
        <v>510</v>
      </c>
      <c r="AM1699" s="1" t="s">
        <v>8915</v>
      </c>
      <c r="AT1699" s="1" t="s">
        <v>60</v>
      </c>
      <c r="AU1699" s="1" t="s">
        <v>7012</v>
      </c>
      <c r="AV1699" s="1" t="s">
        <v>988</v>
      </c>
      <c r="AW1699" s="1" t="s">
        <v>7985</v>
      </c>
      <c r="BG1699" s="1" t="s">
        <v>60</v>
      </c>
      <c r="BH1699" s="1" t="s">
        <v>7012</v>
      </c>
      <c r="BI1699" s="1" t="s">
        <v>13888</v>
      </c>
      <c r="BJ1699" s="1" t="s">
        <v>9632</v>
      </c>
      <c r="BK1699" s="1" t="s">
        <v>2446</v>
      </c>
      <c r="BL1699" s="1" t="s">
        <v>6952</v>
      </c>
      <c r="BM1699" s="1" t="s">
        <v>3626</v>
      </c>
      <c r="BN1699" s="1" t="s">
        <v>10578</v>
      </c>
      <c r="BO1699" s="1" t="s">
        <v>60</v>
      </c>
      <c r="BP1699" s="1" t="s">
        <v>7012</v>
      </c>
      <c r="BQ1699" s="1" t="s">
        <v>3627</v>
      </c>
      <c r="BR1699" s="1" t="s">
        <v>11038</v>
      </c>
      <c r="BS1699" s="1" t="s">
        <v>51</v>
      </c>
      <c r="BT1699" s="1" t="s">
        <v>8849</v>
      </c>
    </row>
    <row r="1700" spans="1:73" ht="13.5" customHeight="1" x14ac:dyDescent="0.25">
      <c r="A1700" s="4" t="str">
        <f t="shared" si="54"/>
        <v>1687_풍각남면_269</v>
      </c>
      <c r="B1700" s="1">
        <v>1687</v>
      </c>
      <c r="C1700" s="1" t="s">
        <v>11322</v>
      </c>
      <c r="D1700" s="1" t="s">
        <v>11323</v>
      </c>
      <c r="E1700" s="1">
        <v>1699</v>
      </c>
      <c r="F1700" s="1">
        <v>8</v>
      </c>
      <c r="G1700" s="1" t="s">
        <v>3562</v>
      </c>
      <c r="H1700" s="1" t="s">
        <v>6465</v>
      </c>
      <c r="I1700" s="1">
        <v>6</v>
      </c>
      <c r="L1700" s="1">
        <v>3</v>
      </c>
      <c r="M1700" s="1" t="s">
        <v>12602</v>
      </c>
      <c r="N1700" s="1" t="s">
        <v>13098</v>
      </c>
      <c r="S1700" s="1" t="s">
        <v>52</v>
      </c>
      <c r="T1700" s="1" t="s">
        <v>6593</v>
      </c>
      <c r="W1700" s="1" t="s">
        <v>145</v>
      </c>
      <c r="X1700" s="1" t="s">
        <v>7059</v>
      </c>
      <c r="Y1700" s="1" t="s">
        <v>2506</v>
      </c>
      <c r="Z1700" s="1" t="s">
        <v>7058</v>
      </c>
      <c r="AF1700" s="1" t="s">
        <v>531</v>
      </c>
      <c r="AG1700" s="1" t="s">
        <v>8781</v>
      </c>
    </row>
    <row r="1701" spans="1:73" ht="13.5" customHeight="1" x14ac:dyDescent="0.25">
      <c r="A1701" s="4" t="str">
        <f t="shared" si="54"/>
        <v>1687_풍각남면_269</v>
      </c>
      <c r="B1701" s="1">
        <v>1687</v>
      </c>
      <c r="C1701" s="1" t="s">
        <v>11322</v>
      </c>
      <c r="D1701" s="1" t="s">
        <v>11323</v>
      </c>
      <c r="E1701" s="1">
        <v>1700</v>
      </c>
      <c r="F1701" s="1">
        <v>8</v>
      </c>
      <c r="G1701" s="1" t="s">
        <v>3562</v>
      </c>
      <c r="H1701" s="1" t="s">
        <v>6465</v>
      </c>
      <c r="I1701" s="1">
        <v>6</v>
      </c>
      <c r="L1701" s="1">
        <v>3</v>
      </c>
      <c r="M1701" s="1" t="s">
        <v>12602</v>
      </c>
      <c r="N1701" s="1" t="s">
        <v>13098</v>
      </c>
      <c r="S1701" s="1" t="s">
        <v>195</v>
      </c>
      <c r="T1701" s="1" t="s">
        <v>6600</v>
      </c>
      <c r="W1701" s="1" t="s">
        <v>84</v>
      </c>
      <c r="X1701" s="1" t="s">
        <v>11440</v>
      </c>
      <c r="Y1701" s="1" t="s">
        <v>140</v>
      </c>
      <c r="Z1701" s="1" t="s">
        <v>7129</v>
      </c>
      <c r="AC1701" s="1">
        <v>28</v>
      </c>
      <c r="AD1701" s="1" t="s">
        <v>162</v>
      </c>
      <c r="AE1701" s="1" t="s">
        <v>8732</v>
      </c>
      <c r="AJ1701" s="1" t="s">
        <v>17</v>
      </c>
      <c r="AK1701" s="1" t="s">
        <v>8908</v>
      </c>
      <c r="AL1701" s="1" t="s">
        <v>2761</v>
      </c>
      <c r="AM1701" s="1" t="s">
        <v>8901</v>
      </c>
      <c r="AT1701" s="1" t="s">
        <v>3753</v>
      </c>
      <c r="AU1701" s="1" t="s">
        <v>9212</v>
      </c>
      <c r="AV1701" s="1" t="s">
        <v>3754</v>
      </c>
      <c r="AW1701" s="1" t="s">
        <v>9509</v>
      </c>
      <c r="BG1701" s="1" t="s">
        <v>335</v>
      </c>
      <c r="BH1701" s="1" t="s">
        <v>6942</v>
      </c>
      <c r="BI1701" s="1" t="s">
        <v>1745</v>
      </c>
      <c r="BJ1701" s="1" t="s">
        <v>8417</v>
      </c>
      <c r="BK1701" s="1" t="s">
        <v>60</v>
      </c>
      <c r="BL1701" s="1" t="s">
        <v>7012</v>
      </c>
      <c r="BM1701" s="1" t="s">
        <v>3755</v>
      </c>
      <c r="BN1701" s="1" t="s">
        <v>10589</v>
      </c>
      <c r="BO1701" s="1" t="s">
        <v>471</v>
      </c>
      <c r="BP1701" s="1" t="s">
        <v>9170</v>
      </c>
      <c r="BQ1701" s="1" t="s">
        <v>3756</v>
      </c>
      <c r="BR1701" s="1" t="s">
        <v>11058</v>
      </c>
      <c r="BS1701" s="1" t="s">
        <v>86</v>
      </c>
      <c r="BT1701" s="1" t="s">
        <v>8853</v>
      </c>
    </row>
    <row r="1702" spans="1:73" ht="13.5" customHeight="1" x14ac:dyDescent="0.25">
      <c r="A1702" s="4" t="str">
        <f t="shared" si="54"/>
        <v>1687_풍각남면_269</v>
      </c>
      <c r="B1702" s="1">
        <v>1687</v>
      </c>
      <c r="C1702" s="1" t="s">
        <v>11322</v>
      </c>
      <c r="D1702" s="1" t="s">
        <v>11323</v>
      </c>
      <c r="E1702" s="1">
        <v>1701</v>
      </c>
      <c r="F1702" s="1">
        <v>8</v>
      </c>
      <c r="G1702" s="1" t="s">
        <v>3562</v>
      </c>
      <c r="H1702" s="1" t="s">
        <v>6465</v>
      </c>
      <c r="I1702" s="1">
        <v>6</v>
      </c>
      <c r="L1702" s="1">
        <v>4</v>
      </c>
      <c r="M1702" s="1" t="s">
        <v>12603</v>
      </c>
      <c r="N1702" s="1" t="s">
        <v>13099</v>
      </c>
      <c r="T1702" s="1" t="s">
        <v>11369</v>
      </c>
      <c r="U1702" s="1" t="s">
        <v>1866</v>
      </c>
      <c r="V1702" s="1" t="s">
        <v>6788</v>
      </c>
      <c r="W1702" s="1" t="s">
        <v>306</v>
      </c>
      <c r="X1702" s="1" t="s">
        <v>7062</v>
      </c>
      <c r="Y1702" s="1" t="s">
        <v>3301</v>
      </c>
      <c r="Z1702" s="1" t="s">
        <v>7906</v>
      </c>
      <c r="AC1702" s="1">
        <v>40</v>
      </c>
      <c r="AD1702" s="1" t="s">
        <v>327</v>
      </c>
      <c r="AE1702" s="1" t="s">
        <v>8748</v>
      </c>
      <c r="AJ1702" s="1" t="s">
        <v>17</v>
      </c>
      <c r="AK1702" s="1" t="s">
        <v>8908</v>
      </c>
      <c r="AL1702" s="1" t="s">
        <v>86</v>
      </c>
      <c r="AM1702" s="1" t="s">
        <v>8853</v>
      </c>
      <c r="AT1702" s="1" t="s">
        <v>288</v>
      </c>
      <c r="AU1702" s="1" t="s">
        <v>6823</v>
      </c>
      <c r="AV1702" s="1" t="s">
        <v>3757</v>
      </c>
      <c r="AW1702" s="1" t="s">
        <v>9510</v>
      </c>
      <c r="BG1702" s="1" t="s">
        <v>180</v>
      </c>
      <c r="BH1702" s="1" t="s">
        <v>6712</v>
      </c>
      <c r="BI1702" s="1" t="s">
        <v>568</v>
      </c>
      <c r="BJ1702" s="1" t="s">
        <v>7631</v>
      </c>
      <c r="BK1702" s="1" t="s">
        <v>335</v>
      </c>
      <c r="BL1702" s="1" t="s">
        <v>6942</v>
      </c>
      <c r="BM1702" s="1" t="s">
        <v>3594</v>
      </c>
      <c r="BN1702" s="1" t="s">
        <v>10149</v>
      </c>
      <c r="BO1702" s="1" t="s">
        <v>60</v>
      </c>
      <c r="BP1702" s="1" t="s">
        <v>7012</v>
      </c>
      <c r="BQ1702" s="1" t="s">
        <v>3758</v>
      </c>
      <c r="BR1702" s="1" t="s">
        <v>12294</v>
      </c>
      <c r="BS1702" s="1" t="s">
        <v>351</v>
      </c>
      <c r="BT1702" s="1" t="s">
        <v>8854</v>
      </c>
    </row>
    <row r="1703" spans="1:73" ht="13.5" customHeight="1" x14ac:dyDescent="0.25">
      <c r="A1703" s="4" t="str">
        <f t="shared" si="54"/>
        <v>1687_풍각남면_269</v>
      </c>
      <c r="B1703" s="1">
        <v>1687</v>
      </c>
      <c r="C1703" s="1" t="s">
        <v>11322</v>
      </c>
      <c r="D1703" s="1" t="s">
        <v>11323</v>
      </c>
      <c r="E1703" s="1">
        <v>1702</v>
      </c>
      <c r="F1703" s="1">
        <v>8</v>
      </c>
      <c r="G1703" s="1" t="s">
        <v>3562</v>
      </c>
      <c r="H1703" s="1" t="s">
        <v>6465</v>
      </c>
      <c r="I1703" s="1">
        <v>6</v>
      </c>
      <c r="L1703" s="1">
        <v>4</v>
      </c>
      <c r="M1703" s="1" t="s">
        <v>12603</v>
      </c>
      <c r="N1703" s="1" t="s">
        <v>13099</v>
      </c>
      <c r="S1703" s="1" t="s">
        <v>52</v>
      </c>
      <c r="T1703" s="1" t="s">
        <v>6593</v>
      </c>
      <c r="W1703" s="1" t="s">
        <v>98</v>
      </c>
      <c r="X1703" s="1" t="s">
        <v>11439</v>
      </c>
      <c r="Y1703" s="1" t="s">
        <v>140</v>
      </c>
      <c r="Z1703" s="1" t="s">
        <v>7129</v>
      </c>
      <c r="AC1703" s="1">
        <v>28</v>
      </c>
      <c r="AD1703" s="1" t="s">
        <v>340</v>
      </c>
      <c r="AE1703" s="1" t="s">
        <v>8750</v>
      </c>
      <c r="AJ1703" s="1" t="s">
        <v>17</v>
      </c>
      <c r="AK1703" s="1" t="s">
        <v>8908</v>
      </c>
      <c r="AL1703" s="1" t="s">
        <v>56</v>
      </c>
      <c r="AM1703" s="1" t="s">
        <v>11552</v>
      </c>
      <c r="AT1703" s="1" t="s">
        <v>60</v>
      </c>
      <c r="AU1703" s="1" t="s">
        <v>7012</v>
      </c>
      <c r="AV1703" s="1" t="s">
        <v>1746</v>
      </c>
      <c r="AW1703" s="1" t="s">
        <v>9372</v>
      </c>
      <c r="BG1703" s="1" t="s">
        <v>765</v>
      </c>
      <c r="BH1703" s="1" t="s">
        <v>8994</v>
      </c>
      <c r="BI1703" s="1" t="s">
        <v>3759</v>
      </c>
      <c r="BJ1703" s="1" t="s">
        <v>8564</v>
      </c>
      <c r="BK1703" s="1" t="s">
        <v>335</v>
      </c>
      <c r="BL1703" s="1" t="s">
        <v>6942</v>
      </c>
      <c r="BM1703" s="1" t="s">
        <v>3464</v>
      </c>
      <c r="BN1703" s="1" t="s">
        <v>10565</v>
      </c>
      <c r="BO1703" s="1" t="s">
        <v>180</v>
      </c>
      <c r="BP1703" s="1" t="s">
        <v>6712</v>
      </c>
      <c r="BQ1703" s="1" t="s">
        <v>3760</v>
      </c>
      <c r="BR1703" s="1" t="s">
        <v>11059</v>
      </c>
      <c r="BS1703" s="1" t="s">
        <v>636</v>
      </c>
      <c r="BT1703" s="1" t="s">
        <v>8934</v>
      </c>
    </row>
    <row r="1704" spans="1:73" ht="13.5" customHeight="1" x14ac:dyDescent="0.25">
      <c r="A1704" s="4" t="str">
        <f t="shared" si="54"/>
        <v>1687_풍각남면_269</v>
      </c>
      <c r="B1704" s="1">
        <v>1687</v>
      </c>
      <c r="C1704" s="1" t="s">
        <v>11322</v>
      </c>
      <c r="D1704" s="1" t="s">
        <v>11323</v>
      </c>
      <c r="E1704" s="1">
        <v>1703</v>
      </c>
      <c r="F1704" s="1">
        <v>8</v>
      </c>
      <c r="G1704" s="1" t="s">
        <v>3562</v>
      </c>
      <c r="H1704" s="1" t="s">
        <v>6465</v>
      </c>
      <c r="I1704" s="1">
        <v>6</v>
      </c>
      <c r="L1704" s="1">
        <v>5</v>
      </c>
      <c r="M1704" s="1" t="s">
        <v>12604</v>
      </c>
      <c r="N1704" s="1" t="s">
        <v>13100</v>
      </c>
      <c r="T1704" s="1" t="s">
        <v>11368</v>
      </c>
      <c r="U1704" s="1" t="s">
        <v>154</v>
      </c>
      <c r="V1704" s="1" t="s">
        <v>6675</v>
      </c>
      <c r="W1704" s="1" t="s">
        <v>98</v>
      </c>
      <c r="X1704" s="1" t="s">
        <v>11439</v>
      </c>
      <c r="Y1704" s="1" t="s">
        <v>3234</v>
      </c>
      <c r="Z1704" s="1" t="s">
        <v>8017</v>
      </c>
      <c r="AC1704" s="1">
        <v>39</v>
      </c>
      <c r="AD1704" s="1" t="s">
        <v>347</v>
      </c>
      <c r="AE1704" s="1" t="s">
        <v>8751</v>
      </c>
      <c r="AJ1704" s="1" t="s">
        <v>17</v>
      </c>
      <c r="AK1704" s="1" t="s">
        <v>8908</v>
      </c>
      <c r="AL1704" s="1" t="s">
        <v>86</v>
      </c>
      <c r="AM1704" s="1" t="s">
        <v>8853</v>
      </c>
      <c r="AT1704" s="1" t="s">
        <v>60</v>
      </c>
      <c r="AU1704" s="1" t="s">
        <v>7012</v>
      </c>
      <c r="AV1704" s="1" t="s">
        <v>555</v>
      </c>
      <c r="AW1704" s="1" t="s">
        <v>8024</v>
      </c>
      <c r="BG1704" s="1" t="s">
        <v>60</v>
      </c>
      <c r="BH1704" s="1" t="s">
        <v>7012</v>
      </c>
      <c r="BI1704" s="1" t="s">
        <v>556</v>
      </c>
      <c r="BJ1704" s="1" t="s">
        <v>9512</v>
      </c>
      <c r="BK1704" s="1" t="s">
        <v>60</v>
      </c>
      <c r="BL1704" s="1" t="s">
        <v>7012</v>
      </c>
      <c r="BM1704" s="1" t="s">
        <v>557</v>
      </c>
      <c r="BN1704" s="1" t="s">
        <v>7445</v>
      </c>
      <c r="BO1704" s="1" t="s">
        <v>180</v>
      </c>
      <c r="BP1704" s="1" t="s">
        <v>6712</v>
      </c>
      <c r="BQ1704" s="1" t="s">
        <v>13897</v>
      </c>
      <c r="BR1704" s="1" t="s">
        <v>10813</v>
      </c>
      <c r="BS1704" s="1" t="s">
        <v>559</v>
      </c>
      <c r="BT1704" s="1" t="s">
        <v>8928</v>
      </c>
      <c r="BU1704" s="1" t="s">
        <v>14146</v>
      </c>
    </row>
    <row r="1705" spans="1:73" ht="13.5" customHeight="1" x14ac:dyDescent="0.25">
      <c r="A1705" s="4" t="str">
        <f t="shared" si="54"/>
        <v>1687_풍각남면_269</v>
      </c>
      <c r="B1705" s="1">
        <v>1687</v>
      </c>
      <c r="C1705" s="1" t="s">
        <v>11322</v>
      </c>
      <c r="D1705" s="1" t="s">
        <v>11323</v>
      </c>
      <c r="E1705" s="1">
        <v>1704</v>
      </c>
      <c r="F1705" s="1">
        <v>8</v>
      </c>
      <c r="G1705" s="1" t="s">
        <v>3562</v>
      </c>
      <c r="H1705" s="1" t="s">
        <v>6465</v>
      </c>
      <c r="I1705" s="1">
        <v>6</v>
      </c>
      <c r="L1705" s="1">
        <v>5</v>
      </c>
      <c r="M1705" s="1" t="s">
        <v>12604</v>
      </c>
      <c r="N1705" s="1" t="s">
        <v>13100</v>
      </c>
      <c r="S1705" s="1" t="s">
        <v>52</v>
      </c>
      <c r="T1705" s="1" t="s">
        <v>6593</v>
      </c>
      <c r="W1705" s="1" t="s">
        <v>994</v>
      </c>
      <c r="X1705" s="1" t="s">
        <v>7077</v>
      </c>
      <c r="Y1705" s="1" t="s">
        <v>140</v>
      </c>
      <c r="Z1705" s="1" t="s">
        <v>7129</v>
      </c>
      <c r="AC1705" s="1">
        <v>41</v>
      </c>
      <c r="AD1705" s="1" t="s">
        <v>287</v>
      </c>
      <c r="AE1705" s="1" t="s">
        <v>8744</v>
      </c>
      <c r="AJ1705" s="1" t="s">
        <v>17</v>
      </c>
      <c r="AK1705" s="1" t="s">
        <v>8908</v>
      </c>
      <c r="AL1705" s="1" t="s">
        <v>57</v>
      </c>
      <c r="AM1705" s="1" t="s">
        <v>8919</v>
      </c>
      <c r="AT1705" s="1" t="s">
        <v>60</v>
      </c>
      <c r="AU1705" s="1" t="s">
        <v>7012</v>
      </c>
      <c r="AV1705" s="1" t="s">
        <v>837</v>
      </c>
      <c r="AW1705" s="1" t="s">
        <v>8577</v>
      </c>
      <c r="BG1705" s="1" t="s">
        <v>60</v>
      </c>
      <c r="BH1705" s="1" t="s">
        <v>7012</v>
      </c>
      <c r="BI1705" s="1" t="s">
        <v>2657</v>
      </c>
      <c r="BJ1705" s="1" t="s">
        <v>7746</v>
      </c>
      <c r="BK1705" s="1" t="s">
        <v>60</v>
      </c>
      <c r="BL1705" s="1" t="s">
        <v>7012</v>
      </c>
      <c r="BM1705" s="1" t="s">
        <v>3761</v>
      </c>
      <c r="BN1705" s="1" t="s">
        <v>10590</v>
      </c>
      <c r="BO1705" s="1" t="s">
        <v>60</v>
      </c>
      <c r="BP1705" s="1" t="s">
        <v>7012</v>
      </c>
      <c r="BQ1705" s="1" t="s">
        <v>2640</v>
      </c>
      <c r="BR1705" s="1" t="s">
        <v>12033</v>
      </c>
      <c r="BS1705" s="1" t="s">
        <v>56</v>
      </c>
      <c r="BT1705" s="1" t="s">
        <v>11552</v>
      </c>
    </row>
    <row r="1706" spans="1:73" ht="13.5" customHeight="1" x14ac:dyDescent="0.25">
      <c r="A1706" s="4" t="str">
        <f t="shared" si="54"/>
        <v>1687_풍각남면_269</v>
      </c>
      <c r="B1706" s="1">
        <v>1687</v>
      </c>
      <c r="C1706" s="1" t="s">
        <v>11322</v>
      </c>
      <c r="D1706" s="1" t="s">
        <v>11323</v>
      </c>
      <c r="E1706" s="1">
        <v>1705</v>
      </c>
      <c r="F1706" s="1">
        <v>8</v>
      </c>
      <c r="G1706" s="1" t="s">
        <v>3562</v>
      </c>
      <c r="H1706" s="1" t="s">
        <v>6465</v>
      </c>
      <c r="I1706" s="1">
        <v>6</v>
      </c>
      <c r="L1706" s="1">
        <v>5</v>
      </c>
      <c r="M1706" s="1" t="s">
        <v>12604</v>
      </c>
      <c r="N1706" s="1" t="s">
        <v>13100</v>
      </c>
      <c r="S1706" s="1" t="s">
        <v>70</v>
      </c>
      <c r="T1706" s="1" t="s">
        <v>6596</v>
      </c>
      <c r="Y1706" s="1" t="s">
        <v>3762</v>
      </c>
      <c r="Z1706" s="1" t="s">
        <v>8018</v>
      </c>
      <c r="AC1706" s="1">
        <v>8</v>
      </c>
      <c r="AD1706" s="1" t="s">
        <v>429</v>
      </c>
      <c r="AE1706" s="1" t="s">
        <v>8759</v>
      </c>
    </row>
    <row r="1707" spans="1:73" ht="13.5" customHeight="1" x14ac:dyDescent="0.25">
      <c r="A1707" s="4" t="str">
        <f t="shared" si="54"/>
        <v>1687_풍각남면_269</v>
      </c>
      <c r="B1707" s="1">
        <v>1687</v>
      </c>
      <c r="C1707" s="1" t="s">
        <v>11322</v>
      </c>
      <c r="D1707" s="1" t="s">
        <v>11323</v>
      </c>
      <c r="E1707" s="1">
        <v>1706</v>
      </c>
      <c r="F1707" s="1">
        <v>8</v>
      </c>
      <c r="G1707" s="1" t="s">
        <v>3562</v>
      </c>
      <c r="H1707" s="1" t="s">
        <v>6465</v>
      </c>
      <c r="I1707" s="1">
        <v>6</v>
      </c>
      <c r="L1707" s="1">
        <v>5</v>
      </c>
      <c r="M1707" s="1" t="s">
        <v>12604</v>
      </c>
      <c r="N1707" s="1" t="s">
        <v>13100</v>
      </c>
      <c r="S1707" s="1" t="s">
        <v>70</v>
      </c>
      <c r="T1707" s="1" t="s">
        <v>6596</v>
      </c>
      <c r="Y1707" s="1" t="s">
        <v>3763</v>
      </c>
      <c r="Z1707" s="1" t="s">
        <v>8019</v>
      </c>
      <c r="AC1707" s="1">
        <v>3</v>
      </c>
      <c r="AD1707" s="1" t="s">
        <v>96</v>
      </c>
      <c r="AE1707" s="1" t="s">
        <v>8721</v>
      </c>
      <c r="AF1707" s="1" t="s">
        <v>97</v>
      </c>
      <c r="AG1707" s="1" t="s">
        <v>8774</v>
      </c>
    </row>
    <row r="1708" spans="1:73" ht="13.5" customHeight="1" x14ac:dyDescent="0.25">
      <c r="A1708" s="4" t="str">
        <f t="shared" si="54"/>
        <v>1687_풍각남면_269</v>
      </c>
      <c r="B1708" s="1">
        <v>1687</v>
      </c>
      <c r="C1708" s="1" t="s">
        <v>11322</v>
      </c>
      <c r="D1708" s="1" t="s">
        <v>11323</v>
      </c>
      <c r="E1708" s="1">
        <v>1707</v>
      </c>
      <c r="F1708" s="1">
        <v>8</v>
      </c>
      <c r="G1708" s="1" t="s">
        <v>3562</v>
      </c>
      <c r="H1708" s="1" t="s">
        <v>6465</v>
      </c>
      <c r="I1708" s="1">
        <v>7</v>
      </c>
      <c r="J1708" s="1" t="s">
        <v>3764</v>
      </c>
      <c r="K1708" s="1" t="s">
        <v>6527</v>
      </c>
      <c r="L1708" s="1">
        <v>1</v>
      </c>
      <c r="M1708" s="1" t="s">
        <v>12605</v>
      </c>
      <c r="N1708" s="1" t="s">
        <v>13101</v>
      </c>
      <c r="T1708" s="1" t="s">
        <v>11369</v>
      </c>
      <c r="U1708" s="1" t="s">
        <v>3748</v>
      </c>
      <c r="V1708" s="1" t="s">
        <v>6912</v>
      </c>
      <c r="W1708" s="1" t="s">
        <v>518</v>
      </c>
      <c r="X1708" s="1" t="s">
        <v>7068</v>
      </c>
      <c r="Y1708" s="1" t="s">
        <v>1627</v>
      </c>
      <c r="Z1708" s="1" t="s">
        <v>8020</v>
      </c>
      <c r="AC1708" s="1">
        <v>30</v>
      </c>
      <c r="AD1708" s="1" t="s">
        <v>136</v>
      </c>
      <c r="AE1708" s="1" t="s">
        <v>8728</v>
      </c>
      <c r="AJ1708" s="1" t="s">
        <v>17</v>
      </c>
      <c r="AK1708" s="1" t="s">
        <v>8908</v>
      </c>
      <c r="AL1708" s="1" t="s">
        <v>163</v>
      </c>
      <c r="AM1708" s="1" t="s">
        <v>8851</v>
      </c>
      <c r="AT1708" s="1" t="s">
        <v>669</v>
      </c>
      <c r="AU1708" s="1" t="s">
        <v>7014</v>
      </c>
      <c r="AV1708" s="1" t="s">
        <v>847</v>
      </c>
      <c r="AW1708" s="1" t="s">
        <v>8026</v>
      </c>
      <c r="BG1708" s="1" t="s">
        <v>60</v>
      </c>
      <c r="BH1708" s="1" t="s">
        <v>7012</v>
      </c>
      <c r="BI1708" s="1" t="s">
        <v>1285</v>
      </c>
      <c r="BJ1708" s="1" t="s">
        <v>9320</v>
      </c>
      <c r="BK1708" s="1" t="s">
        <v>60</v>
      </c>
      <c r="BL1708" s="1" t="s">
        <v>7012</v>
      </c>
      <c r="BM1708" s="1" t="s">
        <v>1585</v>
      </c>
      <c r="BN1708" s="1" t="s">
        <v>11934</v>
      </c>
      <c r="BO1708" s="1" t="s">
        <v>60</v>
      </c>
      <c r="BP1708" s="1" t="s">
        <v>7012</v>
      </c>
      <c r="BQ1708" s="1" t="s">
        <v>3719</v>
      </c>
      <c r="BR1708" s="1" t="s">
        <v>11050</v>
      </c>
      <c r="BS1708" s="1" t="s">
        <v>196</v>
      </c>
      <c r="BT1708" s="1" t="s">
        <v>8873</v>
      </c>
    </row>
    <row r="1709" spans="1:73" ht="13.5" customHeight="1" x14ac:dyDescent="0.25">
      <c r="A1709" s="4" t="str">
        <f t="shared" si="54"/>
        <v>1687_풍각남면_269</v>
      </c>
      <c r="B1709" s="1">
        <v>1687</v>
      </c>
      <c r="C1709" s="1" t="s">
        <v>11322</v>
      </c>
      <c r="D1709" s="1" t="s">
        <v>11323</v>
      </c>
      <c r="E1709" s="1">
        <v>1708</v>
      </c>
      <c r="F1709" s="1">
        <v>8</v>
      </c>
      <c r="G1709" s="1" t="s">
        <v>3562</v>
      </c>
      <c r="H1709" s="1" t="s">
        <v>6465</v>
      </c>
      <c r="I1709" s="1">
        <v>7</v>
      </c>
      <c r="L1709" s="1">
        <v>1</v>
      </c>
      <c r="M1709" s="1" t="s">
        <v>12605</v>
      </c>
      <c r="N1709" s="1" t="s">
        <v>13101</v>
      </c>
      <c r="S1709" s="1" t="s">
        <v>52</v>
      </c>
      <c r="T1709" s="1" t="s">
        <v>6593</v>
      </c>
      <c r="U1709" s="1" t="s">
        <v>83</v>
      </c>
      <c r="V1709" s="1" t="s">
        <v>11397</v>
      </c>
      <c r="W1709" s="1" t="s">
        <v>1729</v>
      </c>
      <c r="X1709" s="1" t="s">
        <v>7084</v>
      </c>
      <c r="Y1709" s="1" t="s">
        <v>140</v>
      </c>
      <c r="Z1709" s="1" t="s">
        <v>7129</v>
      </c>
      <c r="AC1709" s="1">
        <v>32</v>
      </c>
      <c r="AD1709" s="1" t="s">
        <v>633</v>
      </c>
      <c r="AE1709" s="1" t="s">
        <v>7260</v>
      </c>
      <c r="AJ1709" s="1" t="s">
        <v>17</v>
      </c>
      <c r="AK1709" s="1" t="s">
        <v>8908</v>
      </c>
      <c r="AL1709" s="1" t="s">
        <v>51</v>
      </c>
      <c r="AM1709" s="1" t="s">
        <v>8849</v>
      </c>
      <c r="AT1709" s="1" t="s">
        <v>618</v>
      </c>
      <c r="AU1709" s="1" t="s">
        <v>6817</v>
      </c>
      <c r="AV1709" s="1" t="s">
        <v>3489</v>
      </c>
      <c r="AW1709" s="1" t="s">
        <v>8180</v>
      </c>
      <c r="BG1709" s="1" t="s">
        <v>618</v>
      </c>
      <c r="BH1709" s="1" t="s">
        <v>6817</v>
      </c>
      <c r="BI1709" s="1" t="s">
        <v>3765</v>
      </c>
      <c r="BJ1709" s="1" t="s">
        <v>8036</v>
      </c>
      <c r="BK1709" s="1" t="s">
        <v>618</v>
      </c>
      <c r="BL1709" s="1" t="s">
        <v>6817</v>
      </c>
      <c r="BM1709" s="1" t="s">
        <v>2379</v>
      </c>
      <c r="BN1709" s="1" t="s">
        <v>9388</v>
      </c>
      <c r="BO1709" s="1" t="s">
        <v>618</v>
      </c>
      <c r="BP1709" s="1" t="s">
        <v>6817</v>
      </c>
      <c r="BQ1709" s="1" t="s">
        <v>1501</v>
      </c>
      <c r="BR1709" s="1" t="s">
        <v>12226</v>
      </c>
      <c r="BS1709" s="1" t="s">
        <v>86</v>
      </c>
      <c r="BT1709" s="1" t="s">
        <v>8853</v>
      </c>
    </row>
    <row r="1710" spans="1:73" ht="13.5" customHeight="1" x14ac:dyDescent="0.25">
      <c r="A1710" s="4" t="str">
        <f t="shared" si="54"/>
        <v>1687_풍각남면_269</v>
      </c>
      <c r="B1710" s="1">
        <v>1687</v>
      </c>
      <c r="C1710" s="1" t="s">
        <v>11322</v>
      </c>
      <c r="D1710" s="1" t="s">
        <v>11323</v>
      </c>
      <c r="E1710" s="1">
        <v>1709</v>
      </c>
      <c r="F1710" s="1">
        <v>8</v>
      </c>
      <c r="G1710" s="1" t="s">
        <v>3562</v>
      </c>
      <c r="H1710" s="1" t="s">
        <v>6465</v>
      </c>
      <c r="I1710" s="1">
        <v>7</v>
      </c>
      <c r="L1710" s="1">
        <v>1</v>
      </c>
      <c r="M1710" s="1" t="s">
        <v>12605</v>
      </c>
      <c r="N1710" s="1" t="s">
        <v>13101</v>
      </c>
      <c r="S1710" s="1" t="s">
        <v>70</v>
      </c>
      <c r="T1710" s="1" t="s">
        <v>6596</v>
      </c>
      <c r="Y1710" s="1" t="s">
        <v>3766</v>
      </c>
      <c r="Z1710" s="1" t="s">
        <v>8021</v>
      </c>
      <c r="AC1710" s="1">
        <v>5</v>
      </c>
      <c r="AD1710" s="1" t="s">
        <v>133</v>
      </c>
      <c r="AE1710" s="1" t="s">
        <v>8727</v>
      </c>
    </row>
    <row r="1711" spans="1:73" ht="13.5" customHeight="1" x14ac:dyDescent="0.25">
      <c r="A1711" s="4" t="str">
        <f t="shared" si="54"/>
        <v>1687_풍각남면_269</v>
      </c>
      <c r="B1711" s="1">
        <v>1687</v>
      </c>
      <c r="C1711" s="1" t="s">
        <v>11322</v>
      </c>
      <c r="D1711" s="1" t="s">
        <v>11323</v>
      </c>
      <c r="E1711" s="1">
        <v>1710</v>
      </c>
      <c r="F1711" s="1">
        <v>8</v>
      </c>
      <c r="G1711" s="1" t="s">
        <v>3562</v>
      </c>
      <c r="H1711" s="1" t="s">
        <v>6465</v>
      </c>
      <c r="I1711" s="1">
        <v>7</v>
      </c>
      <c r="L1711" s="1">
        <v>1</v>
      </c>
      <c r="M1711" s="1" t="s">
        <v>12605</v>
      </c>
      <c r="N1711" s="1" t="s">
        <v>13101</v>
      </c>
      <c r="S1711" s="1" t="s">
        <v>70</v>
      </c>
      <c r="T1711" s="1" t="s">
        <v>6596</v>
      </c>
      <c r="Y1711" s="1" t="s">
        <v>3767</v>
      </c>
      <c r="Z1711" s="1" t="s">
        <v>8022</v>
      </c>
      <c r="AC1711" s="1">
        <v>2</v>
      </c>
      <c r="AD1711" s="1" t="s">
        <v>69</v>
      </c>
      <c r="AE1711" s="1" t="s">
        <v>6722</v>
      </c>
      <c r="AF1711" s="1" t="s">
        <v>97</v>
      </c>
      <c r="AG1711" s="1" t="s">
        <v>8774</v>
      </c>
    </row>
    <row r="1712" spans="1:73" ht="13.5" customHeight="1" x14ac:dyDescent="0.25">
      <c r="A1712" s="4" t="str">
        <f t="shared" ref="A1712:A1739" si="55">HYPERLINK("http://kyu.snu.ac.kr/sdhj/index.jsp?type=hj/GK14817_00IH_0001_0270.jpg","1687_풍각남면_270")</f>
        <v>1687_풍각남면_270</v>
      </c>
      <c r="B1712" s="1">
        <v>1687</v>
      </c>
      <c r="C1712" s="1" t="s">
        <v>11322</v>
      </c>
      <c r="D1712" s="1" t="s">
        <v>11323</v>
      </c>
      <c r="E1712" s="1">
        <v>1711</v>
      </c>
      <c r="F1712" s="1">
        <v>8</v>
      </c>
      <c r="G1712" s="1" t="s">
        <v>3562</v>
      </c>
      <c r="H1712" s="1" t="s">
        <v>6465</v>
      </c>
      <c r="I1712" s="1">
        <v>7</v>
      </c>
      <c r="L1712" s="1">
        <v>2</v>
      </c>
      <c r="M1712" s="1" t="s">
        <v>12606</v>
      </c>
      <c r="N1712" s="1" t="s">
        <v>13102</v>
      </c>
      <c r="O1712" s="1" t="s">
        <v>6</v>
      </c>
      <c r="P1712" s="1" t="s">
        <v>6578</v>
      </c>
      <c r="T1712" s="1" t="s">
        <v>11369</v>
      </c>
      <c r="U1712" s="1" t="s">
        <v>154</v>
      </c>
      <c r="V1712" s="1" t="s">
        <v>6675</v>
      </c>
      <c r="W1712" s="1" t="s">
        <v>84</v>
      </c>
      <c r="X1712" s="1" t="s">
        <v>11440</v>
      </c>
      <c r="Y1712" s="1" t="s">
        <v>3768</v>
      </c>
      <c r="Z1712" s="1" t="s">
        <v>8023</v>
      </c>
      <c r="AC1712" s="1">
        <v>38</v>
      </c>
      <c r="AD1712" s="1" t="s">
        <v>85</v>
      </c>
      <c r="AE1712" s="1" t="s">
        <v>8720</v>
      </c>
      <c r="AJ1712" s="1" t="s">
        <v>17</v>
      </c>
      <c r="AK1712" s="1" t="s">
        <v>8908</v>
      </c>
      <c r="AL1712" s="1" t="s">
        <v>86</v>
      </c>
      <c r="AM1712" s="1" t="s">
        <v>8853</v>
      </c>
      <c r="AT1712" s="1" t="s">
        <v>1179</v>
      </c>
      <c r="AU1712" s="1" t="s">
        <v>11413</v>
      </c>
      <c r="AV1712" s="1" t="s">
        <v>1742</v>
      </c>
      <c r="AW1712" s="1" t="s">
        <v>7910</v>
      </c>
      <c r="BG1712" s="1" t="s">
        <v>3769</v>
      </c>
      <c r="BH1712" s="1" t="s">
        <v>9925</v>
      </c>
      <c r="BI1712" s="1" t="s">
        <v>3576</v>
      </c>
      <c r="BJ1712" s="1" t="s">
        <v>10148</v>
      </c>
      <c r="BK1712" s="1" t="s">
        <v>334</v>
      </c>
      <c r="BL1712" s="1" t="s">
        <v>6767</v>
      </c>
      <c r="BM1712" s="1" t="s">
        <v>3638</v>
      </c>
      <c r="BN1712" s="1" t="s">
        <v>10574</v>
      </c>
      <c r="BO1712" s="1" t="s">
        <v>335</v>
      </c>
      <c r="BP1712" s="1" t="s">
        <v>6942</v>
      </c>
      <c r="BQ1712" s="1" t="s">
        <v>3639</v>
      </c>
      <c r="BR1712" s="1" t="s">
        <v>8210</v>
      </c>
      <c r="BS1712" s="1" t="s">
        <v>196</v>
      </c>
      <c r="BT1712" s="1" t="s">
        <v>8873</v>
      </c>
    </row>
    <row r="1713" spans="1:73" ht="13.5" customHeight="1" x14ac:dyDescent="0.25">
      <c r="A1713" s="4" t="str">
        <f t="shared" si="55"/>
        <v>1687_풍각남면_270</v>
      </c>
      <c r="B1713" s="1">
        <v>1687</v>
      </c>
      <c r="C1713" s="1" t="s">
        <v>11322</v>
      </c>
      <c r="D1713" s="1" t="s">
        <v>11323</v>
      </c>
      <c r="E1713" s="1">
        <v>1712</v>
      </c>
      <c r="F1713" s="1">
        <v>8</v>
      </c>
      <c r="G1713" s="1" t="s">
        <v>3562</v>
      </c>
      <c r="H1713" s="1" t="s">
        <v>6465</v>
      </c>
      <c r="I1713" s="1">
        <v>7</v>
      </c>
      <c r="L1713" s="1">
        <v>2</v>
      </c>
      <c r="M1713" s="1" t="s">
        <v>12606</v>
      </c>
      <c r="N1713" s="1" t="s">
        <v>13102</v>
      </c>
      <c r="S1713" s="1" t="s">
        <v>52</v>
      </c>
      <c r="T1713" s="1" t="s">
        <v>6593</v>
      </c>
      <c r="W1713" s="1" t="s">
        <v>342</v>
      </c>
      <c r="X1713" s="1" t="s">
        <v>7064</v>
      </c>
      <c r="Y1713" s="1" t="s">
        <v>140</v>
      </c>
      <c r="Z1713" s="1" t="s">
        <v>7129</v>
      </c>
      <c r="AC1713" s="1">
        <v>35</v>
      </c>
      <c r="AD1713" s="1" t="s">
        <v>39</v>
      </c>
      <c r="AE1713" s="1" t="s">
        <v>8715</v>
      </c>
      <c r="AJ1713" s="1" t="s">
        <v>17</v>
      </c>
      <c r="AK1713" s="1" t="s">
        <v>8908</v>
      </c>
      <c r="AL1713" s="1" t="s">
        <v>537</v>
      </c>
      <c r="AM1713" s="1" t="s">
        <v>8937</v>
      </c>
      <c r="AT1713" s="1" t="s">
        <v>180</v>
      </c>
      <c r="AU1713" s="1" t="s">
        <v>6712</v>
      </c>
      <c r="AV1713" s="1" t="s">
        <v>3770</v>
      </c>
      <c r="AW1713" s="1" t="s">
        <v>9511</v>
      </c>
      <c r="BG1713" s="1" t="s">
        <v>60</v>
      </c>
      <c r="BH1713" s="1" t="s">
        <v>7012</v>
      </c>
      <c r="BI1713" s="1" t="s">
        <v>3235</v>
      </c>
      <c r="BJ1713" s="1" t="s">
        <v>9073</v>
      </c>
      <c r="BK1713" s="1" t="s">
        <v>78</v>
      </c>
      <c r="BL1713" s="1" t="s">
        <v>6689</v>
      </c>
      <c r="BM1713" s="1" t="s">
        <v>3771</v>
      </c>
      <c r="BN1713" s="1" t="s">
        <v>10591</v>
      </c>
      <c r="BO1713" s="1" t="s">
        <v>60</v>
      </c>
      <c r="BP1713" s="1" t="s">
        <v>7012</v>
      </c>
      <c r="BQ1713" s="1" t="s">
        <v>3772</v>
      </c>
      <c r="BR1713" s="1" t="s">
        <v>12040</v>
      </c>
      <c r="BS1713" s="1" t="s">
        <v>56</v>
      </c>
      <c r="BT1713" s="1" t="s">
        <v>11552</v>
      </c>
    </row>
    <row r="1714" spans="1:73" ht="13.5" customHeight="1" x14ac:dyDescent="0.25">
      <c r="A1714" s="4" t="str">
        <f t="shared" si="55"/>
        <v>1687_풍각남면_270</v>
      </c>
      <c r="B1714" s="1">
        <v>1687</v>
      </c>
      <c r="C1714" s="1" t="s">
        <v>11322</v>
      </c>
      <c r="D1714" s="1" t="s">
        <v>11323</v>
      </c>
      <c r="E1714" s="1">
        <v>1713</v>
      </c>
      <c r="F1714" s="1">
        <v>8</v>
      </c>
      <c r="G1714" s="1" t="s">
        <v>3562</v>
      </c>
      <c r="H1714" s="1" t="s">
        <v>6465</v>
      </c>
      <c r="I1714" s="1">
        <v>7</v>
      </c>
      <c r="L1714" s="1">
        <v>3</v>
      </c>
      <c r="M1714" s="1" t="s">
        <v>3275</v>
      </c>
      <c r="N1714" s="1" t="s">
        <v>13103</v>
      </c>
      <c r="T1714" s="1" t="s">
        <v>11369</v>
      </c>
      <c r="U1714" s="1" t="s">
        <v>3773</v>
      </c>
      <c r="V1714" s="1" t="s">
        <v>11414</v>
      </c>
      <c r="W1714" s="1" t="s">
        <v>98</v>
      </c>
      <c r="X1714" s="1" t="s">
        <v>11439</v>
      </c>
      <c r="Y1714" s="1" t="s">
        <v>555</v>
      </c>
      <c r="Z1714" s="1" t="s">
        <v>8024</v>
      </c>
      <c r="AC1714" s="1">
        <v>67</v>
      </c>
      <c r="AD1714" s="1" t="s">
        <v>121</v>
      </c>
      <c r="AE1714" s="1" t="s">
        <v>8725</v>
      </c>
      <c r="AJ1714" s="1" t="s">
        <v>17</v>
      </c>
      <c r="AK1714" s="1" t="s">
        <v>8908</v>
      </c>
      <c r="AL1714" s="1" t="s">
        <v>86</v>
      </c>
      <c r="AM1714" s="1" t="s">
        <v>8853</v>
      </c>
      <c r="AT1714" s="1" t="s">
        <v>60</v>
      </c>
      <c r="AU1714" s="1" t="s">
        <v>7012</v>
      </c>
      <c r="AV1714" s="1" t="s">
        <v>556</v>
      </c>
      <c r="AW1714" s="1" t="s">
        <v>9512</v>
      </c>
      <c r="BG1714" s="1" t="s">
        <v>60</v>
      </c>
      <c r="BH1714" s="1" t="s">
        <v>7012</v>
      </c>
      <c r="BI1714" s="1" t="s">
        <v>557</v>
      </c>
      <c r="BJ1714" s="1" t="s">
        <v>7445</v>
      </c>
      <c r="BK1714" s="1" t="s">
        <v>60</v>
      </c>
      <c r="BL1714" s="1" t="s">
        <v>7012</v>
      </c>
      <c r="BM1714" s="1" t="s">
        <v>3774</v>
      </c>
      <c r="BN1714" s="1" t="s">
        <v>10592</v>
      </c>
      <c r="BO1714" s="1" t="s">
        <v>148</v>
      </c>
      <c r="BP1714" s="1" t="s">
        <v>11401</v>
      </c>
      <c r="BQ1714" s="1" t="s">
        <v>3775</v>
      </c>
      <c r="BR1714" s="1" t="s">
        <v>12034</v>
      </c>
      <c r="BS1714" s="1" t="s">
        <v>86</v>
      </c>
      <c r="BT1714" s="1" t="s">
        <v>8853</v>
      </c>
    </row>
    <row r="1715" spans="1:73" ht="13.5" customHeight="1" x14ac:dyDescent="0.25">
      <c r="A1715" s="4" t="str">
        <f t="shared" si="55"/>
        <v>1687_풍각남면_270</v>
      </c>
      <c r="B1715" s="1">
        <v>1687</v>
      </c>
      <c r="C1715" s="1" t="s">
        <v>11322</v>
      </c>
      <c r="D1715" s="1" t="s">
        <v>11323</v>
      </c>
      <c r="E1715" s="1">
        <v>1714</v>
      </c>
      <c r="F1715" s="1">
        <v>8</v>
      </c>
      <c r="G1715" s="1" t="s">
        <v>3562</v>
      </c>
      <c r="H1715" s="1" t="s">
        <v>6465</v>
      </c>
      <c r="I1715" s="1">
        <v>7</v>
      </c>
      <c r="L1715" s="1">
        <v>3</v>
      </c>
      <c r="M1715" s="1" t="s">
        <v>3275</v>
      </c>
      <c r="N1715" s="1" t="s">
        <v>13103</v>
      </c>
      <c r="S1715" s="1" t="s">
        <v>70</v>
      </c>
      <c r="T1715" s="1" t="s">
        <v>6596</v>
      </c>
      <c r="Y1715" s="1" t="s">
        <v>3084</v>
      </c>
      <c r="Z1715" s="1" t="s">
        <v>7858</v>
      </c>
      <c r="AC1715" s="1">
        <v>17</v>
      </c>
      <c r="AD1715" s="1" t="s">
        <v>611</v>
      </c>
      <c r="AE1715" s="1" t="s">
        <v>8764</v>
      </c>
    </row>
    <row r="1716" spans="1:73" ht="13.5" customHeight="1" x14ac:dyDescent="0.25">
      <c r="A1716" s="4" t="str">
        <f t="shared" si="55"/>
        <v>1687_풍각남면_270</v>
      </c>
      <c r="B1716" s="1">
        <v>1687</v>
      </c>
      <c r="C1716" s="1" t="s">
        <v>11322</v>
      </c>
      <c r="D1716" s="1" t="s">
        <v>11323</v>
      </c>
      <c r="E1716" s="1">
        <v>1715</v>
      </c>
      <c r="F1716" s="1">
        <v>8</v>
      </c>
      <c r="G1716" s="1" t="s">
        <v>3562</v>
      </c>
      <c r="H1716" s="1" t="s">
        <v>6465</v>
      </c>
      <c r="I1716" s="1">
        <v>7</v>
      </c>
      <c r="L1716" s="1">
        <v>4</v>
      </c>
      <c r="M1716" s="1" t="s">
        <v>12607</v>
      </c>
      <c r="N1716" s="1" t="s">
        <v>13104</v>
      </c>
      <c r="O1716" s="1" t="s">
        <v>6</v>
      </c>
      <c r="P1716" s="1" t="s">
        <v>6578</v>
      </c>
      <c r="T1716" s="1" t="s">
        <v>11368</v>
      </c>
      <c r="U1716" s="1" t="s">
        <v>227</v>
      </c>
      <c r="V1716" s="1" t="s">
        <v>6680</v>
      </c>
      <c r="W1716" s="1" t="s">
        <v>84</v>
      </c>
      <c r="X1716" s="1" t="s">
        <v>11440</v>
      </c>
      <c r="Y1716" s="1" t="s">
        <v>3776</v>
      </c>
      <c r="Z1716" s="1" t="s">
        <v>8025</v>
      </c>
      <c r="AC1716" s="1">
        <v>45</v>
      </c>
      <c r="AD1716" s="1" t="s">
        <v>406</v>
      </c>
      <c r="AE1716" s="1" t="s">
        <v>8755</v>
      </c>
      <c r="AJ1716" s="1" t="s">
        <v>17</v>
      </c>
      <c r="AK1716" s="1" t="s">
        <v>8908</v>
      </c>
      <c r="AL1716" s="1" t="s">
        <v>86</v>
      </c>
      <c r="AM1716" s="1" t="s">
        <v>8853</v>
      </c>
      <c r="AT1716" s="1" t="s">
        <v>60</v>
      </c>
      <c r="AU1716" s="1" t="s">
        <v>7012</v>
      </c>
      <c r="AV1716" s="1" t="s">
        <v>881</v>
      </c>
      <c r="AW1716" s="1" t="s">
        <v>7444</v>
      </c>
      <c r="BG1716" s="1" t="s">
        <v>180</v>
      </c>
      <c r="BH1716" s="1" t="s">
        <v>6712</v>
      </c>
      <c r="BI1716" s="1" t="s">
        <v>3777</v>
      </c>
      <c r="BJ1716" s="1" t="s">
        <v>9494</v>
      </c>
      <c r="BK1716" s="1" t="s">
        <v>3778</v>
      </c>
      <c r="BL1716" s="1" t="s">
        <v>9925</v>
      </c>
      <c r="BM1716" s="1" t="s">
        <v>3576</v>
      </c>
      <c r="BN1716" s="1" t="s">
        <v>10148</v>
      </c>
      <c r="BO1716" s="1" t="s">
        <v>471</v>
      </c>
      <c r="BP1716" s="1" t="s">
        <v>9170</v>
      </c>
      <c r="BQ1716" s="1" t="s">
        <v>3779</v>
      </c>
      <c r="BR1716" s="1" t="s">
        <v>11060</v>
      </c>
      <c r="BS1716" s="1" t="s">
        <v>51</v>
      </c>
      <c r="BT1716" s="1" t="s">
        <v>8849</v>
      </c>
    </row>
    <row r="1717" spans="1:73" ht="13.5" customHeight="1" x14ac:dyDescent="0.25">
      <c r="A1717" s="4" t="str">
        <f t="shared" si="55"/>
        <v>1687_풍각남면_270</v>
      </c>
      <c r="B1717" s="1">
        <v>1687</v>
      </c>
      <c r="C1717" s="1" t="s">
        <v>11322</v>
      </c>
      <c r="D1717" s="1" t="s">
        <v>11323</v>
      </c>
      <c r="E1717" s="1">
        <v>1716</v>
      </c>
      <c r="F1717" s="1">
        <v>8</v>
      </c>
      <c r="G1717" s="1" t="s">
        <v>3562</v>
      </c>
      <c r="H1717" s="1" t="s">
        <v>6465</v>
      </c>
      <c r="I1717" s="1">
        <v>7</v>
      </c>
      <c r="L1717" s="1">
        <v>4</v>
      </c>
      <c r="M1717" s="1" t="s">
        <v>12607</v>
      </c>
      <c r="N1717" s="1" t="s">
        <v>13104</v>
      </c>
      <c r="S1717" s="1" t="s">
        <v>52</v>
      </c>
      <c r="T1717" s="1" t="s">
        <v>6593</v>
      </c>
      <c r="W1717" s="1" t="s">
        <v>2173</v>
      </c>
      <c r="X1717" s="1" t="s">
        <v>7090</v>
      </c>
      <c r="Y1717" s="1" t="s">
        <v>140</v>
      </c>
      <c r="Z1717" s="1" t="s">
        <v>7129</v>
      </c>
      <c r="AC1717" s="1">
        <v>43</v>
      </c>
      <c r="AD1717" s="1" t="s">
        <v>382</v>
      </c>
      <c r="AE1717" s="1" t="s">
        <v>8753</v>
      </c>
      <c r="AJ1717" s="1" t="s">
        <v>17</v>
      </c>
      <c r="AK1717" s="1" t="s">
        <v>8908</v>
      </c>
      <c r="AL1717" s="1" t="s">
        <v>2537</v>
      </c>
      <c r="AM1717" s="1" t="s">
        <v>8944</v>
      </c>
      <c r="AT1717" s="1" t="s">
        <v>1179</v>
      </c>
      <c r="AU1717" s="1" t="s">
        <v>11413</v>
      </c>
      <c r="AV1717" s="1" t="s">
        <v>3780</v>
      </c>
      <c r="AW1717" s="1" t="s">
        <v>9513</v>
      </c>
      <c r="BG1717" s="1" t="s">
        <v>471</v>
      </c>
      <c r="BH1717" s="1" t="s">
        <v>9170</v>
      </c>
      <c r="BI1717" s="1" t="s">
        <v>3781</v>
      </c>
      <c r="BJ1717" s="1" t="s">
        <v>10158</v>
      </c>
      <c r="BK1717" s="1" t="s">
        <v>471</v>
      </c>
      <c r="BL1717" s="1" t="s">
        <v>9170</v>
      </c>
      <c r="BM1717" s="1" t="s">
        <v>3782</v>
      </c>
      <c r="BN1717" s="1" t="s">
        <v>10593</v>
      </c>
      <c r="BO1717" s="1" t="s">
        <v>60</v>
      </c>
      <c r="BP1717" s="1" t="s">
        <v>7012</v>
      </c>
      <c r="BQ1717" s="1" t="s">
        <v>3783</v>
      </c>
      <c r="BR1717" s="1" t="s">
        <v>11061</v>
      </c>
      <c r="BS1717" s="1" t="s">
        <v>636</v>
      </c>
      <c r="BT1717" s="1" t="s">
        <v>8934</v>
      </c>
    </row>
    <row r="1718" spans="1:73" ht="13.5" customHeight="1" x14ac:dyDescent="0.25">
      <c r="A1718" s="4" t="str">
        <f t="shared" si="55"/>
        <v>1687_풍각남면_270</v>
      </c>
      <c r="B1718" s="1">
        <v>1687</v>
      </c>
      <c r="C1718" s="1" t="s">
        <v>11322</v>
      </c>
      <c r="D1718" s="1" t="s">
        <v>11323</v>
      </c>
      <c r="E1718" s="1">
        <v>1717</v>
      </c>
      <c r="F1718" s="1">
        <v>8</v>
      </c>
      <c r="G1718" s="1" t="s">
        <v>3562</v>
      </c>
      <c r="H1718" s="1" t="s">
        <v>6465</v>
      </c>
      <c r="I1718" s="1">
        <v>7</v>
      </c>
      <c r="L1718" s="1">
        <v>4</v>
      </c>
      <c r="M1718" s="1" t="s">
        <v>12607</v>
      </c>
      <c r="N1718" s="1" t="s">
        <v>13104</v>
      </c>
      <c r="S1718" s="1" t="s">
        <v>70</v>
      </c>
      <c r="T1718" s="1" t="s">
        <v>6596</v>
      </c>
      <c r="Y1718" s="1" t="s">
        <v>1113</v>
      </c>
      <c r="Z1718" s="1" t="s">
        <v>7348</v>
      </c>
      <c r="AC1718" s="1">
        <v>6</v>
      </c>
      <c r="AD1718" s="1" t="s">
        <v>333</v>
      </c>
      <c r="AE1718" s="1" t="s">
        <v>8749</v>
      </c>
    </row>
    <row r="1719" spans="1:73" ht="13.5" customHeight="1" x14ac:dyDescent="0.25">
      <c r="A1719" s="4" t="str">
        <f t="shared" si="55"/>
        <v>1687_풍각남면_270</v>
      </c>
      <c r="B1719" s="1">
        <v>1687</v>
      </c>
      <c r="C1719" s="1" t="s">
        <v>11322</v>
      </c>
      <c r="D1719" s="1" t="s">
        <v>11323</v>
      </c>
      <c r="E1719" s="1">
        <v>1718</v>
      </c>
      <c r="F1719" s="1">
        <v>9</v>
      </c>
      <c r="G1719" s="1" t="s">
        <v>3784</v>
      </c>
      <c r="H1719" s="1" t="s">
        <v>6466</v>
      </c>
      <c r="I1719" s="1">
        <v>1</v>
      </c>
      <c r="J1719" s="1" t="s">
        <v>3785</v>
      </c>
      <c r="K1719" s="1" t="s">
        <v>11353</v>
      </c>
      <c r="L1719" s="1">
        <v>1</v>
      </c>
      <c r="M1719" s="1" t="s">
        <v>12608</v>
      </c>
      <c r="N1719" s="1" t="s">
        <v>13105</v>
      </c>
      <c r="T1719" s="1" t="s">
        <v>11369</v>
      </c>
      <c r="U1719" s="1" t="s">
        <v>3786</v>
      </c>
      <c r="V1719" s="1" t="s">
        <v>11427</v>
      </c>
      <c r="W1719" s="1" t="s">
        <v>98</v>
      </c>
      <c r="X1719" s="1" t="s">
        <v>11439</v>
      </c>
      <c r="Y1719" s="1" t="s">
        <v>3787</v>
      </c>
      <c r="Z1719" s="1" t="s">
        <v>7872</v>
      </c>
      <c r="AC1719" s="1">
        <v>38</v>
      </c>
      <c r="AD1719" s="1" t="s">
        <v>85</v>
      </c>
      <c r="AE1719" s="1" t="s">
        <v>8720</v>
      </c>
      <c r="AJ1719" s="1" t="s">
        <v>17</v>
      </c>
      <c r="AK1719" s="1" t="s">
        <v>8908</v>
      </c>
      <c r="AL1719" s="1" t="s">
        <v>56</v>
      </c>
      <c r="AM1719" s="1" t="s">
        <v>11552</v>
      </c>
      <c r="AT1719" s="1" t="s">
        <v>60</v>
      </c>
      <c r="AU1719" s="1" t="s">
        <v>7012</v>
      </c>
      <c r="AV1719" s="1" t="s">
        <v>3505</v>
      </c>
      <c r="AW1719" s="1" t="s">
        <v>11776</v>
      </c>
      <c r="BG1719" s="1" t="s">
        <v>60</v>
      </c>
      <c r="BH1719" s="1" t="s">
        <v>7012</v>
      </c>
      <c r="BI1719" s="1" t="s">
        <v>3788</v>
      </c>
      <c r="BJ1719" s="1" t="s">
        <v>10141</v>
      </c>
      <c r="BK1719" s="1" t="s">
        <v>60</v>
      </c>
      <c r="BL1719" s="1" t="s">
        <v>7012</v>
      </c>
      <c r="BM1719" s="1" t="s">
        <v>3089</v>
      </c>
      <c r="BN1719" s="1" t="s">
        <v>7859</v>
      </c>
      <c r="BO1719" s="1" t="s">
        <v>60</v>
      </c>
      <c r="BP1719" s="1" t="s">
        <v>7012</v>
      </c>
      <c r="BQ1719" s="1" t="s">
        <v>3507</v>
      </c>
      <c r="BR1719" s="1" t="s">
        <v>9521</v>
      </c>
      <c r="BS1719" s="1" t="s">
        <v>108</v>
      </c>
      <c r="BT1719" s="1" t="s">
        <v>8869</v>
      </c>
    </row>
    <row r="1720" spans="1:73" ht="13.5" customHeight="1" x14ac:dyDescent="0.25">
      <c r="A1720" s="4" t="str">
        <f t="shared" si="55"/>
        <v>1687_풍각남면_270</v>
      </c>
      <c r="B1720" s="1">
        <v>1687</v>
      </c>
      <c r="C1720" s="1" t="s">
        <v>11322</v>
      </c>
      <c r="D1720" s="1" t="s">
        <v>11323</v>
      </c>
      <c r="E1720" s="1">
        <v>1719</v>
      </c>
      <c r="F1720" s="1">
        <v>9</v>
      </c>
      <c r="G1720" s="1" t="s">
        <v>3784</v>
      </c>
      <c r="H1720" s="1" t="s">
        <v>6466</v>
      </c>
      <c r="I1720" s="1">
        <v>1</v>
      </c>
      <c r="L1720" s="1">
        <v>1</v>
      </c>
      <c r="M1720" s="1" t="s">
        <v>12608</v>
      </c>
      <c r="N1720" s="1" t="s">
        <v>13105</v>
      </c>
      <c r="S1720" s="1" t="s">
        <v>52</v>
      </c>
      <c r="T1720" s="1" t="s">
        <v>6593</v>
      </c>
      <c r="U1720" s="1" t="s">
        <v>53</v>
      </c>
      <c r="V1720" s="1" t="s">
        <v>6668</v>
      </c>
      <c r="Y1720" s="1" t="s">
        <v>13437</v>
      </c>
      <c r="Z1720" s="1" t="s">
        <v>13455</v>
      </c>
      <c r="AF1720" s="1" t="s">
        <v>129</v>
      </c>
      <c r="AG1720" s="1" t="s">
        <v>8738</v>
      </c>
    </row>
    <row r="1721" spans="1:73" ht="13.5" customHeight="1" x14ac:dyDescent="0.25">
      <c r="A1721" s="4" t="str">
        <f t="shared" si="55"/>
        <v>1687_풍각남면_270</v>
      </c>
      <c r="B1721" s="1">
        <v>1687</v>
      </c>
      <c r="C1721" s="1" t="s">
        <v>11322</v>
      </c>
      <c r="D1721" s="1" t="s">
        <v>11323</v>
      </c>
      <c r="E1721" s="1">
        <v>1720</v>
      </c>
      <c r="F1721" s="1">
        <v>9</v>
      </c>
      <c r="G1721" s="1" t="s">
        <v>3784</v>
      </c>
      <c r="H1721" s="1" t="s">
        <v>6466</v>
      </c>
      <c r="I1721" s="1">
        <v>1</v>
      </c>
      <c r="L1721" s="1">
        <v>2</v>
      </c>
      <c r="M1721" s="1" t="s">
        <v>5136</v>
      </c>
      <c r="N1721" s="1" t="s">
        <v>9624</v>
      </c>
      <c r="T1721" s="1" t="s">
        <v>11368</v>
      </c>
      <c r="U1721" s="1" t="s">
        <v>3789</v>
      </c>
      <c r="V1721" s="1" t="s">
        <v>6913</v>
      </c>
      <c r="W1721" s="1" t="s">
        <v>518</v>
      </c>
      <c r="X1721" s="1" t="s">
        <v>7068</v>
      </c>
      <c r="Y1721" s="1" t="s">
        <v>847</v>
      </c>
      <c r="Z1721" s="1" t="s">
        <v>8026</v>
      </c>
      <c r="AC1721" s="1">
        <v>55</v>
      </c>
      <c r="AD1721" s="1" t="s">
        <v>431</v>
      </c>
      <c r="AE1721" s="1" t="s">
        <v>8760</v>
      </c>
      <c r="AJ1721" s="1" t="s">
        <v>17</v>
      </c>
      <c r="AK1721" s="1" t="s">
        <v>8908</v>
      </c>
      <c r="AL1721" s="1" t="s">
        <v>163</v>
      </c>
      <c r="AM1721" s="1" t="s">
        <v>8851</v>
      </c>
      <c r="AT1721" s="1" t="s">
        <v>60</v>
      </c>
      <c r="AU1721" s="1" t="s">
        <v>7012</v>
      </c>
      <c r="AV1721" s="1" t="s">
        <v>1285</v>
      </c>
      <c r="AW1721" s="1" t="s">
        <v>9320</v>
      </c>
      <c r="BG1721" s="1" t="s">
        <v>60</v>
      </c>
      <c r="BH1721" s="1" t="s">
        <v>7012</v>
      </c>
      <c r="BI1721" s="1" t="s">
        <v>1585</v>
      </c>
      <c r="BJ1721" s="1" t="s">
        <v>11934</v>
      </c>
      <c r="BK1721" s="1" t="s">
        <v>60</v>
      </c>
      <c r="BL1721" s="1" t="s">
        <v>7012</v>
      </c>
      <c r="BM1721" s="1" t="s">
        <v>1852</v>
      </c>
      <c r="BN1721" s="1" t="s">
        <v>7559</v>
      </c>
      <c r="BO1721" s="1" t="s">
        <v>60</v>
      </c>
      <c r="BP1721" s="1" t="s">
        <v>7012</v>
      </c>
      <c r="BQ1721" s="1" t="s">
        <v>3790</v>
      </c>
      <c r="BR1721" s="1" t="s">
        <v>11062</v>
      </c>
      <c r="BS1721" s="1" t="s">
        <v>86</v>
      </c>
      <c r="BT1721" s="1" t="s">
        <v>8853</v>
      </c>
    </row>
    <row r="1722" spans="1:73" ht="13.5" customHeight="1" x14ac:dyDescent="0.25">
      <c r="A1722" s="4" t="str">
        <f t="shared" si="55"/>
        <v>1687_풍각남면_270</v>
      </c>
      <c r="B1722" s="1">
        <v>1687</v>
      </c>
      <c r="C1722" s="1" t="s">
        <v>11322</v>
      </c>
      <c r="D1722" s="1" t="s">
        <v>11323</v>
      </c>
      <c r="E1722" s="1">
        <v>1721</v>
      </c>
      <c r="F1722" s="1">
        <v>9</v>
      </c>
      <c r="G1722" s="1" t="s">
        <v>3784</v>
      </c>
      <c r="H1722" s="1" t="s">
        <v>6466</v>
      </c>
      <c r="I1722" s="1">
        <v>1</v>
      </c>
      <c r="L1722" s="1">
        <v>2</v>
      </c>
      <c r="M1722" s="1" t="s">
        <v>5136</v>
      </c>
      <c r="N1722" s="1" t="s">
        <v>9624</v>
      </c>
      <c r="S1722" s="1" t="s">
        <v>52</v>
      </c>
      <c r="T1722" s="1" t="s">
        <v>6593</v>
      </c>
      <c r="W1722" s="1" t="s">
        <v>1254</v>
      </c>
      <c r="X1722" s="1" t="s">
        <v>7079</v>
      </c>
      <c r="Y1722" s="1" t="s">
        <v>140</v>
      </c>
      <c r="Z1722" s="1" t="s">
        <v>7129</v>
      </c>
      <c r="AC1722" s="1">
        <v>38</v>
      </c>
      <c r="AD1722" s="1" t="s">
        <v>85</v>
      </c>
      <c r="AE1722" s="1" t="s">
        <v>8720</v>
      </c>
      <c r="AJ1722" s="1" t="s">
        <v>17</v>
      </c>
      <c r="AK1722" s="1" t="s">
        <v>8908</v>
      </c>
      <c r="AL1722" s="1" t="s">
        <v>86</v>
      </c>
      <c r="AM1722" s="1" t="s">
        <v>8853</v>
      </c>
      <c r="AT1722" s="1" t="s">
        <v>60</v>
      </c>
      <c r="AU1722" s="1" t="s">
        <v>7012</v>
      </c>
      <c r="AV1722" s="1" t="s">
        <v>3791</v>
      </c>
      <c r="AW1722" s="1" t="s">
        <v>8701</v>
      </c>
      <c r="BG1722" s="1" t="s">
        <v>3792</v>
      </c>
      <c r="BH1722" s="1" t="s">
        <v>9244</v>
      </c>
      <c r="BI1722" s="1" t="s">
        <v>13898</v>
      </c>
      <c r="BJ1722" s="1" t="s">
        <v>9750</v>
      </c>
      <c r="BK1722" s="1" t="s">
        <v>579</v>
      </c>
      <c r="BL1722" s="1" t="s">
        <v>9171</v>
      </c>
      <c r="BM1722" s="1" t="s">
        <v>3793</v>
      </c>
      <c r="BN1722" s="1" t="s">
        <v>10326</v>
      </c>
      <c r="BO1722" s="1" t="s">
        <v>60</v>
      </c>
      <c r="BP1722" s="1" t="s">
        <v>7012</v>
      </c>
      <c r="BQ1722" s="1" t="s">
        <v>3794</v>
      </c>
      <c r="BR1722" s="1" t="s">
        <v>12266</v>
      </c>
      <c r="BS1722" s="1" t="s">
        <v>51</v>
      </c>
      <c r="BT1722" s="1" t="s">
        <v>8849</v>
      </c>
    </row>
    <row r="1723" spans="1:73" ht="13.5" customHeight="1" x14ac:dyDescent="0.25">
      <c r="A1723" s="4" t="str">
        <f t="shared" si="55"/>
        <v>1687_풍각남면_270</v>
      </c>
      <c r="B1723" s="1">
        <v>1687</v>
      </c>
      <c r="C1723" s="1" t="s">
        <v>11322</v>
      </c>
      <c r="D1723" s="1" t="s">
        <v>11323</v>
      </c>
      <c r="E1723" s="1">
        <v>1722</v>
      </c>
      <c r="F1723" s="1">
        <v>9</v>
      </c>
      <c r="G1723" s="1" t="s">
        <v>3784</v>
      </c>
      <c r="H1723" s="1" t="s">
        <v>6466</v>
      </c>
      <c r="I1723" s="1">
        <v>1</v>
      </c>
      <c r="L1723" s="1">
        <v>2</v>
      </c>
      <c r="M1723" s="1" t="s">
        <v>5136</v>
      </c>
      <c r="N1723" s="1" t="s">
        <v>9624</v>
      </c>
      <c r="S1723" s="1" t="s">
        <v>93</v>
      </c>
      <c r="T1723" s="1" t="s">
        <v>6597</v>
      </c>
      <c r="U1723" s="1" t="s">
        <v>3748</v>
      </c>
      <c r="V1723" s="1" t="s">
        <v>6912</v>
      </c>
      <c r="Y1723" s="1" t="s">
        <v>3795</v>
      </c>
      <c r="Z1723" s="1" t="s">
        <v>8027</v>
      </c>
      <c r="AC1723" s="1">
        <v>11</v>
      </c>
      <c r="AD1723" s="1" t="s">
        <v>192</v>
      </c>
      <c r="AE1723" s="1" t="s">
        <v>8735</v>
      </c>
    </row>
    <row r="1724" spans="1:73" ht="13.5" customHeight="1" x14ac:dyDescent="0.25">
      <c r="A1724" s="4" t="str">
        <f t="shared" si="55"/>
        <v>1687_풍각남면_270</v>
      </c>
      <c r="B1724" s="1">
        <v>1687</v>
      </c>
      <c r="C1724" s="1" t="s">
        <v>11322</v>
      </c>
      <c r="D1724" s="1" t="s">
        <v>11323</v>
      </c>
      <c r="E1724" s="1">
        <v>1723</v>
      </c>
      <c r="F1724" s="1">
        <v>9</v>
      </c>
      <c r="G1724" s="1" t="s">
        <v>3784</v>
      </c>
      <c r="H1724" s="1" t="s">
        <v>6466</v>
      </c>
      <c r="I1724" s="1">
        <v>1</v>
      </c>
      <c r="L1724" s="1">
        <v>2</v>
      </c>
      <c r="M1724" s="1" t="s">
        <v>5136</v>
      </c>
      <c r="N1724" s="1" t="s">
        <v>9624</v>
      </c>
      <c r="S1724" s="1" t="s">
        <v>70</v>
      </c>
      <c r="T1724" s="1" t="s">
        <v>6596</v>
      </c>
      <c r="Y1724" s="1" t="s">
        <v>13442</v>
      </c>
      <c r="Z1724" s="1" t="s">
        <v>13462</v>
      </c>
      <c r="AC1724" s="1">
        <v>9</v>
      </c>
      <c r="AD1724" s="1" t="s">
        <v>594</v>
      </c>
      <c r="AE1724" s="1" t="s">
        <v>8763</v>
      </c>
    </row>
    <row r="1725" spans="1:73" ht="13.5" customHeight="1" x14ac:dyDescent="0.25">
      <c r="A1725" s="4" t="str">
        <f t="shared" si="55"/>
        <v>1687_풍각남면_270</v>
      </c>
      <c r="B1725" s="1">
        <v>1687</v>
      </c>
      <c r="C1725" s="1" t="s">
        <v>11322</v>
      </c>
      <c r="D1725" s="1" t="s">
        <v>11323</v>
      </c>
      <c r="E1725" s="1">
        <v>1724</v>
      </c>
      <c r="F1725" s="1">
        <v>9</v>
      </c>
      <c r="G1725" s="1" t="s">
        <v>3784</v>
      </c>
      <c r="H1725" s="1" t="s">
        <v>6466</v>
      </c>
      <c r="I1725" s="1">
        <v>1</v>
      </c>
      <c r="L1725" s="1">
        <v>3</v>
      </c>
      <c r="M1725" s="1" t="s">
        <v>12609</v>
      </c>
      <c r="N1725" s="1" t="s">
        <v>13106</v>
      </c>
      <c r="T1725" s="1" t="s">
        <v>11368</v>
      </c>
      <c r="U1725" s="1" t="s">
        <v>3796</v>
      </c>
      <c r="V1725" s="1" t="s">
        <v>6868</v>
      </c>
      <c r="W1725" s="1" t="s">
        <v>98</v>
      </c>
      <c r="X1725" s="1" t="s">
        <v>11439</v>
      </c>
      <c r="Y1725" s="1" t="s">
        <v>3797</v>
      </c>
      <c r="Z1725" s="1" t="s">
        <v>8028</v>
      </c>
      <c r="AC1725" s="1">
        <v>60</v>
      </c>
      <c r="AD1725" s="1" t="s">
        <v>312</v>
      </c>
      <c r="AE1725" s="1" t="s">
        <v>8746</v>
      </c>
      <c r="AJ1725" s="1" t="s">
        <v>17</v>
      </c>
      <c r="AK1725" s="1" t="s">
        <v>8908</v>
      </c>
      <c r="AL1725" s="1" t="s">
        <v>86</v>
      </c>
      <c r="AM1725" s="1" t="s">
        <v>8853</v>
      </c>
      <c r="AT1725" s="1" t="s">
        <v>392</v>
      </c>
      <c r="AU1725" s="1" t="s">
        <v>9213</v>
      </c>
      <c r="AV1725" s="1" t="s">
        <v>3798</v>
      </c>
      <c r="AW1725" s="1" t="s">
        <v>9514</v>
      </c>
      <c r="BG1725" s="1" t="s">
        <v>931</v>
      </c>
      <c r="BH1725" s="1" t="s">
        <v>6813</v>
      </c>
      <c r="BI1725" s="1" t="s">
        <v>310</v>
      </c>
      <c r="BJ1725" s="1" t="s">
        <v>7854</v>
      </c>
      <c r="BK1725" s="1" t="s">
        <v>3778</v>
      </c>
      <c r="BL1725" s="1" t="s">
        <v>9925</v>
      </c>
      <c r="BM1725" s="1" t="s">
        <v>3799</v>
      </c>
      <c r="BN1725" s="1" t="s">
        <v>10160</v>
      </c>
      <c r="BO1725" s="1" t="s">
        <v>423</v>
      </c>
      <c r="BP1725" s="1" t="s">
        <v>8997</v>
      </c>
      <c r="BQ1725" s="1" t="s">
        <v>3800</v>
      </c>
      <c r="BR1725" s="1" t="s">
        <v>11063</v>
      </c>
      <c r="BS1725" s="1" t="s">
        <v>56</v>
      </c>
      <c r="BT1725" s="1" t="s">
        <v>11552</v>
      </c>
      <c r="BU1725" s="1" t="s">
        <v>14034</v>
      </c>
    </row>
    <row r="1726" spans="1:73" ht="13.5" customHeight="1" x14ac:dyDescent="0.25">
      <c r="A1726" s="4" t="str">
        <f t="shared" si="55"/>
        <v>1687_풍각남면_270</v>
      </c>
      <c r="B1726" s="1">
        <v>1687</v>
      </c>
      <c r="C1726" s="1" t="s">
        <v>11322</v>
      </c>
      <c r="D1726" s="1" t="s">
        <v>11323</v>
      </c>
      <c r="E1726" s="1">
        <v>1725</v>
      </c>
      <c r="F1726" s="1">
        <v>9</v>
      </c>
      <c r="G1726" s="1" t="s">
        <v>3784</v>
      </c>
      <c r="H1726" s="1" t="s">
        <v>6466</v>
      </c>
      <c r="I1726" s="1">
        <v>1</v>
      </c>
      <c r="L1726" s="1">
        <v>3</v>
      </c>
      <c r="M1726" s="1" t="s">
        <v>12609</v>
      </c>
      <c r="N1726" s="1" t="s">
        <v>13106</v>
      </c>
      <c r="S1726" s="1" t="s">
        <v>52</v>
      </c>
      <c r="T1726" s="1" t="s">
        <v>6593</v>
      </c>
      <c r="W1726" s="1" t="s">
        <v>245</v>
      </c>
      <c r="X1726" s="1" t="s">
        <v>7060</v>
      </c>
      <c r="Y1726" s="1" t="s">
        <v>140</v>
      </c>
      <c r="Z1726" s="1" t="s">
        <v>7129</v>
      </c>
      <c r="AC1726" s="1">
        <v>54</v>
      </c>
      <c r="AD1726" s="1" t="s">
        <v>264</v>
      </c>
      <c r="AE1726" s="1" t="s">
        <v>8743</v>
      </c>
      <c r="AJ1726" s="1" t="s">
        <v>17</v>
      </c>
      <c r="AK1726" s="1" t="s">
        <v>8908</v>
      </c>
      <c r="AL1726" s="1" t="s">
        <v>77</v>
      </c>
      <c r="AM1726" s="1" t="s">
        <v>8882</v>
      </c>
      <c r="AT1726" s="1" t="s">
        <v>3801</v>
      </c>
      <c r="AU1726" s="1" t="s">
        <v>9214</v>
      </c>
      <c r="AV1726" s="1" t="s">
        <v>847</v>
      </c>
      <c r="AW1726" s="1" t="s">
        <v>8026</v>
      </c>
      <c r="BG1726" s="1" t="s">
        <v>335</v>
      </c>
      <c r="BH1726" s="1" t="s">
        <v>6942</v>
      </c>
      <c r="BI1726" s="1" t="s">
        <v>1410</v>
      </c>
      <c r="BJ1726" s="1" t="s">
        <v>8328</v>
      </c>
      <c r="BK1726" s="1" t="s">
        <v>335</v>
      </c>
      <c r="BL1726" s="1" t="s">
        <v>6942</v>
      </c>
      <c r="BM1726" s="1" t="s">
        <v>2495</v>
      </c>
      <c r="BN1726" s="1" t="s">
        <v>10508</v>
      </c>
      <c r="BO1726" s="1" t="s">
        <v>3802</v>
      </c>
      <c r="BP1726" s="1" t="s">
        <v>6942</v>
      </c>
      <c r="BQ1726" s="1" t="s">
        <v>3803</v>
      </c>
      <c r="BR1726" s="1" t="s">
        <v>12091</v>
      </c>
      <c r="BS1726" s="1" t="s">
        <v>86</v>
      </c>
      <c r="BT1726" s="1" t="s">
        <v>8853</v>
      </c>
    </row>
    <row r="1727" spans="1:73" ht="13.5" customHeight="1" x14ac:dyDescent="0.25">
      <c r="A1727" s="4" t="str">
        <f t="shared" si="55"/>
        <v>1687_풍각남면_270</v>
      </c>
      <c r="B1727" s="1">
        <v>1687</v>
      </c>
      <c r="C1727" s="1" t="s">
        <v>11322</v>
      </c>
      <c r="D1727" s="1" t="s">
        <v>11323</v>
      </c>
      <c r="E1727" s="1">
        <v>1726</v>
      </c>
      <c r="F1727" s="1">
        <v>9</v>
      </c>
      <c r="G1727" s="1" t="s">
        <v>3784</v>
      </c>
      <c r="H1727" s="1" t="s">
        <v>6466</v>
      </c>
      <c r="I1727" s="1">
        <v>1</v>
      </c>
      <c r="L1727" s="1">
        <v>3</v>
      </c>
      <c r="M1727" s="1" t="s">
        <v>12609</v>
      </c>
      <c r="N1727" s="1" t="s">
        <v>13106</v>
      </c>
      <c r="S1727" s="1" t="s">
        <v>70</v>
      </c>
      <c r="T1727" s="1" t="s">
        <v>6596</v>
      </c>
      <c r="Y1727" s="1" t="s">
        <v>1902</v>
      </c>
      <c r="Z1727" s="1" t="s">
        <v>7557</v>
      </c>
      <c r="AC1727" s="1">
        <v>5</v>
      </c>
      <c r="AD1727" s="1" t="s">
        <v>133</v>
      </c>
      <c r="AE1727" s="1" t="s">
        <v>8727</v>
      </c>
    </row>
    <row r="1728" spans="1:73" ht="13.5" customHeight="1" x14ac:dyDescent="0.25">
      <c r="A1728" s="4" t="str">
        <f t="shared" si="55"/>
        <v>1687_풍각남면_270</v>
      </c>
      <c r="B1728" s="1">
        <v>1687</v>
      </c>
      <c r="C1728" s="1" t="s">
        <v>11322</v>
      </c>
      <c r="D1728" s="1" t="s">
        <v>11323</v>
      </c>
      <c r="E1728" s="1">
        <v>1727</v>
      </c>
      <c r="F1728" s="1">
        <v>9</v>
      </c>
      <c r="G1728" s="1" t="s">
        <v>3784</v>
      </c>
      <c r="H1728" s="1" t="s">
        <v>6466</v>
      </c>
      <c r="I1728" s="1">
        <v>1</v>
      </c>
      <c r="L1728" s="1">
        <v>3</v>
      </c>
      <c r="M1728" s="1" t="s">
        <v>12609</v>
      </c>
      <c r="N1728" s="1" t="s">
        <v>13106</v>
      </c>
      <c r="S1728" s="1" t="s">
        <v>70</v>
      </c>
      <c r="T1728" s="1" t="s">
        <v>6596</v>
      </c>
      <c r="Y1728" s="1" t="s">
        <v>3804</v>
      </c>
      <c r="Z1728" s="1" t="s">
        <v>8029</v>
      </c>
      <c r="AC1728" s="1">
        <v>2</v>
      </c>
      <c r="AD1728" s="1" t="s">
        <v>69</v>
      </c>
      <c r="AE1728" s="1" t="s">
        <v>6722</v>
      </c>
      <c r="AF1728" s="1" t="s">
        <v>97</v>
      </c>
      <c r="AG1728" s="1" t="s">
        <v>8774</v>
      </c>
    </row>
    <row r="1729" spans="1:73" ht="13.5" customHeight="1" x14ac:dyDescent="0.25">
      <c r="A1729" s="4" t="str">
        <f t="shared" si="55"/>
        <v>1687_풍각남면_270</v>
      </c>
      <c r="B1729" s="1">
        <v>1687</v>
      </c>
      <c r="C1729" s="1" t="s">
        <v>11322</v>
      </c>
      <c r="D1729" s="1" t="s">
        <v>11323</v>
      </c>
      <c r="E1729" s="1">
        <v>1728</v>
      </c>
      <c r="F1729" s="1">
        <v>9</v>
      </c>
      <c r="G1729" s="1" t="s">
        <v>3784</v>
      </c>
      <c r="H1729" s="1" t="s">
        <v>6466</v>
      </c>
      <c r="I1729" s="1">
        <v>1</v>
      </c>
      <c r="L1729" s="1">
        <v>4</v>
      </c>
      <c r="M1729" s="1" t="s">
        <v>13316</v>
      </c>
      <c r="N1729" s="1" t="s">
        <v>13317</v>
      </c>
      <c r="T1729" s="1" t="s">
        <v>11369</v>
      </c>
      <c r="U1729" s="1" t="s">
        <v>3805</v>
      </c>
      <c r="V1729" s="1" t="s">
        <v>6914</v>
      </c>
      <c r="W1729" s="1" t="s">
        <v>74</v>
      </c>
      <c r="X1729" s="1" t="s">
        <v>7057</v>
      </c>
      <c r="Y1729" s="1" t="s">
        <v>3806</v>
      </c>
      <c r="Z1729" s="1" t="s">
        <v>8030</v>
      </c>
      <c r="AA1729" s="1" t="s">
        <v>13314</v>
      </c>
      <c r="AB1729" s="1" t="s">
        <v>8710</v>
      </c>
      <c r="AC1729" s="1">
        <v>34</v>
      </c>
      <c r="AD1729" s="1" t="s">
        <v>55</v>
      </c>
      <c r="AE1729" s="1" t="s">
        <v>8716</v>
      </c>
      <c r="AJ1729" s="1" t="s">
        <v>17</v>
      </c>
      <c r="AK1729" s="1" t="s">
        <v>8908</v>
      </c>
      <c r="AL1729" s="1" t="s">
        <v>196</v>
      </c>
      <c r="AM1729" s="1" t="s">
        <v>8873</v>
      </c>
      <c r="AT1729" s="1" t="s">
        <v>3807</v>
      </c>
      <c r="AU1729" s="1" t="s">
        <v>9215</v>
      </c>
      <c r="AV1729" s="1" t="s">
        <v>3808</v>
      </c>
      <c r="AW1729" s="1" t="s">
        <v>8660</v>
      </c>
      <c r="BG1729" s="1" t="s">
        <v>173</v>
      </c>
      <c r="BH1729" s="1" t="s">
        <v>6934</v>
      </c>
      <c r="BI1729" s="1" t="s">
        <v>2053</v>
      </c>
      <c r="BJ1729" s="1" t="s">
        <v>7601</v>
      </c>
      <c r="BK1729" s="1" t="s">
        <v>3809</v>
      </c>
      <c r="BL1729" s="1" t="s">
        <v>11914</v>
      </c>
      <c r="BM1729" s="1" t="s">
        <v>3810</v>
      </c>
      <c r="BN1729" s="1" t="s">
        <v>9714</v>
      </c>
      <c r="BO1729" s="1" t="s">
        <v>471</v>
      </c>
      <c r="BP1729" s="1" t="s">
        <v>9170</v>
      </c>
      <c r="BQ1729" s="1" t="s">
        <v>3811</v>
      </c>
      <c r="BR1729" s="1" t="s">
        <v>11064</v>
      </c>
      <c r="BS1729" s="1" t="s">
        <v>51</v>
      </c>
      <c r="BT1729" s="1" t="s">
        <v>8849</v>
      </c>
      <c r="BU1729" s="1" t="s">
        <v>14147</v>
      </c>
    </row>
    <row r="1730" spans="1:73" ht="13.5" customHeight="1" x14ac:dyDescent="0.25">
      <c r="A1730" s="4" t="str">
        <f t="shared" si="55"/>
        <v>1687_풍각남면_270</v>
      </c>
      <c r="B1730" s="1">
        <v>1687</v>
      </c>
      <c r="C1730" s="1" t="s">
        <v>11322</v>
      </c>
      <c r="D1730" s="1" t="s">
        <v>11323</v>
      </c>
      <c r="E1730" s="1">
        <v>1729</v>
      </c>
      <c r="F1730" s="1">
        <v>9</v>
      </c>
      <c r="G1730" s="1" t="s">
        <v>3784</v>
      </c>
      <c r="H1730" s="1" t="s">
        <v>6466</v>
      </c>
      <c r="I1730" s="1">
        <v>1</v>
      </c>
      <c r="L1730" s="1">
        <v>4</v>
      </c>
      <c r="M1730" s="1" t="s">
        <v>13562</v>
      </c>
      <c r="N1730" s="1" t="s">
        <v>13566</v>
      </c>
      <c r="S1730" s="1" t="s">
        <v>52</v>
      </c>
      <c r="T1730" s="1" t="s">
        <v>6593</v>
      </c>
      <c r="W1730" s="1" t="s">
        <v>1558</v>
      </c>
      <c r="X1730" s="1" t="s">
        <v>7082</v>
      </c>
      <c r="Y1730" s="1" t="s">
        <v>140</v>
      </c>
      <c r="Z1730" s="1" t="s">
        <v>7129</v>
      </c>
      <c r="AC1730" s="1">
        <v>34</v>
      </c>
      <c r="AD1730" s="1" t="s">
        <v>55</v>
      </c>
      <c r="AE1730" s="1" t="s">
        <v>8716</v>
      </c>
      <c r="AJ1730" s="1" t="s">
        <v>17</v>
      </c>
      <c r="AK1730" s="1" t="s">
        <v>8908</v>
      </c>
      <c r="AL1730" s="1" t="s">
        <v>56</v>
      </c>
      <c r="AM1730" s="1" t="s">
        <v>11552</v>
      </c>
      <c r="AT1730" s="1" t="s">
        <v>180</v>
      </c>
      <c r="AU1730" s="1" t="s">
        <v>6712</v>
      </c>
      <c r="AV1730" s="1" t="s">
        <v>1517</v>
      </c>
      <c r="AW1730" s="1" t="s">
        <v>7471</v>
      </c>
      <c r="BG1730" s="1" t="s">
        <v>335</v>
      </c>
      <c r="BH1730" s="1" t="s">
        <v>6942</v>
      </c>
      <c r="BI1730" s="1" t="s">
        <v>3812</v>
      </c>
      <c r="BJ1730" s="1" t="s">
        <v>10159</v>
      </c>
      <c r="BK1730" s="1" t="s">
        <v>471</v>
      </c>
      <c r="BL1730" s="1" t="s">
        <v>9170</v>
      </c>
      <c r="BM1730" s="1" t="s">
        <v>3813</v>
      </c>
      <c r="BN1730" s="1" t="s">
        <v>10069</v>
      </c>
      <c r="BO1730" s="1" t="s">
        <v>1652</v>
      </c>
      <c r="BP1730" s="1" t="s">
        <v>10363</v>
      </c>
      <c r="BQ1730" s="1" t="s">
        <v>3814</v>
      </c>
      <c r="BR1730" s="1" t="s">
        <v>11065</v>
      </c>
      <c r="BS1730" s="1" t="s">
        <v>77</v>
      </c>
      <c r="BT1730" s="1" t="s">
        <v>8882</v>
      </c>
    </row>
    <row r="1731" spans="1:73" ht="13.5" customHeight="1" x14ac:dyDescent="0.25">
      <c r="A1731" s="4" t="str">
        <f t="shared" si="55"/>
        <v>1687_풍각남면_270</v>
      </c>
      <c r="B1731" s="1">
        <v>1687</v>
      </c>
      <c r="C1731" s="1" t="s">
        <v>11322</v>
      </c>
      <c r="D1731" s="1" t="s">
        <v>11323</v>
      </c>
      <c r="E1731" s="1">
        <v>1730</v>
      </c>
      <c r="F1731" s="1">
        <v>9</v>
      </c>
      <c r="G1731" s="1" t="s">
        <v>3784</v>
      </c>
      <c r="H1731" s="1" t="s">
        <v>6466</v>
      </c>
      <c r="I1731" s="1">
        <v>1</v>
      </c>
      <c r="L1731" s="1">
        <v>4</v>
      </c>
      <c r="M1731" s="1" t="s">
        <v>13562</v>
      </c>
      <c r="N1731" s="1" t="s">
        <v>13566</v>
      </c>
      <c r="S1731" s="1" t="s">
        <v>68</v>
      </c>
      <c r="T1731" s="1" t="s">
        <v>6595</v>
      </c>
      <c r="W1731" s="1" t="s">
        <v>145</v>
      </c>
      <c r="X1731" s="1" t="s">
        <v>7059</v>
      </c>
      <c r="Y1731" s="1" t="s">
        <v>140</v>
      </c>
      <c r="Z1731" s="1" t="s">
        <v>7129</v>
      </c>
      <c r="AC1731" s="1">
        <v>60</v>
      </c>
      <c r="AD1731" s="1" t="s">
        <v>312</v>
      </c>
      <c r="AE1731" s="1" t="s">
        <v>8746</v>
      </c>
    </row>
    <row r="1732" spans="1:73" ht="13.5" customHeight="1" x14ac:dyDescent="0.25">
      <c r="A1732" s="4" t="str">
        <f t="shared" si="55"/>
        <v>1687_풍각남면_270</v>
      </c>
      <c r="B1732" s="1">
        <v>1687</v>
      </c>
      <c r="C1732" s="1" t="s">
        <v>11322</v>
      </c>
      <c r="D1732" s="1" t="s">
        <v>11323</v>
      </c>
      <c r="E1732" s="1">
        <v>1731</v>
      </c>
      <c r="F1732" s="1">
        <v>9</v>
      </c>
      <c r="G1732" s="1" t="s">
        <v>3784</v>
      </c>
      <c r="H1732" s="1" t="s">
        <v>6466</v>
      </c>
      <c r="I1732" s="1">
        <v>1</v>
      </c>
      <c r="L1732" s="1">
        <v>4</v>
      </c>
      <c r="M1732" s="1" t="s">
        <v>13562</v>
      </c>
      <c r="N1732" s="1" t="s">
        <v>13566</v>
      </c>
      <c r="S1732" s="1" t="s">
        <v>70</v>
      </c>
      <c r="T1732" s="1" t="s">
        <v>6596</v>
      </c>
      <c r="Y1732" s="1" t="s">
        <v>13773</v>
      </c>
      <c r="Z1732" s="1" t="s">
        <v>11490</v>
      </c>
      <c r="AC1732" s="1">
        <v>4</v>
      </c>
      <c r="AD1732" s="1" t="s">
        <v>72</v>
      </c>
      <c r="AE1732" s="1" t="s">
        <v>8718</v>
      </c>
      <c r="AF1732" s="1" t="s">
        <v>97</v>
      </c>
      <c r="AG1732" s="1" t="s">
        <v>8774</v>
      </c>
    </row>
    <row r="1733" spans="1:73" ht="13.5" customHeight="1" x14ac:dyDescent="0.25">
      <c r="A1733" s="4" t="str">
        <f t="shared" si="55"/>
        <v>1687_풍각남면_270</v>
      </c>
      <c r="B1733" s="1">
        <v>1687</v>
      </c>
      <c r="C1733" s="1" t="s">
        <v>11322</v>
      </c>
      <c r="D1733" s="1" t="s">
        <v>11323</v>
      </c>
      <c r="E1733" s="1">
        <v>1732</v>
      </c>
      <c r="F1733" s="1">
        <v>9</v>
      </c>
      <c r="G1733" s="1" t="s">
        <v>3784</v>
      </c>
      <c r="H1733" s="1" t="s">
        <v>6466</v>
      </c>
      <c r="I1733" s="1">
        <v>1</v>
      </c>
      <c r="L1733" s="1">
        <v>5</v>
      </c>
      <c r="M1733" s="1" t="s">
        <v>12342</v>
      </c>
      <c r="N1733" s="1" t="s">
        <v>12831</v>
      </c>
      <c r="T1733" s="1" t="s">
        <v>11369</v>
      </c>
      <c r="U1733" s="1" t="s">
        <v>78</v>
      </c>
      <c r="V1733" s="1" t="s">
        <v>6689</v>
      </c>
      <c r="W1733" s="1" t="s">
        <v>98</v>
      </c>
      <c r="X1733" s="1" t="s">
        <v>11439</v>
      </c>
      <c r="Y1733" s="1" t="s">
        <v>532</v>
      </c>
      <c r="Z1733" s="1" t="s">
        <v>7205</v>
      </c>
      <c r="AC1733" s="1">
        <v>72</v>
      </c>
      <c r="AD1733" s="1" t="s">
        <v>150</v>
      </c>
      <c r="AE1733" s="1" t="s">
        <v>8731</v>
      </c>
      <c r="AJ1733" s="1" t="s">
        <v>17</v>
      </c>
      <c r="AK1733" s="1" t="s">
        <v>8908</v>
      </c>
      <c r="AL1733" s="1" t="s">
        <v>56</v>
      </c>
      <c r="AM1733" s="1" t="s">
        <v>11552</v>
      </c>
      <c r="AT1733" s="1" t="s">
        <v>931</v>
      </c>
      <c r="AU1733" s="1" t="s">
        <v>6813</v>
      </c>
      <c r="AV1733" s="1" t="s">
        <v>877</v>
      </c>
      <c r="AW1733" s="1" t="s">
        <v>9497</v>
      </c>
      <c r="BG1733" s="1" t="s">
        <v>3778</v>
      </c>
      <c r="BH1733" s="1" t="s">
        <v>9925</v>
      </c>
      <c r="BI1733" s="1" t="s">
        <v>3799</v>
      </c>
      <c r="BJ1733" s="1" t="s">
        <v>10160</v>
      </c>
      <c r="BK1733" s="1" t="s">
        <v>335</v>
      </c>
      <c r="BL1733" s="1" t="s">
        <v>6942</v>
      </c>
      <c r="BM1733" s="1" t="s">
        <v>3815</v>
      </c>
      <c r="BN1733" s="1" t="s">
        <v>10594</v>
      </c>
      <c r="BO1733" s="1" t="s">
        <v>335</v>
      </c>
      <c r="BP1733" s="1" t="s">
        <v>6942</v>
      </c>
      <c r="BQ1733" s="1" t="s">
        <v>3816</v>
      </c>
      <c r="BR1733" s="1" t="s">
        <v>12145</v>
      </c>
      <c r="BS1733" s="1" t="s">
        <v>56</v>
      </c>
      <c r="BT1733" s="1" t="s">
        <v>11552</v>
      </c>
    </row>
    <row r="1734" spans="1:73" ht="13.5" customHeight="1" x14ac:dyDescent="0.25">
      <c r="A1734" s="4" t="str">
        <f t="shared" si="55"/>
        <v>1687_풍각남면_270</v>
      </c>
      <c r="B1734" s="1">
        <v>1687</v>
      </c>
      <c r="C1734" s="1" t="s">
        <v>11322</v>
      </c>
      <c r="D1734" s="1" t="s">
        <v>11323</v>
      </c>
      <c r="E1734" s="1">
        <v>1733</v>
      </c>
      <c r="F1734" s="1">
        <v>9</v>
      </c>
      <c r="G1734" s="1" t="s">
        <v>3784</v>
      </c>
      <c r="H1734" s="1" t="s">
        <v>6466</v>
      </c>
      <c r="I1734" s="1">
        <v>1</v>
      </c>
      <c r="L1734" s="1">
        <v>5</v>
      </c>
      <c r="M1734" s="1" t="s">
        <v>12342</v>
      </c>
      <c r="N1734" s="1" t="s">
        <v>12831</v>
      </c>
      <c r="S1734" s="1" t="s">
        <v>52</v>
      </c>
      <c r="T1734" s="1" t="s">
        <v>6593</v>
      </c>
      <c r="W1734" s="1" t="s">
        <v>84</v>
      </c>
      <c r="X1734" s="1" t="s">
        <v>11440</v>
      </c>
      <c r="Y1734" s="1" t="s">
        <v>140</v>
      </c>
      <c r="Z1734" s="1" t="s">
        <v>7129</v>
      </c>
      <c r="AC1734" s="1">
        <v>61</v>
      </c>
      <c r="AD1734" s="1" t="s">
        <v>333</v>
      </c>
      <c r="AE1734" s="1" t="s">
        <v>8749</v>
      </c>
      <c r="AJ1734" s="1" t="s">
        <v>17</v>
      </c>
      <c r="AK1734" s="1" t="s">
        <v>8908</v>
      </c>
      <c r="AL1734" s="1" t="s">
        <v>86</v>
      </c>
      <c r="AM1734" s="1" t="s">
        <v>8853</v>
      </c>
      <c r="AT1734" s="1" t="s">
        <v>335</v>
      </c>
      <c r="AU1734" s="1" t="s">
        <v>6942</v>
      </c>
      <c r="AV1734" s="1" t="s">
        <v>3817</v>
      </c>
      <c r="AW1734" s="1" t="s">
        <v>9515</v>
      </c>
      <c r="BG1734" s="1" t="s">
        <v>60</v>
      </c>
      <c r="BH1734" s="1" t="s">
        <v>7012</v>
      </c>
      <c r="BI1734" s="1" t="s">
        <v>3542</v>
      </c>
      <c r="BJ1734" s="1" t="s">
        <v>10063</v>
      </c>
      <c r="BK1734" s="1" t="s">
        <v>3818</v>
      </c>
      <c r="BL1734" s="1" t="s">
        <v>10355</v>
      </c>
      <c r="BM1734" s="1" t="s">
        <v>3819</v>
      </c>
      <c r="BN1734" s="1" t="s">
        <v>10497</v>
      </c>
      <c r="BO1734" s="1" t="s">
        <v>2813</v>
      </c>
      <c r="BP1734" s="1" t="s">
        <v>9916</v>
      </c>
      <c r="BQ1734" s="1" t="s">
        <v>13899</v>
      </c>
      <c r="BR1734" s="1" t="s">
        <v>11066</v>
      </c>
      <c r="BS1734" s="1" t="s">
        <v>3820</v>
      </c>
      <c r="BT1734" s="1" t="s">
        <v>11298</v>
      </c>
    </row>
    <row r="1735" spans="1:73" ht="13.5" customHeight="1" x14ac:dyDescent="0.25">
      <c r="A1735" s="4" t="str">
        <f t="shared" si="55"/>
        <v>1687_풍각남면_270</v>
      </c>
      <c r="B1735" s="1">
        <v>1687</v>
      </c>
      <c r="C1735" s="1" t="s">
        <v>11322</v>
      </c>
      <c r="D1735" s="1" t="s">
        <v>11323</v>
      </c>
      <c r="E1735" s="1">
        <v>1734</v>
      </c>
      <c r="F1735" s="1">
        <v>9</v>
      </c>
      <c r="G1735" s="1" t="s">
        <v>3784</v>
      </c>
      <c r="H1735" s="1" t="s">
        <v>6466</v>
      </c>
      <c r="I1735" s="1">
        <v>1</v>
      </c>
      <c r="L1735" s="1">
        <v>5</v>
      </c>
      <c r="M1735" s="1" t="s">
        <v>12342</v>
      </c>
      <c r="N1735" s="1" t="s">
        <v>12831</v>
      </c>
      <c r="S1735" s="1" t="s">
        <v>93</v>
      </c>
      <c r="T1735" s="1" t="s">
        <v>6597</v>
      </c>
      <c r="Y1735" s="1" t="s">
        <v>3821</v>
      </c>
      <c r="Z1735" s="1" t="s">
        <v>8031</v>
      </c>
      <c r="AF1735" s="1" t="s">
        <v>220</v>
      </c>
      <c r="AG1735" s="1" t="s">
        <v>8737</v>
      </c>
    </row>
    <row r="1736" spans="1:73" ht="13.5" customHeight="1" x14ac:dyDescent="0.25">
      <c r="A1736" s="4" t="str">
        <f t="shared" si="55"/>
        <v>1687_풍각남면_270</v>
      </c>
      <c r="B1736" s="1">
        <v>1687</v>
      </c>
      <c r="C1736" s="1" t="s">
        <v>11322</v>
      </c>
      <c r="D1736" s="1" t="s">
        <v>11323</v>
      </c>
      <c r="E1736" s="1">
        <v>1735</v>
      </c>
      <c r="F1736" s="1">
        <v>9</v>
      </c>
      <c r="G1736" s="1" t="s">
        <v>3784</v>
      </c>
      <c r="H1736" s="1" t="s">
        <v>6466</v>
      </c>
      <c r="I1736" s="1">
        <v>1</v>
      </c>
      <c r="L1736" s="1">
        <v>5</v>
      </c>
      <c r="M1736" s="1" t="s">
        <v>12342</v>
      </c>
      <c r="N1736" s="1" t="s">
        <v>12831</v>
      </c>
      <c r="S1736" s="1" t="s">
        <v>341</v>
      </c>
      <c r="T1736" s="1" t="s">
        <v>6594</v>
      </c>
      <c r="U1736" s="1" t="s">
        <v>1913</v>
      </c>
      <c r="V1736" s="1" t="s">
        <v>6792</v>
      </c>
      <c r="W1736" s="1" t="s">
        <v>560</v>
      </c>
      <c r="X1736" s="1" t="s">
        <v>7070</v>
      </c>
      <c r="Y1736" s="1" t="s">
        <v>140</v>
      </c>
      <c r="Z1736" s="1" t="s">
        <v>7129</v>
      </c>
      <c r="AC1736" s="1">
        <v>33</v>
      </c>
      <c r="AD1736" s="1" t="s">
        <v>574</v>
      </c>
      <c r="AE1736" s="1" t="s">
        <v>8762</v>
      </c>
      <c r="AJ1736" s="1" t="s">
        <v>17</v>
      </c>
      <c r="AK1736" s="1" t="s">
        <v>8908</v>
      </c>
      <c r="AL1736" s="1" t="s">
        <v>106</v>
      </c>
      <c r="AM1736" s="1" t="s">
        <v>8894</v>
      </c>
    </row>
    <row r="1737" spans="1:73" ht="13.5" customHeight="1" x14ac:dyDescent="0.25">
      <c r="A1737" s="4" t="str">
        <f t="shared" si="55"/>
        <v>1687_풍각남면_270</v>
      </c>
      <c r="B1737" s="1">
        <v>1687</v>
      </c>
      <c r="C1737" s="1" t="s">
        <v>11322</v>
      </c>
      <c r="D1737" s="1" t="s">
        <v>11323</v>
      </c>
      <c r="E1737" s="1">
        <v>1736</v>
      </c>
      <c r="F1737" s="1">
        <v>9</v>
      </c>
      <c r="G1737" s="1" t="s">
        <v>3784</v>
      </c>
      <c r="H1737" s="1" t="s">
        <v>6466</v>
      </c>
      <c r="I1737" s="1">
        <v>1</v>
      </c>
      <c r="L1737" s="1">
        <v>5</v>
      </c>
      <c r="M1737" s="1" t="s">
        <v>12342</v>
      </c>
      <c r="N1737" s="1" t="s">
        <v>12831</v>
      </c>
      <c r="S1737" s="1" t="s">
        <v>341</v>
      </c>
      <c r="T1737" s="1" t="s">
        <v>6594</v>
      </c>
      <c r="W1737" s="1" t="s">
        <v>139</v>
      </c>
      <c r="X1737" s="1" t="s">
        <v>11441</v>
      </c>
      <c r="Y1737" s="1" t="s">
        <v>140</v>
      </c>
      <c r="Z1737" s="1" t="s">
        <v>7129</v>
      </c>
      <c r="AF1737" s="1" t="s">
        <v>479</v>
      </c>
      <c r="AG1737" s="1" t="s">
        <v>8780</v>
      </c>
      <c r="AH1737" s="1" t="s">
        <v>3822</v>
      </c>
      <c r="AI1737" s="1" t="s">
        <v>8878</v>
      </c>
    </row>
    <row r="1738" spans="1:73" ht="13.5" customHeight="1" x14ac:dyDescent="0.25">
      <c r="A1738" s="4" t="str">
        <f t="shared" si="55"/>
        <v>1687_풍각남면_270</v>
      </c>
      <c r="B1738" s="1">
        <v>1687</v>
      </c>
      <c r="C1738" s="1" t="s">
        <v>11322</v>
      </c>
      <c r="D1738" s="1" t="s">
        <v>11323</v>
      </c>
      <c r="E1738" s="1">
        <v>1737</v>
      </c>
      <c r="F1738" s="1">
        <v>9</v>
      </c>
      <c r="G1738" s="1" t="s">
        <v>3784</v>
      </c>
      <c r="H1738" s="1" t="s">
        <v>6466</v>
      </c>
      <c r="I1738" s="1">
        <v>1</v>
      </c>
      <c r="L1738" s="1">
        <v>5</v>
      </c>
      <c r="M1738" s="1" t="s">
        <v>12342</v>
      </c>
      <c r="N1738" s="1" t="s">
        <v>12831</v>
      </c>
      <c r="T1738" s="1" t="s">
        <v>11389</v>
      </c>
      <c r="U1738" s="1" t="s">
        <v>413</v>
      </c>
      <c r="V1738" s="1" t="s">
        <v>6695</v>
      </c>
      <c r="Y1738" s="1" t="s">
        <v>740</v>
      </c>
      <c r="Z1738" s="1" t="s">
        <v>7755</v>
      </c>
      <c r="AF1738" s="1" t="s">
        <v>479</v>
      </c>
      <c r="AG1738" s="1" t="s">
        <v>8780</v>
      </c>
      <c r="AH1738" s="1" t="s">
        <v>3823</v>
      </c>
      <c r="AI1738" s="1" t="s">
        <v>8879</v>
      </c>
    </row>
    <row r="1739" spans="1:73" ht="13.5" customHeight="1" x14ac:dyDescent="0.25">
      <c r="A1739" s="4" t="str">
        <f t="shared" si="55"/>
        <v>1687_풍각남면_270</v>
      </c>
      <c r="B1739" s="1">
        <v>1687</v>
      </c>
      <c r="C1739" s="1" t="s">
        <v>11322</v>
      </c>
      <c r="D1739" s="1" t="s">
        <v>11323</v>
      </c>
      <c r="E1739" s="1">
        <v>1738</v>
      </c>
      <c r="F1739" s="1">
        <v>9</v>
      </c>
      <c r="G1739" s="1" t="s">
        <v>3784</v>
      </c>
      <c r="H1739" s="1" t="s">
        <v>6466</v>
      </c>
      <c r="I1739" s="1">
        <v>1</v>
      </c>
      <c r="L1739" s="1">
        <v>5</v>
      </c>
      <c r="M1739" s="1" t="s">
        <v>12342</v>
      </c>
      <c r="N1739" s="1" t="s">
        <v>12831</v>
      </c>
      <c r="T1739" s="1" t="s">
        <v>11389</v>
      </c>
      <c r="U1739" s="1" t="s">
        <v>324</v>
      </c>
      <c r="V1739" s="1" t="s">
        <v>6693</v>
      </c>
      <c r="Y1739" s="1" t="s">
        <v>3824</v>
      </c>
      <c r="Z1739" s="1" t="s">
        <v>8032</v>
      </c>
      <c r="AC1739" s="1">
        <v>13</v>
      </c>
      <c r="AD1739" s="1" t="s">
        <v>314</v>
      </c>
      <c r="AE1739" s="1" t="s">
        <v>8747</v>
      </c>
      <c r="BB1739" s="1" t="s">
        <v>46</v>
      </c>
      <c r="BC1739" s="1" t="s">
        <v>6783</v>
      </c>
      <c r="BD1739" s="1" t="s">
        <v>3825</v>
      </c>
      <c r="BE1739" s="1" t="s">
        <v>8529</v>
      </c>
    </row>
    <row r="1740" spans="1:73" ht="13.5" customHeight="1" x14ac:dyDescent="0.25">
      <c r="A1740" s="4" t="str">
        <f t="shared" ref="A1740:A1770" si="56">HYPERLINK("http://kyu.snu.ac.kr/sdhj/index.jsp?type=hj/GK14817_00IH_0001_0271.jpg","1687_풍각남면_271")</f>
        <v>1687_풍각남면_271</v>
      </c>
      <c r="B1740" s="1">
        <v>1687</v>
      </c>
      <c r="C1740" s="1" t="s">
        <v>11322</v>
      </c>
      <c r="D1740" s="1" t="s">
        <v>11323</v>
      </c>
      <c r="E1740" s="1">
        <v>1739</v>
      </c>
      <c r="F1740" s="1">
        <v>9</v>
      </c>
      <c r="G1740" s="1" t="s">
        <v>3784</v>
      </c>
      <c r="H1740" s="1" t="s">
        <v>6466</v>
      </c>
      <c r="I1740" s="1">
        <v>2</v>
      </c>
      <c r="J1740" s="1" t="s">
        <v>3826</v>
      </c>
      <c r="K1740" s="1" t="s">
        <v>6528</v>
      </c>
      <c r="L1740" s="1">
        <v>1</v>
      </c>
      <c r="M1740" s="1" t="s">
        <v>12610</v>
      </c>
      <c r="N1740" s="1" t="s">
        <v>13107</v>
      </c>
      <c r="T1740" s="1" t="s">
        <v>11369</v>
      </c>
      <c r="U1740" s="1" t="s">
        <v>3827</v>
      </c>
      <c r="V1740" s="1" t="s">
        <v>6915</v>
      </c>
      <c r="W1740" s="1" t="s">
        <v>145</v>
      </c>
      <c r="X1740" s="1" t="s">
        <v>7059</v>
      </c>
      <c r="Y1740" s="1" t="s">
        <v>1940</v>
      </c>
      <c r="Z1740" s="1" t="s">
        <v>7403</v>
      </c>
      <c r="AC1740" s="1">
        <v>53</v>
      </c>
      <c r="AD1740" s="1" t="s">
        <v>146</v>
      </c>
      <c r="AE1740" s="1" t="s">
        <v>8730</v>
      </c>
      <c r="AJ1740" s="1" t="s">
        <v>17</v>
      </c>
      <c r="AK1740" s="1" t="s">
        <v>8908</v>
      </c>
      <c r="AL1740" s="1" t="s">
        <v>51</v>
      </c>
      <c r="AM1740" s="1" t="s">
        <v>8849</v>
      </c>
      <c r="AT1740" s="1" t="s">
        <v>60</v>
      </c>
      <c r="AU1740" s="1" t="s">
        <v>7012</v>
      </c>
      <c r="AV1740" s="1" t="s">
        <v>3828</v>
      </c>
      <c r="AW1740" s="1" t="s">
        <v>8206</v>
      </c>
      <c r="BG1740" s="1" t="s">
        <v>60</v>
      </c>
      <c r="BH1740" s="1" t="s">
        <v>7012</v>
      </c>
      <c r="BI1740" s="1" t="s">
        <v>2036</v>
      </c>
      <c r="BJ1740" s="1" t="s">
        <v>10049</v>
      </c>
      <c r="BK1740" s="1" t="s">
        <v>60</v>
      </c>
      <c r="BL1740" s="1" t="s">
        <v>7012</v>
      </c>
      <c r="BM1740" s="1" t="s">
        <v>3829</v>
      </c>
      <c r="BN1740" s="1" t="s">
        <v>9365</v>
      </c>
      <c r="BO1740" s="1" t="s">
        <v>60</v>
      </c>
      <c r="BP1740" s="1" t="s">
        <v>7012</v>
      </c>
      <c r="BQ1740" s="1" t="s">
        <v>3830</v>
      </c>
      <c r="BR1740" s="1" t="s">
        <v>12104</v>
      </c>
      <c r="BS1740" s="1" t="s">
        <v>56</v>
      </c>
      <c r="BT1740" s="1" t="s">
        <v>11552</v>
      </c>
    </row>
    <row r="1741" spans="1:73" ht="13.5" customHeight="1" x14ac:dyDescent="0.25">
      <c r="A1741" s="4" t="str">
        <f t="shared" si="56"/>
        <v>1687_풍각남면_271</v>
      </c>
      <c r="B1741" s="1">
        <v>1687</v>
      </c>
      <c r="C1741" s="1" t="s">
        <v>11322</v>
      </c>
      <c r="D1741" s="1" t="s">
        <v>11323</v>
      </c>
      <c r="E1741" s="1">
        <v>1740</v>
      </c>
      <c r="F1741" s="1">
        <v>9</v>
      </c>
      <c r="G1741" s="1" t="s">
        <v>3784</v>
      </c>
      <c r="H1741" s="1" t="s">
        <v>6466</v>
      </c>
      <c r="I1741" s="1">
        <v>2</v>
      </c>
      <c r="L1741" s="1">
        <v>1</v>
      </c>
      <c r="M1741" s="1" t="s">
        <v>12610</v>
      </c>
      <c r="N1741" s="1" t="s">
        <v>13107</v>
      </c>
      <c r="S1741" s="1" t="s">
        <v>52</v>
      </c>
      <c r="T1741" s="1" t="s">
        <v>6593</v>
      </c>
      <c r="W1741" s="1" t="s">
        <v>84</v>
      </c>
      <c r="X1741" s="1" t="s">
        <v>11440</v>
      </c>
      <c r="Y1741" s="1" t="s">
        <v>140</v>
      </c>
      <c r="Z1741" s="1" t="s">
        <v>7129</v>
      </c>
      <c r="AC1741" s="1">
        <v>50</v>
      </c>
      <c r="AD1741" s="1" t="s">
        <v>533</v>
      </c>
      <c r="AE1741" s="1" t="s">
        <v>7162</v>
      </c>
      <c r="AJ1741" s="1" t="s">
        <v>17</v>
      </c>
      <c r="AK1741" s="1" t="s">
        <v>8908</v>
      </c>
      <c r="AL1741" s="1" t="s">
        <v>86</v>
      </c>
      <c r="AM1741" s="1" t="s">
        <v>8853</v>
      </c>
      <c r="AT1741" s="1" t="s">
        <v>180</v>
      </c>
      <c r="AU1741" s="1" t="s">
        <v>6712</v>
      </c>
      <c r="AV1741" s="1" t="s">
        <v>2162</v>
      </c>
      <c r="AW1741" s="1" t="s">
        <v>9494</v>
      </c>
      <c r="BG1741" s="1" t="s">
        <v>808</v>
      </c>
      <c r="BH1741" s="1" t="s">
        <v>6787</v>
      </c>
      <c r="BI1741" s="1" t="s">
        <v>3667</v>
      </c>
      <c r="BJ1741" s="1" t="s">
        <v>10153</v>
      </c>
      <c r="BK1741" s="1" t="s">
        <v>3831</v>
      </c>
      <c r="BL1741" s="1" t="s">
        <v>10356</v>
      </c>
      <c r="BM1741" s="1" t="s">
        <v>2289</v>
      </c>
      <c r="BN1741" s="1" t="s">
        <v>9605</v>
      </c>
      <c r="BQ1741" s="1" t="s">
        <v>3578</v>
      </c>
      <c r="BR1741" s="1" t="s">
        <v>11036</v>
      </c>
      <c r="BS1741" s="1" t="s">
        <v>86</v>
      </c>
      <c r="BT1741" s="1" t="s">
        <v>8853</v>
      </c>
    </row>
    <row r="1742" spans="1:73" ht="13.5" customHeight="1" x14ac:dyDescent="0.25">
      <c r="A1742" s="4" t="str">
        <f t="shared" si="56"/>
        <v>1687_풍각남면_271</v>
      </c>
      <c r="B1742" s="1">
        <v>1687</v>
      </c>
      <c r="C1742" s="1" t="s">
        <v>11322</v>
      </c>
      <c r="D1742" s="1" t="s">
        <v>11323</v>
      </c>
      <c r="E1742" s="1">
        <v>1741</v>
      </c>
      <c r="F1742" s="1">
        <v>9</v>
      </c>
      <c r="G1742" s="1" t="s">
        <v>3784</v>
      </c>
      <c r="H1742" s="1" t="s">
        <v>6466</v>
      </c>
      <c r="I1742" s="1">
        <v>2</v>
      </c>
      <c r="L1742" s="1">
        <v>1</v>
      </c>
      <c r="M1742" s="1" t="s">
        <v>12610</v>
      </c>
      <c r="N1742" s="1" t="s">
        <v>13107</v>
      </c>
      <c r="S1742" s="1" t="s">
        <v>93</v>
      </c>
      <c r="T1742" s="1" t="s">
        <v>6597</v>
      </c>
      <c r="U1742" s="1" t="s">
        <v>189</v>
      </c>
      <c r="V1742" s="1" t="s">
        <v>6677</v>
      </c>
      <c r="Y1742" s="1" t="s">
        <v>3832</v>
      </c>
      <c r="Z1742" s="1" t="s">
        <v>7182</v>
      </c>
      <c r="AC1742" s="1">
        <v>15</v>
      </c>
      <c r="AD1742" s="1" t="s">
        <v>119</v>
      </c>
      <c r="AE1742" s="1" t="s">
        <v>8724</v>
      </c>
      <c r="AF1742" s="1" t="s">
        <v>97</v>
      </c>
      <c r="AG1742" s="1" t="s">
        <v>8774</v>
      </c>
    </row>
    <row r="1743" spans="1:73" ht="13.5" customHeight="1" x14ac:dyDescent="0.25">
      <c r="A1743" s="4" t="str">
        <f t="shared" si="56"/>
        <v>1687_풍각남면_271</v>
      </c>
      <c r="B1743" s="1">
        <v>1687</v>
      </c>
      <c r="C1743" s="1" t="s">
        <v>11322</v>
      </c>
      <c r="D1743" s="1" t="s">
        <v>11323</v>
      </c>
      <c r="E1743" s="1">
        <v>1742</v>
      </c>
      <c r="F1743" s="1">
        <v>9</v>
      </c>
      <c r="G1743" s="1" t="s">
        <v>3784</v>
      </c>
      <c r="H1743" s="1" t="s">
        <v>6466</v>
      </c>
      <c r="I1743" s="1">
        <v>2</v>
      </c>
      <c r="L1743" s="1">
        <v>1</v>
      </c>
      <c r="M1743" s="1" t="s">
        <v>12610</v>
      </c>
      <c r="N1743" s="1" t="s">
        <v>13107</v>
      </c>
      <c r="S1743" s="1" t="s">
        <v>70</v>
      </c>
      <c r="T1743" s="1" t="s">
        <v>6596</v>
      </c>
      <c r="Y1743" s="1" t="s">
        <v>3833</v>
      </c>
      <c r="Z1743" s="1" t="s">
        <v>8033</v>
      </c>
      <c r="AC1743" s="1">
        <v>19</v>
      </c>
      <c r="AD1743" s="1" t="s">
        <v>188</v>
      </c>
      <c r="AE1743" s="1" t="s">
        <v>8734</v>
      </c>
    </row>
    <row r="1744" spans="1:73" ht="13.5" customHeight="1" x14ac:dyDescent="0.25">
      <c r="A1744" s="4" t="str">
        <f t="shared" si="56"/>
        <v>1687_풍각남면_271</v>
      </c>
      <c r="B1744" s="1">
        <v>1687</v>
      </c>
      <c r="C1744" s="1" t="s">
        <v>11322</v>
      </c>
      <c r="D1744" s="1" t="s">
        <v>11323</v>
      </c>
      <c r="E1744" s="1">
        <v>1743</v>
      </c>
      <c r="F1744" s="1">
        <v>9</v>
      </c>
      <c r="G1744" s="1" t="s">
        <v>3784</v>
      </c>
      <c r="H1744" s="1" t="s">
        <v>6466</v>
      </c>
      <c r="I1744" s="1">
        <v>2</v>
      </c>
      <c r="L1744" s="1">
        <v>2</v>
      </c>
      <c r="M1744" s="1" t="s">
        <v>12611</v>
      </c>
      <c r="N1744" s="1" t="s">
        <v>13108</v>
      </c>
      <c r="T1744" s="1" t="s">
        <v>11369</v>
      </c>
      <c r="U1744" s="1" t="s">
        <v>3834</v>
      </c>
      <c r="V1744" s="1" t="s">
        <v>11435</v>
      </c>
      <c r="W1744" s="1" t="s">
        <v>98</v>
      </c>
      <c r="X1744" s="1" t="s">
        <v>11439</v>
      </c>
      <c r="Y1744" s="1" t="s">
        <v>3835</v>
      </c>
      <c r="Z1744" s="1" t="s">
        <v>8034</v>
      </c>
      <c r="AC1744" s="1">
        <v>55</v>
      </c>
      <c r="AD1744" s="1" t="s">
        <v>431</v>
      </c>
      <c r="AE1744" s="1" t="s">
        <v>8760</v>
      </c>
      <c r="AJ1744" s="1" t="s">
        <v>17</v>
      </c>
      <c r="AK1744" s="1" t="s">
        <v>8908</v>
      </c>
      <c r="AL1744" s="1" t="s">
        <v>56</v>
      </c>
      <c r="AM1744" s="1" t="s">
        <v>11552</v>
      </c>
      <c r="AT1744" s="1" t="s">
        <v>78</v>
      </c>
      <c r="AU1744" s="1" t="s">
        <v>6689</v>
      </c>
      <c r="AV1744" s="1" t="s">
        <v>3335</v>
      </c>
      <c r="AW1744" s="1" t="s">
        <v>7205</v>
      </c>
      <c r="BG1744" s="1" t="s">
        <v>931</v>
      </c>
      <c r="BH1744" s="1" t="s">
        <v>6813</v>
      </c>
      <c r="BI1744" s="1" t="s">
        <v>310</v>
      </c>
      <c r="BJ1744" s="1" t="s">
        <v>7854</v>
      </c>
      <c r="BK1744" s="1" t="s">
        <v>13660</v>
      </c>
      <c r="BL1744" s="1" t="s">
        <v>13662</v>
      </c>
      <c r="BM1744" s="1" t="s">
        <v>13661</v>
      </c>
      <c r="BN1744" s="1" t="s">
        <v>13663</v>
      </c>
      <c r="BO1744" s="1" t="s">
        <v>335</v>
      </c>
      <c r="BP1744" s="1" t="s">
        <v>6942</v>
      </c>
      <c r="BQ1744" s="1" t="s">
        <v>3836</v>
      </c>
      <c r="BR1744" s="1" t="s">
        <v>11067</v>
      </c>
      <c r="BS1744" s="1" t="s">
        <v>986</v>
      </c>
      <c r="BT1744" s="1" t="s">
        <v>8922</v>
      </c>
    </row>
    <row r="1745" spans="1:73" ht="13.5" customHeight="1" x14ac:dyDescent="0.25">
      <c r="A1745" s="4" t="str">
        <f t="shared" si="56"/>
        <v>1687_풍각남면_271</v>
      </c>
      <c r="B1745" s="1">
        <v>1687</v>
      </c>
      <c r="C1745" s="1" t="s">
        <v>11322</v>
      </c>
      <c r="D1745" s="1" t="s">
        <v>11323</v>
      </c>
      <c r="E1745" s="1">
        <v>1744</v>
      </c>
      <c r="F1745" s="1">
        <v>9</v>
      </c>
      <c r="G1745" s="1" t="s">
        <v>3784</v>
      </c>
      <c r="H1745" s="1" t="s">
        <v>6466</v>
      </c>
      <c r="I1745" s="1">
        <v>2</v>
      </c>
      <c r="L1745" s="1">
        <v>2</v>
      </c>
      <c r="M1745" s="1" t="s">
        <v>12611</v>
      </c>
      <c r="N1745" s="1" t="s">
        <v>13108</v>
      </c>
      <c r="S1745" s="1" t="s">
        <v>52</v>
      </c>
      <c r="T1745" s="1" t="s">
        <v>6593</v>
      </c>
      <c r="W1745" s="1" t="s">
        <v>560</v>
      </c>
      <c r="X1745" s="1" t="s">
        <v>7070</v>
      </c>
      <c r="Y1745" s="1" t="s">
        <v>140</v>
      </c>
      <c r="Z1745" s="1" t="s">
        <v>7129</v>
      </c>
      <c r="AC1745" s="1">
        <v>53</v>
      </c>
      <c r="AD1745" s="1" t="s">
        <v>146</v>
      </c>
      <c r="AE1745" s="1" t="s">
        <v>8730</v>
      </c>
      <c r="AJ1745" s="1" t="s">
        <v>17</v>
      </c>
      <c r="AK1745" s="1" t="s">
        <v>8908</v>
      </c>
      <c r="AL1745" s="1" t="s">
        <v>106</v>
      </c>
      <c r="AM1745" s="1" t="s">
        <v>8894</v>
      </c>
      <c r="AT1745" s="1" t="s">
        <v>60</v>
      </c>
      <c r="AU1745" s="1" t="s">
        <v>7012</v>
      </c>
      <c r="AV1745" s="1" t="s">
        <v>1285</v>
      </c>
      <c r="AW1745" s="1" t="s">
        <v>9320</v>
      </c>
      <c r="BG1745" s="1" t="s">
        <v>60</v>
      </c>
      <c r="BH1745" s="1" t="s">
        <v>7012</v>
      </c>
      <c r="BI1745" s="1" t="s">
        <v>3837</v>
      </c>
      <c r="BJ1745" s="1" t="s">
        <v>10161</v>
      </c>
      <c r="BK1745" s="1" t="s">
        <v>335</v>
      </c>
      <c r="BL1745" s="1" t="s">
        <v>6942</v>
      </c>
      <c r="BM1745" s="1" t="s">
        <v>3838</v>
      </c>
      <c r="BN1745" s="1" t="s">
        <v>10595</v>
      </c>
      <c r="BO1745" s="1" t="s">
        <v>765</v>
      </c>
      <c r="BP1745" s="1" t="s">
        <v>8994</v>
      </c>
      <c r="BQ1745" s="1" t="s">
        <v>3839</v>
      </c>
      <c r="BR1745" s="1" t="s">
        <v>11068</v>
      </c>
      <c r="BS1745" s="1" t="s">
        <v>51</v>
      </c>
      <c r="BT1745" s="1" t="s">
        <v>8849</v>
      </c>
    </row>
    <row r="1746" spans="1:73" ht="13.5" customHeight="1" x14ac:dyDescent="0.25">
      <c r="A1746" s="4" t="str">
        <f t="shared" si="56"/>
        <v>1687_풍각남면_271</v>
      </c>
      <c r="B1746" s="1">
        <v>1687</v>
      </c>
      <c r="C1746" s="1" t="s">
        <v>11322</v>
      </c>
      <c r="D1746" s="1" t="s">
        <v>11323</v>
      </c>
      <c r="E1746" s="1">
        <v>1745</v>
      </c>
      <c r="F1746" s="1">
        <v>9</v>
      </c>
      <c r="G1746" s="1" t="s">
        <v>3784</v>
      </c>
      <c r="H1746" s="1" t="s">
        <v>6466</v>
      </c>
      <c r="I1746" s="1">
        <v>2</v>
      </c>
      <c r="L1746" s="1">
        <v>2</v>
      </c>
      <c r="M1746" s="1" t="s">
        <v>12611</v>
      </c>
      <c r="N1746" s="1" t="s">
        <v>13108</v>
      </c>
      <c r="S1746" s="1" t="s">
        <v>70</v>
      </c>
      <c r="T1746" s="1" t="s">
        <v>6596</v>
      </c>
      <c r="Y1746" s="1" t="s">
        <v>3840</v>
      </c>
      <c r="Z1746" s="1" t="s">
        <v>8035</v>
      </c>
      <c r="AC1746" s="1">
        <v>4</v>
      </c>
      <c r="AD1746" s="1" t="s">
        <v>72</v>
      </c>
      <c r="AE1746" s="1" t="s">
        <v>8718</v>
      </c>
      <c r="AF1746" s="1" t="s">
        <v>97</v>
      </c>
      <c r="AG1746" s="1" t="s">
        <v>8774</v>
      </c>
    </row>
    <row r="1747" spans="1:73" ht="13.5" customHeight="1" x14ac:dyDescent="0.25">
      <c r="A1747" s="4" t="str">
        <f t="shared" si="56"/>
        <v>1687_풍각남면_271</v>
      </c>
      <c r="B1747" s="1">
        <v>1687</v>
      </c>
      <c r="C1747" s="1" t="s">
        <v>11322</v>
      </c>
      <c r="D1747" s="1" t="s">
        <v>11323</v>
      </c>
      <c r="E1747" s="1">
        <v>1746</v>
      </c>
      <c r="F1747" s="1">
        <v>9</v>
      </c>
      <c r="G1747" s="1" t="s">
        <v>3784</v>
      </c>
      <c r="H1747" s="1" t="s">
        <v>6466</v>
      </c>
      <c r="I1747" s="1">
        <v>2</v>
      </c>
      <c r="L1747" s="1">
        <v>3</v>
      </c>
      <c r="M1747" s="1" t="s">
        <v>12612</v>
      </c>
      <c r="N1747" s="1" t="s">
        <v>13109</v>
      </c>
      <c r="T1747" s="1" t="s">
        <v>11369</v>
      </c>
      <c r="U1747" s="1" t="s">
        <v>3841</v>
      </c>
      <c r="V1747" s="1" t="s">
        <v>6916</v>
      </c>
      <c r="W1747" s="1" t="s">
        <v>98</v>
      </c>
      <c r="X1747" s="1" t="s">
        <v>11439</v>
      </c>
      <c r="Y1747" s="1" t="s">
        <v>3765</v>
      </c>
      <c r="Z1747" s="1" t="s">
        <v>8036</v>
      </c>
      <c r="AC1747" s="1">
        <v>55</v>
      </c>
      <c r="AD1747" s="1" t="s">
        <v>431</v>
      </c>
      <c r="AE1747" s="1" t="s">
        <v>8760</v>
      </c>
      <c r="AJ1747" s="1" t="s">
        <v>17</v>
      </c>
      <c r="AK1747" s="1" t="s">
        <v>8908</v>
      </c>
      <c r="AL1747" s="1" t="s">
        <v>56</v>
      </c>
      <c r="AM1747" s="1" t="s">
        <v>11552</v>
      </c>
      <c r="AT1747" s="1" t="s">
        <v>60</v>
      </c>
      <c r="AU1747" s="1" t="s">
        <v>7012</v>
      </c>
      <c r="AV1747" s="1" t="s">
        <v>2365</v>
      </c>
      <c r="AW1747" s="1" t="s">
        <v>7672</v>
      </c>
      <c r="BG1747" s="1" t="s">
        <v>60</v>
      </c>
      <c r="BH1747" s="1" t="s">
        <v>7012</v>
      </c>
      <c r="BI1747" s="1" t="s">
        <v>2162</v>
      </c>
      <c r="BJ1747" s="1" t="s">
        <v>9494</v>
      </c>
      <c r="BK1747" s="1" t="s">
        <v>3842</v>
      </c>
      <c r="BL1747" s="1" t="s">
        <v>10357</v>
      </c>
      <c r="BM1747" s="1" t="s">
        <v>3843</v>
      </c>
      <c r="BN1747" s="1" t="s">
        <v>10596</v>
      </c>
      <c r="BO1747" s="1" t="s">
        <v>60</v>
      </c>
      <c r="BP1747" s="1" t="s">
        <v>7012</v>
      </c>
      <c r="BQ1747" s="1" t="s">
        <v>3844</v>
      </c>
      <c r="BR1747" s="1" t="s">
        <v>12304</v>
      </c>
      <c r="BS1747" s="1" t="s">
        <v>51</v>
      </c>
      <c r="BT1747" s="1" t="s">
        <v>8849</v>
      </c>
      <c r="BU1747" s="1" t="s">
        <v>14148</v>
      </c>
    </row>
    <row r="1748" spans="1:73" ht="13.5" customHeight="1" x14ac:dyDescent="0.25">
      <c r="A1748" s="4" t="str">
        <f t="shared" si="56"/>
        <v>1687_풍각남면_271</v>
      </c>
      <c r="B1748" s="1">
        <v>1687</v>
      </c>
      <c r="C1748" s="1" t="s">
        <v>11322</v>
      </c>
      <c r="D1748" s="1" t="s">
        <v>11323</v>
      </c>
      <c r="E1748" s="1">
        <v>1747</v>
      </c>
      <c r="F1748" s="1">
        <v>9</v>
      </c>
      <c r="G1748" s="1" t="s">
        <v>3784</v>
      </c>
      <c r="H1748" s="1" t="s">
        <v>6466</v>
      </c>
      <c r="I1748" s="1">
        <v>2</v>
      </c>
      <c r="L1748" s="1">
        <v>3</v>
      </c>
      <c r="M1748" s="1" t="s">
        <v>12612</v>
      </c>
      <c r="N1748" s="1" t="s">
        <v>13109</v>
      </c>
      <c r="S1748" s="1" t="s">
        <v>52</v>
      </c>
      <c r="T1748" s="1" t="s">
        <v>6593</v>
      </c>
      <c r="W1748" s="1" t="s">
        <v>145</v>
      </c>
      <c r="X1748" s="1" t="s">
        <v>7059</v>
      </c>
      <c r="Y1748" s="1" t="s">
        <v>140</v>
      </c>
      <c r="Z1748" s="1" t="s">
        <v>7129</v>
      </c>
      <c r="AC1748" s="1">
        <v>43</v>
      </c>
      <c r="AD1748" s="1" t="s">
        <v>382</v>
      </c>
      <c r="AE1748" s="1" t="s">
        <v>8753</v>
      </c>
      <c r="AJ1748" s="1" t="s">
        <v>17</v>
      </c>
      <c r="AK1748" s="1" t="s">
        <v>8908</v>
      </c>
      <c r="AL1748" s="1" t="s">
        <v>51</v>
      </c>
      <c r="AM1748" s="1" t="s">
        <v>8849</v>
      </c>
      <c r="AT1748" s="1" t="s">
        <v>334</v>
      </c>
      <c r="AU1748" s="1" t="s">
        <v>6767</v>
      </c>
      <c r="AV1748" s="1" t="s">
        <v>2657</v>
      </c>
      <c r="AW1748" s="1" t="s">
        <v>7746</v>
      </c>
      <c r="BG1748" s="1" t="s">
        <v>60</v>
      </c>
      <c r="BH1748" s="1" t="s">
        <v>7012</v>
      </c>
      <c r="BI1748" s="1" t="s">
        <v>3845</v>
      </c>
      <c r="BJ1748" s="1" t="s">
        <v>10162</v>
      </c>
      <c r="BK1748" s="1" t="s">
        <v>60</v>
      </c>
      <c r="BL1748" s="1" t="s">
        <v>7012</v>
      </c>
      <c r="BM1748" s="1" t="s">
        <v>3846</v>
      </c>
      <c r="BN1748" s="1" t="s">
        <v>10597</v>
      </c>
      <c r="BO1748" s="1" t="s">
        <v>60</v>
      </c>
      <c r="BP1748" s="1" t="s">
        <v>7012</v>
      </c>
      <c r="BQ1748" s="1" t="s">
        <v>3800</v>
      </c>
      <c r="BR1748" s="1" t="s">
        <v>11063</v>
      </c>
      <c r="BS1748" s="1" t="s">
        <v>56</v>
      </c>
      <c r="BT1748" s="1" t="s">
        <v>11552</v>
      </c>
    </row>
    <row r="1749" spans="1:73" ht="13.5" customHeight="1" x14ac:dyDescent="0.25">
      <c r="A1749" s="4" t="str">
        <f t="shared" si="56"/>
        <v>1687_풍각남면_271</v>
      </c>
      <c r="B1749" s="1">
        <v>1687</v>
      </c>
      <c r="C1749" s="1" t="s">
        <v>11322</v>
      </c>
      <c r="D1749" s="1" t="s">
        <v>11323</v>
      </c>
      <c r="E1749" s="1">
        <v>1748</v>
      </c>
      <c r="F1749" s="1">
        <v>9</v>
      </c>
      <c r="G1749" s="1" t="s">
        <v>3784</v>
      </c>
      <c r="H1749" s="1" t="s">
        <v>6466</v>
      </c>
      <c r="I1749" s="1">
        <v>2</v>
      </c>
      <c r="L1749" s="1">
        <v>3</v>
      </c>
      <c r="M1749" s="1" t="s">
        <v>12612</v>
      </c>
      <c r="N1749" s="1" t="s">
        <v>13109</v>
      </c>
      <c r="S1749" s="1" t="s">
        <v>93</v>
      </c>
      <c r="T1749" s="1" t="s">
        <v>6597</v>
      </c>
      <c r="U1749" s="1" t="s">
        <v>3847</v>
      </c>
      <c r="V1749" s="1" t="s">
        <v>6917</v>
      </c>
      <c r="Y1749" s="1" t="s">
        <v>3848</v>
      </c>
      <c r="Z1749" s="1" t="s">
        <v>7410</v>
      </c>
      <c r="AC1749" s="1">
        <v>25</v>
      </c>
      <c r="AD1749" s="1" t="s">
        <v>401</v>
      </c>
      <c r="AE1749" s="1" t="s">
        <v>8754</v>
      </c>
      <c r="BU1749" s="1" t="s">
        <v>14149</v>
      </c>
    </row>
    <row r="1750" spans="1:73" ht="13.5" customHeight="1" x14ac:dyDescent="0.25">
      <c r="A1750" s="4" t="str">
        <f t="shared" si="56"/>
        <v>1687_풍각남면_271</v>
      </c>
      <c r="B1750" s="1">
        <v>1687</v>
      </c>
      <c r="C1750" s="1" t="s">
        <v>11322</v>
      </c>
      <c r="D1750" s="1" t="s">
        <v>11323</v>
      </c>
      <c r="E1750" s="1">
        <v>1749</v>
      </c>
      <c r="F1750" s="1">
        <v>9</v>
      </c>
      <c r="G1750" s="1" t="s">
        <v>3784</v>
      </c>
      <c r="H1750" s="1" t="s">
        <v>6466</v>
      </c>
      <c r="I1750" s="1">
        <v>2</v>
      </c>
      <c r="L1750" s="1">
        <v>3</v>
      </c>
      <c r="M1750" s="1" t="s">
        <v>12612</v>
      </c>
      <c r="N1750" s="1" t="s">
        <v>13109</v>
      </c>
      <c r="S1750" s="1" t="s">
        <v>341</v>
      </c>
      <c r="T1750" s="1" t="s">
        <v>6594</v>
      </c>
      <c r="W1750" s="1" t="s">
        <v>2302</v>
      </c>
      <c r="X1750" s="1" t="s">
        <v>7093</v>
      </c>
      <c r="Y1750" s="1" t="s">
        <v>140</v>
      </c>
      <c r="Z1750" s="1" t="s">
        <v>7129</v>
      </c>
      <c r="AC1750" s="1">
        <v>23</v>
      </c>
      <c r="AD1750" s="1" t="s">
        <v>202</v>
      </c>
      <c r="AE1750" s="1" t="s">
        <v>8736</v>
      </c>
      <c r="AF1750" s="1" t="s">
        <v>97</v>
      </c>
      <c r="AG1750" s="1" t="s">
        <v>8774</v>
      </c>
      <c r="AJ1750" s="1" t="s">
        <v>17</v>
      </c>
      <c r="AK1750" s="1" t="s">
        <v>8908</v>
      </c>
      <c r="AL1750" s="1" t="s">
        <v>2761</v>
      </c>
      <c r="AM1750" s="1" t="s">
        <v>8901</v>
      </c>
    </row>
    <row r="1751" spans="1:73" ht="13.5" customHeight="1" x14ac:dyDescent="0.25">
      <c r="A1751" s="4" t="str">
        <f t="shared" si="56"/>
        <v>1687_풍각남면_271</v>
      </c>
      <c r="B1751" s="1">
        <v>1687</v>
      </c>
      <c r="C1751" s="1" t="s">
        <v>11322</v>
      </c>
      <c r="D1751" s="1" t="s">
        <v>11323</v>
      </c>
      <c r="E1751" s="1">
        <v>1750</v>
      </c>
      <c r="F1751" s="1">
        <v>9</v>
      </c>
      <c r="G1751" s="1" t="s">
        <v>3784</v>
      </c>
      <c r="H1751" s="1" t="s">
        <v>6466</v>
      </c>
      <c r="I1751" s="1">
        <v>2</v>
      </c>
      <c r="L1751" s="1">
        <v>3</v>
      </c>
      <c r="M1751" s="1" t="s">
        <v>12612</v>
      </c>
      <c r="N1751" s="1" t="s">
        <v>13109</v>
      </c>
      <c r="S1751" s="1" t="s">
        <v>93</v>
      </c>
      <c r="T1751" s="1" t="s">
        <v>6597</v>
      </c>
      <c r="U1751" s="1" t="s">
        <v>931</v>
      </c>
      <c r="V1751" s="1" t="s">
        <v>6813</v>
      </c>
      <c r="Y1751" s="1" t="s">
        <v>874</v>
      </c>
      <c r="Z1751" s="1" t="s">
        <v>7282</v>
      </c>
      <c r="AC1751" s="1">
        <v>15</v>
      </c>
      <c r="AD1751" s="1" t="s">
        <v>119</v>
      </c>
      <c r="AE1751" s="1" t="s">
        <v>8724</v>
      </c>
      <c r="BU1751" s="1" t="s">
        <v>14150</v>
      </c>
    </row>
    <row r="1752" spans="1:73" ht="13.5" customHeight="1" x14ac:dyDescent="0.25">
      <c r="A1752" s="4" t="str">
        <f t="shared" si="56"/>
        <v>1687_풍각남면_271</v>
      </c>
      <c r="B1752" s="1">
        <v>1687</v>
      </c>
      <c r="C1752" s="1" t="s">
        <v>11322</v>
      </c>
      <c r="D1752" s="1" t="s">
        <v>11323</v>
      </c>
      <c r="E1752" s="1">
        <v>1751</v>
      </c>
      <c r="F1752" s="1">
        <v>9</v>
      </c>
      <c r="G1752" s="1" t="s">
        <v>3784</v>
      </c>
      <c r="H1752" s="1" t="s">
        <v>6466</v>
      </c>
      <c r="I1752" s="1">
        <v>2</v>
      </c>
      <c r="L1752" s="1">
        <v>3</v>
      </c>
      <c r="M1752" s="1" t="s">
        <v>12612</v>
      </c>
      <c r="N1752" s="1" t="s">
        <v>13109</v>
      </c>
      <c r="S1752" s="1" t="s">
        <v>3849</v>
      </c>
      <c r="T1752" s="1" t="s">
        <v>6643</v>
      </c>
      <c r="U1752" s="1" t="s">
        <v>334</v>
      </c>
      <c r="V1752" s="1" t="s">
        <v>6767</v>
      </c>
      <c r="W1752" s="1" t="s">
        <v>145</v>
      </c>
      <c r="X1752" s="1" t="s">
        <v>7059</v>
      </c>
      <c r="Y1752" s="1" t="s">
        <v>2657</v>
      </c>
      <c r="Z1752" s="1" t="s">
        <v>7746</v>
      </c>
      <c r="AC1752" s="1">
        <v>88</v>
      </c>
      <c r="AD1752" s="1" t="s">
        <v>340</v>
      </c>
      <c r="AE1752" s="1" t="s">
        <v>8750</v>
      </c>
    </row>
    <row r="1753" spans="1:73" ht="13.5" customHeight="1" x14ac:dyDescent="0.25">
      <c r="A1753" s="4" t="str">
        <f t="shared" si="56"/>
        <v>1687_풍각남면_271</v>
      </c>
      <c r="B1753" s="1">
        <v>1687</v>
      </c>
      <c r="C1753" s="1" t="s">
        <v>11322</v>
      </c>
      <c r="D1753" s="1" t="s">
        <v>11323</v>
      </c>
      <c r="E1753" s="1">
        <v>1752</v>
      </c>
      <c r="F1753" s="1">
        <v>9</v>
      </c>
      <c r="G1753" s="1" t="s">
        <v>3784</v>
      </c>
      <c r="H1753" s="1" t="s">
        <v>6466</v>
      </c>
      <c r="I1753" s="1">
        <v>2</v>
      </c>
      <c r="L1753" s="1">
        <v>3</v>
      </c>
      <c r="M1753" s="1" t="s">
        <v>12612</v>
      </c>
      <c r="N1753" s="1" t="s">
        <v>13109</v>
      </c>
      <c r="S1753" s="1" t="s">
        <v>490</v>
      </c>
      <c r="T1753" s="1" t="s">
        <v>6607</v>
      </c>
      <c r="W1753" s="1" t="s">
        <v>1558</v>
      </c>
      <c r="X1753" s="1" t="s">
        <v>7082</v>
      </c>
      <c r="Y1753" s="1" t="s">
        <v>140</v>
      </c>
      <c r="Z1753" s="1" t="s">
        <v>7129</v>
      </c>
      <c r="AC1753" s="1">
        <v>78</v>
      </c>
      <c r="AD1753" s="1" t="s">
        <v>801</v>
      </c>
      <c r="AE1753" s="1" t="s">
        <v>7937</v>
      </c>
    </row>
    <row r="1754" spans="1:73" ht="13.5" customHeight="1" x14ac:dyDescent="0.25">
      <c r="A1754" s="4" t="str">
        <f t="shared" si="56"/>
        <v>1687_풍각남면_271</v>
      </c>
      <c r="B1754" s="1">
        <v>1687</v>
      </c>
      <c r="C1754" s="1" t="s">
        <v>11322</v>
      </c>
      <c r="D1754" s="1" t="s">
        <v>11323</v>
      </c>
      <c r="E1754" s="1">
        <v>1753</v>
      </c>
      <c r="F1754" s="1">
        <v>9</v>
      </c>
      <c r="G1754" s="1" t="s">
        <v>3784</v>
      </c>
      <c r="H1754" s="1" t="s">
        <v>6466</v>
      </c>
      <c r="I1754" s="1">
        <v>2</v>
      </c>
      <c r="L1754" s="1">
        <v>3</v>
      </c>
      <c r="M1754" s="1" t="s">
        <v>12612</v>
      </c>
      <c r="N1754" s="1" t="s">
        <v>13109</v>
      </c>
      <c r="S1754" s="1" t="s">
        <v>70</v>
      </c>
      <c r="T1754" s="1" t="s">
        <v>6596</v>
      </c>
      <c r="Y1754" s="1" t="s">
        <v>3850</v>
      </c>
      <c r="Z1754" s="1" t="s">
        <v>8037</v>
      </c>
      <c r="AC1754" s="1">
        <v>4</v>
      </c>
      <c r="AD1754" s="1" t="s">
        <v>72</v>
      </c>
      <c r="AE1754" s="1" t="s">
        <v>8718</v>
      </c>
      <c r="AF1754" s="1" t="s">
        <v>97</v>
      </c>
      <c r="AG1754" s="1" t="s">
        <v>8774</v>
      </c>
    </row>
    <row r="1755" spans="1:73" ht="13.5" customHeight="1" x14ac:dyDescent="0.25">
      <c r="A1755" s="4" t="str">
        <f t="shared" si="56"/>
        <v>1687_풍각남면_271</v>
      </c>
      <c r="B1755" s="1">
        <v>1687</v>
      </c>
      <c r="C1755" s="1" t="s">
        <v>11322</v>
      </c>
      <c r="D1755" s="1" t="s">
        <v>11323</v>
      </c>
      <c r="E1755" s="1">
        <v>1754</v>
      </c>
      <c r="F1755" s="1">
        <v>9</v>
      </c>
      <c r="G1755" s="1" t="s">
        <v>3784</v>
      </c>
      <c r="H1755" s="1" t="s">
        <v>6466</v>
      </c>
      <c r="I1755" s="1">
        <v>2</v>
      </c>
      <c r="L1755" s="1">
        <v>4</v>
      </c>
      <c r="M1755" s="1" t="s">
        <v>12613</v>
      </c>
      <c r="N1755" s="1" t="s">
        <v>13110</v>
      </c>
      <c r="T1755" s="1" t="s">
        <v>11368</v>
      </c>
      <c r="U1755" s="1" t="s">
        <v>3851</v>
      </c>
      <c r="V1755" s="1" t="s">
        <v>6918</v>
      </c>
      <c r="W1755" s="1" t="s">
        <v>98</v>
      </c>
      <c r="X1755" s="1" t="s">
        <v>11439</v>
      </c>
      <c r="Y1755" s="1" t="s">
        <v>3852</v>
      </c>
      <c r="Z1755" s="1" t="s">
        <v>8038</v>
      </c>
      <c r="AC1755" s="1">
        <v>50</v>
      </c>
      <c r="AD1755" s="1" t="s">
        <v>533</v>
      </c>
      <c r="AE1755" s="1" t="s">
        <v>7162</v>
      </c>
      <c r="AJ1755" s="1" t="s">
        <v>17</v>
      </c>
      <c r="AK1755" s="1" t="s">
        <v>8908</v>
      </c>
      <c r="AL1755" s="1" t="s">
        <v>86</v>
      </c>
      <c r="AM1755" s="1" t="s">
        <v>8853</v>
      </c>
      <c r="AT1755" s="1" t="s">
        <v>392</v>
      </c>
      <c r="AU1755" s="1" t="s">
        <v>9213</v>
      </c>
      <c r="AV1755" s="1" t="s">
        <v>3798</v>
      </c>
      <c r="AW1755" s="1" t="s">
        <v>9514</v>
      </c>
      <c r="BG1755" s="1" t="s">
        <v>931</v>
      </c>
      <c r="BH1755" s="1" t="s">
        <v>6813</v>
      </c>
      <c r="BI1755" s="1" t="s">
        <v>48</v>
      </c>
      <c r="BJ1755" s="1" t="s">
        <v>7854</v>
      </c>
      <c r="BK1755" s="1" t="s">
        <v>3778</v>
      </c>
      <c r="BL1755" s="1" t="s">
        <v>9925</v>
      </c>
      <c r="BM1755" s="1" t="s">
        <v>3853</v>
      </c>
      <c r="BN1755" s="1" t="s">
        <v>10160</v>
      </c>
      <c r="BO1755" s="1" t="s">
        <v>60</v>
      </c>
      <c r="BP1755" s="1" t="s">
        <v>7012</v>
      </c>
      <c r="BQ1755" s="1" t="s">
        <v>3854</v>
      </c>
      <c r="BR1755" s="1" t="s">
        <v>11069</v>
      </c>
      <c r="BS1755" s="1" t="s">
        <v>56</v>
      </c>
      <c r="BT1755" s="1" t="s">
        <v>11552</v>
      </c>
      <c r="BU1755" s="1" t="s">
        <v>14034</v>
      </c>
    </row>
    <row r="1756" spans="1:73" ht="13.5" customHeight="1" x14ac:dyDescent="0.25">
      <c r="A1756" s="4" t="str">
        <f t="shared" si="56"/>
        <v>1687_풍각남면_271</v>
      </c>
      <c r="B1756" s="1">
        <v>1687</v>
      </c>
      <c r="C1756" s="1" t="s">
        <v>11322</v>
      </c>
      <c r="D1756" s="1" t="s">
        <v>11323</v>
      </c>
      <c r="E1756" s="1">
        <v>1755</v>
      </c>
      <c r="F1756" s="1">
        <v>9</v>
      </c>
      <c r="G1756" s="1" t="s">
        <v>3784</v>
      </c>
      <c r="H1756" s="1" t="s">
        <v>6466</v>
      </c>
      <c r="I1756" s="1">
        <v>2</v>
      </c>
      <c r="L1756" s="1">
        <v>4</v>
      </c>
      <c r="M1756" s="1" t="s">
        <v>12613</v>
      </c>
      <c r="N1756" s="1" t="s">
        <v>13110</v>
      </c>
      <c r="S1756" s="1" t="s">
        <v>52</v>
      </c>
      <c r="T1756" s="1" t="s">
        <v>6593</v>
      </c>
      <c r="W1756" s="1" t="s">
        <v>98</v>
      </c>
      <c r="X1756" s="1" t="s">
        <v>11439</v>
      </c>
      <c r="Y1756" s="1" t="s">
        <v>405</v>
      </c>
      <c r="Z1756" s="1" t="s">
        <v>7177</v>
      </c>
      <c r="AC1756" s="1">
        <v>45</v>
      </c>
      <c r="AD1756" s="1" t="s">
        <v>406</v>
      </c>
      <c r="AE1756" s="1" t="s">
        <v>8755</v>
      </c>
      <c r="AJ1756" s="1" t="s">
        <v>17</v>
      </c>
      <c r="AK1756" s="1" t="s">
        <v>8908</v>
      </c>
      <c r="AL1756" s="1" t="s">
        <v>56</v>
      </c>
      <c r="AM1756" s="1" t="s">
        <v>11552</v>
      </c>
      <c r="AT1756" s="1" t="s">
        <v>1184</v>
      </c>
      <c r="AU1756" s="1" t="s">
        <v>6748</v>
      </c>
      <c r="AV1756" s="1" t="s">
        <v>3855</v>
      </c>
      <c r="AW1756" s="1" t="s">
        <v>8759</v>
      </c>
      <c r="BG1756" s="1" t="s">
        <v>515</v>
      </c>
      <c r="BH1756" s="1" t="s">
        <v>9926</v>
      </c>
      <c r="BI1756" s="1" t="s">
        <v>3856</v>
      </c>
      <c r="BJ1756" s="1" t="s">
        <v>7666</v>
      </c>
      <c r="BK1756" s="1" t="s">
        <v>3857</v>
      </c>
      <c r="BL1756" s="1" t="s">
        <v>10358</v>
      </c>
      <c r="BM1756" s="1" t="s">
        <v>3858</v>
      </c>
      <c r="BN1756" s="1" t="s">
        <v>10598</v>
      </c>
      <c r="BO1756" s="1" t="s">
        <v>3801</v>
      </c>
      <c r="BP1756" s="1" t="s">
        <v>9214</v>
      </c>
      <c r="BQ1756" s="1" t="s">
        <v>3859</v>
      </c>
      <c r="BR1756" s="1" t="s">
        <v>12098</v>
      </c>
      <c r="BS1756" s="1" t="s">
        <v>56</v>
      </c>
      <c r="BT1756" s="1" t="s">
        <v>11552</v>
      </c>
      <c r="BU1756" s="1" t="s">
        <v>14151</v>
      </c>
    </row>
    <row r="1757" spans="1:73" ht="13.5" customHeight="1" x14ac:dyDescent="0.25">
      <c r="A1757" s="4" t="str">
        <f t="shared" si="56"/>
        <v>1687_풍각남면_271</v>
      </c>
      <c r="B1757" s="1">
        <v>1687</v>
      </c>
      <c r="C1757" s="1" t="s">
        <v>11322</v>
      </c>
      <c r="D1757" s="1" t="s">
        <v>11323</v>
      </c>
      <c r="E1757" s="1">
        <v>1756</v>
      </c>
      <c r="F1757" s="1">
        <v>9</v>
      </c>
      <c r="G1757" s="1" t="s">
        <v>3784</v>
      </c>
      <c r="H1757" s="1" t="s">
        <v>6466</v>
      </c>
      <c r="I1757" s="1">
        <v>2</v>
      </c>
      <c r="L1757" s="1">
        <v>4</v>
      </c>
      <c r="M1757" s="1" t="s">
        <v>12613</v>
      </c>
      <c r="N1757" s="1" t="s">
        <v>13110</v>
      </c>
      <c r="S1757" s="1" t="s">
        <v>68</v>
      </c>
      <c r="T1757" s="1" t="s">
        <v>6595</v>
      </c>
      <c r="W1757" s="1" t="s">
        <v>1558</v>
      </c>
      <c r="X1757" s="1" t="s">
        <v>7082</v>
      </c>
      <c r="Y1757" s="1" t="s">
        <v>405</v>
      </c>
      <c r="Z1757" s="1" t="s">
        <v>7177</v>
      </c>
      <c r="AC1757" s="1">
        <v>77</v>
      </c>
      <c r="AD1757" s="1" t="s">
        <v>611</v>
      </c>
      <c r="AE1757" s="1" t="s">
        <v>8764</v>
      </c>
    </row>
    <row r="1758" spans="1:73" ht="13.5" customHeight="1" x14ac:dyDescent="0.25">
      <c r="A1758" s="4" t="str">
        <f t="shared" si="56"/>
        <v>1687_풍각남면_271</v>
      </c>
      <c r="B1758" s="1">
        <v>1687</v>
      </c>
      <c r="C1758" s="1" t="s">
        <v>11322</v>
      </c>
      <c r="D1758" s="1" t="s">
        <v>11323</v>
      </c>
      <c r="E1758" s="1">
        <v>1757</v>
      </c>
      <c r="F1758" s="1">
        <v>9</v>
      </c>
      <c r="G1758" s="1" t="s">
        <v>3784</v>
      </c>
      <c r="H1758" s="1" t="s">
        <v>6466</v>
      </c>
      <c r="I1758" s="1">
        <v>2</v>
      </c>
      <c r="L1758" s="1">
        <v>4</v>
      </c>
      <c r="M1758" s="1" t="s">
        <v>12613</v>
      </c>
      <c r="N1758" s="1" t="s">
        <v>13110</v>
      </c>
      <c r="S1758" s="1" t="s">
        <v>93</v>
      </c>
      <c r="T1758" s="1" t="s">
        <v>6597</v>
      </c>
      <c r="U1758" s="1" t="s">
        <v>1184</v>
      </c>
      <c r="V1758" s="1" t="s">
        <v>6748</v>
      </c>
      <c r="Y1758" s="1" t="s">
        <v>3860</v>
      </c>
      <c r="Z1758" s="1" t="s">
        <v>8039</v>
      </c>
      <c r="AC1758" s="1">
        <v>20</v>
      </c>
      <c r="AD1758" s="1" t="s">
        <v>1066</v>
      </c>
      <c r="AE1758" s="1" t="s">
        <v>7176</v>
      </c>
    </row>
    <row r="1759" spans="1:73" ht="13.5" customHeight="1" x14ac:dyDescent="0.25">
      <c r="A1759" s="4" t="str">
        <f t="shared" si="56"/>
        <v>1687_풍각남면_271</v>
      </c>
      <c r="B1759" s="1">
        <v>1687</v>
      </c>
      <c r="C1759" s="1" t="s">
        <v>11322</v>
      </c>
      <c r="D1759" s="1" t="s">
        <v>11323</v>
      </c>
      <c r="E1759" s="1">
        <v>1758</v>
      </c>
      <c r="F1759" s="1">
        <v>9</v>
      </c>
      <c r="G1759" s="1" t="s">
        <v>3784</v>
      </c>
      <c r="H1759" s="1" t="s">
        <v>6466</v>
      </c>
      <c r="I1759" s="1">
        <v>2</v>
      </c>
      <c r="L1759" s="1">
        <v>4</v>
      </c>
      <c r="M1759" s="1" t="s">
        <v>12613</v>
      </c>
      <c r="N1759" s="1" t="s">
        <v>13110</v>
      </c>
      <c r="S1759" s="1" t="s">
        <v>341</v>
      </c>
      <c r="T1759" s="1" t="s">
        <v>6594</v>
      </c>
      <c r="W1759" s="1" t="s">
        <v>331</v>
      </c>
      <c r="X1759" s="1" t="s">
        <v>7063</v>
      </c>
      <c r="Y1759" s="1" t="s">
        <v>405</v>
      </c>
      <c r="Z1759" s="1" t="s">
        <v>7177</v>
      </c>
      <c r="AC1759" s="1">
        <v>23</v>
      </c>
      <c r="AD1759" s="1" t="s">
        <v>202</v>
      </c>
      <c r="AE1759" s="1" t="s">
        <v>8736</v>
      </c>
      <c r="AF1759" s="1" t="s">
        <v>97</v>
      </c>
      <c r="AG1759" s="1" t="s">
        <v>8774</v>
      </c>
      <c r="AJ1759" s="1" t="s">
        <v>1654</v>
      </c>
      <c r="AK1759" s="1" t="s">
        <v>8909</v>
      </c>
      <c r="AL1759" s="1" t="s">
        <v>106</v>
      </c>
      <c r="AM1759" s="1" t="s">
        <v>8894</v>
      </c>
    </row>
    <row r="1760" spans="1:73" ht="13.5" customHeight="1" x14ac:dyDescent="0.25">
      <c r="A1760" s="4" t="str">
        <f t="shared" si="56"/>
        <v>1687_풍각남면_271</v>
      </c>
      <c r="B1760" s="1">
        <v>1687</v>
      </c>
      <c r="C1760" s="1" t="s">
        <v>11322</v>
      </c>
      <c r="D1760" s="1" t="s">
        <v>11323</v>
      </c>
      <c r="E1760" s="1">
        <v>1759</v>
      </c>
      <c r="F1760" s="1">
        <v>9</v>
      </c>
      <c r="G1760" s="1" t="s">
        <v>3784</v>
      </c>
      <c r="H1760" s="1" t="s">
        <v>6466</v>
      </c>
      <c r="I1760" s="1">
        <v>2</v>
      </c>
      <c r="L1760" s="1">
        <v>4</v>
      </c>
      <c r="M1760" s="1" t="s">
        <v>12613</v>
      </c>
      <c r="N1760" s="1" t="s">
        <v>13110</v>
      </c>
      <c r="T1760" s="1" t="s">
        <v>11389</v>
      </c>
      <c r="U1760" s="1" t="s">
        <v>413</v>
      </c>
      <c r="V1760" s="1" t="s">
        <v>6695</v>
      </c>
      <c r="Y1760" s="1" t="s">
        <v>3861</v>
      </c>
      <c r="Z1760" s="1" t="s">
        <v>11518</v>
      </c>
      <c r="AC1760" s="1">
        <v>31</v>
      </c>
      <c r="AD1760" s="1" t="s">
        <v>247</v>
      </c>
      <c r="AE1760" s="1" t="s">
        <v>8741</v>
      </c>
      <c r="AT1760" s="1" t="s">
        <v>44</v>
      </c>
      <c r="AU1760" s="1" t="s">
        <v>6669</v>
      </c>
      <c r="AV1760" s="1" t="s">
        <v>3862</v>
      </c>
      <c r="AW1760" s="1" t="s">
        <v>11805</v>
      </c>
      <c r="BB1760" s="1" t="s">
        <v>46</v>
      </c>
      <c r="BC1760" s="1" t="s">
        <v>6783</v>
      </c>
      <c r="BD1760" s="1" t="s">
        <v>2084</v>
      </c>
      <c r="BE1760" s="1" t="s">
        <v>7108</v>
      </c>
    </row>
    <row r="1761" spans="1:73" ht="13.5" customHeight="1" x14ac:dyDescent="0.25">
      <c r="A1761" s="4" t="str">
        <f t="shared" si="56"/>
        <v>1687_풍각남면_271</v>
      </c>
      <c r="B1761" s="1">
        <v>1687</v>
      </c>
      <c r="C1761" s="1" t="s">
        <v>11322</v>
      </c>
      <c r="D1761" s="1" t="s">
        <v>11323</v>
      </c>
      <c r="E1761" s="1">
        <v>1760</v>
      </c>
      <c r="F1761" s="1">
        <v>9</v>
      </c>
      <c r="G1761" s="1" t="s">
        <v>3784</v>
      </c>
      <c r="H1761" s="1" t="s">
        <v>6466</v>
      </c>
      <c r="I1761" s="1">
        <v>2</v>
      </c>
      <c r="L1761" s="1">
        <v>4</v>
      </c>
      <c r="M1761" s="1" t="s">
        <v>12613</v>
      </c>
      <c r="N1761" s="1" t="s">
        <v>13110</v>
      </c>
      <c r="T1761" s="1" t="s">
        <v>11389</v>
      </c>
      <c r="U1761" s="1" t="s">
        <v>324</v>
      </c>
      <c r="V1761" s="1" t="s">
        <v>6693</v>
      </c>
      <c r="Y1761" s="1" t="s">
        <v>3863</v>
      </c>
      <c r="Z1761" s="1" t="s">
        <v>8040</v>
      </c>
      <c r="AC1761" s="1">
        <v>24</v>
      </c>
      <c r="AD1761" s="1" t="s">
        <v>764</v>
      </c>
      <c r="AE1761" s="1" t="s">
        <v>8767</v>
      </c>
      <c r="AT1761" s="1" t="s">
        <v>44</v>
      </c>
      <c r="AU1761" s="1" t="s">
        <v>6669</v>
      </c>
      <c r="AV1761" s="1" t="s">
        <v>3862</v>
      </c>
      <c r="AW1761" s="1" t="s">
        <v>11805</v>
      </c>
      <c r="BB1761" s="1" t="s">
        <v>46</v>
      </c>
      <c r="BC1761" s="1" t="s">
        <v>6783</v>
      </c>
      <c r="BD1761" s="1" t="s">
        <v>2084</v>
      </c>
      <c r="BE1761" s="1" t="s">
        <v>7108</v>
      </c>
      <c r="BU1761" s="1" t="s">
        <v>14116</v>
      </c>
    </row>
    <row r="1762" spans="1:73" ht="13.5" customHeight="1" x14ac:dyDescent="0.25">
      <c r="A1762" s="4" t="str">
        <f t="shared" si="56"/>
        <v>1687_풍각남면_271</v>
      </c>
      <c r="B1762" s="1">
        <v>1687</v>
      </c>
      <c r="C1762" s="1" t="s">
        <v>11322</v>
      </c>
      <c r="D1762" s="1" t="s">
        <v>11323</v>
      </c>
      <c r="E1762" s="1">
        <v>1761</v>
      </c>
      <c r="F1762" s="1">
        <v>9</v>
      </c>
      <c r="G1762" s="1" t="s">
        <v>3784</v>
      </c>
      <c r="H1762" s="1" t="s">
        <v>6466</v>
      </c>
      <c r="I1762" s="1">
        <v>2</v>
      </c>
      <c r="L1762" s="1">
        <v>4</v>
      </c>
      <c r="M1762" s="1" t="s">
        <v>12613</v>
      </c>
      <c r="N1762" s="1" t="s">
        <v>13110</v>
      </c>
      <c r="S1762" s="1" t="s">
        <v>1168</v>
      </c>
      <c r="T1762" s="1" t="s">
        <v>6612</v>
      </c>
      <c r="U1762" s="1" t="s">
        <v>83</v>
      </c>
      <c r="V1762" s="1" t="s">
        <v>11397</v>
      </c>
      <c r="W1762" s="1" t="s">
        <v>145</v>
      </c>
      <c r="X1762" s="1" t="s">
        <v>7059</v>
      </c>
      <c r="Y1762" s="1" t="s">
        <v>622</v>
      </c>
      <c r="Z1762" s="1" t="s">
        <v>11456</v>
      </c>
      <c r="AC1762" s="1">
        <v>35</v>
      </c>
      <c r="AD1762" s="1" t="s">
        <v>39</v>
      </c>
      <c r="AE1762" s="1" t="s">
        <v>8715</v>
      </c>
      <c r="AV1762" s="1" t="s">
        <v>3864</v>
      </c>
      <c r="AW1762" s="1" t="s">
        <v>9516</v>
      </c>
      <c r="BB1762" s="1" t="s">
        <v>46</v>
      </c>
      <c r="BC1762" s="1" t="s">
        <v>6783</v>
      </c>
      <c r="BD1762" s="1" t="s">
        <v>313</v>
      </c>
      <c r="BE1762" s="1" t="s">
        <v>11840</v>
      </c>
    </row>
    <row r="1763" spans="1:73" ht="13.5" customHeight="1" x14ac:dyDescent="0.25">
      <c r="A1763" s="4" t="str">
        <f t="shared" si="56"/>
        <v>1687_풍각남면_271</v>
      </c>
      <c r="B1763" s="1">
        <v>1687</v>
      </c>
      <c r="C1763" s="1" t="s">
        <v>11322</v>
      </c>
      <c r="D1763" s="1" t="s">
        <v>11323</v>
      </c>
      <c r="E1763" s="1">
        <v>1762</v>
      </c>
      <c r="F1763" s="1">
        <v>9</v>
      </c>
      <c r="G1763" s="1" t="s">
        <v>3784</v>
      </c>
      <c r="H1763" s="1" t="s">
        <v>6466</v>
      </c>
      <c r="I1763" s="1">
        <v>2</v>
      </c>
      <c r="L1763" s="1">
        <v>5</v>
      </c>
      <c r="M1763" s="1" t="s">
        <v>12322</v>
      </c>
      <c r="N1763" s="1" t="s">
        <v>12812</v>
      </c>
      <c r="T1763" s="1" t="s">
        <v>11368</v>
      </c>
      <c r="U1763" s="1" t="s">
        <v>3865</v>
      </c>
      <c r="V1763" s="1" t="s">
        <v>6919</v>
      </c>
      <c r="W1763" s="1" t="s">
        <v>145</v>
      </c>
      <c r="X1763" s="1" t="s">
        <v>7059</v>
      </c>
      <c r="Y1763" s="1" t="s">
        <v>155</v>
      </c>
      <c r="Z1763" s="1" t="s">
        <v>7131</v>
      </c>
      <c r="AC1763" s="1">
        <v>31</v>
      </c>
      <c r="AD1763" s="1" t="s">
        <v>247</v>
      </c>
      <c r="AE1763" s="1" t="s">
        <v>8741</v>
      </c>
      <c r="AJ1763" s="1" t="s">
        <v>17</v>
      </c>
      <c r="AK1763" s="1" t="s">
        <v>8908</v>
      </c>
      <c r="AL1763" s="1" t="s">
        <v>51</v>
      </c>
      <c r="AM1763" s="1" t="s">
        <v>8849</v>
      </c>
      <c r="AT1763" s="1" t="s">
        <v>3866</v>
      </c>
      <c r="AU1763" s="1" t="s">
        <v>9216</v>
      </c>
      <c r="AV1763" s="1" t="s">
        <v>3867</v>
      </c>
      <c r="AW1763" s="1" t="s">
        <v>8436</v>
      </c>
      <c r="BG1763" s="1" t="s">
        <v>931</v>
      </c>
      <c r="BH1763" s="1" t="s">
        <v>6813</v>
      </c>
      <c r="BI1763" s="1" t="s">
        <v>3868</v>
      </c>
      <c r="BJ1763" s="1" t="s">
        <v>9637</v>
      </c>
      <c r="BK1763" s="1" t="s">
        <v>3869</v>
      </c>
      <c r="BL1763" s="1" t="s">
        <v>10359</v>
      </c>
      <c r="BM1763" s="1" t="s">
        <v>3870</v>
      </c>
      <c r="BN1763" s="1" t="s">
        <v>10249</v>
      </c>
      <c r="BO1763" s="1" t="s">
        <v>180</v>
      </c>
      <c r="BP1763" s="1" t="s">
        <v>6712</v>
      </c>
      <c r="BQ1763" s="1" t="s">
        <v>3871</v>
      </c>
      <c r="BR1763" s="1" t="s">
        <v>11070</v>
      </c>
      <c r="BS1763" s="1" t="s">
        <v>86</v>
      </c>
      <c r="BT1763" s="1" t="s">
        <v>8853</v>
      </c>
    </row>
    <row r="1764" spans="1:73" ht="13.5" customHeight="1" x14ac:dyDescent="0.25">
      <c r="A1764" s="4" t="str">
        <f t="shared" si="56"/>
        <v>1687_풍각남면_271</v>
      </c>
      <c r="B1764" s="1">
        <v>1687</v>
      </c>
      <c r="C1764" s="1" t="s">
        <v>11322</v>
      </c>
      <c r="D1764" s="1" t="s">
        <v>11323</v>
      </c>
      <c r="E1764" s="1">
        <v>1763</v>
      </c>
      <c r="F1764" s="1">
        <v>9</v>
      </c>
      <c r="G1764" s="1" t="s">
        <v>3784</v>
      </c>
      <c r="H1764" s="1" t="s">
        <v>6466</v>
      </c>
      <c r="I1764" s="1">
        <v>2</v>
      </c>
      <c r="L1764" s="1">
        <v>5</v>
      </c>
      <c r="M1764" s="1" t="s">
        <v>12322</v>
      </c>
      <c r="N1764" s="1" t="s">
        <v>12812</v>
      </c>
      <c r="S1764" s="1" t="s">
        <v>52</v>
      </c>
      <c r="T1764" s="1" t="s">
        <v>6593</v>
      </c>
      <c r="W1764" s="1" t="s">
        <v>98</v>
      </c>
      <c r="X1764" s="1" t="s">
        <v>11439</v>
      </c>
      <c r="Y1764" s="1" t="s">
        <v>140</v>
      </c>
      <c r="Z1764" s="1" t="s">
        <v>7129</v>
      </c>
      <c r="AC1764" s="1">
        <v>32</v>
      </c>
      <c r="AD1764" s="1" t="s">
        <v>633</v>
      </c>
      <c r="AE1764" s="1" t="s">
        <v>7260</v>
      </c>
      <c r="AJ1764" s="1" t="s">
        <v>17</v>
      </c>
      <c r="AK1764" s="1" t="s">
        <v>8908</v>
      </c>
      <c r="AL1764" s="1" t="s">
        <v>56</v>
      </c>
      <c r="AM1764" s="1" t="s">
        <v>11552</v>
      </c>
      <c r="AT1764" s="1" t="s">
        <v>931</v>
      </c>
      <c r="AU1764" s="1" t="s">
        <v>6813</v>
      </c>
      <c r="AV1764" s="1" t="s">
        <v>3872</v>
      </c>
      <c r="AW1764" s="1" t="s">
        <v>9517</v>
      </c>
      <c r="BG1764" s="1" t="s">
        <v>392</v>
      </c>
      <c r="BH1764" s="1" t="s">
        <v>9213</v>
      </c>
      <c r="BI1764" s="1" t="s">
        <v>3798</v>
      </c>
      <c r="BJ1764" s="1" t="s">
        <v>9514</v>
      </c>
      <c r="BK1764" s="1" t="s">
        <v>931</v>
      </c>
      <c r="BL1764" s="1" t="s">
        <v>6813</v>
      </c>
      <c r="BM1764" s="1" t="s">
        <v>310</v>
      </c>
      <c r="BN1764" s="1" t="s">
        <v>7854</v>
      </c>
      <c r="BO1764" s="1" t="s">
        <v>471</v>
      </c>
      <c r="BP1764" s="1" t="s">
        <v>9170</v>
      </c>
      <c r="BQ1764" s="1" t="s">
        <v>3873</v>
      </c>
      <c r="BR1764" s="1" t="s">
        <v>11071</v>
      </c>
      <c r="BS1764" s="1" t="s">
        <v>57</v>
      </c>
      <c r="BT1764" s="1" t="s">
        <v>8919</v>
      </c>
    </row>
    <row r="1765" spans="1:73" ht="13.5" customHeight="1" x14ac:dyDescent="0.25">
      <c r="A1765" s="4" t="str">
        <f t="shared" si="56"/>
        <v>1687_풍각남면_271</v>
      </c>
      <c r="B1765" s="1">
        <v>1687</v>
      </c>
      <c r="C1765" s="1" t="s">
        <v>11322</v>
      </c>
      <c r="D1765" s="1" t="s">
        <v>11323</v>
      </c>
      <c r="E1765" s="1">
        <v>1764</v>
      </c>
      <c r="F1765" s="1">
        <v>9</v>
      </c>
      <c r="G1765" s="1" t="s">
        <v>3784</v>
      </c>
      <c r="H1765" s="1" t="s">
        <v>6466</v>
      </c>
      <c r="I1765" s="1">
        <v>2</v>
      </c>
      <c r="L1765" s="1">
        <v>5</v>
      </c>
      <c r="M1765" s="1" t="s">
        <v>12322</v>
      </c>
      <c r="N1765" s="1" t="s">
        <v>12812</v>
      </c>
      <c r="S1765" s="1" t="s">
        <v>3384</v>
      </c>
      <c r="T1765" s="1" t="s">
        <v>6642</v>
      </c>
      <c r="U1765" s="1" t="s">
        <v>931</v>
      </c>
      <c r="V1765" s="1" t="s">
        <v>6813</v>
      </c>
      <c r="Y1765" s="1" t="s">
        <v>3874</v>
      </c>
      <c r="Z1765" s="1" t="s">
        <v>8041</v>
      </c>
      <c r="AC1765" s="1">
        <v>21</v>
      </c>
      <c r="AD1765" s="1" t="s">
        <v>415</v>
      </c>
      <c r="AE1765" s="1" t="s">
        <v>8756</v>
      </c>
      <c r="AF1765" s="1" t="s">
        <v>97</v>
      </c>
      <c r="AG1765" s="1" t="s">
        <v>8774</v>
      </c>
    </row>
    <row r="1766" spans="1:73" ht="13.5" customHeight="1" x14ac:dyDescent="0.25">
      <c r="A1766" s="4" t="str">
        <f t="shared" si="56"/>
        <v>1687_풍각남면_271</v>
      </c>
      <c r="B1766" s="1">
        <v>1687</v>
      </c>
      <c r="C1766" s="1" t="s">
        <v>11322</v>
      </c>
      <c r="D1766" s="1" t="s">
        <v>11323</v>
      </c>
      <c r="E1766" s="1">
        <v>1765</v>
      </c>
      <c r="F1766" s="1">
        <v>9</v>
      </c>
      <c r="G1766" s="1" t="s">
        <v>3784</v>
      </c>
      <c r="H1766" s="1" t="s">
        <v>6466</v>
      </c>
      <c r="I1766" s="1">
        <v>2</v>
      </c>
      <c r="L1766" s="1">
        <v>5</v>
      </c>
      <c r="M1766" s="1" t="s">
        <v>12322</v>
      </c>
      <c r="N1766" s="1" t="s">
        <v>12812</v>
      </c>
      <c r="T1766" s="1" t="s">
        <v>11389</v>
      </c>
      <c r="U1766" s="1" t="s">
        <v>324</v>
      </c>
      <c r="V1766" s="1" t="s">
        <v>6693</v>
      </c>
      <c r="Y1766" s="1" t="s">
        <v>3875</v>
      </c>
      <c r="Z1766" s="1" t="s">
        <v>7487</v>
      </c>
      <c r="AC1766" s="1">
        <v>44</v>
      </c>
      <c r="AD1766" s="1" t="s">
        <v>229</v>
      </c>
      <c r="AE1766" s="1" t="s">
        <v>8739</v>
      </c>
      <c r="AF1766" s="1" t="s">
        <v>3053</v>
      </c>
      <c r="AG1766" s="1" t="s">
        <v>8800</v>
      </c>
      <c r="AT1766" s="1" t="s">
        <v>1171</v>
      </c>
      <c r="AU1766" s="1" t="s">
        <v>7037</v>
      </c>
      <c r="AV1766" s="1" t="s">
        <v>2626</v>
      </c>
      <c r="AW1766" s="1" t="s">
        <v>7739</v>
      </c>
      <c r="BB1766" s="1" t="s">
        <v>46</v>
      </c>
      <c r="BC1766" s="1" t="s">
        <v>6783</v>
      </c>
      <c r="BD1766" s="1" t="s">
        <v>3876</v>
      </c>
      <c r="BE1766" s="1" t="s">
        <v>9803</v>
      </c>
    </row>
    <row r="1767" spans="1:73" ht="13.5" customHeight="1" x14ac:dyDescent="0.25">
      <c r="A1767" s="4" t="str">
        <f t="shared" si="56"/>
        <v>1687_풍각남면_271</v>
      </c>
      <c r="B1767" s="1">
        <v>1687</v>
      </c>
      <c r="C1767" s="1" t="s">
        <v>11322</v>
      </c>
      <c r="D1767" s="1" t="s">
        <v>11323</v>
      </c>
      <c r="E1767" s="1">
        <v>1766</v>
      </c>
      <c r="F1767" s="1">
        <v>9</v>
      </c>
      <c r="G1767" s="1" t="s">
        <v>3784</v>
      </c>
      <c r="H1767" s="1" t="s">
        <v>6466</v>
      </c>
      <c r="I1767" s="1">
        <v>2</v>
      </c>
      <c r="L1767" s="1">
        <v>5</v>
      </c>
      <c r="M1767" s="1" t="s">
        <v>12322</v>
      </c>
      <c r="N1767" s="1" t="s">
        <v>12812</v>
      </c>
      <c r="T1767" s="1" t="s">
        <v>11389</v>
      </c>
      <c r="U1767" s="1" t="s">
        <v>322</v>
      </c>
      <c r="V1767" s="1" t="s">
        <v>6685</v>
      </c>
      <c r="Y1767" s="1" t="s">
        <v>13754</v>
      </c>
      <c r="Z1767" s="1" t="s">
        <v>13431</v>
      </c>
      <c r="AC1767" s="1">
        <v>9</v>
      </c>
      <c r="AD1767" s="1" t="s">
        <v>594</v>
      </c>
      <c r="AE1767" s="1" t="s">
        <v>8763</v>
      </c>
      <c r="AF1767" s="1" t="s">
        <v>97</v>
      </c>
      <c r="AG1767" s="1" t="s">
        <v>8774</v>
      </c>
      <c r="BB1767" s="1" t="s">
        <v>329</v>
      </c>
      <c r="BC1767" s="1" t="s">
        <v>9755</v>
      </c>
      <c r="BE1767" s="1" t="s">
        <v>13710</v>
      </c>
      <c r="BF1767" s="1" t="s">
        <v>11810</v>
      </c>
    </row>
    <row r="1768" spans="1:73" ht="13.5" customHeight="1" x14ac:dyDescent="0.25">
      <c r="A1768" s="4" t="str">
        <f t="shared" si="56"/>
        <v>1687_풍각남면_271</v>
      </c>
      <c r="B1768" s="1">
        <v>1687</v>
      </c>
      <c r="C1768" s="1" t="s">
        <v>11322</v>
      </c>
      <c r="D1768" s="1" t="s">
        <v>11323</v>
      </c>
      <c r="E1768" s="1">
        <v>1767</v>
      </c>
      <c r="F1768" s="1">
        <v>9</v>
      </c>
      <c r="G1768" s="1" t="s">
        <v>3784</v>
      </c>
      <c r="H1768" s="1" t="s">
        <v>6466</v>
      </c>
      <c r="I1768" s="1">
        <v>2</v>
      </c>
      <c r="L1768" s="1">
        <v>5</v>
      </c>
      <c r="M1768" s="1" t="s">
        <v>12322</v>
      </c>
      <c r="N1768" s="1" t="s">
        <v>12812</v>
      </c>
      <c r="T1768" s="1" t="s">
        <v>11389</v>
      </c>
      <c r="U1768" s="1" t="s">
        <v>326</v>
      </c>
      <c r="V1768" s="1" t="s">
        <v>6686</v>
      </c>
      <c r="Y1768" s="1" t="s">
        <v>3877</v>
      </c>
      <c r="Z1768" s="1" t="s">
        <v>8042</v>
      </c>
      <c r="AC1768" s="1">
        <v>6</v>
      </c>
      <c r="AD1768" s="1" t="s">
        <v>333</v>
      </c>
      <c r="AE1768" s="1" t="s">
        <v>8749</v>
      </c>
      <c r="AF1768" s="1" t="s">
        <v>3053</v>
      </c>
      <c r="AG1768" s="1" t="s">
        <v>8800</v>
      </c>
      <c r="BB1768" s="1" t="s">
        <v>329</v>
      </c>
      <c r="BC1768" s="1" t="s">
        <v>9755</v>
      </c>
      <c r="BE1768" s="1" t="s">
        <v>13710</v>
      </c>
      <c r="BF1768" s="1" t="s">
        <v>11812</v>
      </c>
    </row>
    <row r="1769" spans="1:73" ht="13.5" customHeight="1" x14ac:dyDescent="0.25">
      <c r="A1769" s="4" t="str">
        <f t="shared" si="56"/>
        <v>1687_풍각남면_271</v>
      </c>
      <c r="B1769" s="1">
        <v>1687</v>
      </c>
      <c r="C1769" s="1" t="s">
        <v>11322</v>
      </c>
      <c r="D1769" s="1" t="s">
        <v>11323</v>
      </c>
      <c r="E1769" s="1">
        <v>1768</v>
      </c>
      <c r="F1769" s="1">
        <v>9</v>
      </c>
      <c r="G1769" s="1" t="s">
        <v>3784</v>
      </c>
      <c r="H1769" s="1" t="s">
        <v>6466</v>
      </c>
      <c r="I1769" s="1">
        <v>3</v>
      </c>
      <c r="J1769" s="1" t="s">
        <v>3878</v>
      </c>
      <c r="K1769" s="1" t="s">
        <v>11363</v>
      </c>
      <c r="L1769" s="1">
        <v>1</v>
      </c>
      <c r="M1769" s="1" t="s">
        <v>12614</v>
      </c>
      <c r="N1769" s="1" t="s">
        <v>13111</v>
      </c>
      <c r="T1769" s="1" t="s">
        <v>11368</v>
      </c>
      <c r="U1769" s="1" t="s">
        <v>3879</v>
      </c>
      <c r="V1769" s="1" t="s">
        <v>6920</v>
      </c>
      <c r="W1769" s="1" t="s">
        <v>98</v>
      </c>
      <c r="X1769" s="1" t="s">
        <v>11439</v>
      </c>
      <c r="Y1769" s="1" t="s">
        <v>3880</v>
      </c>
      <c r="Z1769" s="1" t="s">
        <v>8043</v>
      </c>
      <c r="AC1769" s="1">
        <v>45</v>
      </c>
      <c r="AD1769" s="1" t="s">
        <v>406</v>
      </c>
      <c r="AE1769" s="1" t="s">
        <v>8755</v>
      </c>
      <c r="AJ1769" s="1" t="s">
        <v>17</v>
      </c>
      <c r="AK1769" s="1" t="s">
        <v>8908</v>
      </c>
      <c r="AL1769" s="1" t="s">
        <v>86</v>
      </c>
      <c r="AM1769" s="1" t="s">
        <v>8853</v>
      </c>
      <c r="AT1769" s="1" t="s">
        <v>931</v>
      </c>
      <c r="AU1769" s="1" t="s">
        <v>6813</v>
      </c>
      <c r="AV1769" s="1" t="s">
        <v>3881</v>
      </c>
      <c r="AW1769" s="1" t="s">
        <v>9518</v>
      </c>
      <c r="BG1769" s="1" t="s">
        <v>931</v>
      </c>
      <c r="BH1769" s="1" t="s">
        <v>6813</v>
      </c>
      <c r="BI1769" s="1" t="s">
        <v>877</v>
      </c>
      <c r="BJ1769" s="1" t="s">
        <v>9497</v>
      </c>
      <c r="BK1769" s="1" t="s">
        <v>3778</v>
      </c>
      <c r="BL1769" s="1" t="s">
        <v>9925</v>
      </c>
      <c r="BM1769" s="1" t="s">
        <v>3799</v>
      </c>
      <c r="BN1769" s="1" t="s">
        <v>10160</v>
      </c>
      <c r="BO1769" s="1" t="s">
        <v>60</v>
      </c>
      <c r="BP1769" s="1" t="s">
        <v>7012</v>
      </c>
      <c r="BQ1769" s="1" t="s">
        <v>3882</v>
      </c>
      <c r="BR1769" s="1" t="s">
        <v>11072</v>
      </c>
      <c r="BS1769" s="1" t="s">
        <v>51</v>
      </c>
      <c r="BT1769" s="1" t="s">
        <v>8849</v>
      </c>
      <c r="BU1769" s="1" t="s">
        <v>14034</v>
      </c>
    </row>
    <row r="1770" spans="1:73" ht="13.5" customHeight="1" x14ac:dyDescent="0.25">
      <c r="A1770" s="4" t="str">
        <f t="shared" si="56"/>
        <v>1687_풍각남면_271</v>
      </c>
      <c r="B1770" s="1">
        <v>1687</v>
      </c>
      <c r="C1770" s="1" t="s">
        <v>11322</v>
      </c>
      <c r="D1770" s="1" t="s">
        <v>11323</v>
      </c>
      <c r="E1770" s="1">
        <v>1769</v>
      </c>
      <c r="F1770" s="1">
        <v>9</v>
      </c>
      <c r="G1770" s="1" t="s">
        <v>3784</v>
      </c>
      <c r="H1770" s="1" t="s">
        <v>6466</v>
      </c>
      <c r="I1770" s="1">
        <v>3</v>
      </c>
      <c r="L1770" s="1">
        <v>1</v>
      </c>
      <c r="M1770" s="1" t="s">
        <v>12614</v>
      </c>
      <c r="N1770" s="1" t="s">
        <v>13111</v>
      </c>
      <c r="S1770" s="1" t="s">
        <v>52</v>
      </c>
      <c r="T1770" s="1" t="s">
        <v>6593</v>
      </c>
      <c r="W1770" s="1" t="s">
        <v>306</v>
      </c>
      <c r="X1770" s="1" t="s">
        <v>7062</v>
      </c>
      <c r="Y1770" s="1" t="s">
        <v>140</v>
      </c>
      <c r="Z1770" s="1" t="s">
        <v>7129</v>
      </c>
      <c r="AC1770" s="1">
        <v>39</v>
      </c>
      <c r="AD1770" s="1" t="s">
        <v>347</v>
      </c>
      <c r="AE1770" s="1" t="s">
        <v>8751</v>
      </c>
      <c r="AJ1770" s="1" t="s">
        <v>17</v>
      </c>
      <c r="AK1770" s="1" t="s">
        <v>8908</v>
      </c>
      <c r="AL1770" s="1" t="s">
        <v>108</v>
      </c>
      <c r="AM1770" s="1" t="s">
        <v>8869</v>
      </c>
      <c r="AT1770" s="1" t="s">
        <v>60</v>
      </c>
      <c r="AU1770" s="1" t="s">
        <v>7012</v>
      </c>
      <c r="AV1770" s="1" t="s">
        <v>48</v>
      </c>
      <c r="AW1770" s="1" t="s">
        <v>7854</v>
      </c>
      <c r="BG1770" s="1" t="s">
        <v>60</v>
      </c>
      <c r="BH1770" s="1" t="s">
        <v>7012</v>
      </c>
      <c r="BI1770" s="1" t="s">
        <v>3883</v>
      </c>
      <c r="BJ1770" s="1" t="s">
        <v>8287</v>
      </c>
      <c r="BK1770" s="1" t="s">
        <v>60</v>
      </c>
      <c r="BL1770" s="1" t="s">
        <v>7012</v>
      </c>
      <c r="BM1770" s="1" t="s">
        <v>3884</v>
      </c>
      <c r="BN1770" s="1" t="s">
        <v>8521</v>
      </c>
      <c r="BO1770" s="1" t="s">
        <v>60</v>
      </c>
      <c r="BP1770" s="1" t="s">
        <v>7012</v>
      </c>
      <c r="BQ1770" s="1" t="s">
        <v>2415</v>
      </c>
      <c r="BR1770" s="1" t="s">
        <v>12206</v>
      </c>
      <c r="BS1770" s="1" t="s">
        <v>86</v>
      </c>
      <c r="BT1770" s="1" t="s">
        <v>8853</v>
      </c>
    </row>
    <row r="1771" spans="1:73" ht="13.5" customHeight="1" x14ac:dyDescent="0.25">
      <c r="A1771" s="4" t="str">
        <f t="shared" ref="A1771:A1802" si="57">HYPERLINK("http://kyu.snu.ac.kr/sdhj/index.jsp?type=hj/GK14817_00IH_0001_0272.jpg","1687_풍각남면_272")</f>
        <v>1687_풍각남면_272</v>
      </c>
      <c r="B1771" s="1">
        <v>1687</v>
      </c>
      <c r="C1771" s="1" t="s">
        <v>11322</v>
      </c>
      <c r="D1771" s="1" t="s">
        <v>11323</v>
      </c>
      <c r="E1771" s="1">
        <v>1770</v>
      </c>
      <c r="F1771" s="1">
        <v>9</v>
      </c>
      <c r="G1771" s="1" t="s">
        <v>3784</v>
      </c>
      <c r="H1771" s="1" t="s">
        <v>6466</v>
      </c>
      <c r="I1771" s="1">
        <v>3</v>
      </c>
      <c r="L1771" s="1">
        <v>2</v>
      </c>
      <c r="M1771" s="1" t="s">
        <v>12615</v>
      </c>
      <c r="N1771" s="1" t="s">
        <v>13112</v>
      </c>
      <c r="T1771" s="1" t="s">
        <v>11368</v>
      </c>
      <c r="U1771" s="1" t="s">
        <v>3885</v>
      </c>
      <c r="V1771" s="1" t="s">
        <v>6921</v>
      </c>
      <c r="W1771" s="1" t="s">
        <v>98</v>
      </c>
      <c r="X1771" s="1" t="s">
        <v>11439</v>
      </c>
      <c r="Y1771" s="1" t="s">
        <v>3886</v>
      </c>
      <c r="Z1771" s="1" t="s">
        <v>8044</v>
      </c>
      <c r="AC1771" s="1">
        <v>51</v>
      </c>
      <c r="AD1771" s="1" t="s">
        <v>107</v>
      </c>
      <c r="AE1771" s="1" t="s">
        <v>8723</v>
      </c>
      <c r="AJ1771" s="1" t="s">
        <v>17</v>
      </c>
      <c r="AK1771" s="1" t="s">
        <v>8908</v>
      </c>
      <c r="AL1771" s="1" t="s">
        <v>86</v>
      </c>
      <c r="AM1771" s="1" t="s">
        <v>8853</v>
      </c>
      <c r="AT1771" s="1" t="s">
        <v>931</v>
      </c>
      <c r="AU1771" s="1" t="s">
        <v>6813</v>
      </c>
      <c r="AV1771" s="1" t="s">
        <v>3887</v>
      </c>
      <c r="AW1771" s="1" t="s">
        <v>9518</v>
      </c>
      <c r="BG1771" s="1" t="s">
        <v>931</v>
      </c>
      <c r="BH1771" s="1" t="s">
        <v>6813</v>
      </c>
      <c r="BI1771" s="1" t="s">
        <v>877</v>
      </c>
      <c r="BJ1771" s="1" t="s">
        <v>9497</v>
      </c>
      <c r="BK1771" s="1" t="s">
        <v>3769</v>
      </c>
      <c r="BL1771" s="1" t="s">
        <v>9925</v>
      </c>
      <c r="BM1771" s="1" t="s">
        <v>3888</v>
      </c>
      <c r="BN1771" s="1" t="s">
        <v>10599</v>
      </c>
      <c r="BO1771" s="1" t="s">
        <v>60</v>
      </c>
      <c r="BP1771" s="1" t="s">
        <v>7012</v>
      </c>
      <c r="BQ1771" s="1" t="s">
        <v>3882</v>
      </c>
      <c r="BR1771" s="1" t="s">
        <v>11072</v>
      </c>
      <c r="BS1771" s="1" t="s">
        <v>51</v>
      </c>
      <c r="BT1771" s="1" t="s">
        <v>8849</v>
      </c>
      <c r="BU1771" s="1" t="s">
        <v>3889</v>
      </c>
    </row>
    <row r="1772" spans="1:73" ht="13.5" customHeight="1" x14ac:dyDescent="0.25">
      <c r="A1772" s="4" t="str">
        <f t="shared" si="57"/>
        <v>1687_풍각남면_272</v>
      </c>
      <c r="B1772" s="1">
        <v>1687</v>
      </c>
      <c r="C1772" s="1" t="s">
        <v>11322</v>
      </c>
      <c r="D1772" s="1" t="s">
        <v>11323</v>
      </c>
      <c r="E1772" s="1">
        <v>1771</v>
      </c>
      <c r="F1772" s="1">
        <v>9</v>
      </c>
      <c r="G1772" s="1" t="s">
        <v>3784</v>
      </c>
      <c r="H1772" s="1" t="s">
        <v>6466</v>
      </c>
      <c r="I1772" s="1">
        <v>3</v>
      </c>
      <c r="L1772" s="1">
        <v>2</v>
      </c>
      <c r="M1772" s="1" t="s">
        <v>12615</v>
      </c>
      <c r="N1772" s="1" t="s">
        <v>13112</v>
      </c>
      <c r="S1772" s="1" t="s">
        <v>52</v>
      </c>
      <c r="T1772" s="1" t="s">
        <v>6593</v>
      </c>
      <c r="W1772" s="1" t="s">
        <v>74</v>
      </c>
      <c r="X1772" s="1" t="s">
        <v>7057</v>
      </c>
      <c r="Y1772" s="1" t="s">
        <v>140</v>
      </c>
      <c r="Z1772" s="1" t="s">
        <v>7129</v>
      </c>
      <c r="AC1772" s="1">
        <v>50</v>
      </c>
      <c r="AD1772" s="1" t="s">
        <v>533</v>
      </c>
      <c r="AE1772" s="1" t="s">
        <v>7162</v>
      </c>
      <c r="AJ1772" s="1" t="s">
        <v>17</v>
      </c>
      <c r="AK1772" s="1" t="s">
        <v>8908</v>
      </c>
      <c r="AL1772" s="1" t="s">
        <v>196</v>
      </c>
      <c r="AM1772" s="1" t="s">
        <v>8873</v>
      </c>
      <c r="AT1772" s="1" t="s">
        <v>618</v>
      </c>
      <c r="AU1772" s="1" t="s">
        <v>6817</v>
      </c>
      <c r="AV1772" s="1" t="s">
        <v>3890</v>
      </c>
      <c r="AW1772" s="1" t="s">
        <v>9519</v>
      </c>
      <c r="BG1772" s="1" t="s">
        <v>618</v>
      </c>
      <c r="BH1772" s="1" t="s">
        <v>6817</v>
      </c>
      <c r="BI1772" s="1" t="s">
        <v>2367</v>
      </c>
      <c r="BJ1772" s="1" t="s">
        <v>10163</v>
      </c>
      <c r="BK1772" s="1" t="s">
        <v>618</v>
      </c>
      <c r="BL1772" s="1" t="s">
        <v>6817</v>
      </c>
      <c r="BM1772" s="1" t="s">
        <v>527</v>
      </c>
      <c r="BN1772" s="1" t="s">
        <v>7094</v>
      </c>
      <c r="BO1772" s="1" t="s">
        <v>618</v>
      </c>
      <c r="BP1772" s="1" t="s">
        <v>6817</v>
      </c>
      <c r="BQ1772" s="1" t="s">
        <v>3891</v>
      </c>
      <c r="BR1772" s="1" t="s">
        <v>11073</v>
      </c>
      <c r="BS1772" s="1" t="s">
        <v>108</v>
      </c>
      <c r="BT1772" s="1" t="s">
        <v>8869</v>
      </c>
    </row>
    <row r="1773" spans="1:73" ht="13.5" customHeight="1" x14ac:dyDescent="0.25">
      <c r="A1773" s="4" t="str">
        <f t="shared" si="57"/>
        <v>1687_풍각남면_272</v>
      </c>
      <c r="B1773" s="1">
        <v>1687</v>
      </c>
      <c r="C1773" s="1" t="s">
        <v>11322</v>
      </c>
      <c r="D1773" s="1" t="s">
        <v>11323</v>
      </c>
      <c r="E1773" s="1">
        <v>1772</v>
      </c>
      <c r="F1773" s="1">
        <v>9</v>
      </c>
      <c r="G1773" s="1" t="s">
        <v>3784</v>
      </c>
      <c r="H1773" s="1" t="s">
        <v>6466</v>
      </c>
      <c r="I1773" s="1">
        <v>3</v>
      </c>
      <c r="L1773" s="1">
        <v>2</v>
      </c>
      <c r="M1773" s="1" t="s">
        <v>12615</v>
      </c>
      <c r="N1773" s="1" t="s">
        <v>13112</v>
      </c>
      <c r="S1773" s="1" t="s">
        <v>93</v>
      </c>
      <c r="T1773" s="1" t="s">
        <v>6597</v>
      </c>
      <c r="Y1773" s="1" t="s">
        <v>3892</v>
      </c>
      <c r="Z1773" s="1" t="s">
        <v>8045</v>
      </c>
      <c r="AF1773" s="1" t="s">
        <v>129</v>
      </c>
      <c r="AG1773" s="1" t="s">
        <v>8738</v>
      </c>
    </row>
    <row r="1774" spans="1:73" ht="13.5" customHeight="1" x14ac:dyDescent="0.25">
      <c r="A1774" s="4" t="str">
        <f t="shared" si="57"/>
        <v>1687_풍각남면_272</v>
      </c>
      <c r="B1774" s="1">
        <v>1687</v>
      </c>
      <c r="C1774" s="1" t="s">
        <v>11322</v>
      </c>
      <c r="D1774" s="1" t="s">
        <v>11323</v>
      </c>
      <c r="E1774" s="1">
        <v>1773</v>
      </c>
      <c r="F1774" s="1">
        <v>9</v>
      </c>
      <c r="G1774" s="1" t="s">
        <v>3784</v>
      </c>
      <c r="H1774" s="1" t="s">
        <v>6466</v>
      </c>
      <c r="I1774" s="1">
        <v>3</v>
      </c>
      <c r="L1774" s="1">
        <v>2</v>
      </c>
      <c r="M1774" s="1" t="s">
        <v>12615</v>
      </c>
      <c r="N1774" s="1" t="s">
        <v>13112</v>
      </c>
      <c r="S1774" s="1" t="s">
        <v>147</v>
      </c>
      <c r="T1774" s="1" t="s">
        <v>6598</v>
      </c>
      <c r="Y1774" s="1" t="s">
        <v>3893</v>
      </c>
      <c r="Z1774" s="1" t="s">
        <v>8046</v>
      </c>
      <c r="AF1774" s="1" t="s">
        <v>443</v>
      </c>
      <c r="AG1774" s="1" t="s">
        <v>11537</v>
      </c>
    </row>
    <row r="1775" spans="1:73" ht="13.5" customHeight="1" x14ac:dyDescent="0.25">
      <c r="A1775" s="4" t="str">
        <f t="shared" si="57"/>
        <v>1687_풍각남면_272</v>
      </c>
      <c r="B1775" s="1">
        <v>1687</v>
      </c>
      <c r="C1775" s="1" t="s">
        <v>11322</v>
      </c>
      <c r="D1775" s="1" t="s">
        <v>11323</v>
      </c>
      <c r="E1775" s="1">
        <v>1774</v>
      </c>
      <c r="F1775" s="1">
        <v>9</v>
      </c>
      <c r="G1775" s="1" t="s">
        <v>3784</v>
      </c>
      <c r="H1775" s="1" t="s">
        <v>6466</v>
      </c>
      <c r="I1775" s="1">
        <v>3</v>
      </c>
      <c r="L1775" s="1">
        <v>3</v>
      </c>
      <c r="M1775" s="1" t="s">
        <v>12616</v>
      </c>
      <c r="N1775" s="1" t="s">
        <v>13113</v>
      </c>
      <c r="O1775" s="1" t="s">
        <v>443</v>
      </c>
      <c r="P1775" s="1" t="s">
        <v>11371</v>
      </c>
      <c r="T1775" s="1" t="s">
        <v>11368</v>
      </c>
      <c r="U1775" s="1" t="s">
        <v>1126</v>
      </c>
      <c r="V1775" s="1" t="s">
        <v>6746</v>
      </c>
      <c r="W1775" s="1" t="s">
        <v>98</v>
      </c>
      <c r="X1775" s="1" t="s">
        <v>11439</v>
      </c>
      <c r="Y1775" s="1" t="s">
        <v>3893</v>
      </c>
      <c r="Z1775" s="1" t="s">
        <v>8046</v>
      </c>
      <c r="AC1775" s="1">
        <v>25</v>
      </c>
      <c r="AD1775" s="1" t="s">
        <v>39</v>
      </c>
      <c r="AE1775" s="1" t="s">
        <v>8715</v>
      </c>
      <c r="AJ1775" s="1" t="s">
        <v>17</v>
      </c>
      <c r="AK1775" s="1" t="s">
        <v>8908</v>
      </c>
      <c r="AL1775" s="1" t="s">
        <v>86</v>
      </c>
      <c r="AM1775" s="1" t="s">
        <v>8853</v>
      </c>
      <c r="AT1775" s="1" t="s">
        <v>931</v>
      </c>
      <c r="AU1775" s="1" t="s">
        <v>6813</v>
      </c>
      <c r="AV1775" s="1" t="s">
        <v>3887</v>
      </c>
      <c r="AW1775" s="1" t="s">
        <v>9518</v>
      </c>
      <c r="BG1775" s="1" t="s">
        <v>931</v>
      </c>
      <c r="BH1775" s="1" t="s">
        <v>6813</v>
      </c>
      <c r="BI1775" s="1" t="s">
        <v>877</v>
      </c>
      <c r="BJ1775" s="1" t="s">
        <v>9497</v>
      </c>
      <c r="BK1775" s="1" t="s">
        <v>3769</v>
      </c>
      <c r="BL1775" s="1" t="s">
        <v>9925</v>
      </c>
      <c r="BM1775" s="1" t="s">
        <v>3799</v>
      </c>
      <c r="BN1775" s="1" t="s">
        <v>10160</v>
      </c>
      <c r="BO1775" s="1" t="s">
        <v>60</v>
      </c>
      <c r="BP1775" s="1" t="s">
        <v>7012</v>
      </c>
      <c r="BQ1775" s="1" t="s">
        <v>3882</v>
      </c>
      <c r="BR1775" s="1" t="s">
        <v>11072</v>
      </c>
      <c r="BS1775" s="1" t="s">
        <v>51</v>
      </c>
      <c r="BT1775" s="1" t="s">
        <v>8849</v>
      </c>
    </row>
    <row r="1776" spans="1:73" ht="13.5" customHeight="1" x14ac:dyDescent="0.25">
      <c r="A1776" s="4" t="str">
        <f t="shared" si="57"/>
        <v>1687_풍각남면_272</v>
      </c>
      <c r="B1776" s="1">
        <v>1687</v>
      </c>
      <c r="C1776" s="1" t="s">
        <v>11322</v>
      </c>
      <c r="D1776" s="1" t="s">
        <v>11323</v>
      </c>
      <c r="E1776" s="1">
        <v>1775</v>
      </c>
      <c r="F1776" s="1">
        <v>9</v>
      </c>
      <c r="G1776" s="1" t="s">
        <v>3784</v>
      </c>
      <c r="H1776" s="1" t="s">
        <v>6466</v>
      </c>
      <c r="I1776" s="1">
        <v>3</v>
      </c>
      <c r="L1776" s="1">
        <v>3</v>
      </c>
      <c r="M1776" s="1" t="s">
        <v>12616</v>
      </c>
      <c r="N1776" s="1" t="s">
        <v>13113</v>
      </c>
      <c r="S1776" s="1" t="s">
        <v>52</v>
      </c>
      <c r="T1776" s="1" t="s">
        <v>6593</v>
      </c>
      <c r="W1776" s="1" t="s">
        <v>1558</v>
      </c>
      <c r="X1776" s="1" t="s">
        <v>7082</v>
      </c>
      <c r="Y1776" s="1" t="s">
        <v>140</v>
      </c>
      <c r="Z1776" s="1" t="s">
        <v>7129</v>
      </c>
      <c r="AC1776" s="1">
        <v>22</v>
      </c>
      <c r="AD1776" s="1" t="s">
        <v>253</v>
      </c>
      <c r="AE1776" s="1" t="s">
        <v>8742</v>
      </c>
      <c r="AF1776" s="1" t="s">
        <v>97</v>
      </c>
      <c r="AG1776" s="1" t="s">
        <v>8774</v>
      </c>
      <c r="AJ1776" s="1" t="s">
        <v>17</v>
      </c>
      <c r="AK1776" s="1" t="s">
        <v>8908</v>
      </c>
      <c r="AL1776" s="1" t="s">
        <v>56</v>
      </c>
      <c r="AM1776" s="1" t="s">
        <v>11552</v>
      </c>
      <c r="AT1776" s="1" t="s">
        <v>180</v>
      </c>
      <c r="AU1776" s="1" t="s">
        <v>6712</v>
      </c>
      <c r="AV1776" s="1" t="s">
        <v>1517</v>
      </c>
      <c r="AW1776" s="1" t="s">
        <v>7471</v>
      </c>
      <c r="BG1776" s="1" t="s">
        <v>335</v>
      </c>
      <c r="BH1776" s="1" t="s">
        <v>6942</v>
      </c>
      <c r="BI1776" s="1" t="s">
        <v>3812</v>
      </c>
      <c r="BJ1776" s="1" t="s">
        <v>10159</v>
      </c>
      <c r="BK1776" s="1" t="s">
        <v>471</v>
      </c>
      <c r="BL1776" s="1" t="s">
        <v>9170</v>
      </c>
      <c r="BM1776" s="1" t="s">
        <v>3813</v>
      </c>
      <c r="BN1776" s="1" t="s">
        <v>10069</v>
      </c>
      <c r="BO1776" s="1" t="s">
        <v>1652</v>
      </c>
      <c r="BP1776" s="1" t="s">
        <v>10363</v>
      </c>
      <c r="BQ1776" s="1" t="s">
        <v>3814</v>
      </c>
      <c r="BR1776" s="1" t="s">
        <v>11065</v>
      </c>
      <c r="BS1776" s="1" t="s">
        <v>537</v>
      </c>
      <c r="BT1776" s="1" t="s">
        <v>8937</v>
      </c>
    </row>
    <row r="1777" spans="1:73" ht="13.5" customHeight="1" x14ac:dyDescent="0.25">
      <c r="A1777" s="4" t="str">
        <f t="shared" si="57"/>
        <v>1687_풍각남면_272</v>
      </c>
      <c r="B1777" s="1">
        <v>1687</v>
      </c>
      <c r="C1777" s="1" t="s">
        <v>11322</v>
      </c>
      <c r="D1777" s="1" t="s">
        <v>11323</v>
      </c>
      <c r="E1777" s="1">
        <v>1776</v>
      </c>
      <c r="F1777" s="1">
        <v>9</v>
      </c>
      <c r="G1777" s="1" t="s">
        <v>3784</v>
      </c>
      <c r="H1777" s="1" t="s">
        <v>6466</v>
      </c>
      <c r="I1777" s="1">
        <v>3</v>
      </c>
      <c r="L1777" s="1">
        <v>4</v>
      </c>
      <c r="M1777" s="1" t="s">
        <v>12617</v>
      </c>
      <c r="N1777" s="1" t="s">
        <v>13114</v>
      </c>
      <c r="T1777" s="1" t="s">
        <v>11369</v>
      </c>
      <c r="U1777" s="1" t="s">
        <v>3120</v>
      </c>
      <c r="V1777" s="1" t="s">
        <v>6869</v>
      </c>
      <c r="W1777" s="1" t="s">
        <v>98</v>
      </c>
      <c r="X1777" s="1" t="s">
        <v>11439</v>
      </c>
      <c r="Y1777" s="1" t="s">
        <v>1461</v>
      </c>
      <c r="Z1777" s="1" t="s">
        <v>8047</v>
      </c>
      <c r="AC1777" s="1">
        <v>38</v>
      </c>
      <c r="AD1777" s="1" t="s">
        <v>85</v>
      </c>
      <c r="AE1777" s="1" t="s">
        <v>8720</v>
      </c>
      <c r="AJ1777" s="1" t="s">
        <v>17</v>
      </c>
      <c r="AK1777" s="1" t="s">
        <v>8908</v>
      </c>
      <c r="AL1777" s="1" t="s">
        <v>86</v>
      </c>
      <c r="AM1777" s="1" t="s">
        <v>8853</v>
      </c>
      <c r="AT1777" s="1" t="s">
        <v>931</v>
      </c>
      <c r="AU1777" s="1" t="s">
        <v>6813</v>
      </c>
      <c r="AV1777" s="1" t="s">
        <v>3887</v>
      </c>
      <c r="AW1777" s="1" t="s">
        <v>9518</v>
      </c>
      <c r="BG1777" s="1" t="s">
        <v>931</v>
      </c>
      <c r="BH1777" s="1" t="s">
        <v>6813</v>
      </c>
      <c r="BI1777" s="1" t="s">
        <v>877</v>
      </c>
      <c r="BJ1777" s="1" t="s">
        <v>9497</v>
      </c>
      <c r="BK1777" s="1" t="s">
        <v>3769</v>
      </c>
      <c r="BL1777" s="1" t="s">
        <v>9925</v>
      </c>
      <c r="BM1777" s="1" t="s">
        <v>3799</v>
      </c>
      <c r="BN1777" s="1" t="s">
        <v>10160</v>
      </c>
      <c r="BO1777" s="1" t="s">
        <v>60</v>
      </c>
      <c r="BP1777" s="1" t="s">
        <v>7012</v>
      </c>
      <c r="BQ1777" s="1" t="s">
        <v>3882</v>
      </c>
      <c r="BR1777" s="1" t="s">
        <v>11072</v>
      </c>
      <c r="BS1777" s="1" t="s">
        <v>51</v>
      </c>
      <c r="BT1777" s="1" t="s">
        <v>8849</v>
      </c>
      <c r="BU1777" s="1" t="s">
        <v>14034</v>
      </c>
    </row>
    <row r="1778" spans="1:73" ht="13.5" customHeight="1" x14ac:dyDescent="0.25">
      <c r="A1778" s="4" t="str">
        <f t="shared" si="57"/>
        <v>1687_풍각남면_272</v>
      </c>
      <c r="B1778" s="1">
        <v>1687</v>
      </c>
      <c r="C1778" s="1" t="s">
        <v>11322</v>
      </c>
      <c r="D1778" s="1" t="s">
        <v>11323</v>
      </c>
      <c r="E1778" s="1">
        <v>1777</v>
      </c>
      <c r="F1778" s="1">
        <v>9</v>
      </c>
      <c r="G1778" s="1" t="s">
        <v>3784</v>
      </c>
      <c r="H1778" s="1" t="s">
        <v>6466</v>
      </c>
      <c r="I1778" s="1">
        <v>3</v>
      </c>
      <c r="L1778" s="1">
        <v>4</v>
      </c>
      <c r="M1778" s="1" t="s">
        <v>12617</v>
      </c>
      <c r="N1778" s="1" t="s">
        <v>13114</v>
      </c>
      <c r="S1778" s="1" t="s">
        <v>52</v>
      </c>
      <c r="T1778" s="1" t="s">
        <v>6593</v>
      </c>
      <c r="W1778" s="1" t="s">
        <v>3894</v>
      </c>
      <c r="X1778" s="1" t="s">
        <v>7099</v>
      </c>
      <c r="Y1778" s="1" t="s">
        <v>140</v>
      </c>
      <c r="Z1778" s="1" t="s">
        <v>7129</v>
      </c>
      <c r="AC1778" s="1">
        <v>39</v>
      </c>
      <c r="AD1778" s="1" t="s">
        <v>347</v>
      </c>
      <c r="AE1778" s="1" t="s">
        <v>8751</v>
      </c>
      <c r="AJ1778" s="1" t="s">
        <v>17</v>
      </c>
      <c r="AK1778" s="1" t="s">
        <v>8908</v>
      </c>
      <c r="AL1778" s="1" t="s">
        <v>179</v>
      </c>
      <c r="AM1778" s="1" t="s">
        <v>8927</v>
      </c>
      <c r="AT1778" s="1" t="s">
        <v>60</v>
      </c>
      <c r="AU1778" s="1" t="s">
        <v>7012</v>
      </c>
      <c r="AV1778" s="1" t="s">
        <v>13814</v>
      </c>
      <c r="AW1778" s="1" t="s">
        <v>11449</v>
      </c>
      <c r="BG1778" s="1" t="s">
        <v>78</v>
      </c>
      <c r="BH1778" s="1" t="s">
        <v>6689</v>
      </c>
      <c r="BI1778" s="1" t="s">
        <v>3895</v>
      </c>
      <c r="BJ1778" s="1" t="s">
        <v>8357</v>
      </c>
      <c r="BK1778" s="1" t="s">
        <v>335</v>
      </c>
      <c r="BL1778" s="1" t="s">
        <v>6942</v>
      </c>
      <c r="BM1778" s="1" t="s">
        <v>3606</v>
      </c>
      <c r="BN1778" s="1" t="s">
        <v>10577</v>
      </c>
      <c r="BO1778" s="1" t="s">
        <v>60</v>
      </c>
      <c r="BP1778" s="1" t="s">
        <v>7012</v>
      </c>
      <c r="BQ1778" s="1" t="s">
        <v>3896</v>
      </c>
      <c r="BR1778" s="1" t="s">
        <v>12225</v>
      </c>
      <c r="BS1778" s="1" t="s">
        <v>522</v>
      </c>
      <c r="BT1778" s="1" t="s">
        <v>8889</v>
      </c>
      <c r="BU1778" s="1" t="s">
        <v>14152</v>
      </c>
    </row>
    <row r="1779" spans="1:73" ht="13.5" customHeight="1" x14ac:dyDescent="0.25">
      <c r="A1779" s="4" t="str">
        <f t="shared" si="57"/>
        <v>1687_풍각남면_272</v>
      </c>
      <c r="B1779" s="1">
        <v>1687</v>
      </c>
      <c r="C1779" s="1" t="s">
        <v>11322</v>
      </c>
      <c r="D1779" s="1" t="s">
        <v>11323</v>
      </c>
      <c r="E1779" s="1">
        <v>1778</v>
      </c>
      <c r="F1779" s="1">
        <v>9</v>
      </c>
      <c r="G1779" s="1" t="s">
        <v>3784</v>
      </c>
      <c r="H1779" s="1" t="s">
        <v>6466</v>
      </c>
      <c r="I1779" s="1">
        <v>3</v>
      </c>
      <c r="L1779" s="1">
        <v>4</v>
      </c>
      <c r="M1779" s="1" t="s">
        <v>12617</v>
      </c>
      <c r="N1779" s="1" t="s">
        <v>13114</v>
      </c>
      <c r="S1779" s="1" t="s">
        <v>93</v>
      </c>
      <c r="T1779" s="1" t="s">
        <v>6597</v>
      </c>
      <c r="U1779" s="1" t="s">
        <v>922</v>
      </c>
      <c r="V1779" s="1" t="s">
        <v>6730</v>
      </c>
      <c r="Y1779" s="1" t="s">
        <v>3897</v>
      </c>
      <c r="Z1779" s="1" t="s">
        <v>8048</v>
      </c>
      <c r="AC1779" s="1">
        <v>19</v>
      </c>
      <c r="AD1779" s="1" t="s">
        <v>188</v>
      </c>
      <c r="AE1779" s="1" t="s">
        <v>8734</v>
      </c>
    </row>
    <row r="1780" spans="1:73" ht="13.5" customHeight="1" x14ac:dyDescent="0.25">
      <c r="A1780" s="4" t="str">
        <f t="shared" si="57"/>
        <v>1687_풍각남면_272</v>
      </c>
      <c r="B1780" s="1">
        <v>1687</v>
      </c>
      <c r="C1780" s="1" t="s">
        <v>11322</v>
      </c>
      <c r="D1780" s="1" t="s">
        <v>11323</v>
      </c>
      <c r="E1780" s="1">
        <v>1779</v>
      </c>
      <c r="F1780" s="1">
        <v>9</v>
      </c>
      <c r="G1780" s="1" t="s">
        <v>3784</v>
      </c>
      <c r="H1780" s="1" t="s">
        <v>6466</v>
      </c>
      <c r="I1780" s="1">
        <v>3</v>
      </c>
      <c r="L1780" s="1">
        <v>5</v>
      </c>
      <c r="M1780" s="1" t="s">
        <v>12618</v>
      </c>
      <c r="N1780" s="1" t="s">
        <v>13115</v>
      </c>
      <c r="O1780" s="1" t="s">
        <v>6</v>
      </c>
      <c r="P1780" s="1" t="s">
        <v>6578</v>
      </c>
      <c r="T1780" s="1" t="s">
        <v>11369</v>
      </c>
      <c r="U1780" s="1" t="s">
        <v>3898</v>
      </c>
      <c r="V1780" s="1" t="s">
        <v>6922</v>
      </c>
      <c r="W1780" s="1" t="s">
        <v>145</v>
      </c>
      <c r="X1780" s="1" t="s">
        <v>7059</v>
      </c>
      <c r="Y1780" s="1" t="s">
        <v>3899</v>
      </c>
      <c r="Z1780" s="1" t="s">
        <v>8049</v>
      </c>
      <c r="AC1780" s="1">
        <v>60</v>
      </c>
      <c r="AD1780" s="1" t="s">
        <v>312</v>
      </c>
      <c r="AE1780" s="1" t="s">
        <v>8746</v>
      </c>
      <c r="AJ1780" s="1" t="s">
        <v>17</v>
      </c>
      <c r="AK1780" s="1" t="s">
        <v>8908</v>
      </c>
      <c r="AL1780" s="1" t="s">
        <v>51</v>
      </c>
      <c r="AM1780" s="1" t="s">
        <v>8849</v>
      </c>
      <c r="AT1780" s="1" t="s">
        <v>2446</v>
      </c>
      <c r="AU1780" s="1" t="s">
        <v>6952</v>
      </c>
      <c r="AV1780" s="1" t="s">
        <v>13900</v>
      </c>
      <c r="AW1780" s="1" t="s">
        <v>9520</v>
      </c>
      <c r="BG1780" s="1" t="s">
        <v>335</v>
      </c>
      <c r="BH1780" s="1" t="s">
        <v>6942</v>
      </c>
      <c r="BI1780" s="1" t="s">
        <v>3507</v>
      </c>
      <c r="BJ1780" s="1" t="s">
        <v>9521</v>
      </c>
      <c r="BK1780" s="1" t="s">
        <v>334</v>
      </c>
      <c r="BL1780" s="1" t="s">
        <v>6767</v>
      </c>
      <c r="BM1780" s="1" t="s">
        <v>3727</v>
      </c>
      <c r="BN1780" s="1" t="s">
        <v>10586</v>
      </c>
      <c r="BO1780" s="1" t="s">
        <v>60</v>
      </c>
      <c r="BP1780" s="1" t="s">
        <v>7012</v>
      </c>
      <c r="BQ1780" s="1" t="s">
        <v>3900</v>
      </c>
      <c r="BR1780" s="1" t="s">
        <v>12265</v>
      </c>
      <c r="BS1780" s="1" t="s">
        <v>86</v>
      </c>
      <c r="BT1780" s="1" t="s">
        <v>8853</v>
      </c>
    </row>
    <row r="1781" spans="1:73" ht="13.5" customHeight="1" x14ac:dyDescent="0.25">
      <c r="A1781" s="4" t="str">
        <f t="shared" si="57"/>
        <v>1687_풍각남면_272</v>
      </c>
      <c r="B1781" s="1">
        <v>1687</v>
      </c>
      <c r="C1781" s="1" t="s">
        <v>11322</v>
      </c>
      <c r="D1781" s="1" t="s">
        <v>11323</v>
      </c>
      <c r="E1781" s="1">
        <v>1780</v>
      </c>
      <c r="F1781" s="1">
        <v>9</v>
      </c>
      <c r="G1781" s="1" t="s">
        <v>3784</v>
      </c>
      <c r="H1781" s="1" t="s">
        <v>6466</v>
      </c>
      <c r="I1781" s="1">
        <v>3</v>
      </c>
      <c r="L1781" s="1">
        <v>5</v>
      </c>
      <c r="M1781" s="1" t="s">
        <v>12618</v>
      </c>
      <c r="N1781" s="1" t="s">
        <v>13115</v>
      </c>
      <c r="S1781" s="1" t="s">
        <v>52</v>
      </c>
      <c r="T1781" s="1" t="s">
        <v>6593</v>
      </c>
      <c r="W1781" s="1" t="s">
        <v>98</v>
      </c>
      <c r="X1781" s="1" t="s">
        <v>11439</v>
      </c>
      <c r="Y1781" s="1" t="s">
        <v>140</v>
      </c>
      <c r="Z1781" s="1" t="s">
        <v>7129</v>
      </c>
      <c r="AC1781" s="1">
        <v>57</v>
      </c>
      <c r="AD1781" s="1" t="s">
        <v>2010</v>
      </c>
      <c r="AE1781" s="1" t="s">
        <v>8771</v>
      </c>
      <c r="AJ1781" s="1" t="s">
        <v>17</v>
      </c>
      <c r="AK1781" s="1" t="s">
        <v>8908</v>
      </c>
      <c r="AL1781" s="1" t="s">
        <v>56</v>
      </c>
      <c r="AM1781" s="1" t="s">
        <v>11552</v>
      </c>
      <c r="AT1781" s="1" t="s">
        <v>60</v>
      </c>
      <c r="AU1781" s="1" t="s">
        <v>7012</v>
      </c>
      <c r="AV1781" s="1" t="s">
        <v>13725</v>
      </c>
      <c r="AW1781" s="1" t="s">
        <v>8400</v>
      </c>
      <c r="BG1781" s="1" t="s">
        <v>60</v>
      </c>
      <c r="BH1781" s="1" t="s">
        <v>7012</v>
      </c>
      <c r="BI1781" s="1" t="s">
        <v>231</v>
      </c>
      <c r="BJ1781" s="1" t="s">
        <v>10164</v>
      </c>
      <c r="BK1781" s="1" t="s">
        <v>60</v>
      </c>
      <c r="BL1781" s="1" t="s">
        <v>7012</v>
      </c>
      <c r="BM1781" s="1" t="s">
        <v>3901</v>
      </c>
      <c r="BN1781" s="1" t="s">
        <v>7794</v>
      </c>
      <c r="BO1781" s="1" t="s">
        <v>60</v>
      </c>
      <c r="BP1781" s="1" t="s">
        <v>7012</v>
      </c>
      <c r="BQ1781" s="1" t="s">
        <v>3902</v>
      </c>
      <c r="BR1781" s="1" t="s">
        <v>8932</v>
      </c>
      <c r="BS1781" s="1" t="s">
        <v>510</v>
      </c>
      <c r="BT1781" s="1" t="s">
        <v>8915</v>
      </c>
    </row>
    <row r="1782" spans="1:73" ht="13.5" customHeight="1" x14ac:dyDescent="0.25">
      <c r="A1782" s="4" t="str">
        <f t="shared" si="57"/>
        <v>1687_풍각남면_272</v>
      </c>
      <c r="B1782" s="1">
        <v>1687</v>
      </c>
      <c r="C1782" s="1" t="s">
        <v>11322</v>
      </c>
      <c r="D1782" s="1" t="s">
        <v>11323</v>
      </c>
      <c r="E1782" s="1">
        <v>1781</v>
      </c>
      <c r="F1782" s="1">
        <v>9</v>
      </c>
      <c r="G1782" s="1" t="s">
        <v>3784</v>
      </c>
      <c r="H1782" s="1" t="s">
        <v>6466</v>
      </c>
      <c r="I1782" s="1">
        <v>3</v>
      </c>
      <c r="L1782" s="1">
        <v>5</v>
      </c>
      <c r="M1782" s="1" t="s">
        <v>12618</v>
      </c>
      <c r="N1782" s="1" t="s">
        <v>13115</v>
      </c>
      <c r="S1782" s="1" t="s">
        <v>93</v>
      </c>
      <c r="T1782" s="1" t="s">
        <v>6597</v>
      </c>
      <c r="U1782" s="1" t="s">
        <v>3903</v>
      </c>
      <c r="V1782" s="1" t="s">
        <v>6923</v>
      </c>
      <c r="Y1782" s="1" t="s">
        <v>3904</v>
      </c>
      <c r="Z1782" s="1" t="s">
        <v>8050</v>
      </c>
      <c r="AC1782" s="1">
        <v>25</v>
      </c>
      <c r="AD1782" s="1" t="s">
        <v>401</v>
      </c>
      <c r="AE1782" s="1" t="s">
        <v>8754</v>
      </c>
    </row>
    <row r="1783" spans="1:73" ht="13.5" customHeight="1" x14ac:dyDescent="0.25">
      <c r="A1783" s="4" t="str">
        <f t="shared" si="57"/>
        <v>1687_풍각남면_272</v>
      </c>
      <c r="B1783" s="1">
        <v>1687</v>
      </c>
      <c r="C1783" s="1" t="s">
        <v>11322</v>
      </c>
      <c r="D1783" s="1" t="s">
        <v>11323</v>
      </c>
      <c r="E1783" s="1">
        <v>1782</v>
      </c>
      <c r="F1783" s="1">
        <v>9</v>
      </c>
      <c r="G1783" s="1" t="s">
        <v>3784</v>
      </c>
      <c r="H1783" s="1" t="s">
        <v>6466</v>
      </c>
      <c r="I1783" s="1">
        <v>3</v>
      </c>
      <c r="L1783" s="1">
        <v>5</v>
      </c>
      <c r="M1783" s="1" t="s">
        <v>12618</v>
      </c>
      <c r="N1783" s="1" t="s">
        <v>13115</v>
      </c>
      <c r="S1783" s="1" t="s">
        <v>3905</v>
      </c>
      <c r="T1783" s="1" t="s">
        <v>6620</v>
      </c>
      <c r="W1783" s="1" t="s">
        <v>84</v>
      </c>
      <c r="X1783" s="1" t="s">
        <v>11440</v>
      </c>
      <c r="Y1783" s="1" t="s">
        <v>140</v>
      </c>
      <c r="Z1783" s="1" t="s">
        <v>7129</v>
      </c>
      <c r="AC1783" s="1">
        <v>20</v>
      </c>
      <c r="AD1783" s="1" t="s">
        <v>1066</v>
      </c>
      <c r="AE1783" s="1" t="s">
        <v>7176</v>
      </c>
      <c r="AJ1783" s="1" t="s">
        <v>17</v>
      </c>
      <c r="AK1783" s="1" t="s">
        <v>8908</v>
      </c>
      <c r="AL1783" s="1" t="s">
        <v>86</v>
      </c>
      <c r="AM1783" s="1" t="s">
        <v>8853</v>
      </c>
    </row>
    <row r="1784" spans="1:73" ht="13.5" customHeight="1" x14ac:dyDescent="0.25">
      <c r="A1784" s="4" t="str">
        <f t="shared" si="57"/>
        <v>1687_풍각남면_272</v>
      </c>
      <c r="B1784" s="1">
        <v>1687</v>
      </c>
      <c r="C1784" s="1" t="s">
        <v>11322</v>
      </c>
      <c r="D1784" s="1" t="s">
        <v>11323</v>
      </c>
      <c r="E1784" s="1">
        <v>1783</v>
      </c>
      <c r="F1784" s="1">
        <v>9</v>
      </c>
      <c r="G1784" s="1" t="s">
        <v>3784</v>
      </c>
      <c r="H1784" s="1" t="s">
        <v>6466</v>
      </c>
      <c r="I1784" s="1">
        <v>3</v>
      </c>
      <c r="L1784" s="1">
        <v>5</v>
      </c>
      <c r="M1784" s="1" t="s">
        <v>12618</v>
      </c>
      <c r="N1784" s="1" t="s">
        <v>13115</v>
      </c>
      <c r="S1784" s="1" t="s">
        <v>3040</v>
      </c>
      <c r="T1784" s="1" t="s">
        <v>6636</v>
      </c>
      <c r="U1784" s="1" t="s">
        <v>53</v>
      </c>
      <c r="V1784" s="1" t="s">
        <v>6668</v>
      </c>
      <c r="Y1784" s="1" t="s">
        <v>1573</v>
      </c>
      <c r="Z1784" s="1" t="s">
        <v>7880</v>
      </c>
      <c r="AC1784" s="1">
        <v>26</v>
      </c>
      <c r="AD1784" s="1" t="s">
        <v>141</v>
      </c>
      <c r="AE1784" s="1" t="s">
        <v>8729</v>
      </c>
      <c r="AN1784" s="1" t="s">
        <v>1317</v>
      </c>
      <c r="AO1784" s="1" t="s">
        <v>8926</v>
      </c>
      <c r="AP1784" s="1" t="s">
        <v>58</v>
      </c>
      <c r="AQ1784" s="1" t="s">
        <v>6774</v>
      </c>
      <c r="AR1784" s="1" t="s">
        <v>3583</v>
      </c>
      <c r="AS1784" s="1" t="s">
        <v>9084</v>
      </c>
      <c r="AT1784" s="1" t="s">
        <v>44</v>
      </c>
      <c r="AU1784" s="1" t="s">
        <v>6669</v>
      </c>
      <c r="AV1784" s="1" t="s">
        <v>2175</v>
      </c>
      <c r="AW1784" s="1" t="s">
        <v>8091</v>
      </c>
      <c r="BB1784" s="1" t="s">
        <v>46</v>
      </c>
      <c r="BC1784" s="1" t="s">
        <v>6783</v>
      </c>
      <c r="BD1784" s="1" t="s">
        <v>1323</v>
      </c>
      <c r="BE1784" s="1" t="s">
        <v>7404</v>
      </c>
    </row>
    <row r="1785" spans="1:73" ht="13.5" customHeight="1" x14ac:dyDescent="0.25">
      <c r="A1785" s="4" t="str">
        <f t="shared" si="57"/>
        <v>1687_풍각남면_272</v>
      </c>
      <c r="B1785" s="1">
        <v>1687</v>
      </c>
      <c r="C1785" s="1" t="s">
        <v>11322</v>
      </c>
      <c r="D1785" s="1" t="s">
        <v>11323</v>
      </c>
      <c r="E1785" s="1">
        <v>1784</v>
      </c>
      <c r="F1785" s="1">
        <v>9</v>
      </c>
      <c r="G1785" s="1" t="s">
        <v>3784</v>
      </c>
      <c r="H1785" s="1" t="s">
        <v>6466</v>
      </c>
      <c r="I1785" s="1">
        <v>4</v>
      </c>
      <c r="J1785" s="1" t="s">
        <v>3906</v>
      </c>
      <c r="K1785" s="1" t="s">
        <v>11348</v>
      </c>
      <c r="L1785" s="1">
        <v>1</v>
      </c>
      <c r="M1785" s="1" t="s">
        <v>12619</v>
      </c>
      <c r="N1785" s="1" t="s">
        <v>13116</v>
      </c>
      <c r="T1785" s="1" t="s">
        <v>11368</v>
      </c>
      <c r="U1785" s="1" t="s">
        <v>2738</v>
      </c>
      <c r="V1785" s="1" t="s">
        <v>6850</v>
      </c>
      <c r="W1785" s="1" t="s">
        <v>904</v>
      </c>
      <c r="X1785" s="1" t="s">
        <v>7071</v>
      </c>
      <c r="Y1785" s="1" t="s">
        <v>1012</v>
      </c>
      <c r="Z1785" s="1" t="s">
        <v>7425</v>
      </c>
      <c r="AC1785" s="1">
        <v>44</v>
      </c>
      <c r="AD1785" s="1" t="s">
        <v>229</v>
      </c>
      <c r="AE1785" s="1" t="s">
        <v>8739</v>
      </c>
      <c r="AJ1785" s="1" t="s">
        <v>17</v>
      </c>
      <c r="AK1785" s="1" t="s">
        <v>8908</v>
      </c>
      <c r="AL1785" s="1" t="s">
        <v>51</v>
      </c>
      <c r="AM1785" s="1" t="s">
        <v>8849</v>
      </c>
      <c r="AT1785" s="1" t="s">
        <v>60</v>
      </c>
      <c r="AU1785" s="1" t="s">
        <v>7012</v>
      </c>
      <c r="AV1785" s="1" t="s">
        <v>2241</v>
      </c>
      <c r="AW1785" s="1" t="s">
        <v>7645</v>
      </c>
      <c r="BG1785" s="1" t="s">
        <v>60</v>
      </c>
      <c r="BH1785" s="1" t="s">
        <v>7012</v>
      </c>
      <c r="BI1785" s="1" t="s">
        <v>3907</v>
      </c>
      <c r="BJ1785" s="1" t="s">
        <v>10092</v>
      </c>
      <c r="BK1785" s="1" t="s">
        <v>60</v>
      </c>
      <c r="BL1785" s="1" t="s">
        <v>7012</v>
      </c>
      <c r="BM1785" s="1" t="s">
        <v>2036</v>
      </c>
      <c r="BN1785" s="1" t="s">
        <v>10049</v>
      </c>
      <c r="BO1785" s="1" t="s">
        <v>60</v>
      </c>
      <c r="BP1785" s="1" t="s">
        <v>7012</v>
      </c>
      <c r="BQ1785" s="1" t="s">
        <v>3908</v>
      </c>
      <c r="BR1785" s="1" t="s">
        <v>12280</v>
      </c>
      <c r="BS1785" s="1" t="s">
        <v>86</v>
      </c>
      <c r="BT1785" s="1" t="s">
        <v>8853</v>
      </c>
    </row>
    <row r="1786" spans="1:73" ht="13.5" customHeight="1" x14ac:dyDescent="0.25">
      <c r="A1786" s="4" t="str">
        <f t="shared" si="57"/>
        <v>1687_풍각남면_272</v>
      </c>
      <c r="B1786" s="1">
        <v>1687</v>
      </c>
      <c r="C1786" s="1" t="s">
        <v>11322</v>
      </c>
      <c r="D1786" s="1" t="s">
        <v>11323</v>
      </c>
      <c r="E1786" s="1">
        <v>1785</v>
      </c>
      <c r="F1786" s="1">
        <v>9</v>
      </c>
      <c r="G1786" s="1" t="s">
        <v>3784</v>
      </c>
      <c r="H1786" s="1" t="s">
        <v>6466</v>
      </c>
      <c r="I1786" s="1">
        <v>4</v>
      </c>
      <c r="L1786" s="1">
        <v>1</v>
      </c>
      <c r="M1786" s="1" t="s">
        <v>12619</v>
      </c>
      <c r="N1786" s="1" t="s">
        <v>13116</v>
      </c>
      <c r="S1786" s="1" t="s">
        <v>52</v>
      </c>
      <c r="T1786" s="1" t="s">
        <v>6593</v>
      </c>
      <c r="W1786" s="1" t="s">
        <v>775</v>
      </c>
      <c r="X1786" s="1" t="s">
        <v>7103</v>
      </c>
      <c r="Y1786" s="1" t="s">
        <v>140</v>
      </c>
      <c r="Z1786" s="1" t="s">
        <v>7129</v>
      </c>
      <c r="AC1786" s="1">
        <v>46</v>
      </c>
      <c r="AD1786" s="1" t="s">
        <v>376</v>
      </c>
      <c r="AE1786" s="1" t="s">
        <v>8752</v>
      </c>
      <c r="AJ1786" s="1" t="s">
        <v>17</v>
      </c>
      <c r="AK1786" s="1" t="s">
        <v>8908</v>
      </c>
      <c r="AL1786" s="1" t="s">
        <v>51</v>
      </c>
      <c r="AM1786" s="1" t="s">
        <v>8849</v>
      </c>
      <c r="AT1786" s="1" t="s">
        <v>60</v>
      </c>
      <c r="AU1786" s="1" t="s">
        <v>7012</v>
      </c>
      <c r="AV1786" s="1" t="s">
        <v>485</v>
      </c>
      <c r="AW1786" s="1" t="s">
        <v>8564</v>
      </c>
      <c r="BG1786" s="1" t="s">
        <v>60</v>
      </c>
      <c r="BH1786" s="1" t="s">
        <v>7012</v>
      </c>
      <c r="BI1786" s="1" t="s">
        <v>13859</v>
      </c>
      <c r="BJ1786" s="1" t="s">
        <v>7883</v>
      </c>
      <c r="BK1786" s="1" t="s">
        <v>60</v>
      </c>
      <c r="BL1786" s="1" t="s">
        <v>7012</v>
      </c>
      <c r="BM1786" s="1" t="s">
        <v>3260</v>
      </c>
      <c r="BN1786" s="1" t="s">
        <v>9503</v>
      </c>
      <c r="BO1786" s="1" t="s">
        <v>60</v>
      </c>
      <c r="BP1786" s="1" t="s">
        <v>7012</v>
      </c>
      <c r="BQ1786" s="1" t="s">
        <v>3909</v>
      </c>
      <c r="BR1786" s="1" t="s">
        <v>12068</v>
      </c>
      <c r="BS1786" s="1" t="s">
        <v>56</v>
      </c>
      <c r="BT1786" s="1" t="s">
        <v>11552</v>
      </c>
    </row>
    <row r="1787" spans="1:73" ht="13.5" customHeight="1" x14ac:dyDescent="0.25">
      <c r="A1787" s="4" t="str">
        <f t="shared" si="57"/>
        <v>1687_풍각남면_272</v>
      </c>
      <c r="B1787" s="1">
        <v>1687</v>
      </c>
      <c r="C1787" s="1" t="s">
        <v>11322</v>
      </c>
      <c r="D1787" s="1" t="s">
        <v>11323</v>
      </c>
      <c r="E1787" s="1">
        <v>1786</v>
      </c>
      <c r="F1787" s="1">
        <v>9</v>
      </c>
      <c r="G1787" s="1" t="s">
        <v>3784</v>
      </c>
      <c r="H1787" s="1" t="s">
        <v>6466</v>
      </c>
      <c r="I1787" s="1">
        <v>4</v>
      </c>
      <c r="L1787" s="1">
        <v>1</v>
      </c>
      <c r="M1787" s="1" t="s">
        <v>12619</v>
      </c>
      <c r="N1787" s="1" t="s">
        <v>13116</v>
      </c>
      <c r="S1787" s="1" t="s">
        <v>93</v>
      </c>
      <c r="T1787" s="1" t="s">
        <v>6597</v>
      </c>
      <c r="Y1787" s="1" t="s">
        <v>3657</v>
      </c>
      <c r="Z1787" s="1" t="s">
        <v>8051</v>
      </c>
      <c r="AC1787" s="1">
        <v>3</v>
      </c>
      <c r="AD1787" s="1" t="s">
        <v>96</v>
      </c>
      <c r="AE1787" s="1" t="s">
        <v>8721</v>
      </c>
      <c r="AF1787" s="1" t="s">
        <v>97</v>
      </c>
      <c r="AG1787" s="1" t="s">
        <v>8774</v>
      </c>
    </row>
    <row r="1788" spans="1:73" ht="13.5" customHeight="1" x14ac:dyDescent="0.25">
      <c r="A1788" s="4" t="str">
        <f t="shared" si="57"/>
        <v>1687_풍각남면_272</v>
      </c>
      <c r="B1788" s="1">
        <v>1687</v>
      </c>
      <c r="C1788" s="1" t="s">
        <v>11322</v>
      </c>
      <c r="D1788" s="1" t="s">
        <v>11323</v>
      </c>
      <c r="E1788" s="1">
        <v>1787</v>
      </c>
      <c r="F1788" s="1">
        <v>9</v>
      </c>
      <c r="G1788" s="1" t="s">
        <v>3784</v>
      </c>
      <c r="H1788" s="1" t="s">
        <v>6466</v>
      </c>
      <c r="I1788" s="1">
        <v>4</v>
      </c>
      <c r="L1788" s="1">
        <v>2</v>
      </c>
      <c r="M1788" s="1" t="s">
        <v>12620</v>
      </c>
      <c r="N1788" s="1" t="s">
        <v>13117</v>
      </c>
      <c r="O1788" s="1" t="s">
        <v>6</v>
      </c>
      <c r="P1788" s="1" t="s">
        <v>6578</v>
      </c>
      <c r="T1788" s="1" t="s">
        <v>11369</v>
      </c>
      <c r="U1788" s="1" t="s">
        <v>1184</v>
      </c>
      <c r="V1788" s="1" t="s">
        <v>6748</v>
      </c>
      <c r="W1788" s="1" t="s">
        <v>74</v>
      </c>
      <c r="X1788" s="1" t="s">
        <v>7057</v>
      </c>
      <c r="Y1788" s="1" t="s">
        <v>3910</v>
      </c>
      <c r="Z1788" s="1" t="s">
        <v>8052</v>
      </c>
      <c r="AC1788" s="1">
        <v>61</v>
      </c>
      <c r="AD1788" s="1" t="s">
        <v>69</v>
      </c>
      <c r="AE1788" s="1" t="s">
        <v>6722</v>
      </c>
      <c r="AJ1788" s="1" t="s">
        <v>17</v>
      </c>
      <c r="AK1788" s="1" t="s">
        <v>8908</v>
      </c>
      <c r="AL1788" s="1" t="s">
        <v>981</v>
      </c>
      <c r="AM1788" s="1" t="s">
        <v>8921</v>
      </c>
      <c r="AT1788" s="1" t="s">
        <v>13648</v>
      </c>
      <c r="AU1788" s="1" t="s">
        <v>11763</v>
      </c>
      <c r="AV1788" s="1" t="s">
        <v>3911</v>
      </c>
      <c r="AW1788" s="1" t="s">
        <v>8523</v>
      </c>
      <c r="BG1788" s="1" t="s">
        <v>3912</v>
      </c>
      <c r="BH1788" s="1" t="s">
        <v>9927</v>
      </c>
      <c r="BI1788" s="1" t="s">
        <v>3913</v>
      </c>
      <c r="BJ1788" s="1" t="s">
        <v>7080</v>
      </c>
      <c r="BK1788" s="1" t="s">
        <v>3914</v>
      </c>
      <c r="BL1788" s="1" t="s">
        <v>10360</v>
      </c>
      <c r="BM1788" s="1" t="s">
        <v>3915</v>
      </c>
      <c r="BN1788" s="1" t="s">
        <v>10600</v>
      </c>
      <c r="BO1788" s="1" t="s">
        <v>60</v>
      </c>
      <c r="BP1788" s="1" t="s">
        <v>7012</v>
      </c>
      <c r="BQ1788" s="1" t="s">
        <v>3916</v>
      </c>
      <c r="BR1788" s="1" t="s">
        <v>11074</v>
      </c>
      <c r="BS1788" s="1" t="s">
        <v>51</v>
      </c>
      <c r="BT1788" s="1" t="s">
        <v>8849</v>
      </c>
    </row>
    <row r="1789" spans="1:73" ht="13.5" customHeight="1" x14ac:dyDescent="0.25">
      <c r="A1789" s="4" t="str">
        <f t="shared" si="57"/>
        <v>1687_풍각남면_272</v>
      </c>
      <c r="B1789" s="1">
        <v>1687</v>
      </c>
      <c r="C1789" s="1" t="s">
        <v>11322</v>
      </c>
      <c r="D1789" s="1" t="s">
        <v>11323</v>
      </c>
      <c r="E1789" s="1">
        <v>1788</v>
      </c>
      <c r="F1789" s="1">
        <v>9</v>
      </c>
      <c r="G1789" s="1" t="s">
        <v>3784</v>
      </c>
      <c r="H1789" s="1" t="s">
        <v>6466</v>
      </c>
      <c r="I1789" s="1">
        <v>4</v>
      </c>
      <c r="L1789" s="1">
        <v>2</v>
      </c>
      <c r="M1789" s="1" t="s">
        <v>12620</v>
      </c>
      <c r="N1789" s="1" t="s">
        <v>13117</v>
      </c>
      <c r="S1789" s="1" t="s">
        <v>52</v>
      </c>
      <c r="T1789" s="1" t="s">
        <v>6593</v>
      </c>
      <c r="W1789" s="1" t="s">
        <v>98</v>
      </c>
      <c r="X1789" s="1" t="s">
        <v>11439</v>
      </c>
      <c r="Y1789" s="1" t="s">
        <v>140</v>
      </c>
      <c r="Z1789" s="1" t="s">
        <v>7129</v>
      </c>
      <c r="AC1789" s="1">
        <v>61</v>
      </c>
      <c r="AD1789" s="1" t="s">
        <v>661</v>
      </c>
      <c r="AE1789" s="1" t="s">
        <v>8765</v>
      </c>
      <c r="AJ1789" s="1" t="s">
        <v>17</v>
      </c>
      <c r="AK1789" s="1" t="s">
        <v>8908</v>
      </c>
      <c r="AL1789" s="1" t="s">
        <v>56</v>
      </c>
      <c r="AM1789" s="1" t="s">
        <v>11552</v>
      </c>
      <c r="AT1789" s="1" t="s">
        <v>78</v>
      </c>
      <c r="AU1789" s="1" t="s">
        <v>6689</v>
      </c>
      <c r="AV1789" s="1" t="s">
        <v>3507</v>
      </c>
      <c r="AW1789" s="1" t="s">
        <v>9521</v>
      </c>
      <c r="BG1789" s="1" t="s">
        <v>60</v>
      </c>
      <c r="BH1789" s="1" t="s">
        <v>7012</v>
      </c>
      <c r="BI1789" s="1" t="s">
        <v>3917</v>
      </c>
      <c r="BJ1789" s="1" t="s">
        <v>7395</v>
      </c>
      <c r="BK1789" s="1" t="s">
        <v>60</v>
      </c>
      <c r="BL1789" s="1" t="s">
        <v>7012</v>
      </c>
      <c r="BM1789" s="1" t="s">
        <v>3918</v>
      </c>
      <c r="BN1789" s="1" t="s">
        <v>10601</v>
      </c>
      <c r="BO1789" s="1" t="s">
        <v>78</v>
      </c>
      <c r="BP1789" s="1" t="s">
        <v>6689</v>
      </c>
      <c r="BQ1789" s="1" t="s">
        <v>3919</v>
      </c>
      <c r="BR1789" s="1" t="s">
        <v>12216</v>
      </c>
      <c r="BS1789" s="1" t="s">
        <v>3920</v>
      </c>
      <c r="BT1789" s="1" t="s">
        <v>11299</v>
      </c>
    </row>
    <row r="1790" spans="1:73" ht="13.5" customHeight="1" x14ac:dyDescent="0.25">
      <c r="A1790" s="4" t="str">
        <f t="shared" si="57"/>
        <v>1687_풍각남면_272</v>
      </c>
      <c r="B1790" s="1">
        <v>1687</v>
      </c>
      <c r="C1790" s="1" t="s">
        <v>11322</v>
      </c>
      <c r="D1790" s="1" t="s">
        <v>11323</v>
      </c>
      <c r="E1790" s="1">
        <v>1789</v>
      </c>
      <c r="F1790" s="1">
        <v>9</v>
      </c>
      <c r="G1790" s="1" t="s">
        <v>3784</v>
      </c>
      <c r="H1790" s="1" t="s">
        <v>6466</v>
      </c>
      <c r="I1790" s="1">
        <v>4</v>
      </c>
      <c r="L1790" s="1">
        <v>2</v>
      </c>
      <c r="M1790" s="1" t="s">
        <v>12620</v>
      </c>
      <c r="N1790" s="1" t="s">
        <v>13117</v>
      </c>
      <c r="S1790" s="1" t="s">
        <v>70</v>
      </c>
      <c r="T1790" s="1" t="s">
        <v>6596</v>
      </c>
      <c r="Y1790" s="1" t="s">
        <v>3921</v>
      </c>
      <c r="Z1790" s="1" t="s">
        <v>8053</v>
      </c>
      <c r="AC1790" s="1">
        <v>11</v>
      </c>
      <c r="AD1790" s="1" t="s">
        <v>192</v>
      </c>
      <c r="AE1790" s="1" t="s">
        <v>8735</v>
      </c>
    </row>
    <row r="1791" spans="1:73" ht="13.5" customHeight="1" x14ac:dyDescent="0.25">
      <c r="A1791" s="4" t="str">
        <f t="shared" si="57"/>
        <v>1687_풍각남면_272</v>
      </c>
      <c r="B1791" s="1">
        <v>1687</v>
      </c>
      <c r="C1791" s="1" t="s">
        <v>11322</v>
      </c>
      <c r="D1791" s="1" t="s">
        <v>11323</v>
      </c>
      <c r="E1791" s="1">
        <v>1790</v>
      </c>
      <c r="F1791" s="1">
        <v>9</v>
      </c>
      <c r="G1791" s="1" t="s">
        <v>3784</v>
      </c>
      <c r="H1791" s="1" t="s">
        <v>6466</v>
      </c>
      <c r="I1791" s="1">
        <v>4</v>
      </c>
      <c r="L1791" s="1">
        <v>3</v>
      </c>
      <c r="M1791" s="1" t="s">
        <v>12621</v>
      </c>
      <c r="N1791" s="1" t="s">
        <v>13118</v>
      </c>
      <c r="T1791" s="1" t="s">
        <v>11369</v>
      </c>
      <c r="U1791" s="1" t="s">
        <v>154</v>
      </c>
      <c r="V1791" s="1" t="s">
        <v>6675</v>
      </c>
      <c r="W1791" s="1" t="s">
        <v>285</v>
      </c>
      <c r="X1791" s="1" t="s">
        <v>7071</v>
      </c>
      <c r="Y1791" s="1" t="s">
        <v>3922</v>
      </c>
      <c r="Z1791" s="1" t="s">
        <v>8054</v>
      </c>
      <c r="AC1791" s="1">
        <v>55</v>
      </c>
      <c r="AD1791" s="1" t="s">
        <v>431</v>
      </c>
      <c r="AE1791" s="1" t="s">
        <v>8760</v>
      </c>
      <c r="AJ1791" s="1" t="s">
        <v>17</v>
      </c>
      <c r="AK1791" s="1" t="s">
        <v>8908</v>
      </c>
      <c r="AL1791" s="1" t="s">
        <v>51</v>
      </c>
      <c r="AM1791" s="1" t="s">
        <v>8849</v>
      </c>
      <c r="AT1791" s="1" t="s">
        <v>60</v>
      </c>
      <c r="AU1791" s="1" t="s">
        <v>7012</v>
      </c>
      <c r="AV1791" s="1" t="s">
        <v>988</v>
      </c>
      <c r="AW1791" s="1" t="s">
        <v>7985</v>
      </c>
      <c r="BG1791" s="1" t="s">
        <v>60</v>
      </c>
      <c r="BH1791" s="1" t="s">
        <v>7012</v>
      </c>
      <c r="BI1791" s="1" t="s">
        <v>3923</v>
      </c>
      <c r="BJ1791" s="1" t="s">
        <v>10165</v>
      </c>
      <c r="BK1791" s="1" t="s">
        <v>60</v>
      </c>
      <c r="BL1791" s="1" t="s">
        <v>7012</v>
      </c>
      <c r="BM1791" s="1" t="s">
        <v>2036</v>
      </c>
      <c r="BN1791" s="1" t="s">
        <v>10049</v>
      </c>
      <c r="BO1791" s="1" t="s">
        <v>60</v>
      </c>
      <c r="BP1791" s="1" t="s">
        <v>7012</v>
      </c>
      <c r="BQ1791" s="1" t="s">
        <v>3924</v>
      </c>
      <c r="BR1791" s="1" t="s">
        <v>11075</v>
      </c>
      <c r="BS1791" s="1" t="s">
        <v>275</v>
      </c>
      <c r="BT1791" s="1" t="s">
        <v>8913</v>
      </c>
    </row>
    <row r="1792" spans="1:73" ht="13.5" customHeight="1" x14ac:dyDescent="0.25">
      <c r="A1792" s="4" t="str">
        <f t="shared" si="57"/>
        <v>1687_풍각남면_272</v>
      </c>
      <c r="B1792" s="1">
        <v>1687</v>
      </c>
      <c r="C1792" s="1" t="s">
        <v>11322</v>
      </c>
      <c r="D1792" s="1" t="s">
        <v>11323</v>
      </c>
      <c r="E1792" s="1">
        <v>1791</v>
      </c>
      <c r="F1792" s="1">
        <v>9</v>
      </c>
      <c r="G1792" s="1" t="s">
        <v>3784</v>
      </c>
      <c r="H1792" s="1" t="s">
        <v>6466</v>
      </c>
      <c r="I1792" s="1">
        <v>4</v>
      </c>
      <c r="L1792" s="1">
        <v>3</v>
      </c>
      <c r="M1792" s="1" t="s">
        <v>12621</v>
      </c>
      <c r="N1792" s="1" t="s">
        <v>13118</v>
      </c>
      <c r="S1792" s="1" t="s">
        <v>52</v>
      </c>
      <c r="T1792" s="1" t="s">
        <v>6593</v>
      </c>
      <c r="W1792" s="1" t="s">
        <v>139</v>
      </c>
      <c r="X1792" s="1" t="s">
        <v>11441</v>
      </c>
      <c r="Y1792" s="1" t="s">
        <v>13758</v>
      </c>
      <c r="Z1792" s="1" t="s">
        <v>11485</v>
      </c>
      <c r="AC1792" s="1">
        <v>49</v>
      </c>
      <c r="AD1792" s="1" t="s">
        <v>100</v>
      </c>
      <c r="AE1792" s="1" t="s">
        <v>8722</v>
      </c>
      <c r="AJ1792" s="1" t="s">
        <v>17</v>
      </c>
      <c r="AK1792" s="1" t="s">
        <v>8908</v>
      </c>
      <c r="AL1792" s="1" t="s">
        <v>86</v>
      </c>
      <c r="AM1792" s="1" t="s">
        <v>8853</v>
      </c>
      <c r="AT1792" s="1" t="s">
        <v>423</v>
      </c>
      <c r="AU1792" s="1" t="s">
        <v>8997</v>
      </c>
      <c r="AV1792" s="1" t="s">
        <v>524</v>
      </c>
      <c r="AW1792" s="1" t="s">
        <v>9280</v>
      </c>
      <c r="BG1792" s="1" t="s">
        <v>293</v>
      </c>
      <c r="BH1792" s="1" t="s">
        <v>6947</v>
      </c>
      <c r="BI1792" s="1" t="s">
        <v>210</v>
      </c>
      <c r="BJ1792" s="1" t="s">
        <v>8591</v>
      </c>
      <c r="BK1792" s="1" t="s">
        <v>60</v>
      </c>
      <c r="BL1792" s="1" t="s">
        <v>7012</v>
      </c>
      <c r="BM1792" s="1" t="s">
        <v>3925</v>
      </c>
      <c r="BN1792" s="1" t="s">
        <v>9394</v>
      </c>
      <c r="BO1792" s="1" t="s">
        <v>60</v>
      </c>
      <c r="BP1792" s="1" t="s">
        <v>7012</v>
      </c>
      <c r="BQ1792" s="1" t="s">
        <v>3926</v>
      </c>
      <c r="BR1792" s="1" t="s">
        <v>11076</v>
      </c>
      <c r="BS1792" s="1" t="s">
        <v>77</v>
      </c>
      <c r="BT1792" s="1" t="s">
        <v>8882</v>
      </c>
    </row>
    <row r="1793" spans="1:73" ht="13.5" customHeight="1" x14ac:dyDescent="0.25">
      <c r="A1793" s="4" t="str">
        <f t="shared" si="57"/>
        <v>1687_풍각남면_272</v>
      </c>
      <c r="B1793" s="1">
        <v>1687</v>
      </c>
      <c r="C1793" s="1" t="s">
        <v>11322</v>
      </c>
      <c r="D1793" s="1" t="s">
        <v>11323</v>
      </c>
      <c r="E1793" s="1">
        <v>1792</v>
      </c>
      <c r="F1793" s="1">
        <v>9</v>
      </c>
      <c r="G1793" s="1" t="s">
        <v>3784</v>
      </c>
      <c r="H1793" s="1" t="s">
        <v>6466</v>
      </c>
      <c r="I1793" s="1">
        <v>4</v>
      </c>
      <c r="L1793" s="1">
        <v>3</v>
      </c>
      <c r="M1793" s="1" t="s">
        <v>12621</v>
      </c>
      <c r="N1793" s="1" t="s">
        <v>13118</v>
      </c>
      <c r="S1793" s="1" t="s">
        <v>93</v>
      </c>
      <c r="T1793" s="1" t="s">
        <v>6597</v>
      </c>
      <c r="U1793" s="1" t="s">
        <v>1516</v>
      </c>
      <c r="V1793" s="1" t="s">
        <v>6766</v>
      </c>
      <c r="Y1793" s="1" t="s">
        <v>3665</v>
      </c>
      <c r="Z1793" s="1" t="s">
        <v>8055</v>
      </c>
      <c r="AC1793" s="1">
        <v>30</v>
      </c>
      <c r="AD1793" s="1" t="s">
        <v>136</v>
      </c>
      <c r="AE1793" s="1" t="s">
        <v>8728</v>
      </c>
    </row>
    <row r="1794" spans="1:73" ht="13.5" customHeight="1" x14ac:dyDescent="0.25">
      <c r="A1794" s="4" t="str">
        <f t="shared" si="57"/>
        <v>1687_풍각남면_272</v>
      </c>
      <c r="B1794" s="1">
        <v>1687</v>
      </c>
      <c r="C1794" s="1" t="s">
        <v>11322</v>
      </c>
      <c r="D1794" s="1" t="s">
        <v>11323</v>
      </c>
      <c r="E1794" s="1">
        <v>1793</v>
      </c>
      <c r="F1794" s="1">
        <v>9</v>
      </c>
      <c r="G1794" s="1" t="s">
        <v>3784</v>
      </c>
      <c r="H1794" s="1" t="s">
        <v>6466</v>
      </c>
      <c r="I1794" s="1">
        <v>4</v>
      </c>
      <c r="L1794" s="1">
        <v>3</v>
      </c>
      <c r="M1794" s="1" t="s">
        <v>12621</v>
      </c>
      <c r="N1794" s="1" t="s">
        <v>13118</v>
      </c>
      <c r="S1794" s="1" t="s">
        <v>93</v>
      </c>
      <c r="T1794" s="1" t="s">
        <v>6597</v>
      </c>
      <c r="Y1794" s="1" t="s">
        <v>3927</v>
      </c>
      <c r="Z1794" s="1" t="s">
        <v>8056</v>
      </c>
      <c r="AF1794" s="1" t="s">
        <v>443</v>
      </c>
      <c r="AG1794" s="1" t="s">
        <v>11537</v>
      </c>
    </row>
    <row r="1795" spans="1:73" ht="13.5" customHeight="1" x14ac:dyDescent="0.25">
      <c r="A1795" s="4" t="str">
        <f t="shared" si="57"/>
        <v>1687_풍각남면_272</v>
      </c>
      <c r="B1795" s="1">
        <v>1687</v>
      </c>
      <c r="C1795" s="1" t="s">
        <v>11322</v>
      </c>
      <c r="D1795" s="1" t="s">
        <v>11323</v>
      </c>
      <c r="E1795" s="1">
        <v>1794</v>
      </c>
      <c r="F1795" s="1">
        <v>9</v>
      </c>
      <c r="G1795" s="1" t="s">
        <v>3784</v>
      </c>
      <c r="H1795" s="1" t="s">
        <v>6466</v>
      </c>
      <c r="I1795" s="1">
        <v>4</v>
      </c>
      <c r="L1795" s="1">
        <v>3</v>
      </c>
      <c r="M1795" s="1" t="s">
        <v>12621</v>
      </c>
      <c r="N1795" s="1" t="s">
        <v>13118</v>
      </c>
      <c r="S1795" s="1" t="s">
        <v>70</v>
      </c>
      <c r="T1795" s="1" t="s">
        <v>6596</v>
      </c>
      <c r="Y1795" s="1" t="s">
        <v>71</v>
      </c>
      <c r="Z1795" s="1" t="s">
        <v>13334</v>
      </c>
      <c r="AF1795" s="1" t="s">
        <v>943</v>
      </c>
      <c r="AG1795" s="1" t="s">
        <v>8783</v>
      </c>
    </row>
    <row r="1796" spans="1:73" ht="13.5" customHeight="1" x14ac:dyDescent="0.25">
      <c r="A1796" s="4" t="str">
        <f t="shared" si="57"/>
        <v>1687_풍각남면_272</v>
      </c>
      <c r="B1796" s="1">
        <v>1687</v>
      </c>
      <c r="C1796" s="1" t="s">
        <v>11322</v>
      </c>
      <c r="D1796" s="1" t="s">
        <v>11323</v>
      </c>
      <c r="E1796" s="1">
        <v>1795</v>
      </c>
      <c r="F1796" s="1">
        <v>9</v>
      </c>
      <c r="G1796" s="1" t="s">
        <v>3784</v>
      </c>
      <c r="H1796" s="1" t="s">
        <v>6466</v>
      </c>
      <c r="I1796" s="1">
        <v>4</v>
      </c>
      <c r="L1796" s="1">
        <v>3</v>
      </c>
      <c r="M1796" s="1" t="s">
        <v>12621</v>
      </c>
      <c r="N1796" s="1" t="s">
        <v>13118</v>
      </c>
      <c r="S1796" s="1" t="s">
        <v>70</v>
      </c>
      <c r="T1796" s="1" t="s">
        <v>6596</v>
      </c>
      <c r="Y1796" s="1" t="s">
        <v>1454</v>
      </c>
      <c r="Z1796" s="1" t="s">
        <v>7451</v>
      </c>
      <c r="AC1796" s="1">
        <v>5</v>
      </c>
      <c r="AD1796" s="1" t="s">
        <v>133</v>
      </c>
      <c r="AE1796" s="1" t="s">
        <v>8727</v>
      </c>
    </row>
    <row r="1797" spans="1:73" ht="13.5" customHeight="1" x14ac:dyDescent="0.25">
      <c r="A1797" s="4" t="str">
        <f t="shared" si="57"/>
        <v>1687_풍각남면_272</v>
      </c>
      <c r="B1797" s="1">
        <v>1687</v>
      </c>
      <c r="C1797" s="1" t="s">
        <v>11322</v>
      </c>
      <c r="D1797" s="1" t="s">
        <v>11323</v>
      </c>
      <c r="E1797" s="1">
        <v>1796</v>
      </c>
      <c r="F1797" s="1">
        <v>9</v>
      </c>
      <c r="G1797" s="1" t="s">
        <v>3784</v>
      </c>
      <c r="H1797" s="1" t="s">
        <v>6466</v>
      </c>
      <c r="I1797" s="1">
        <v>4</v>
      </c>
      <c r="L1797" s="1">
        <v>3</v>
      </c>
      <c r="M1797" s="1" t="s">
        <v>12621</v>
      </c>
      <c r="N1797" s="1" t="s">
        <v>13118</v>
      </c>
      <c r="S1797" s="1" t="s">
        <v>70</v>
      </c>
      <c r="T1797" s="1" t="s">
        <v>6596</v>
      </c>
      <c r="Y1797" s="1" t="s">
        <v>3928</v>
      </c>
      <c r="Z1797" s="1" t="s">
        <v>8057</v>
      </c>
      <c r="AC1797" s="1">
        <v>3</v>
      </c>
      <c r="AD1797" s="1" t="s">
        <v>96</v>
      </c>
      <c r="AE1797" s="1" t="s">
        <v>8721</v>
      </c>
      <c r="AF1797" s="1" t="s">
        <v>97</v>
      </c>
      <c r="AG1797" s="1" t="s">
        <v>8774</v>
      </c>
    </row>
    <row r="1798" spans="1:73" ht="13.5" customHeight="1" x14ac:dyDescent="0.25">
      <c r="A1798" s="4" t="str">
        <f t="shared" si="57"/>
        <v>1687_풍각남면_272</v>
      </c>
      <c r="B1798" s="1">
        <v>1687</v>
      </c>
      <c r="C1798" s="1" t="s">
        <v>11322</v>
      </c>
      <c r="D1798" s="1" t="s">
        <v>11323</v>
      </c>
      <c r="E1798" s="1">
        <v>1797</v>
      </c>
      <c r="F1798" s="1">
        <v>9</v>
      </c>
      <c r="G1798" s="1" t="s">
        <v>3784</v>
      </c>
      <c r="H1798" s="1" t="s">
        <v>6466</v>
      </c>
      <c r="I1798" s="1">
        <v>4</v>
      </c>
      <c r="L1798" s="1">
        <v>4</v>
      </c>
      <c r="M1798" s="1" t="s">
        <v>3930</v>
      </c>
      <c r="N1798" s="1" t="s">
        <v>7755</v>
      </c>
      <c r="T1798" s="1" t="s">
        <v>11368</v>
      </c>
      <c r="U1798" s="1" t="s">
        <v>3929</v>
      </c>
      <c r="V1798" s="1" t="s">
        <v>6924</v>
      </c>
      <c r="Y1798" s="1" t="s">
        <v>3930</v>
      </c>
      <c r="Z1798" s="1" t="s">
        <v>7755</v>
      </c>
      <c r="AC1798" s="1">
        <v>70</v>
      </c>
      <c r="AD1798" s="1" t="s">
        <v>67</v>
      </c>
      <c r="AE1798" s="1" t="s">
        <v>8717</v>
      </c>
      <c r="AJ1798" s="1" t="s">
        <v>17</v>
      </c>
      <c r="AK1798" s="1" t="s">
        <v>8908</v>
      </c>
      <c r="AL1798" s="1" t="s">
        <v>2454</v>
      </c>
      <c r="AM1798" s="1" t="s">
        <v>8933</v>
      </c>
      <c r="AT1798" s="1" t="s">
        <v>44</v>
      </c>
      <c r="AU1798" s="1" t="s">
        <v>6669</v>
      </c>
      <c r="AV1798" s="1" t="s">
        <v>3931</v>
      </c>
      <c r="AW1798" s="1" t="s">
        <v>9522</v>
      </c>
      <c r="BB1798" s="1" t="s">
        <v>46</v>
      </c>
      <c r="BC1798" s="1" t="s">
        <v>6783</v>
      </c>
      <c r="BD1798" s="1" t="s">
        <v>3932</v>
      </c>
      <c r="BE1798" s="1" t="s">
        <v>9804</v>
      </c>
      <c r="BG1798" s="1" t="s">
        <v>44</v>
      </c>
      <c r="BH1798" s="1" t="s">
        <v>6669</v>
      </c>
      <c r="BI1798" s="1" t="s">
        <v>210</v>
      </c>
      <c r="BJ1798" s="1" t="s">
        <v>8591</v>
      </c>
      <c r="BK1798" s="1" t="s">
        <v>44</v>
      </c>
      <c r="BL1798" s="1" t="s">
        <v>6669</v>
      </c>
      <c r="BM1798" s="1" t="s">
        <v>3933</v>
      </c>
      <c r="BN1798" s="1" t="s">
        <v>11925</v>
      </c>
      <c r="BO1798" s="1" t="s">
        <v>44</v>
      </c>
      <c r="BP1798" s="1" t="s">
        <v>6669</v>
      </c>
      <c r="BQ1798" s="1" t="s">
        <v>1788</v>
      </c>
      <c r="BR1798" s="1" t="s">
        <v>7841</v>
      </c>
      <c r="BS1798" s="1" t="s">
        <v>163</v>
      </c>
      <c r="BT1798" s="1" t="s">
        <v>8851</v>
      </c>
    </row>
    <row r="1799" spans="1:73" ht="13.5" customHeight="1" x14ac:dyDescent="0.25">
      <c r="A1799" s="4" t="str">
        <f t="shared" si="57"/>
        <v>1687_풍각남면_272</v>
      </c>
      <c r="B1799" s="1">
        <v>1687</v>
      </c>
      <c r="C1799" s="1" t="s">
        <v>11322</v>
      </c>
      <c r="D1799" s="1" t="s">
        <v>11323</v>
      </c>
      <c r="E1799" s="1">
        <v>1798</v>
      </c>
      <c r="F1799" s="1">
        <v>9</v>
      </c>
      <c r="G1799" s="1" t="s">
        <v>3784</v>
      </c>
      <c r="H1799" s="1" t="s">
        <v>6466</v>
      </c>
      <c r="I1799" s="1">
        <v>4</v>
      </c>
      <c r="L1799" s="1">
        <v>4</v>
      </c>
      <c r="M1799" s="1" t="s">
        <v>3930</v>
      </c>
      <c r="N1799" s="1" t="s">
        <v>7755</v>
      </c>
      <c r="S1799" s="1" t="s">
        <v>52</v>
      </c>
      <c r="T1799" s="1" t="s">
        <v>6593</v>
      </c>
      <c r="U1799" s="1" t="s">
        <v>83</v>
      </c>
      <c r="V1799" s="1" t="s">
        <v>11397</v>
      </c>
      <c r="W1799" s="1" t="s">
        <v>560</v>
      </c>
      <c r="X1799" s="1" t="s">
        <v>7070</v>
      </c>
      <c r="Y1799" s="1" t="s">
        <v>440</v>
      </c>
      <c r="Z1799" s="1" t="s">
        <v>7184</v>
      </c>
      <c r="AC1799" s="1">
        <v>62</v>
      </c>
      <c r="AD1799" s="1" t="s">
        <v>69</v>
      </c>
      <c r="AE1799" s="1" t="s">
        <v>6722</v>
      </c>
      <c r="AJ1799" s="1" t="s">
        <v>17</v>
      </c>
      <c r="AK1799" s="1" t="s">
        <v>8908</v>
      </c>
      <c r="AL1799" s="1" t="s">
        <v>106</v>
      </c>
      <c r="AM1799" s="1" t="s">
        <v>8894</v>
      </c>
      <c r="AT1799" s="1" t="s">
        <v>60</v>
      </c>
      <c r="AU1799" s="1" t="s">
        <v>7012</v>
      </c>
      <c r="AV1799" s="1" t="s">
        <v>1518</v>
      </c>
      <c r="AW1799" s="1" t="s">
        <v>7472</v>
      </c>
      <c r="BG1799" s="1" t="s">
        <v>60</v>
      </c>
      <c r="BH1799" s="1" t="s">
        <v>7012</v>
      </c>
      <c r="BI1799" s="1" t="s">
        <v>1601</v>
      </c>
      <c r="BJ1799" s="1" t="s">
        <v>7492</v>
      </c>
      <c r="BK1799" s="1" t="s">
        <v>60</v>
      </c>
      <c r="BL1799" s="1" t="s">
        <v>7012</v>
      </c>
      <c r="BM1799" s="1" t="s">
        <v>660</v>
      </c>
      <c r="BN1799" s="1" t="s">
        <v>7234</v>
      </c>
      <c r="BO1799" s="1" t="s">
        <v>60</v>
      </c>
      <c r="BP1799" s="1" t="s">
        <v>7012</v>
      </c>
      <c r="BQ1799" s="1" t="s">
        <v>3934</v>
      </c>
      <c r="BR1799" s="1" t="s">
        <v>12198</v>
      </c>
      <c r="BS1799" s="1" t="s">
        <v>163</v>
      </c>
      <c r="BT1799" s="1" t="s">
        <v>8851</v>
      </c>
      <c r="BU1799" s="1" t="s">
        <v>14153</v>
      </c>
    </row>
    <row r="1800" spans="1:73" ht="13.5" customHeight="1" x14ac:dyDescent="0.25">
      <c r="A1800" s="4" t="str">
        <f t="shared" si="57"/>
        <v>1687_풍각남면_272</v>
      </c>
      <c r="B1800" s="1">
        <v>1687</v>
      </c>
      <c r="C1800" s="1" t="s">
        <v>11322</v>
      </c>
      <c r="D1800" s="1" t="s">
        <v>11323</v>
      </c>
      <c r="E1800" s="1">
        <v>1799</v>
      </c>
      <c r="F1800" s="1">
        <v>9</v>
      </c>
      <c r="G1800" s="1" t="s">
        <v>3784</v>
      </c>
      <c r="H1800" s="1" t="s">
        <v>6466</v>
      </c>
      <c r="I1800" s="1">
        <v>4</v>
      </c>
      <c r="L1800" s="1">
        <v>4</v>
      </c>
      <c r="M1800" s="1" t="s">
        <v>3930</v>
      </c>
      <c r="N1800" s="1" t="s">
        <v>7755</v>
      </c>
      <c r="S1800" s="1" t="s">
        <v>70</v>
      </c>
      <c r="T1800" s="1" t="s">
        <v>6596</v>
      </c>
      <c r="Y1800" s="1" t="s">
        <v>441</v>
      </c>
      <c r="Z1800" s="1" t="s">
        <v>7185</v>
      </c>
      <c r="AC1800" s="1">
        <v>6</v>
      </c>
      <c r="AD1800" s="1" t="s">
        <v>333</v>
      </c>
      <c r="AE1800" s="1" t="s">
        <v>8749</v>
      </c>
    </row>
    <row r="1801" spans="1:73" ht="13.5" customHeight="1" x14ac:dyDescent="0.25">
      <c r="A1801" s="4" t="str">
        <f t="shared" si="57"/>
        <v>1687_풍각남면_272</v>
      </c>
      <c r="B1801" s="1">
        <v>1687</v>
      </c>
      <c r="C1801" s="1" t="s">
        <v>11322</v>
      </c>
      <c r="D1801" s="1" t="s">
        <v>11323</v>
      </c>
      <c r="E1801" s="1">
        <v>1800</v>
      </c>
      <c r="F1801" s="1">
        <v>9</v>
      </c>
      <c r="G1801" s="1" t="s">
        <v>3784</v>
      </c>
      <c r="H1801" s="1" t="s">
        <v>6466</v>
      </c>
      <c r="I1801" s="1">
        <v>4</v>
      </c>
      <c r="L1801" s="1">
        <v>4</v>
      </c>
      <c r="M1801" s="1" t="s">
        <v>3930</v>
      </c>
      <c r="N1801" s="1" t="s">
        <v>7755</v>
      </c>
      <c r="S1801" s="1" t="s">
        <v>70</v>
      </c>
      <c r="T1801" s="1" t="s">
        <v>6596</v>
      </c>
      <c r="Y1801" s="1" t="s">
        <v>3935</v>
      </c>
      <c r="Z1801" s="1" t="s">
        <v>8058</v>
      </c>
      <c r="AC1801" s="1">
        <v>3</v>
      </c>
      <c r="AD1801" s="1" t="s">
        <v>96</v>
      </c>
      <c r="AE1801" s="1" t="s">
        <v>8721</v>
      </c>
      <c r="AF1801" s="1" t="s">
        <v>97</v>
      </c>
      <c r="AG1801" s="1" t="s">
        <v>8774</v>
      </c>
    </row>
    <row r="1802" spans="1:73" ht="13.5" customHeight="1" x14ac:dyDescent="0.25">
      <c r="A1802" s="4" t="str">
        <f t="shared" si="57"/>
        <v>1687_풍각남면_272</v>
      </c>
      <c r="B1802" s="1">
        <v>1687</v>
      </c>
      <c r="C1802" s="1" t="s">
        <v>11322</v>
      </c>
      <c r="D1802" s="1" t="s">
        <v>11323</v>
      </c>
      <c r="E1802" s="1">
        <v>1801</v>
      </c>
      <c r="F1802" s="1">
        <v>9</v>
      </c>
      <c r="G1802" s="1" t="s">
        <v>3784</v>
      </c>
      <c r="H1802" s="1" t="s">
        <v>6466</v>
      </c>
      <c r="I1802" s="1">
        <v>4</v>
      </c>
      <c r="L1802" s="1">
        <v>5</v>
      </c>
      <c r="M1802" s="1" t="s">
        <v>13901</v>
      </c>
      <c r="N1802" s="1" t="s">
        <v>11505</v>
      </c>
      <c r="T1802" s="1" t="s">
        <v>11368</v>
      </c>
      <c r="U1802" s="1" t="s">
        <v>44</v>
      </c>
      <c r="V1802" s="1" t="s">
        <v>6669</v>
      </c>
      <c r="Y1802" s="1" t="s">
        <v>13901</v>
      </c>
      <c r="Z1802" s="1" t="s">
        <v>11505</v>
      </c>
      <c r="AC1802" s="1">
        <v>64</v>
      </c>
      <c r="AD1802" s="1" t="s">
        <v>72</v>
      </c>
      <c r="AE1802" s="1" t="s">
        <v>8718</v>
      </c>
      <c r="AJ1802" s="1" t="s">
        <v>17</v>
      </c>
      <c r="AK1802" s="1" t="s">
        <v>8908</v>
      </c>
      <c r="AL1802" s="1" t="s">
        <v>56</v>
      </c>
      <c r="AM1802" s="1" t="s">
        <v>11552</v>
      </c>
      <c r="AP1802" s="1" t="s">
        <v>13641</v>
      </c>
      <c r="AQ1802" s="1" t="s">
        <v>9007</v>
      </c>
      <c r="AR1802" s="1" t="s">
        <v>3936</v>
      </c>
      <c r="AS1802" s="1" t="s">
        <v>9086</v>
      </c>
      <c r="AT1802" s="1" t="s">
        <v>148</v>
      </c>
      <c r="AU1802" s="1" t="s">
        <v>11760</v>
      </c>
      <c r="AV1802" s="1" t="s">
        <v>3937</v>
      </c>
      <c r="AW1802" s="1" t="s">
        <v>9523</v>
      </c>
      <c r="BB1802" s="1" t="s">
        <v>46</v>
      </c>
      <c r="BC1802" s="1" t="s">
        <v>6783</v>
      </c>
      <c r="BD1802" s="1" t="s">
        <v>1292</v>
      </c>
      <c r="BE1802" s="1" t="s">
        <v>8145</v>
      </c>
      <c r="BG1802" s="1" t="s">
        <v>148</v>
      </c>
      <c r="BH1802" s="1" t="s">
        <v>11401</v>
      </c>
      <c r="BI1802" s="1" t="s">
        <v>80</v>
      </c>
      <c r="BJ1802" s="1" t="s">
        <v>9950</v>
      </c>
      <c r="BK1802" s="1" t="s">
        <v>148</v>
      </c>
      <c r="BL1802" s="1" t="s">
        <v>11910</v>
      </c>
      <c r="BM1802" s="1" t="s">
        <v>3938</v>
      </c>
      <c r="BN1802" s="1" t="s">
        <v>9740</v>
      </c>
      <c r="BO1802" s="1" t="s">
        <v>44</v>
      </c>
      <c r="BP1802" s="1" t="s">
        <v>6669</v>
      </c>
      <c r="BQ1802" s="1" t="s">
        <v>3939</v>
      </c>
      <c r="BR1802" s="1" t="s">
        <v>7289</v>
      </c>
      <c r="BS1802" s="1" t="s">
        <v>275</v>
      </c>
      <c r="BT1802" s="1" t="s">
        <v>8913</v>
      </c>
    </row>
    <row r="1803" spans="1:73" ht="13.5" customHeight="1" x14ac:dyDescent="0.25">
      <c r="A1803" s="4" t="str">
        <f t="shared" ref="A1803:A1828" si="58">HYPERLINK("http://kyu.snu.ac.kr/sdhj/index.jsp?type=hj/GK14817_00IH_0001_0273.jpg","1687_풍각남면_273")</f>
        <v>1687_풍각남면_273</v>
      </c>
      <c r="B1803" s="1">
        <v>1687</v>
      </c>
      <c r="C1803" s="1" t="s">
        <v>11322</v>
      </c>
      <c r="D1803" s="1" t="s">
        <v>11323</v>
      </c>
      <c r="E1803" s="1">
        <v>1802</v>
      </c>
      <c r="F1803" s="1">
        <v>9</v>
      </c>
      <c r="G1803" s="1" t="s">
        <v>3784</v>
      </c>
      <c r="H1803" s="1" t="s">
        <v>6466</v>
      </c>
      <c r="I1803" s="1">
        <v>5</v>
      </c>
      <c r="J1803" s="1" t="s">
        <v>3940</v>
      </c>
      <c r="K1803" s="1" t="s">
        <v>6529</v>
      </c>
      <c r="L1803" s="1">
        <v>1</v>
      </c>
      <c r="M1803" s="1" t="s">
        <v>12622</v>
      </c>
      <c r="N1803" s="1" t="s">
        <v>13119</v>
      </c>
      <c r="T1803" s="1" t="s">
        <v>11368</v>
      </c>
      <c r="U1803" s="1" t="s">
        <v>134</v>
      </c>
      <c r="V1803" s="1" t="s">
        <v>6674</v>
      </c>
      <c r="W1803" s="1" t="s">
        <v>145</v>
      </c>
      <c r="X1803" s="1" t="s">
        <v>7059</v>
      </c>
      <c r="Y1803" s="1" t="s">
        <v>3717</v>
      </c>
      <c r="Z1803" s="1" t="s">
        <v>8005</v>
      </c>
      <c r="AC1803" s="1">
        <v>28</v>
      </c>
      <c r="AD1803" s="1" t="s">
        <v>340</v>
      </c>
      <c r="AE1803" s="1" t="s">
        <v>8750</v>
      </c>
      <c r="AJ1803" s="1" t="s">
        <v>17</v>
      </c>
      <c r="AK1803" s="1" t="s">
        <v>8908</v>
      </c>
      <c r="AL1803" s="1" t="s">
        <v>51</v>
      </c>
      <c r="AM1803" s="1" t="s">
        <v>8849</v>
      </c>
      <c r="AT1803" s="1" t="s">
        <v>60</v>
      </c>
      <c r="AU1803" s="1" t="s">
        <v>7012</v>
      </c>
      <c r="AV1803" s="1" t="s">
        <v>3941</v>
      </c>
      <c r="AW1803" s="1" t="s">
        <v>8697</v>
      </c>
      <c r="BG1803" s="1" t="s">
        <v>60</v>
      </c>
      <c r="BH1803" s="1" t="s">
        <v>7012</v>
      </c>
      <c r="BI1803" s="1" t="s">
        <v>1629</v>
      </c>
      <c r="BJ1803" s="1" t="s">
        <v>9339</v>
      </c>
      <c r="BK1803" s="1" t="s">
        <v>60</v>
      </c>
      <c r="BL1803" s="1" t="s">
        <v>7012</v>
      </c>
      <c r="BM1803" s="1" t="s">
        <v>3942</v>
      </c>
      <c r="BN1803" s="1" t="s">
        <v>7951</v>
      </c>
      <c r="BO1803" s="1" t="s">
        <v>60</v>
      </c>
      <c r="BP1803" s="1" t="s">
        <v>7012</v>
      </c>
      <c r="BQ1803" s="1" t="s">
        <v>3943</v>
      </c>
      <c r="BR1803" s="1" t="s">
        <v>11077</v>
      </c>
      <c r="BS1803" s="1" t="s">
        <v>1394</v>
      </c>
      <c r="BT1803" s="1" t="s">
        <v>8881</v>
      </c>
    </row>
    <row r="1804" spans="1:73" ht="13.5" customHeight="1" x14ac:dyDescent="0.25">
      <c r="A1804" s="4" t="str">
        <f t="shared" si="58"/>
        <v>1687_풍각남면_273</v>
      </c>
      <c r="B1804" s="1">
        <v>1687</v>
      </c>
      <c r="C1804" s="1" t="s">
        <v>11322</v>
      </c>
      <c r="D1804" s="1" t="s">
        <v>11323</v>
      </c>
      <c r="E1804" s="1">
        <v>1803</v>
      </c>
      <c r="F1804" s="1">
        <v>9</v>
      </c>
      <c r="G1804" s="1" t="s">
        <v>3784</v>
      </c>
      <c r="H1804" s="1" t="s">
        <v>6466</v>
      </c>
      <c r="I1804" s="1">
        <v>5</v>
      </c>
      <c r="L1804" s="1">
        <v>1</v>
      </c>
      <c r="M1804" s="1" t="s">
        <v>12622</v>
      </c>
      <c r="N1804" s="1" t="s">
        <v>13119</v>
      </c>
      <c r="S1804" s="1" t="s">
        <v>2103</v>
      </c>
      <c r="T1804" s="1" t="s">
        <v>6625</v>
      </c>
      <c r="W1804" s="1" t="s">
        <v>834</v>
      </c>
      <c r="X1804" s="1" t="s">
        <v>7074</v>
      </c>
      <c r="Y1804" s="1" t="s">
        <v>140</v>
      </c>
      <c r="Z1804" s="1" t="s">
        <v>7129</v>
      </c>
      <c r="AF1804" s="1" t="s">
        <v>479</v>
      </c>
      <c r="AG1804" s="1" t="s">
        <v>8780</v>
      </c>
      <c r="AH1804" s="1" t="s">
        <v>3944</v>
      </c>
      <c r="AI1804" s="1" t="s">
        <v>8880</v>
      </c>
    </row>
    <row r="1805" spans="1:73" ht="13.5" customHeight="1" x14ac:dyDescent="0.25">
      <c r="A1805" s="4" t="str">
        <f t="shared" si="58"/>
        <v>1687_풍각남면_273</v>
      </c>
      <c r="B1805" s="1">
        <v>1687</v>
      </c>
      <c r="C1805" s="1" t="s">
        <v>11322</v>
      </c>
      <c r="D1805" s="1" t="s">
        <v>11323</v>
      </c>
      <c r="E1805" s="1">
        <v>1804</v>
      </c>
      <c r="F1805" s="1">
        <v>9</v>
      </c>
      <c r="G1805" s="1" t="s">
        <v>3784</v>
      </c>
      <c r="H1805" s="1" t="s">
        <v>6466</v>
      </c>
      <c r="I1805" s="1">
        <v>5</v>
      </c>
      <c r="L1805" s="1">
        <v>1</v>
      </c>
      <c r="M1805" s="1" t="s">
        <v>12622</v>
      </c>
      <c r="N1805" s="1" t="s">
        <v>13119</v>
      </c>
      <c r="S1805" s="1" t="s">
        <v>195</v>
      </c>
      <c r="T1805" s="1" t="s">
        <v>6600</v>
      </c>
      <c r="W1805" s="1" t="s">
        <v>98</v>
      </c>
      <c r="X1805" s="1" t="s">
        <v>11439</v>
      </c>
      <c r="Y1805" s="1" t="s">
        <v>140</v>
      </c>
      <c r="Z1805" s="1" t="s">
        <v>7129</v>
      </c>
      <c r="AC1805" s="1">
        <v>21</v>
      </c>
      <c r="AD1805" s="1" t="s">
        <v>415</v>
      </c>
      <c r="AE1805" s="1" t="s">
        <v>8756</v>
      </c>
      <c r="AF1805" s="1" t="s">
        <v>97</v>
      </c>
      <c r="AG1805" s="1" t="s">
        <v>8774</v>
      </c>
      <c r="AJ1805" s="1" t="s">
        <v>17</v>
      </c>
      <c r="AK1805" s="1" t="s">
        <v>8908</v>
      </c>
      <c r="AL1805" s="1" t="s">
        <v>56</v>
      </c>
      <c r="AM1805" s="1" t="s">
        <v>11552</v>
      </c>
      <c r="AT1805" s="1" t="s">
        <v>60</v>
      </c>
      <c r="AU1805" s="1" t="s">
        <v>7012</v>
      </c>
      <c r="AV1805" s="1" t="s">
        <v>3945</v>
      </c>
      <c r="AW1805" s="1" t="s">
        <v>8370</v>
      </c>
      <c r="BG1805" s="1" t="s">
        <v>288</v>
      </c>
      <c r="BH1805" s="1" t="s">
        <v>6823</v>
      </c>
      <c r="BI1805" s="1" t="s">
        <v>137</v>
      </c>
      <c r="BJ1805" s="1" t="s">
        <v>7762</v>
      </c>
      <c r="BK1805" s="1" t="s">
        <v>60</v>
      </c>
      <c r="BL1805" s="1" t="s">
        <v>7012</v>
      </c>
      <c r="BM1805" s="1" t="s">
        <v>3946</v>
      </c>
      <c r="BN1805" s="1" t="s">
        <v>7940</v>
      </c>
      <c r="BO1805" s="1" t="s">
        <v>60</v>
      </c>
      <c r="BP1805" s="1" t="s">
        <v>7012</v>
      </c>
      <c r="BQ1805" s="1" t="s">
        <v>3947</v>
      </c>
      <c r="BR1805" s="1" t="s">
        <v>11078</v>
      </c>
      <c r="BS1805" s="1" t="s">
        <v>51</v>
      </c>
      <c r="BT1805" s="1" t="s">
        <v>8849</v>
      </c>
    </row>
    <row r="1806" spans="1:73" ht="13.5" customHeight="1" x14ac:dyDescent="0.25">
      <c r="A1806" s="4" t="str">
        <f t="shared" si="58"/>
        <v>1687_풍각남면_273</v>
      </c>
      <c r="B1806" s="1">
        <v>1687</v>
      </c>
      <c r="C1806" s="1" t="s">
        <v>11322</v>
      </c>
      <c r="D1806" s="1" t="s">
        <v>11323</v>
      </c>
      <c r="E1806" s="1">
        <v>1805</v>
      </c>
      <c r="F1806" s="1">
        <v>9</v>
      </c>
      <c r="G1806" s="1" t="s">
        <v>3784</v>
      </c>
      <c r="H1806" s="1" t="s">
        <v>6466</v>
      </c>
      <c r="I1806" s="1">
        <v>5</v>
      </c>
      <c r="L1806" s="1">
        <v>2</v>
      </c>
      <c r="M1806" s="1" t="s">
        <v>12623</v>
      </c>
      <c r="N1806" s="1" t="s">
        <v>13120</v>
      </c>
      <c r="T1806" s="1" t="s">
        <v>11368</v>
      </c>
      <c r="U1806" s="1" t="s">
        <v>3948</v>
      </c>
      <c r="V1806" s="1" t="s">
        <v>6925</v>
      </c>
      <c r="W1806" s="1" t="s">
        <v>84</v>
      </c>
      <c r="X1806" s="1" t="s">
        <v>11440</v>
      </c>
      <c r="Y1806" s="1" t="s">
        <v>988</v>
      </c>
      <c r="Z1806" s="1" t="s">
        <v>7985</v>
      </c>
      <c r="AC1806" s="1">
        <v>58</v>
      </c>
      <c r="AD1806" s="1" t="s">
        <v>1424</v>
      </c>
      <c r="AE1806" s="1" t="s">
        <v>8770</v>
      </c>
      <c r="AJ1806" s="1" t="s">
        <v>17</v>
      </c>
      <c r="AK1806" s="1" t="s">
        <v>8908</v>
      </c>
      <c r="AL1806" s="1" t="s">
        <v>86</v>
      </c>
      <c r="AM1806" s="1" t="s">
        <v>8853</v>
      </c>
      <c r="AT1806" s="1" t="s">
        <v>60</v>
      </c>
      <c r="AU1806" s="1" t="s">
        <v>7012</v>
      </c>
      <c r="AV1806" s="1" t="s">
        <v>210</v>
      </c>
      <c r="AW1806" s="1" t="s">
        <v>8591</v>
      </c>
      <c r="BG1806" s="1" t="s">
        <v>60</v>
      </c>
      <c r="BH1806" s="1" t="s">
        <v>7012</v>
      </c>
      <c r="BI1806" s="1" t="s">
        <v>2808</v>
      </c>
      <c r="BJ1806" s="1" t="s">
        <v>10103</v>
      </c>
      <c r="BK1806" s="1" t="s">
        <v>60</v>
      </c>
      <c r="BL1806" s="1" t="s">
        <v>7012</v>
      </c>
      <c r="BM1806" s="1" t="s">
        <v>1812</v>
      </c>
      <c r="BN1806" s="1" t="s">
        <v>7549</v>
      </c>
      <c r="BO1806" s="1" t="s">
        <v>618</v>
      </c>
      <c r="BP1806" s="1" t="s">
        <v>6817</v>
      </c>
      <c r="BQ1806" s="1" t="s">
        <v>3949</v>
      </c>
      <c r="BR1806" s="1" t="s">
        <v>11079</v>
      </c>
      <c r="BS1806" s="1" t="s">
        <v>1506</v>
      </c>
      <c r="BT1806" s="1" t="s">
        <v>8852</v>
      </c>
    </row>
    <row r="1807" spans="1:73" ht="13.5" customHeight="1" x14ac:dyDescent="0.25">
      <c r="A1807" s="4" t="str">
        <f t="shared" si="58"/>
        <v>1687_풍각남면_273</v>
      </c>
      <c r="B1807" s="1">
        <v>1687</v>
      </c>
      <c r="C1807" s="1" t="s">
        <v>11322</v>
      </c>
      <c r="D1807" s="1" t="s">
        <v>11323</v>
      </c>
      <c r="E1807" s="1">
        <v>1806</v>
      </c>
      <c r="F1807" s="1">
        <v>9</v>
      </c>
      <c r="G1807" s="1" t="s">
        <v>3784</v>
      </c>
      <c r="H1807" s="1" t="s">
        <v>6466</v>
      </c>
      <c r="I1807" s="1">
        <v>5</v>
      </c>
      <c r="L1807" s="1">
        <v>2</v>
      </c>
      <c r="M1807" s="1" t="s">
        <v>12623</v>
      </c>
      <c r="N1807" s="1" t="s">
        <v>13120</v>
      </c>
      <c r="S1807" s="1" t="s">
        <v>52</v>
      </c>
      <c r="T1807" s="1" t="s">
        <v>6593</v>
      </c>
      <c r="U1807" s="1" t="s">
        <v>83</v>
      </c>
      <c r="V1807" s="1" t="s">
        <v>11397</v>
      </c>
      <c r="W1807" s="1" t="s">
        <v>3950</v>
      </c>
      <c r="X1807" s="1" t="s">
        <v>7100</v>
      </c>
      <c r="Y1807" s="1" t="s">
        <v>3951</v>
      </c>
      <c r="Z1807" s="1" t="s">
        <v>11509</v>
      </c>
      <c r="AC1807" s="1">
        <v>48</v>
      </c>
      <c r="AD1807" s="1" t="s">
        <v>427</v>
      </c>
      <c r="AE1807" s="1" t="s">
        <v>8758</v>
      </c>
      <c r="AJ1807" s="1" t="s">
        <v>17</v>
      </c>
      <c r="AK1807" s="1" t="s">
        <v>8908</v>
      </c>
      <c r="AL1807" s="1" t="s">
        <v>163</v>
      </c>
      <c r="AM1807" s="1" t="s">
        <v>8851</v>
      </c>
      <c r="AT1807" s="1" t="s">
        <v>60</v>
      </c>
      <c r="AU1807" s="1" t="s">
        <v>7012</v>
      </c>
      <c r="AV1807" s="1" t="s">
        <v>3952</v>
      </c>
      <c r="AW1807" s="1" t="s">
        <v>9524</v>
      </c>
      <c r="BG1807" s="1" t="s">
        <v>60</v>
      </c>
      <c r="BH1807" s="1" t="s">
        <v>7012</v>
      </c>
      <c r="BI1807" s="1" t="s">
        <v>1096</v>
      </c>
      <c r="BJ1807" s="1" t="s">
        <v>7488</v>
      </c>
      <c r="BK1807" s="1" t="s">
        <v>60</v>
      </c>
      <c r="BL1807" s="1" t="s">
        <v>7012</v>
      </c>
      <c r="BM1807" s="1" t="s">
        <v>3942</v>
      </c>
      <c r="BN1807" s="1" t="s">
        <v>7951</v>
      </c>
      <c r="BO1807" s="1" t="s">
        <v>60</v>
      </c>
      <c r="BP1807" s="1" t="s">
        <v>7012</v>
      </c>
      <c r="BQ1807" s="1" t="s">
        <v>3953</v>
      </c>
      <c r="BR1807" s="1" t="s">
        <v>12191</v>
      </c>
      <c r="BS1807" s="1" t="s">
        <v>163</v>
      </c>
      <c r="BT1807" s="1" t="s">
        <v>8851</v>
      </c>
    </row>
    <row r="1808" spans="1:73" ht="13.5" customHeight="1" x14ac:dyDescent="0.25">
      <c r="A1808" s="4" t="str">
        <f t="shared" si="58"/>
        <v>1687_풍각남면_273</v>
      </c>
      <c r="B1808" s="1">
        <v>1687</v>
      </c>
      <c r="C1808" s="1" t="s">
        <v>11322</v>
      </c>
      <c r="D1808" s="1" t="s">
        <v>11323</v>
      </c>
      <c r="E1808" s="1">
        <v>1807</v>
      </c>
      <c r="F1808" s="1">
        <v>9</v>
      </c>
      <c r="G1808" s="1" t="s">
        <v>3784</v>
      </c>
      <c r="H1808" s="1" t="s">
        <v>6466</v>
      </c>
      <c r="I1808" s="1">
        <v>5</v>
      </c>
      <c r="L1808" s="1">
        <v>2</v>
      </c>
      <c r="M1808" s="1" t="s">
        <v>12623</v>
      </c>
      <c r="N1808" s="1" t="s">
        <v>13120</v>
      </c>
      <c r="S1808" s="1" t="s">
        <v>93</v>
      </c>
      <c r="T1808" s="1" t="s">
        <v>6597</v>
      </c>
      <c r="U1808" s="1" t="s">
        <v>3954</v>
      </c>
      <c r="V1808" s="1" t="s">
        <v>6926</v>
      </c>
      <c r="Y1808" s="1" t="s">
        <v>1037</v>
      </c>
      <c r="Z1808" s="1" t="s">
        <v>8059</v>
      </c>
      <c r="AC1808" s="1">
        <v>21</v>
      </c>
      <c r="AD1808" s="1" t="s">
        <v>415</v>
      </c>
      <c r="AE1808" s="1" t="s">
        <v>8756</v>
      </c>
    </row>
    <row r="1809" spans="1:73" ht="13.5" customHeight="1" x14ac:dyDescent="0.25">
      <c r="A1809" s="4" t="str">
        <f t="shared" si="58"/>
        <v>1687_풍각남면_273</v>
      </c>
      <c r="B1809" s="1">
        <v>1687</v>
      </c>
      <c r="C1809" s="1" t="s">
        <v>11322</v>
      </c>
      <c r="D1809" s="1" t="s">
        <v>11323</v>
      </c>
      <c r="E1809" s="1">
        <v>1808</v>
      </c>
      <c r="F1809" s="1">
        <v>9</v>
      </c>
      <c r="G1809" s="1" t="s">
        <v>3784</v>
      </c>
      <c r="H1809" s="1" t="s">
        <v>6466</v>
      </c>
      <c r="I1809" s="1">
        <v>5</v>
      </c>
      <c r="L1809" s="1">
        <v>2</v>
      </c>
      <c r="M1809" s="1" t="s">
        <v>12623</v>
      </c>
      <c r="N1809" s="1" t="s">
        <v>13120</v>
      </c>
      <c r="S1809" s="1" t="s">
        <v>70</v>
      </c>
      <c r="T1809" s="1" t="s">
        <v>6596</v>
      </c>
      <c r="Y1809" s="1" t="s">
        <v>3955</v>
      </c>
      <c r="Z1809" s="1" t="s">
        <v>8060</v>
      </c>
      <c r="AF1809" s="1" t="s">
        <v>129</v>
      </c>
      <c r="AG1809" s="1" t="s">
        <v>8738</v>
      </c>
    </row>
    <row r="1810" spans="1:73" ht="13.5" customHeight="1" x14ac:dyDescent="0.25">
      <c r="A1810" s="4" t="str">
        <f t="shared" si="58"/>
        <v>1687_풍각남면_273</v>
      </c>
      <c r="B1810" s="1">
        <v>1687</v>
      </c>
      <c r="C1810" s="1" t="s">
        <v>11322</v>
      </c>
      <c r="D1810" s="1" t="s">
        <v>11323</v>
      </c>
      <c r="E1810" s="1">
        <v>1809</v>
      </c>
      <c r="F1810" s="1">
        <v>9</v>
      </c>
      <c r="G1810" s="1" t="s">
        <v>3784</v>
      </c>
      <c r="H1810" s="1" t="s">
        <v>6466</v>
      </c>
      <c r="I1810" s="1">
        <v>5</v>
      </c>
      <c r="L1810" s="1">
        <v>2</v>
      </c>
      <c r="M1810" s="1" t="s">
        <v>12623</v>
      </c>
      <c r="N1810" s="1" t="s">
        <v>13120</v>
      </c>
      <c r="S1810" s="1" t="s">
        <v>341</v>
      </c>
      <c r="T1810" s="1" t="s">
        <v>6594</v>
      </c>
      <c r="W1810" s="1" t="s">
        <v>306</v>
      </c>
      <c r="X1810" s="1" t="s">
        <v>7062</v>
      </c>
      <c r="Y1810" s="1" t="s">
        <v>140</v>
      </c>
      <c r="Z1810" s="1" t="s">
        <v>7129</v>
      </c>
      <c r="AC1810" s="1">
        <v>35</v>
      </c>
      <c r="AD1810" s="1" t="s">
        <v>39</v>
      </c>
      <c r="AE1810" s="1" t="s">
        <v>8715</v>
      </c>
      <c r="AF1810" s="1" t="s">
        <v>97</v>
      </c>
      <c r="AG1810" s="1" t="s">
        <v>8774</v>
      </c>
      <c r="AJ1810" s="1" t="s">
        <v>17</v>
      </c>
      <c r="AK1810" s="1" t="s">
        <v>8908</v>
      </c>
      <c r="AL1810" s="1" t="s">
        <v>51</v>
      </c>
      <c r="AM1810" s="1" t="s">
        <v>8849</v>
      </c>
    </row>
    <row r="1811" spans="1:73" ht="13.5" customHeight="1" x14ac:dyDescent="0.25">
      <c r="A1811" s="4" t="str">
        <f t="shared" si="58"/>
        <v>1687_풍각남면_273</v>
      </c>
      <c r="B1811" s="1">
        <v>1687</v>
      </c>
      <c r="C1811" s="1" t="s">
        <v>11322</v>
      </c>
      <c r="D1811" s="1" t="s">
        <v>11323</v>
      </c>
      <c r="E1811" s="1">
        <v>1810</v>
      </c>
      <c r="F1811" s="1">
        <v>9</v>
      </c>
      <c r="G1811" s="1" t="s">
        <v>3784</v>
      </c>
      <c r="H1811" s="1" t="s">
        <v>6466</v>
      </c>
      <c r="I1811" s="1">
        <v>5</v>
      </c>
      <c r="L1811" s="1">
        <v>3</v>
      </c>
      <c r="M1811" s="1" t="s">
        <v>12624</v>
      </c>
      <c r="N1811" s="1" t="s">
        <v>13121</v>
      </c>
      <c r="T1811" s="1" t="s">
        <v>11368</v>
      </c>
      <c r="U1811" s="1" t="s">
        <v>922</v>
      </c>
      <c r="V1811" s="1" t="s">
        <v>6730</v>
      </c>
      <c r="W1811" s="1" t="s">
        <v>98</v>
      </c>
      <c r="X1811" s="1" t="s">
        <v>11439</v>
      </c>
      <c r="Y1811" s="1" t="s">
        <v>3956</v>
      </c>
      <c r="Z1811" s="1" t="s">
        <v>8061</v>
      </c>
      <c r="AC1811" s="1">
        <v>24</v>
      </c>
      <c r="AD1811" s="1" t="s">
        <v>764</v>
      </c>
      <c r="AE1811" s="1" t="s">
        <v>8767</v>
      </c>
      <c r="AJ1811" s="1" t="s">
        <v>17</v>
      </c>
      <c r="AK1811" s="1" t="s">
        <v>8908</v>
      </c>
      <c r="AL1811" s="1" t="s">
        <v>86</v>
      </c>
      <c r="AM1811" s="1" t="s">
        <v>8853</v>
      </c>
      <c r="AT1811" s="1" t="s">
        <v>3957</v>
      </c>
      <c r="AU1811" s="1" t="s">
        <v>9217</v>
      </c>
      <c r="AV1811" s="1" t="s">
        <v>3886</v>
      </c>
      <c r="AW1811" s="1" t="s">
        <v>8044</v>
      </c>
      <c r="BG1811" s="1" t="s">
        <v>931</v>
      </c>
      <c r="BH1811" s="1" t="s">
        <v>6813</v>
      </c>
      <c r="BI1811" s="1" t="s">
        <v>3881</v>
      </c>
      <c r="BJ1811" s="1" t="s">
        <v>9518</v>
      </c>
      <c r="BK1811" s="1" t="s">
        <v>3958</v>
      </c>
      <c r="BL1811" s="1" t="s">
        <v>10361</v>
      </c>
      <c r="BM1811" s="1" t="s">
        <v>877</v>
      </c>
      <c r="BN1811" s="1" t="s">
        <v>9497</v>
      </c>
      <c r="BO1811" s="1" t="s">
        <v>618</v>
      </c>
      <c r="BP1811" s="1" t="s">
        <v>6817</v>
      </c>
      <c r="BQ1811" s="1" t="s">
        <v>3959</v>
      </c>
      <c r="BR1811" s="1" t="s">
        <v>11080</v>
      </c>
      <c r="BS1811" s="1" t="s">
        <v>196</v>
      </c>
      <c r="BT1811" s="1" t="s">
        <v>8873</v>
      </c>
      <c r="BU1811" s="1" t="s">
        <v>14034</v>
      </c>
    </row>
    <row r="1812" spans="1:73" ht="13.5" customHeight="1" x14ac:dyDescent="0.25">
      <c r="A1812" s="4" t="str">
        <f t="shared" si="58"/>
        <v>1687_풍각남면_273</v>
      </c>
      <c r="B1812" s="1">
        <v>1687</v>
      </c>
      <c r="C1812" s="1" t="s">
        <v>11322</v>
      </c>
      <c r="D1812" s="1" t="s">
        <v>11323</v>
      </c>
      <c r="E1812" s="1">
        <v>1811</v>
      </c>
      <c r="F1812" s="1">
        <v>9</v>
      </c>
      <c r="G1812" s="1" t="s">
        <v>3784</v>
      </c>
      <c r="H1812" s="1" t="s">
        <v>6466</v>
      </c>
      <c r="I1812" s="1">
        <v>5</v>
      </c>
      <c r="L1812" s="1">
        <v>3</v>
      </c>
      <c r="M1812" s="1" t="s">
        <v>12624</v>
      </c>
      <c r="N1812" s="1" t="s">
        <v>13121</v>
      </c>
      <c r="S1812" s="1" t="s">
        <v>52</v>
      </c>
      <c r="T1812" s="1" t="s">
        <v>6593</v>
      </c>
      <c r="W1812" s="1" t="s">
        <v>834</v>
      </c>
      <c r="X1812" s="1" t="s">
        <v>7074</v>
      </c>
      <c r="Y1812" s="1" t="s">
        <v>140</v>
      </c>
      <c r="Z1812" s="1" t="s">
        <v>7129</v>
      </c>
      <c r="AC1812" s="1">
        <v>29</v>
      </c>
      <c r="AD1812" s="1" t="s">
        <v>422</v>
      </c>
      <c r="AE1812" s="1" t="s">
        <v>8757</v>
      </c>
      <c r="AJ1812" s="1" t="s">
        <v>17</v>
      </c>
      <c r="AK1812" s="1" t="s">
        <v>8908</v>
      </c>
      <c r="AL1812" s="1" t="s">
        <v>77</v>
      </c>
      <c r="AM1812" s="1" t="s">
        <v>8882</v>
      </c>
      <c r="AT1812" s="1" t="s">
        <v>173</v>
      </c>
      <c r="AU1812" s="1" t="s">
        <v>6934</v>
      </c>
      <c r="AV1812" s="1" t="s">
        <v>3960</v>
      </c>
      <c r="AW1812" s="1" t="s">
        <v>9525</v>
      </c>
      <c r="BG1812" s="1" t="s">
        <v>78</v>
      </c>
      <c r="BH1812" s="1" t="s">
        <v>6689</v>
      </c>
      <c r="BI1812" s="1" t="s">
        <v>3961</v>
      </c>
      <c r="BJ1812" s="1" t="s">
        <v>10166</v>
      </c>
      <c r="BK1812" s="1" t="s">
        <v>173</v>
      </c>
      <c r="BL1812" s="1" t="s">
        <v>6934</v>
      </c>
      <c r="BM1812" s="1" t="s">
        <v>3559</v>
      </c>
      <c r="BN1812" s="1" t="s">
        <v>10572</v>
      </c>
      <c r="BO1812" s="1" t="s">
        <v>60</v>
      </c>
      <c r="BP1812" s="1" t="s">
        <v>7012</v>
      </c>
      <c r="BQ1812" s="1" t="s">
        <v>3962</v>
      </c>
      <c r="BR1812" s="1" t="s">
        <v>11081</v>
      </c>
      <c r="BS1812" s="1" t="s">
        <v>51</v>
      </c>
      <c r="BT1812" s="1" t="s">
        <v>8849</v>
      </c>
    </row>
    <row r="1813" spans="1:73" ht="13.5" customHeight="1" x14ac:dyDescent="0.25">
      <c r="A1813" s="4" t="str">
        <f t="shared" si="58"/>
        <v>1687_풍각남면_273</v>
      </c>
      <c r="B1813" s="1">
        <v>1687</v>
      </c>
      <c r="C1813" s="1" t="s">
        <v>11322</v>
      </c>
      <c r="D1813" s="1" t="s">
        <v>11323</v>
      </c>
      <c r="E1813" s="1">
        <v>1812</v>
      </c>
      <c r="F1813" s="1">
        <v>9</v>
      </c>
      <c r="G1813" s="1" t="s">
        <v>3784</v>
      </c>
      <c r="H1813" s="1" t="s">
        <v>6466</v>
      </c>
      <c r="I1813" s="1">
        <v>5</v>
      </c>
      <c r="L1813" s="1">
        <v>4</v>
      </c>
      <c r="M1813" s="1" t="s">
        <v>12625</v>
      </c>
      <c r="N1813" s="1" t="s">
        <v>13122</v>
      </c>
      <c r="T1813" s="1" t="s">
        <v>11369</v>
      </c>
      <c r="U1813" s="1" t="s">
        <v>189</v>
      </c>
      <c r="V1813" s="1" t="s">
        <v>6677</v>
      </c>
      <c r="W1813" s="1" t="s">
        <v>1254</v>
      </c>
      <c r="X1813" s="1" t="s">
        <v>7079</v>
      </c>
      <c r="Y1813" s="1" t="s">
        <v>2382</v>
      </c>
      <c r="Z1813" s="1" t="s">
        <v>7677</v>
      </c>
      <c r="AC1813" s="1">
        <v>58</v>
      </c>
      <c r="AD1813" s="1" t="s">
        <v>1424</v>
      </c>
      <c r="AE1813" s="1" t="s">
        <v>8770</v>
      </c>
      <c r="AJ1813" s="1" t="s">
        <v>17</v>
      </c>
      <c r="AK1813" s="1" t="s">
        <v>8908</v>
      </c>
      <c r="AL1813" s="1" t="s">
        <v>833</v>
      </c>
      <c r="AM1813" s="1" t="s">
        <v>8552</v>
      </c>
      <c r="AT1813" s="1" t="s">
        <v>60</v>
      </c>
      <c r="AU1813" s="1" t="s">
        <v>7012</v>
      </c>
      <c r="AV1813" s="1" t="s">
        <v>448</v>
      </c>
      <c r="AW1813" s="1" t="s">
        <v>8112</v>
      </c>
      <c r="BG1813" s="1" t="s">
        <v>60</v>
      </c>
      <c r="BH1813" s="1" t="s">
        <v>7012</v>
      </c>
      <c r="BI1813" s="1" t="s">
        <v>231</v>
      </c>
      <c r="BJ1813" s="1" t="s">
        <v>10164</v>
      </c>
      <c r="BK1813" s="1" t="s">
        <v>60</v>
      </c>
      <c r="BL1813" s="1" t="s">
        <v>7012</v>
      </c>
      <c r="BM1813" s="1" t="s">
        <v>3963</v>
      </c>
      <c r="BN1813" s="1" t="s">
        <v>10602</v>
      </c>
      <c r="BO1813" s="1" t="s">
        <v>78</v>
      </c>
      <c r="BP1813" s="1" t="s">
        <v>6689</v>
      </c>
      <c r="BQ1813" s="1" t="s">
        <v>13902</v>
      </c>
      <c r="BR1813" s="1" t="s">
        <v>11082</v>
      </c>
      <c r="BS1813" s="1" t="s">
        <v>86</v>
      </c>
      <c r="BT1813" s="1" t="s">
        <v>8853</v>
      </c>
      <c r="BU1813" s="1" t="s">
        <v>14154</v>
      </c>
    </row>
    <row r="1814" spans="1:73" ht="13.5" customHeight="1" x14ac:dyDescent="0.25">
      <c r="A1814" s="4" t="str">
        <f t="shared" si="58"/>
        <v>1687_풍각남면_273</v>
      </c>
      <c r="B1814" s="1">
        <v>1687</v>
      </c>
      <c r="C1814" s="1" t="s">
        <v>11322</v>
      </c>
      <c r="D1814" s="1" t="s">
        <v>11323</v>
      </c>
      <c r="E1814" s="1">
        <v>1813</v>
      </c>
      <c r="F1814" s="1">
        <v>9</v>
      </c>
      <c r="G1814" s="1" t="s">
        <v>3784</v>
      </c>
      <c r="H1814" s="1" t="s">
        <v>6466</v>
      </c>
      <c r="I1814" s="1">
        <v>5</v>
      </c>
      <c r="L1814" s="1">
        <v>4</v>
      </c>
      <c r="M1814" s="1" t="s">
        <v>12625</v>
      </c>
      <c r="N1814" s="1" t="s">
        <v>13122</v>
      </c>
      <c r="S1814" s="1" t="s">
        <v>52</v>
      </c>
      <c r="T1814" s="1" t="s">
        <v>6593</v>
      </c>
      <c r="W1814" s="1" t="s">
        <v>84</v>
      </c>
      <c r="X1814" s="1" t="s">
        <v>11440</v>
      </c>
      <c r="Y1814" s="1" t="s">
        <v>140</v>
      </c>
      <c r="Z1814" s="1" t="s">
        <v>7129</v>
      </c>
      <c r="AC1814" s="1">
        <v>48</v>
      </c>
      <c r="AD1814" s="1" t="s">
        <v>172</v>
      </c>
      <c r="AE1814" s="1" t="s">
        <v>8733</v>
      </c>
      <c r="AJ1814" s="1" t="s">
        <v>17</v>
      </c>
      <c r="AK1814" s="1" t="s">
        <v>8908</v>
      </c>
      <c r="AL1814" s="1" t="s">
        <v>86</v>
      </c>
      <c r="AM1814" s="1" t="s">
        <v>8853</v>
      </c>
      <c r="AT1814" s="1" t="s">
        <v>60</v>
      </c>
      <c r="AU1814" s="1" t="s">
        <v>7012</v>
      </c>
      <c r="AV1814" s="1" t="s">
        <v>1783</v>
      </c>
      <c r="AW1814" s="1" t="s">
        <v>7916</v>
      </c>
      <c r="BG1814" s="1" t="s">
        <v>60</v>
      </c>
      <c r="BH1814" s="1" t="s">
        <v>7012</v>
      </c>
      <c r="BI1814" s="1" t="s">
        <v>3964</v>
      </c>
      <c r="BJ1814" s="1" t="s">
        <v>10167</v>
      </c>
      <c r="BK1814" s="1" t="s">
        <v>60</v>
      </c>
      <c r="BL1814" s="1" t="s">
        <v>7012</v>
      </c>
      <c r="BM1814" s="1" t="s">
        <v>682</v>
      </c>
      <c r="BN1814" s="1" t="s">
        <v>7333</v>
      </c>
      <c r="BO1814" s="1" t="s">
        <v>60</v>
      </c>
      <c r="BP1814" s="1" t="s">
        <v>7012</v>
      </c>
      <c r="BQ1814" s="1" t="s">
        <v>3965</v>
      </c>
      <c r="BR1814" s="1" t="s">
        <v>11083</v>
      </c>
      <c r="BS1814" s="1" t="s">
        <v>86</v>
      </c>
      <c r="BT1814" s="1" t="s">
        <v>8853</v>
      </c>
    </row>
    <row r="1815" spans="1:73" ht="13.5" customHeight="1" x14ac:dyDescent="0.25">
      <c r="A1815" s="4" t="str">
        <f t="shared" si="58"/>
        <v>1687_풍각남면_273</v>
      </c>
      <c r="B1815" s="1">
        <v>1687</v>
      </c>
      <c r="C1815" s="1" t="s">
        <v>11322</v>
      </c>
      <c r="D1815" s="1" t="s">
        <v>11323</v>
      </c>
      <c r="E1815" s="1">
        <v>1814</v>
      </c>
      <c r="F1815" s="1">
        <v>9</v>
      </c>
      <c r="G1815" s="1" t="s">
        <v>3784</v>
      </c>
      <c r="H1815" s="1" t="s">
        <v>6466</v>
      </c>
      <c r="I1815" s="1">
        <v>5</v>
      </c>
      <c r="L1815" s="1">
        <v>4</v>
      </c>
      <c r="M1815" s="1" t="s">
        <v>12625</v>
      </c>
      <c r="N1815" s="1" t="s">
        <v>13122</v>
      </c>
      <c r="S1815" s="1" t="s">
        <v>93</v>
      </c>
      <c r="T1815" s="1" t="s">
        <v>6597</v>
      </c>
      <c r="U1815" s="1" t="s">
        <v>3966</v>
      </c>
      <c r="V1815" s="1" t="s">
        <v>6927</v>
      </c>
      <c r="Y1815" s="1" t="s">
        <v>3967</v>
      </c>
      <c r="Z1815" s="1" t="s">
        <v>8062</v>
      </c>
      <c r="AC1815" s="1">
        <v>15</v>
      </c>
      <c r="AD1815" s="1" t="s">
        <v>119</v>
      </c>
      <c r="AE1815" s="1" t="s">
        <v>8724</v>
      </c>
      <c r="AF1815" s="1" t="s">
        <v>97</v>
      </c>
      <c r="AG1815" s="1" t="s">
        <v>8774</v>
      </c>
    </row>
    <row r="1816" spans="1:73" ht="13.5" customHeight="1" x14ac:dyDescent="0.25">
      <c r="A1816" s="4" t="str">
        <f t="shared" si="58"/>
        <v>1687_풍각남면_273</v>
      </c>
      <c r="B1816" s="1">
        <v>1687</v>
      </c>
      <c r="C1816" s="1" t="s">
        <v>11322</v>
      </c>
      <c r="D1816" s="1" t="s">
        <v>11323</v>
      </c>
      <c r="E1816" s="1">
        <v>1815</v>
      </c>
      <c r="F1816" s="1">
        <v>9</v>
      </c>
      <c r="G1816" s="1" t="s">
        <v>3784</v>
      </c>
      <c r="H1816" s="1" t="s">
        <v>6466</v>
      </c>
      <c r="I1816" s="1">
        <v>5</v>
      </c>
      <c r="L1816" s="1">
        <v>5</v>
      </c>
      <c r="M1816" s="1" t="s">
        <v>12626</v>
      </c>
      <c r="N1816" s="1" t="s">
        <v>13123</v>
      </c>
      <c r="O1816" s="1" t="s">
        <v>443</v>
      </c>
      <c r="P1816" s="1" t="s">
        <v>11371</v>
      </c>
      <c r="T1816" s="1" t="s">
        <v>11369</v>
      </c>
      <c r="U1816" s="1" t="s">
        <v>813</v>
      </c>
      <c r="V1816" s="1" t="s">
        <v>6722</v>
      </c>
      <c r="W1816" s="1" t="s">
        <v>904</v>
      </c>
      <c r="X1816" s="1" t="s">
        <v>7071</v>
      </c>
      <c r="Y1816" s="1" t="s">
        <v>3927</v>
      </c>
      <c r="Z1816" s="1" t="s">
        <v>8056</v>
      </c>
      <c r="AC1816" s="1">
        <v>25</v>
      </c>
      <c r="AD1816" s="1" t="s">
        <v>401</v>
      </c>
      <c r="AE1816" s="1" t="s">
        <v>8754</v>
      </c>
      <c r="AJ1816" s="1" t="s">
        <v>17</v>
      </c>
      <c r="AK1816" s="1" t="s">
        <v>8908</v>
      </c>
      <c r="AL1816" s="1" t="s">
        <v>51</v>
      </c>
      <c r="AM1816" s="1" t="s">
        <v>8849</v>
      </c>
      <c r="AT1816" s="1" t="s">
        <v>970</v>
      </c>
      <c r="AU1816" s="1" t="s">
        <v>6704</v>
      </c>
      <c r="AV1816" s="1" t="s">
        <v>1548</v>
      </c>
      <c r="AW1816" s="1" t="s">
        <v>7479</v>
      </c>
      <c r="BG1816" s="1" t="s">
        <v>60</v>
      </c>
      <c r="BH1816" s="1" t="s">
        <v>7012</v>
      </c>
      <c r="BI1816" s="1" t="s">
        <v>988</v>
      </c>
      <c r="BJ1816" s="1" t="s">
        <v>7985</v>
      </c>
      <c r="BK1816" s="1" t="s">
        <v>60</v>
      </c>
      <c r="BL1816" s="1" t="s">
        <v>7012</v>
      </c>
      <c r="BM1816" s="1" t="s">
        <v>3923</v>
      </c>
      <c r="BN1816" s="1" t="s">
        <v>10165</v>
      </c>
      <c r="BO1816" s="1" t="s">
        <v>423</v>
      </c>
      <c r="BP1816" s="1" t="s">
        <v>8997</v>
      </c>
      <c r="BQ1816" s="1" t="s">
        <v>3968</v>
      </c>
      <c r="BR1816" s="1" t="s">
        <v>12295</v>
      </c>
      <c r="BS1816" s="1" t="s">
        <v>86</v>
      </c>
      <c r="BT1816" s="1" t="s">
        <v>8853</v>
      </c>
    </row>
    <row r="1817" spans="1:73" ht="13.5" customHeight="1" x14ac:dyDescent="0.25">
      <c r="A1817" s="4" t="str">
        <f t="shared" si="58"/>
        <v>1687_풍각남면_273</v>
      </c>
      <c r="B1817" s="1">
        <v>1687</v>
      </c>
      <c r="C1817" s="1" t="s">
        <v>11322</v>
      </c>
      <c r="D1817" s="1" t="s">
        <v>11323</v>
      </c>
      <c r="E1817" s="1">
        <v>1816</v>
      </c>
      <c r="F1817" s="1">
        <v>9</v>
      </c>
      <c r="G1817" s="1" t="s">
        <v>3784</v>
      </c>
      <c r="H1817" s="1" t="s">
        <v>6466</v>
      </c>
      <c r="I1817" s="1">
        <v>5</v>
      </c>
      <c r="L1817" s="1">
        <v>5</v>
      </c>
      <c r="M1817" s="1" t="s">
        <v>12626</v>
      </c>
      <c r="N1817" s="1" t="s">
        <v>13123</v>
      </c>
      <c r="S1817" s="1" t="s">
        <v>52</v>
      </c>
      <c r="T1817" s="1" t="s">
        <v>6593</v>
      </c>
      <c r="W1817" s="1" t="s">
        <v>617</v>
      </c>
      <c r="X1817" s="1" t="s">
        <v>7072</v>
      </c>
      <c r="Y1817" s="1" t="s">
        <v>140</v>
      </c>
      <c r="Z1817" s="1" t="s">
        <v>7129</v>
      </c>
      <c r="AC1817" s="1">
        <v>24</v>
      </c>
      <c r="AD1817" s="1" t="s">
        <v>764</v>
      </c>
      <c r="AE1817" s="1" t="s">
        <v>8767</v>
      </c>
      <c r="AF1817" s="1" t="s">
        <v>97</v>
      </c>
      <c r="AG1817" s="1" t="s">
        <v>8774</v>
      </c>
      <c r="AJ1817" s="1" t="s">
        <v>17</v>
      </c>
      <c r="AK1817" s="1" t="s">
        <v>8908</v>
      </c>
      <c r="AL1817" s="1" t="s">
        <v>57</v>
      </c>
      <c r="AM1817" s="1" t="s">
        <v>8919</v>
      </c>
      <c r="AT1817" s="1" t="s">
        <v>58</v>
      </c>
      <c r="AU1817" s="1" t="s">
        <v>6774</v>
      </c>
      <c r="AV1817" s="1" t="s">
        <v>3969</v>
      </c>
      <c r="AW1817" s="1" t="s">
        <v>9526</v>
      </c>
      <c r="BG1817" s="1" t="s">
        <v>471</v>
      </c>
      <c r="BH1817" s="1" t="s">
        <v>9170</v>
      </c>
      <c r="BI1817" s="1" t="s">
        <v>3970</v>
      </c>
      <c r="BJ1817" s="1" t="s">
        <v>10168</v>
      </c>
      <c r="BK1817" s="1" t="s">
        <v>3971</v>
      </c>
      <c r="BL1817" s="1" t="s">
        <v>11915</v>
      </c>
      <c r="BM1817" s="1" t="s">
        <v>3972</v>
      </c>
      <c r="BN1817" s="1" t="s">
        <v>7065</v>
      </c>
      <c r="BO1817" s="1" t="s">
        <v>60</v>
      </c>
      <c r="BP1817" s="1" t="s">
        <v>7012</v>
      </c>
      <c r="BQ1817" s="1" t="s">
        <v>3973</v>
      </c>
      <c r="BR1817" s="1" t="s">
        <v>11084</v>
      </c>
      <c r="BS1817" s="1" t="s">
        <v>51</v>
      </c>
      <c r="BT1817" s="1" t="s">
        <v>8849</v>
      </c>
    </row>
    <row r="1818" spans="1:73" ht="13.5" customHeight="1" x14ac:dyDescent="0.25">
      <c r="A1818" s="4" t="str">
        <f t="shared" si="58"/>
        <v>1687_풍각남면_273</v>
      </c>
      <c r="B1818" s="1">
        <v>1687</v>
      </c>
      <c r="C1818" s="1" t="s">
        <v>11322</v>
      </c>
      <c r="D1818" s="1" t="s">
        <v>11323</v>
      </c>
      <c r="E1818" s="1">
        <v>1817</v>
      </c>
      <c r="F1818" s="1">
        <v>9</v>
      </c>
      <c r="G1818" s="1" t="s">
        <v>3784</v>
      </c>
      <c r="H1818" s="1" t="s">
        <v>6466</v>
      </c>
      <c r="I1818" s="1">
        <v>5</v>
      </c>
      <c r="L1818" s="1">
        <v>6</v>
      </c>
      <c r="M1818" s="1" t="s">
        <v>13319</v>
      </c>
      <c r="N1818" s="1" t="s">
        <v>13320</v>
      </c>
      <c r="T1818" s="1" t="s">
        <v>11369</v>
      </c>
      <c r="U1818" s="1" t="s">
        <v>931</v>
      </c>
      <c r="V1818" s="1" t="s">
        <v>6813</v>
      </c>
      <c r="W1818" s="1" t="s">
        <v>74</v>
      </c>
      <c r="X1818" s="1" t="s">
        <v>7057</v>
      </c>
      <c r="Y1818" s="1" t="s">
        <v>13903</v>
      </c>
      <c r="Z1818" s="1" t="s">
        <v>7873</v>
      </c>
      <c r="AA1818" s="1" t="s">
        <v>13318</v>
      </c>
      <c r="AB1818" s="1" t="s">
        <v>8711</v>
      </c>
      <c r="AC1818" s="1">
        <v>33</v>
      </c>
      <c r="AD1818" s="1" t="s">
        <v>633</v>
      </c>
      <c r="AE1818" s="1" t="s">
        <v>7260</v>
      </c>
      <c r="AJ1818" s="1" t="s">
        <v>17</v>
      </c>
      <c r="AK1818" s="1" t="s">
        <v>8908</v>
      </c>
      <c r="AL1818" s="1" t="s">
        <v>196</v>
      </c>
      <c r="AM1818" s="1" t="s">
        <v>8873</v>
      </c>
      <c r="AT1818" s="1" t="s">
        <v>3974</v>
      </c>
      <c r="AU1818" s="1" t="s">
        <v>9215</v>
      </c>
      <c r="AV1818" s="1" t="s">
        <v>477</v>
      </c>
      <c r="AW1818" s="1" t="s">
        <v>8660</v>
      </c>
      <c r="BG1818" s="1" t="s">
        <v>173</v>
      </c>
      <c r="BH1818" s="1" t="s">
        <v>6934</v>
      </c>
      <c r="BI1818" s="1" t="s">
        <v>2053</v>
      </c>
      <c r="BJ1818" s="1" t="s">
        <v>7601</v>
      </c>
      <c r="BK1818" s="1" t="s">
        <v>3975</v>
      </c>
      <c r="BL1818" s="1" t="s">
        <v>11914</v>
      </c>
      <c r="BM1818" s="1" t="s">
        <v>3810</v>
      </c>
      <c r="BN1818" s="1" t="s">
        <v>9714</v>
      </c>
      <c r="BO1818" s="1" t="s">
        <v>471</v>
      </c>
      <c r="BP1818" s="1" t="s">
        <v>9170</v>
      </c>
      <c r="BQ1818" s="1" t="s">
        <v>3976</v>
      </c>
      <c r="BR1818" s="1" t="s">
        <v>11064</v>
      </c>
      <c r="BS1818" s="1" t="s">
        <v>51</v>
      </c>
      <c r="BT1818" s="1" t="s">
        <v>8849</v>
      </c>
      <c r="BU1818" s="1" t="s">
        <v>14155</v>
      </c>
    </row>
    <row r="1819" spans="1:73" ht="13.5" customHeight="1" x14ac:dyDescent="0.25">
      <c r="A1819" s="4" t="str">
        <f t="shared" si="58"/>
        <v>1687_풍각남면_273</v>
      </c>
      <c r="B1819" s="1">
        <v>1687</v>
      </c>
      <c r="C1819" s="1" t="s">
        <v>11322</v>
      </c>
      <c r="D1819" s="1" t="s">
        <v>11323</v>
      </c>
      <c r="E1819" s="1">
        <v>1818</v>
      </c>
      <c r="F1819" s="1">
        <v>9</v>
      </c>
      <c r="G1819" s="1" t="s">
        <v>3784</v>
      </c>
      <c r="H1819" s="1" t="s">
        <v>6466</v>
      </c>
      <c r="I1819" s="1">
        <v>5</v>
      </c>
      <c r="L1819" s="1">
        <v>6</v>
      </c>
      <c r="M1819" s="1" t="s">
        <v>13563</v>
      </c>
      <c r="N1819" s="1" t="s">
        <v>13567</v>
      </c>
      <c r="S1819" s="1" t="s">
        <v>52</v>
      </c>
      <c r="T1819" s="1" t="s">
        <v>6593</v>
      </c>
      <c r="W1819" s="1" t="s">
        <v>145</v>
      </c>
      <c r="X1819" s="1" t="s">
        <v>7059</v>
      </c>
      <c r="Y1819" s="1" t="s">
        <v>140</v>
      </c>
      <c r="Z1819" s="1" t="s">
        <v>7129</v>
      </c>
      <c r="AC1819" s="1">
        <v>34</v>
      </c>
      <c r="AD1819" s="1" t="s">
        <v>55</v>
      </c>
      <c r="AE1819" s="1" t="s">
        <v>8716</v>
      </c>
      <c r="AJ1819" s="1" t="s">
        <v>17</v>
      </c>
      <c r="AK1819" s="1" t="s">
        <v>8908</v>
      </c>
      <c r="AL1819" s="1" t="s">
        <v>51</v>
      </c>
      <c r="AM1819" s="1" t="s">
        <v>8849</v>
      </c>
      <c r="AT1819" s="1" t="s">
        <v>3977</v>
      </c>
      <c r="AU1819" s="1" t="s">
        <v>9218</v>
      </c>
      <c r="AV1819" s="1" t="s">
        <v>3899</v>
      </c>
      <c r="AW1819" s="1" t="s">
        <v>8049</v>
      </c>
      <c r="BG1819" s="1" t="s">
        <v>334</v>
      </c>
      <c r="BH1819" s="1" t="s">
        <v>6767</v>
      </c>
      <c r="BI1819" s="1" t="s">
        <v>3978</v>
      </c>
      <c r="BJ1819" s="1" t="s">
        <v>13658</v>
      </c>
      <c r="BK1819" s="1" t="s">
        <v>335</v>
      </c>
      <c r="BL1819" s="1" t="s">
        <v>6942</v>
      </c>
      <c r="BM1819" s="1" t="s">
        <v>3507</v>
      </c>
      <c r="BN1819" s="1" t="s">
        <v>9521</v>
      </c>
      <c r="BO1819" s="1" t="s">
        <v>60</v>
      </c>
      <c r="BP1819" s="1" t="s">
        <v>7012</v>
      </c>
      <c r="BQ1819" s="1" t="s">
        <v>13904</v>
      </c>
      <c r="BR1819" s="1" t="s">
        <v>11995</v>
      </c>
      <c r="BS1819" s="1" t="s">
        <v>56</v>
      </c>
      <c r="BT1819" s="1" t="s">
        <v>11552</v>
      </c>
    </row>
    <row r="1820" spans="1:73" ht="13.5" customHeight="1" x14ac:dyDescent="0.25">
      <c r="A1820" s="4" t="str">
        <f t="shared" si="58"/>
        <v>1687_풍각남면_273</v>
      </c>
      <c r="B1820" s="1">
        <v>1687</v>
      </c>
      <c r="C1820" s="1" t="s">
        <v>11322</v>
      </c>
      <c r="D1820" s="1" t="s">
        <v>11323</v>
      </c>
      <c r="E1820" s="1">
        <v>1819</v>
      </c>
      <c r="F1820" s="1">
        <v>9</v>
      </c>
      <c r="G1820" s="1" t="s">
        <v>3784</v>
      </c>
      <c r="H1820" s="1" t="s">
        <v>6466</v>
      </c>
      <c r="I1820" s="1">
        <v>5</v>
      </c>
      <c r="L1820" s="1">
        <v>6</v>
      </c>
      <c r="M1820" s="1" t="s">
        <v>13563</v>
      </c>
      <c r="N1820" s="1" t="s">
        <v>13567</v>
      </c>
      <c r="S1820" s="1" t="s">
        <v>93</v>
      </c>
      <c r="T1820" s="1" t="s">
        <v>6597</v>
      </c>
      <c r="Y1820" s="1" t="s">
        <v>3979</v>
      </c>
      <c r="Z1820" s="1" t="s">
        <v>8063</v>
      </c>
      <c r="AC1820" s="1">
        <v>5</v>
      </c>
      <c r="AD1820" s="1" t="s">
        <v>133</v>
      </c>
      <c r="AE1820" s="1" t="s">
        <v>8727</v>
      </c>
      <c r="AF1820" s="1" t="s">
        <v>97</v>
      </c>
      <c r="AG1820" s="1" t="s">
        <v>8774</v>
      </c>
    </row>
    <row r="1821" spans="1:73" ht="13.5" customHeight="1" x14ac:dyDescent="0.25">
      <c r="A1821" s="4" t="str">
        <f t="shared" si="58"/>
        <v>1687_풍각남면_273</v>
      </c>
      <c r="B1821" s="1">
        <v>1687</v>
      </c>
      <c r="C1821" s="1" t="s">
        <v>11322</v>
      </c>
      <c r="D1821" s="1" t="s">
        <v>11323</v>
      </c>
      <c r="E1821" s="1">
        <v>1820</v>
      </c>
      <c r="F1821" s="1">
        <v>10</v>
      </c>
      <c r="G1821" s="1" t="s">
        <v>13599</v>
      </c>
      <c r="H1821" s="1" t="s">
        <v>13600</v>
      </c>
      <c r="I1821" s="1">
        <v>1</v>
      </c>
      <c r="J1821" s="1" t="s">
        <v>3980</v>
      </c>
      <c r="K1821" s="1" t="s">
        <v>11364</v>
      </c>
      <c r="L1821" s="1">
        <v>1</v>
      </c>
      <c r="M1821" s="1" t="s">
        <v>12627</v>
      </c>
      <c r="N1821" s="1" t="s">
        <v>13124</v>
      </c>
      <c r="T1821" s="1" t="s">
        <v>11368</v>
      </c>
      <c r="U1821" s="1" t="s">
        <v>3981</v>
      </c>
      <c r="V1821" s="1" t="s">
        <v>6928</v>
      </c>
      <c r="W1821" s="1" t="s">
        <v>84</v>
      </c>
      <c r="X1821" s="1" t="s">
        <v>11440</v>
      </c>
      <c r="Y1821" s="1" t="s">
        <v>2560</v>
      </c>
      <c r="Z1821" s="1" t="s">
        <v>8064</v>
      </c>
      <c r="AC1821" s="1">
        <v>46</v>
      </c>
      <c r="AD1821" s="1" t="s">
        <v>376</v>
      </c>
      <c r="AE1821" s="1" t="s">
        <v>8752</v>
      </c>
      <c r="AJ1821" s="1" t="s">
        <v>17</v>
      </c>
      <c r="AK1821" s="1" t="s">
        <v>8908</v>
      </c>
      <c r="AL1821" s="1" t="s">
        <v>108</v>
      </c>
      <c r="AM1821" s="1" t="s">
        <v>8869</v>
      </c>
      <c r="AT1821" s="1" t="s">
        <v>3982</v>
      </c>
      <c r="AU1821" s="1" t="s">
        <v>6929</v>
      </c>
      <c r="AV1821" s="1" t="s">
        <v>3983</v>
      </c>
      <c r="AW1821" s="1" t="s">
        <v>9527</v>
      </c>
      <c r="BG1821" s="1" t="s">
        <v>3982</v>
      </c>
      <c r="BH1821" s="1" t="s">
        <v>6929</v>
      </c>
      <c r="BI1821" s="1" t="s">
        <v>874</v>
      </c>
      <c r="BJ1821" s="1" t="s">
        <v>7282</v>
      </c>
      <c r="BK1821" s="1" t="s">
        <v>2054</v>
      </c>
      <c r="BL1821" s="1" t="s">
        <v>6840</v>
      </c>
      <c r="BM1821" s="1" t="s">
        <v>3984</v>
      </c>
      <c r="BN1821" s="1" t="s">
        <v>10603</v>
      </c>
      <c r="BQ1821" s="1" t="s">
        <v>320</v>
      </c>
      <c r="BR1821" s="1" t="s">
        <v>12306</v>
      </c>
    </row>
    <row r="1822" spans="1:73" ht="13.5" customHeight="1" x14ac:dyDescent="0.25">
      <c r="A1822" s="4" t="str">
        <f t="shared" si="58"/>
        <v>1687_풍각남면_273</v>
      </c>
      <c r="B1822" s="1">
        <v>1687</v>
      </c>
      <c r="C1822" s="1" t="s">
        <v>11322</v>
      </c>
      <c r="D1822" s="1" t="s">
        <v>11323</v>
      </c>
      <c r="E1822" s="1">
        <v>1821</v>
      </c>
      <c r="F1822" s="1">
        <v>10</v>
      </c>
      <c r="G1822" s="1" t="s">
        <v>13599</v>
      </c>
      <c r="H1822" s="1" t="s">
        <v>13600</v>
      </c>
      <c r="I1822" s="1">
        <v>1</v>
      </c>
      <c r="L1822" s="1">
        <v>1</v>
      </c>
      <c r="M1822" s="1" t="s">
        <v>12627</v>
      </c>
      <c r="N1822" s="1" t="s">
        <v>13124</v>
      </c>
      <c r="S1822" s="1" t="s">
        <v>52</v>
      </c>
      <c r="T1822" s="1" t="s">
        <v>6593</v>
      </c>
      <c r="U1822" s="1" t="s">
        <v>83</v>
      </c>
      <c r="V1822" s="1" t="s">
        <v>11397</v>
      </c>
      <c r="W1822" s="1" t="s">
        <v>3985</v>
      </c>
      <c r="X1822" s="1" t="s">
        <v>7101</v>
      </c>
      <c r="Y1822" s="1" t="s">
        <v>3986</v>
      </c>
      <c r="Z1822" s="1" t="s">
        <v>8040</v>
      </c>
      <c r="AC1822" s="1">
        <v>44</v>
      </c>
      <c r="AD1822" s="1" t="s">
        <v>229</v>
      </c>
      <c r="AE1822" s="1" t="s">
        <v>8739</v>
      </c>
      <c r="AJ1822" s="1" t="s">
        <v>17</v>
      </c>
      <c r="AK1822" s="1" t="s">
        <v>8908</v>
      </c>
      <c r="AL1822" s="1" t="s">
        <v>1620</v>
      </c>
      <c r="AM1822" s="1" t="s">
        <v>11554</v>
      </c>
      <c r="AT1822" s="1" t="s">
        <v>2054</v>
      </c>
      <c r="AU1822" s="1" t="s">
        <v>6840</v>
      </c>
      <c r="AV1822" s="1" t="s">
        <v>2925</v>
      </c>
      <c r="AW1822" s="1" t="s">
        <v>8066</v>
      </c>
      <c r="BG1822" s="1" t="s">
        <v>2054</v>
      </c>
      <c r="BH1822" s="1" t="s">
        <v>6840</v>
      </c>
      <c r="BI1822" s="1" t="s">
        <v>1068</v>
      </c>
      <c r="BJ1822" s="1" t="s">
        <v>7332</v>
      </c>
      <c r="BK1822" s="1" t="s">
        <v>2054</v>
      </c>
      <c r="BL1822" s="1" t="s">
        <v>6840</v>
      </c>
      <c r="BM1822" s="1" t="s">
        <v>831</v>
      </c>
      <c r="BN1822" s="1" t="s">
        <v>9374</v>
      </c>
      <c r="BO1822" s="1" t="s">
        <v>60</v>
      </c>
      <c r="BP1822" s="1" t="s">
        <v>7012</v>
      </c>
      <c r="BQ1822" s="1" t="s">
        <v>13905</v>
      </c>
      <c r="BR1822" s="1" t="s">
        <v>11085</v>
      </c>
      <c r="BS1822" s="1" t="s">
        <v>196</v>
      </c>
      <c r="BT1822" s="1" t="s">
        <v>8873</v>
      </c>
    </row>
    <row r="1823" spans="1:73" ht="13.5" customHeight="1" x14ac:dyDescent="0.25">
      <c r="A1823" s="4" t="str">
        <f t="shared" si="58"/>
        <v>1687_풍각남면_273</v>
      </c>
      <c r="B1823" s="1">
        <v>1687</v>
      </c>
      <c r="C1823" s="1" t="s">
        <v>11322</v>
      </c>
      <c r="D1823" s="1" t="s">
        <v>11323</v>
      </c>
      <c r="E1823" s="1">
        <v>1822</v>
      </c>
      <c r="F1823" s="1">
        <v>10</v>
      </c>
      <c r="G1823" s="1" t="s">
        <v>13599</v>
      </c>
      <c r="H1823" s="1" t="s">
        <v>13600</v>
      </c>
      <c r="I1823" s="1">
        <v>1</v>
      </c>
      <c r="L1823" s="1">
        <v>1</v>
      </c>
      <c r="M1823" s="1" t="s">
        <v>12627</v>
      </c>
      <c r="N1823" s="1" t="s">
        <v>13124</v>
      </c>
      <c r="S1823" s="1" t="s">
        <v>93</v>
      </c>
      <c r="T1823" s="1" t="s">
        <v>6597</v>
      </c>
      <c r="Y1823" s="1" t="s">
        <v>1129</v>
      </c>
      <c r="Z1823" s="1" t="s">
        <v>8065</v>
      </c>
      <c r="AC1823" s="1">
        <v>21</v>
      </c>
      <c r="AD1823" s="1" t="s">
        <v>415</v>
      </c>
      <c r="AE1823" s="1" t="s">
        <v>8756</v>
      </c>
    </row>
    <row r="1824" spans="1:73" ht="13.5" customHeight="1" x14ac:dyDescent="0.25">
      <c r="A1824" s="4" t="str">
        <f t="shared" si="58"/>
        <v>1687_풍각남면_273</v>
      </c>
      <c r="B1824" s="1">
        <v>1687</v>
      </c>
      <c r="C1824" s="1" t="s">
        <v>11322</v>
      </c>
      <c r="D1824" s="1" t="s">
        <v>11323</v>
      </c>
      <c r="E1824" s="1">
        <v>1823</v>
      </c>
      <c r="F1824" s="1">
        <v>10</v>
      </c>
      <c r="G1824" s="1" t="s">
        <v>13599</v>
      </c>
      <c r="H1824" s="1" t="s">
        <v>13600</v>
      </c>
      <c r="I1824" s="1">
        <v>1</v>
      </c>
      <c r="L1824" s="1">
        <v>1</v>
      </c>
      <c r="M1824" s="1" t="s">
        <v>12627</v>
      </c>
      <c r="N1824" s="1" t="s">
        <v>13124</v>
      </c>
      <c r="S1824" s="1" t="s">
        <v>3849</v>
      </c>
      <c r="T1824" s="1" t="s">
        <v>6643</v>
      </c>
      <c r="U1824" s="1" t="s">
        <v>3982</v>
      </c>
      <c r="V1824" s="1" t="s">
        <v>6929</v>
      </c>
      <c r="W1824" s="1" t="s">
        <v>3985</v>
      </c>
      <c r="X1824" s="1" t="s">
        <v>7101</v>
      </c>
      <c r="Y1824" s="1" t="s">
        <v>2925</v>
      </c>
      <c r="Z1824" s="1" t="s">
        <v>8066</v>
      </c>
      <c r="AC1824" s="1">
        <v>60</v>
      </c>
      <c r="AD1824" s="1" t="s">
        <v>312</v>
      </c>
      <c r="AE1824" s="1" t="s">
        <v>8746</v>
      </c>
    </row>
    <row r="1825" spans="1:73" ht="13.5" customHeight="1" x14ac:dyDescent="0.25">
      <c r="A1825" s="4" t="str">
        <f t="shared" si="58"/>
        <v>1687_풍각남면_273</v>
      </c>
      <c r="B1825" s="1">
        <v>1687</v>
      </c>
      <c r="C1825" s="1" t="s">
        <v>11322</v>
      </c>
      <c r="D1825" s="1" t="s">
        <v>11323</v>
      </c>
      <c r="E1825" s="1">
        <v>1824</v>
      </c>
      <c r="F1825" s="1">
        <v>10</v>
      </c>
      <c r="G1825" s="1" t="s">
        <v>13599</v>
      </c>
      <c r="H1825" s="1" t="s">
        <v>13600</v>
      </c>
      <c r="I1825" s="1">
        <v>1</v>
      </c>
      <c r="L1825" s="1">
        <v>2</v>
      </c>
      <c r="M1825" s="1" t="s">
        <v>12628</v>
      </c>
      <c r="N1825" s="1" t="s">
        <v>13125</v>
      </c>
      <c r="T1825" s="1" t="s">
        <v>11369</v>
      </c>
      <c r="U1825" s="1" t="s">
        <v>3981</v>
      </c>
      <c r="V1825" s="1" t="s">
        <v>6928</v>
      </c>
      <c r="W1825" s="1" t="s">
        <v>139</v>
      </c>
      <c r="X1825" s="1" t="s">
        <v>11441</v>
      </c>
      <c r="Y1825" s="1" t="s">
        <v>3322</v>
      </c>
      <c r="Z1825" s="1" t="s">
        <v>7912</v>
      </c>
      <c r="AC1825" s="1">
        <v>58</v>
      </c>
      <c r="AD1825" s="1" t="s">
        <v>1424</v>
      </c>
      <c r="AE1825" s="1" t="s">
        <v>8770</v>
      </c>
      <c r="AJ1825" s="1" t="s">
        <v>17</v>
      </c>
      <c r="AK1825" s="1" t="s">
        <v>8908</v>
      </c>
      <c r="AL1825" s="1" t="s">
        <v>116</v>
      </c>
      <c r="AM1825" s="1" t="s">
        <v>8914</v>
      </c>
      <c r="AT1825" s="1" t="s">
        <v>148</v>
      </c>
      <c r="AU1825" s="1" t="s">
        <v>11760</v>
      </c>
      <c r="AV1825" s="1" t="s">
        <v>3987</v>
      </c>
      <c r="AW1825" s="1" t="s">
        <v>9528</v>
      </c>
      <c r="BG1825" s="1" t="s">
        <v>148</v>
      </c>
      <c r="BH1825" s="1" t="s">
        <v>11401</v>
      </c>
      <c r="BI1825" s="1" t="s">
        <v>3988</v>
      </c>
      <c r="BJ1825" s="1" t="s">
        <v>10169</v>
      </c>
      <c r="BK1825" s="1" t="s">
        <v>148</v>
      </c>
      <c r="BL1825" s="1" t="s">
        <v>11910</v>
      </c>
      <c r="BM1825" s="1" t="s">
        <v>3989</v>
      </c>
      <c r="BN1825" s="1" t="s">
        <v>10604</v>
      </c>
      <c r="BO1825" s="1" t="s">
        <v>148</v>
      </c>
      <c r="BP1825" s="1" t="s">
        <v>11401</v>
      </c>
      <c r="BQ1825" s="1" t="s">
        <v>3990</v>
      </c>
      <c r="BR1825" s="1" t="s">
        <v>11086</v>
      </c>
      <c r="BS1825" s="1" t="s">
        <v>196</v>
      </c>
      <c r="BT1825" s="1" t="s">
        <v>8873</v>
      </c>
    </row>
    <row r="1826" spans="1:73" ht="13.5" customHeight="1" x14ac:dyDescent="0.25">
      <c r="A1826" s="4" t="str">
        <f t="shared" si="58"/>
        <v>1687_풍각남면_273</v>
      </c>
      <c r="B1826" s="1">
        <v>1687</v>
      </c>
      <c r="C1826" s="1" t="s">
        <v>11322</v>
      </c>
      <c r="D1826" s="1" t="s">
        <v>11323</v>
      </c>
      <c r="E1826" s="1">
        <v>1825</v>
      </c>
      <c r="F1826" s="1">
        <v>10</v>
      </c>
      <c r="G1826" s="1" t="s">
        <v>13599</v>
      </c>
      <c r="H1826" s="1" t="s">
        <v>13600</v>
      </c>
      <c r="I1826" s="1">
        <v>1</v>
      </c>
      <c r="L1826" s="1">
        <v>2</v>
      </c>
      <c r="M1826" s="1" t="s">
        <v>12628</v>
      </c>
      <c r="N1826" s="1" t="s">
        <v>13125</v>
      </c>
      <c r="S1826" s="1" t="s">
        <v>52</v>
      </c>
      <c r="T1826" s="1" t="s">
        <v>6593</v>
      </c>
      <c r="U1826" s="1" t="s">
        <v>83</v>
      </c>
      <c r="V1826" s="1" t="s">
        <v>11397</v>
      </c>
      <c r="W1826" s="1" t="s">
        <v>84</v>
      </c>
      <c r="X1826" s="1" t="s">
        <v>11440</v>
      </c>
      <c r="Y1826" s="1" t="s">
        <v>3991</v>
      </c>
      <c r="Z1826" s="1" t="s">
        <v>8067</v>
      </c>
      <c r="AC1826" s="1">
        <v>50</v>
      </c>
      <c r="AD1826" s="1" t="s">
        <v>533</v>
      </c>
      <c r="AE1826" s="1" t="s">
        <v>7162</v>
      </c>
      <c r="AJ1826" s="1" t="s">
        <v>17</v>
      </c>
      <c r="AK1826" s="1" t="s">
        <v>8908</v>
      </c>
      <c r="AL1826" s="1" t="s">
        <v>86</v>
      </c>
      <c r="AM1826" s="1" t="s">
        <v>8853</v>
      </c>
      <c r="AT1826" s="1" t="s">
        <v>148</v>
      </c>
      <c r="AU1826" s="1" t="s">
        <v>11760</v>
      </c>
      <c r="AV1826" s="1" t="s">
        <v>2460</v>
      </c>
      <c r="AW1826" s="1" t="s">
        <v>7698</v>
      </c>
      <c r="BG1826" s="1" t="s">
        <v>148</v>
      </c>
      <c r="BH1826" s="1" t="s">
        <v>11401</v>
      </c>
      <c r="BI1826" s="1" t="s">
        <v>3992</v>
      </c>
      <c r="BJ1826" s="1" t="s">
        <v>8391</v>
      </c>
      <c r="BM1826" s="1" t="s">
        <v>320</v>
      </c>
      <c r="BN1826" s="1" t="s">
        <v>11933</v>
      </c>
      <c r="BO1826" s="1" t="s">
        <v>148</v>
      </c>
      <c r="BP1826" s="1" t="s">
        <v>11401</v>
      </c>
      <c r="BQ1826" s="1" t="s">
        <v>3993</v>
      </c>
      <c r="BR1826" s="1" t="s">
        <v>12259</v>
      </c>
      <c r="BS1826" s="1" t="s">
        <v>86</v>
      </c>
      <c r="BT1826" s="1" t="s">
        <v>8853</v>
      </c>
    </row>
    <row r="1827" spans="1:73" ht="13.5" customHeight="1" x14ac:dyDescent="0.25">
      <c r="A1827" s="4" t="str">
        <f t="shared" si="58"/>
        <v>1687_풍각남면_273</v>
      </c>
      <c r="B1827" s="1">
        <v>1687</v>
      </c>
      <c r="C1827" s="1" t="s">
        <v>11322</v>
      </c>
      <c r="D1827" s="1" t="s">
        <v>11323</v>
      </c>
      <c r="E1827" s="1">
        <v>1826</v>
      </c>
      <c r="F1827" s="1">
        <v>10</v>
      </c>
      <c r="G1827" s="1" t="s">
        <v>13599</v>
      </c>
      <c r="H1827" s="1" t="s">
        <v>13600</v>
      </c>
      <c r="I1827" s="1">
        <v>1</v>
      </c>
      <c r="L1827" s="1">
        <v>2</v>
      </c>
      <c r="M1827" s="1" t="s">
        <v>12628</v>
      </c>
      <c r="N1827" s="1" t="s">
        <v>13125</v>
      </c>
      <c r="S1827" s="1" t="s">
        <v>265</v>
      </c>
      <c r="T1827" s="1" t="s">
        <v>6603</v>
      </c>
      <c r="Y1827" s="1" t="s">
        <v>3994</v>
      </c>
      <c r="Z1827" s="1" t="s">
        <v>8068</v>
      </c>
      <c r="AF1827" s="1" t="s">
        <v>443</v>
      </c>
      <c r="AG1827" s="1" t="s">
        <v>11537</v>
      </c>
    </row>
    <row r="1828" spans="1:73" ht="13.5" customHeight="1" x14ac:dyDescent="0.25">
      <c r="A1828" s="4" t="str">
        <f t="shared" si="58"/>
        <v>1687_풍각남면_273</v>
      </c>
      <c r="B1828" s="1">
        <v>1687</v>
      </c>
      <c r="C1828" s="1" t="s">
        <v>11322</v>
      </c>
      <c r="D1828" s="1" t="s">
        <v>11323</v>
      </c>
      <c r="E1828" s="1">
        <v>1827</v>
      </c>
      <c r="F1828" s="1">
        <v>10</v>
      </c>
      <c r="G1828" s="1" t="s">
        <v>13599</v>
      </c>
      <c r="H1828" s="1" t="s">
        <v>13600</v>
      </c>
      <c r="I1828" s="1">
        <v>1</v>
      </c>
      <c r="L1828" s="1">
        <v>2</v>
      </c>
      <c r="M1828" s="1" t="s">
        <v>12628</v>
      </c>
      <c r="N1828" s="1" t="s">
        <v>13125</v>
      </c>
      <c r="S1828" s="1" t="s">
        <v>70</v>
      </c>
      <c r="T1828" s="1" t="s">
        <v>6596</v>
      </c>
      <c r="Y1828" s="1" t="s">
        <v>3935</v>
      </c>
      <c r="Z1828" s="1" t="s">
        <v>8058</v>
      </c>
      <c r="AC1828" s="1">
        <v>2</v>
      </c>
      <c r="AD1828" s="1" t="s">
        <v>69</v>
      </c>
      <c r="AE1828" s="1" t="s">
        <v>6722</v>
      </c>
      <c r="AF1828" s="1" t="s">
        <v>97</v>
      </c>
      <c r="AG1828" s="1" t="s">
        <v>8774</v>
      </c>
    </row>
    <row r="1829" spans="1:73" ht="13.5" customHeight="1" x14ac:dyDescent="0.25">
      <c r="A1829" s="4" t="str">
        <f t="shared" ref="A1829:A1858" si="59">HYPERLINK("http://kyu.snu.ac.kr/sdhj/index.jsp?type=hj/GK14817_00IH_0001_0274.jpg","1687_풍각남면_274")</f>
        <v>1687_풍각남면_274</v>
      </c>
      <c r="B1829" s="1">
        <v>1687</v>
      </c>
      <c r="C1829" s="1" t="s">
        <v>11322</v>
      </c>
      <c r="D1829" s="1" t="s">
        <v>11323</v>
      </c>
      <c r="E1829" s="1">
        <v>1828</v>
      </c>
      <c r="F1829" s="1">
        <v>10</v>
      </c>
      <c r="G1829" s="1" t="s">
        <v>13599</v>
      </c>
      <c r="H1829" s="1" t="s">
        <v>13600</v>
      </c>
      <c r="I1829" s="1">
        <v>1</v>
      </c>
      <c r="L1829" s="1">
        <v>3</v>
      </c>
      <c r="M1829" s="1" t="s">
        <v>12629</v>
      </c>
      <c r="N1829" s="1" t="s">
        <v>13126</v>
      </c>
      <c r="T1829" s="1" t="s">
        <v>11369</v>
      </c>
      <c r="U1829" s="1" t="s">
        <v>3981</v>
      </c>
      <c r="V1829" s="1" t="s">
        <v>6928</v>
      </c>
      <c r="W1829" s="1" t="s">
        <v>3995</v>
      </c>
      <c r="X1829" s="1" t="s">
        <v>7102</v>
      </c>
      <c r="Y1829" s="1" t="s">
        <v>3996</v>
      </c>
      <c r="Z1829" s="1" t="s">
        <v>8069</v>
      </c>
      <c r="AC1829" s="1">
        <v>52</v>
      </c>
      <c r="AD1829" s="1" t="s">
        <v>747</v>
      </c>
      <c r="AE1829" s="1" t="s">
        <v>8766</v>
      </c>
      <c r="AJ1829" s="1" t="s">
        <v>17</v>
      </c>
      <c r="AK1829" s="1" t="s">
        <v>8908</v>
      </c>
      <c r="AL1829" s="1" t="s">
        <v>522</v>
      </c>
      <c r="AM1829" s="1" t="s">
        <v>8889</v>
      </c>
      <c r="AT1829" s="1" t="s">
        <v>2054</v>
      </c>
      <c r="AU1829" s="1" t="s">
        <v>6840</v>
      </c>
      <c r="AV1829" s="1" t="s">
        <v>1818</v>
      </c>
      <c r="AW1829" s="1" t="s">
        <v>9529</v>
      </c>
      <c r="BG1829" s="1" t="s">
        <v>2054</v>
      </c>
      <c r="BH1829" s="1" t="s">
        <v>6840</v>
      </c>
      <c r="BI1829" s="1" t="s">
        <v>3997</v>
      </c>
      <c r="BJ1829" s="1" t="s">
        <v>8247</v>
      </c>
      <c r="BK1829" s="1" t="s">
        <v>60</v>
      </c>
      <c r="BL1829" s="1" t="s">
        <v>7012</v>
      </c>
      <c r="BM1829" s="1" t="s">
        <v>877</v>
      </c>
      <c r="BN1829" s="1" t="s">
        <v>9497</v>
      </c>
      <c r="BO1829" s="1" t="s">
        <v>159</v>
      </c>
      <c r="BP1829" s="1" t="s">
        <v>9166</v>
      </c>
      <c r="BQ1829" s="1" t="s">
        <v>3998</v>
      </c>
      <c r="BR1829" s="1" t="s">
        <v>12132</v>
      </c>
      <c r="BS1829" s="1" t="s">
        <v>351</v>
      </c>
      <c r="BT1829" s="1" t="s">
        <v>8854</v>
      </c>
    </row>
    <row r="1830" spans="1:73" ht="13.5" customHeight="1" x14ac:dyDescent="0.25">
      <c r="A1830" s="4" t="str">
        <f t="shared" si="59"/>
        <v>1687_풍각남면_274</v>
      </c>
      <c r="B1830" s="1">
        <v>1687</v>
      </c>
      <c r="C1830" s="1" t="s">
        <v>11322</v>
      </c>
      <c r="D1830" s="1" t="s">
        <v>11323</v>
      </c>
      <c r="E1830" s="1">
        <v>1829</v>
      </c>
      <c r="F1830" s="1">
        <v>10</v>
      </c>
      <c r="G1830" s="1" t="s">
        <v>13599</v>
      </c>
      <c r="H1830" s="1" t="s">
        <v>13600</v>
      </c>
      <c r="I1830" s="1">
        <v>1</v>
      </c>
      <c r="L1830" s="1">
        <v>3</v>
      </c>
      <c r="M1830" s="1" t="s">
        <v>12629</v>
      </c>
      <c r="N1830" s="1" t="s">
        <v>13126</v>
      </c>
      <c r="S1830" s="1" t="s">
        <v>52</v>
      </c>
      <c r="T1830" s="1" t="s">
        <v>6593</v>
      </c>
      <c r="W1830" s="1" t="s">
        <v>306</v>
      </c>
      <c r="X1830" s="1" t="s">
        <v>7062</v>
      </c>
      <c r="Y1830" s="1" t="s">
        <v>140</v>
      </c>
      <c r="Z1830" s="1" t="s">
        <v>7129</v>
      </c>
      <c r="AC1830" s="1">
        <v>45</v>
      </c>
      <c r="AD1830" s="1" t="s">
        <v>406</v>
      </c>
      <c r="AE1830" s="1" t="s">
        <v>8755</v>
      </c>
      <c r="AJ1830" s="1" t="s">
        <v>17</v>
      </c>
      <c r="AK1830" s="1" t="s">
        <v>8908</v>
      </c>
      <c r="AL1830" s="1" t="s">
        <v>86</v>
      </c>
      <c r="AM1830" s="1" t="s">
        <v>8853</v>
      </c>
      <c r="AT1830" s="1" t="s">
        <v>60</v>
      </c>
      <c r="AU1830" s="1" t="s">
        <v>7012</v>
      </c>
      <c r="AV1830" s="1" t="s">
        <v>877</v>
      </c>
      <c r="AW1830" s="1" t="s">
        <v>9497</v>
      </c>
      <c r="BG1830" s="1" t="s">
        <v>60</v>
      </c>
      <c r="BH1830" s="1" t="s">
        <v>7012</v>
      </c>
      <c r="BI1830" s="1" t="s">
        <v>3999</v>
      </c>
      <c r="BJ1830" s="1" t="s">
        <v>10170</v>
      </c>
      <c r="BK1830" s="1" t="s">
        <v>60</v>
      </c>
      <c r="BL1830" s="1" t="s">
        <v>7012</v>
      </c>
      <c r="BM1830" s="1" t="s">
        <v>3884</v>
      </c>
      <c r="BN1830" s="1" t="s">
        <v>8521</v>
      </c>
      <c r="BO1830" s="1" t="s">
        <v>60</v>
      </c>
      <c r="BP1830" s="1" t="s">
        <v>7012</v>
      </c>
      <c r="BQ1830" s="1" t="s">
        <v>4000</v>
      </c>
      <c r="BR1830" s="1" t="s">
        <v>12055</v>
      </c>
      <c r="BS1830" s="1" t="s">
        <v>833</v>
      </c>
      <c r="BT1830" s="1" t="s">
        <v>8552</v>
      </c>
    </row>
    <row r="1831" spans="1:73" ht="13.5" customHeight="1" x14ac:dyDescent="0.25">
      <c r="A1831" s="4" t="str">
        <f t="shared" si="59"/>
        <v>1687_풍각남면_274</v>
      </c>
      <c r="B1831" s="1">
        <v>1687</v>
      </c>
      <c r="C1831" s="1" t="s">
        <v>11322</v>
      </c>
      <c r="D1831" s="1" t="s">
        <v>11323</v>
      </c>
      <c r="E1831" s="1">
        <v>1830</v>
      </c>
      <c r="F1831" s="1">
        <v>10</v>
      </c>
      <c r="G1831" s="1" t="s">
        <v>13599</v>
      </c>
      <c r="H1831" s="1" t="s">
        <v>13600</v>
      </c>
      <c r="I1831" s="1">
        <v>1</v>
      </c>
      <c r="L1831" s="1">
        <v>3</v>
      </c>
      <c r="M1831" s="1" t="s">
        <v>12629</v>
      </c>
      <c r="N1831" s="1" t="s">
        <v>13126</v>
      </c>
      <c r="S1831" s="1" t="s">
        <v>93</v>
      </c>
      <c r="T1831" s="1" t="s">
        <v>6597</v>
      </c>
      <c r="Y1831" s="1" t="s">
        <v>4001</v>
      </c>
      <c r="Z1831" s="1" t="s">
        <v>8019</v>
      </c>
      <c r="AC1831" s="1">
        <v>13</v>
      </c>
      <c r="AD1831" s="1" t="s">
        <v>314</v>
      </c>
      <c r="AE1831" s="1" t="s">
        <v>8747</v>
      </c>
    </row>
    <row r="1832" spans="1:73" ht="13.5" customHeight="1" x14ac:dyDescent="0.25">
      <c r="A1832" s="4" t="str">
        <f t="shared" si="59"/>
        <v>1687_풍각남면_274</v>
      </c>
      <c r="B1832" s="1">
        <v>1687</v>
      </c>
      <c r="C1832" s="1" t="s">
        <v>11322</v>
      </c>
      <c r="D1832" s="1" t="s">
        <v>11323</v>
      </c>
      <c r="E1832" s="1">
        <v>1831</v>
      </c>
      <c r="F1832" s="1">
        <v>10</v>
      </c>
      <c r="G1832" s="1" t="s">
        <v>13599</v>
      </c>
      <c r="H1832" s="1" t="s">
        <v>13600</v>
      </c>
      <c r="I1832" s="1">
        <v>1</v>
      </c>
      <c r="L1832" s="1">
        <v>3</v>
      </c>
      <c r="M1832" s="1" t="s">
        <v>12629</v>
      </c>
      <c r="N1832" s="1" t="s">
        <v>13126</v>
      </c>
      <c r="S1832" s="1" t="s">
        <v>93</v>
      </c>
      <c r="T1832" s="1" t="s">
        <v>6597</v>
      </c>
      <c r="Y1832" s="1" t="s">
        <v>4002</v>
      </c>
      <c r="Z1832" s="1" t="s">
        <v>8070</v>
      </c>
      <c r="AC1832" s="1">
        <v>22</v>
      </c>
      <c r="AD1832" s="1" t="s">
        <v>253</v>
      </c>
      <c r="AE1832" s="1" t="s">
        <v>8742</v>
      </c>
    </row>
    <row r="1833" spans="1:73" ht="13.5" customHeight="1" x14ac:dyDescent="0.25">
      <c r="A1833" s="4" t="str">
        <f t="shared" si="59"/>
        <v>1687_풍각남면_274</v>
      </c>
      <c r="B1833" s="1">
        <v>1687</v>
      </c>
      <c r="C1833" s="1" t="s">
        <v>11322</v>
      </c>
      <c r="D1833" s="1" t="s">
        <v>11323</v>
      </c>
      <c r="E1833" s="1">
        <v>1832</v>
      </c>
      <c r="F1833" s="1">
        <v>10</v>
      </c>
      <c r="G1833" s="1" t="s">
        <v>13599</v>
      </c>
      <c r="H1833" s="1" t="s">
        <v>13600</v>
      </c>
      <c r="I1833" s="1">
        <v>1</v>
      </c>
      <c r="L1833" s="1">
        <v>4</v>
      </c>
      <c r="M1833" s="1" t="s">
        <v>12630</v>
      </c>
      <c r="N1833" s="1" t="s">
        <v>13127</v>
      </c>
      <c r="T1833" s="1" t="s">
        <v>11368</v>
      </c>
      <c r="U1833" s="1" t="s">
        <v>3981</v>
      </c>
      <c r="V1833" s="1" t="s">
        <v>6928</v>
      </c>
      <c r="W1833" s="1" t="s">
        <v>3995</v>
      </c>
      <c r="X1833" s="1" t="s">
        <v>7102</v>
      </c>
      <c r="Y1833" s="1" t="s">
        <v>4003</v>
      </c>
      <c r="Z1833" s="1" t="s">
        <v>11512</v>
      </c>
      <c r="AC1833" s="1">
        <v>59</v>
      </c>
      <c r="AD1833" s="1" t="s">
        <v>776</v>
      </c>
      <c r="AE1833" s="1" t="s">
        <v>8768</v>
      </c>
      <c r="AJ1833" s="1" t="s">
        <v>17</v>
      </c>
      <c r="AK1833" s="1" t="s">
        <v>8908</v>
      </c>
      <c r="AL1833" s="1" t="s">
        <v>522</v>
      </c>
      <c r="AM1833" s="1" t="s">
        <v>8889</v>
      </c>
      <c r="AT1833" s="1" t="s">
        <v>2054</v>
      </c>
      <c r="AU1833" s="1" t="s">
        <v>6840</v>
      </c>
      <c r="AV1833" s="1" t="s">
        <v>1818</v>
      </c>
      <c r="AW1833" s="1" t="s">
        <v>9529</v>
      </c>
      <c r="BG1833" s="1" t="s">
        <v>2054</v>
      </c>
      <c r="BH1833" s="1" t="s">
        <v>6840</v>
      </c>
      <c r="BI1833" s="1" t="s">
        <v>3997</v>
      </c>
      <c r="BJ1833" s="1" t="s">
        <v>8247</v>
      </c>
      <c r="BK1833" s="1" t="s">
        <v>60</v>
      </c>
      <c r="BL1833" s="1" t="s">
        <v>7012</v>
      </c>
      <c r="BM1833" s="1" t="s">
        <v>877</v>
      </c>
      <c r="BN1833" s="1" t="s">
        <v>9497</v>
      </c>
      <c r="BO1833" s="1" t="s">
        <v>60</v>
      </c>
      <c r="BP1833" s="1" t="s">
        <v>7012</v>
      </c>
      <c r="BQ1833" s="1" t="s">
        <v>3998</v>
      </c>
      <c r="BR1833" s="1" t="s">
        <v>12132</v>
      </c>
      <c r="BS1833" s="1" t="s">
        <v>351</v>
      </c>
      <c r="BT1833" s="1" t="s">
        <v>8854</v>
      </c>
    </row>
    <row r="1834" spans="1:73" ht="13.5" customHeight="1" x14ac:dyDescent="0.25">
      <c r="A1834" s="4" t="str">
        <f t="shared" si="59"/>
        <v>1687_풍각남면_274</v>
      </c>
      <c r="B1834" s="1">
        <v>1687</v>
      </c>
      <c r="C1834" s="1" t="s">
        <v>11322</v>
      </c>
      <c r="D1834" s="1" t="s">
        <v>11323</v>
      </c>
      <c r="E1834" s="1">
        <v>1833</v>
      </c>
      <c r="F1834" s="1">
        <v>10</v>
      </c>
      <c r="G1834" s="1" t="s">
        <v>13599</v>
      </c>
      <c r="H1834" s="1" t="s">
        <v>13600</v>
      </c>
      <c r="I1834" s="1">
        <v>1</v>
      </c>
      <c r="L1834" s="1">
        <v>4</v>
      </c>
      <c r="M1834" s="1" t="s">
        <v>12630</v>
      </c>
      <c r="N1834" s="1" t="s">
        <v>13127</v>
      </c>
      <c r="S1834" s="1" t="s">
        <v>52</v>
      </c>
      <c r="T1834" s="1" t="s">
        <v>6593</v>
      </c>
      <c r="U1834" s="1" t="s">
        <v>53</v>
      </c>
      <c r="V1834" s="1" t="s">
        <v>6668</v>
      </c>
      <c r="Y1834" s="1" t="s">
        <v>1571</v>
      </c>
      <c r="Z1834" s="1" t="s">
        <v>7905</v>
      </c>
      <c r="AC1834" s="1">
        <v>51</v>
      </c>
      <c r="AD1834" s="1" t="s">
        <v>107</v>
      </c>
      <c r="AE1834" s="1" t="s">
        <v>8723</v>
      </c>
      <c r="AJ1834" s="1" t="s">
        <v>17</v>
      </c>
      <c r="AK1834" s="1" t="s">
        <v>8908</v>
      </c>
      <c r="AL1834" s="1" t="s">
        <v>699</v>
      </c>
      <c r="AM1834" s="1" t="s">
        <v>8977</v>
      </c>
      <c r="AN1834" s="1" t="s">
        <v>693</v>
      </c>
      <c r="AO1834" s="1" t="s">
        <v>8970</v>
      </c>
      <c r="AP1834" s="1" t="s">
        <v>58</v>
      </c>
      <c r="AQ1834" s="1" t="s">
        <v>6774</v>
      </c>
      <c r="AR1834" s="1" t="s">
        <v>4004</v>
      </c>
      <c r="AS1834" s="1" t="s">
        <v>9087</v>
      </c>
      <c r="AT1834" s="1" t="s">
        <v>44</v>
      </c>
      <c r="AU1834" s="1" t="s">
        <v>6669</v>
      </c>
      <c r="AV1834" s="1" t="s">
        <v>114</v>
      </c>
      <c r="AW1834" s="1" t="s">
        <v>9449</v>
      </c>
      <c r="BG1834" s="1" t="s">
        <v>44</v>
      </c>
      <c r="BH1834" s="1" t="s">
        <v>6669</v>
      </c>
      <c r="BI1834" s="1" t="s">
        <v>4005</v>
      </c>
      <c r="BJ1834" s="1" t="s">
        <v>8324</v>
      </c>
      <c r="BM1834" s="1" t="s">
        <v>4006</v>
      </c>
      <c r="BN1834" s="1" t="s">
        <v>7390</v>
      </c>
      <c r="BO1834" s="1" t="s">
        <v>44</v>
      </c>
      <c r="BP1834" s="1" t="s">
        <v>6669</v>
      </c>
      <c r="BQ1834" s="1" t="s">
        <v>1292</v>
      </c>
      <c r="BR1834" s="1" t="s">
        <v>8145</v>
      </c>
      <c r="BS1834" s="1" t="s">
        <v>4007</v>
      </c>
      <c r="BT1834" s="1" t="s">
        <v>11300</v>
      </c>
    </row>
    <row r="1835" spans="1:73" ht="13.5" customHeight="1" x14ac:dyDescent="0.25">
      <c r="A1835" s="4" t="str">
        <f t="shared" si="59"/>
        <v>1687_풍각남면_274</v>
      </c>
      <c r="B1835" s="1">
        <v>1687</v>
      </c>
      <c r="C1835" s="1" t="s">
        <v>11322</v>
      </c>
      <c r="D1835" s="1" t="s">
        <v>11323</v>
      </c>
      <c r="E1835" s="1">
        <v>1834</v>
      </c>
      <c r="F1835" s="1">
        <v>10</v>
      </c>
      <c r="G1835" s="1" t="s">
        <v>13599</v>
      </c>
      <c r="H1835" s="1" t="s">
        <v>13600</v>
      </c>
      <c r="I1835" s="1">
        <v>1</v>
      </c>
      <c r="L1835" s="1">
        <v>4</v>
      </c>
      <c r="M1835" s="1" t="s">
        <v>12630</v>
      </c>
      <c r="N1835" s="1" t="s">
        <v>13127</v>
      </c>
      <c r="S1835" s="1" t="s">
        <v>93</v>
      </c>
      <c r="T1835" s="1" t="s">
        <v>6597</v>
      </c>
      <c r="W1835" s="1" t="s">
        <v>3995</v>
      </c>
      <c r="X1835" s="1" t="s">
        <v>7102</v>
      </c>
      <c r="Y1835" s="1" t="s">
        <v>98</v>
      </c>
      <c r="Z1835" s="1" t="s">
        <v>7058</v>
      </c>
      <c r="AC1835" s="1">
        <v>13</v>
      </c>
      <c r="AD1835" s="1" t="s">
        <v>314</v>
      </c>
      <c r="AE1835" s="1" t="s">
        <v>8747</v>
      </c>
    </row>
    <row r="1836" spans="1:73" ht="13.5" customHeight="1" x14ac:dyDescent="0.25">
      <c r="A1836" s="4" t="str">
        <f t="shared" si="59"/>
        <v>1687_풍각남면_274</v>
      </c>
      <c r="B1836" s="1">
        <v>1687</v>
      </c>
      <c r="C1836" s="1" t="s">
        <v>11322</v>
      </c>
      <c r="D1836" s="1" t="s">
        <v>11323</v>
      </c>
      <c r="E1836" s="1">
        <v>1835</v>
      </c>
      <c r="F1836" s="1">
        <v>10</v>
      </c>
      <c r="G1836" s="1" t="s">
        <v>13599</v>
      </c>
      <c r="H1836" s="1" t="s">
        <v>13600</v>
      </c>
      <c r="I1836" s="1">
        <v>1</v>
      </c>
      <c r="L1836" s="1">
        <v>4</v>
      </c>
      <c r="M1836" s="1" t="s">
        <v>12630</v>
      </c>
      <c r="N1836" s="1" t="s">
        <v>13127</v>
      </c>
      <c r="S1836" s="1" t="s">
        <v>93</v>
      </c>
      <c r="T1836" s="1" t="s">
        <v>6597</v>
      </c>
      <c r="Y1836" s="1" t="s">
        <v>13435</v>
      </c>
      <c r="Z1836" s="1" t="s">
        <v>13453</v>
      </c>
      <c r="AC1836" s="1">
        <v>9</v>
      </c>
      <c r="AD1836" s="1" t="s">
        <v>594</v>
      </c>
      <c r="AE1836" s="1" t="s">
        <v>8763</v>
      </c>
    </row>
    <row r="1837" spans="1:73" ht="13.5" customHeight="1" x14ac:dyDescent="0.25">
      <c r="A1837" s="4" t="str">
        <f t="shared" si="59"/>
        <v>1687_풍각남면_274</v>
      </c>
      <c r="B1837" s="1">
        <v>1687</v>
      </c>
      <c r="C1837" s="1" t="s">
        <v>11322</v>
      </c>
      <c r="D1837" s="1" t="s">
        <v>11323</v>
      </c>
      <c r="E1837" s="1">
        <v>1836</v>
      </c>
      <c r="F1837" s="1">
        <v>10</v>
      </c>
      <c r="G1837" s="1" t="s">
        <v>13599</v>
      </c>
      <c r="H1837" s="1" t="s">
        <v>13600</v>
      </c>
      <c r="I1837" s="1">
        <v>1</v>
      </c>
      <c r="L1837" s="1">
        <v>5</v>
      </c>
      <c r="M1837" s="1" t="s">
        <v>12631</v>
      </c>
      <c r="N1837" s="1" t="s">
        <v>13128</v>
      </c>
      <c r="T1837" s="1" t="s">
        <v>11368</v>
      </c>
      <c r="U1837" s="1" t="s">
        <v>3981</v>
      </c>
      <c r="V1837" s="1" t="s">
        <v>6928</v>
      </c>
      <c r="W1837" s="1" t="s">
        <v>98</v>
      </c>
      <c r="X1837" s="1" t="s">
        <v>11439</v>
      </c>
      <c r="Y1837" s="1" t="s">
        <v>4008</v>
      </c>
      <c r="Z1837" s="1" t="s">
        <v>8071</v>
      </c>
      <c r="AC1837" s="1">
        <v>54</v>
      </c>
      <c r="AD1837" s="1" t="s">
        <v>264</v>
      </c>
      <c r="AE1837" s="1" t="s">
        <v>8743</v>
      </c>
      <c r="AJ1837" s="1" t="s">
        <v>17</v>
      </c>
      <c r="AK1837" s="1" t="s">
        <v>8908</v>
      </c>
      <c r="AL1837" s="1" t="s">
        <v>56</v>
      </c>
      <c r="AM1837" s="1" t="s">
        <v>11552</v>
      </c>
      <c r="AT1837" s="1" t="s">
        <v>60</v>
      </c>
      <c r="AU1837" s="1" t="s">
        <v>7012</v>
      </c>
      <c r="AV1837" s="1" t="s">
        <v>2906</v>
      </c>
      <c r="AW1837" s="1" t="s">
        <v>7807</v>
      </c>
      <c r="BG1837" s="1" t="s">
        <v>60</v>
      </c>
      <c r="BH1837" s="1" t="s">
        <v>7012</v>
      </c>
      <c r="BI1837" s="1" t="s">
        <v>4009</v>
      </c>
      <c r="BJ1837" s="1" t="s">
        <v>10171</v>
      </c>
      <c r="BK1837" s="1" t="s">
        <v>60</v>
      </c>
      <c r="BL1837" s="1" t="s">
        <v>7012</v>
      </c>
      <c r="BM1837" s="1" t="s">
        <v>4010</v>
      </c>
      <c r="BN1837" s="1" t="s">
        <v>10605</v>
      </c>
      <c r="BO1837" s="1" t="s">
        <v>60</v>
      </c>
      <c r="BP1837" s="1" t="s">
        <v>7012</v>
      </c>
      <c r="BQ1837" s="1" t="s">
        <v>4011</v>
      </c>
      <c r="BR1837" s="1" t="s">
        <v>12059</v>
      </c>
      <c r="BS1837" s="1" t="s">
        <v>1060</v>
      </c>
      <c r="BT1837" s="1" t="s">
        <v>8923</v>
      </c>
    </row>
    <row r="1838" spans="1:73" ht="13.5" customHeight="1" x14ac:dyDescent="0.25">
      <c r="A1838" s="4" t="str">
        <f t="shared" si="59"/>
        <v>1687_풍각남면_274</v>
      </c>
      <c r="B1838" s="1">
        <v>1687</v>
      </c>
      <c r="C1838" s="1" t="s">
        <v>11322</v>
      </c>
      <c r="D1838" s="1" t="s">
        <v>11323</v>
      </c>
      <c r="E1838" s="1">
        <v>1837</v>
      </c>
      <c r="F1838" s="1">
        <v>10</v>
      </c>
      <c r="G1838" s="1" t="s">
        <v>13599</v>
      </c>
      <c r="H1838" s="1" t="s">
        <v>13600</v>
      </c>
      <c r="I1838" s="1">
        <v>1</v>
      </c>
      <c r="L1838" s="1">
        <v>5</v>
      </c>
      <c r="M1838" s="1" t="s">
        <v>12631</v>
      </c>
      <c r="N1838" s="1" t="s">
        <v>13128</v>
      </c>
      <c r="S1838" s="1" t="s">
        <v>52</v>
      </c>
      <c r="T1838" s="1" t="s">
        <v>6593</v>
      </c>
      <c r="W1838" s="1" t="s">
        <v>84</v>
      </c>
      <c r="X1838" s="1" t="s">
        <v>11440</v>
      </c>
      <c r="Y1838" s="1" t="s">
        <v>140</v>
      </c>
      <c r="Z1838" s="1" t="s">
        <v>7129</v>
      </c>
      <c r="AC1838" s="1">
        <v>47</v>
      </c>
      <c r="AD1838" s="1" t="s">
        <v>172</v>
      </c>
      <c r="AE1838" s="1" t="s">
        <v>8733</v>
      </c>
      <c r="AJ1838" s="1" t="s">
        <v>17</v>
      </c>
      <c r="AK1838" s="1" t="s">
        <v>8908</v>
      </c>
      <c r="AL1838" s="1" t="s">
        <v>86</v>
      </c>
      <c r="AM1838" s="1" t="s">
        <v>8853</v>
      </c>
      <c r="AT1838" s="1" t="s">
        <v>60</v>
      </c>
      <c r="AU1838" s="1" t="s">
        <v>7012</v>
      </c>
      <c r="AV1838" s="1" t="s">
        <v>1737</v>
      </c>
      <c r="AW1838" s="1" t="s">
        <v>7535</v>
      </c>
      <c r="BG1838" s="1" t="s">
        <v>419</v>
      </c>
      <c r="BH1838" s="1" t="s">
        <v>9168</v>
      </c>
      <c r="BI1838" s="1" t="s">
        <v>3667</v>
      </c>
      <c r="BJ1838" s="1" t="s">
        <v>10153</v>
      </c>
      <c r="BK1838" s="1" t="s">
        <v>78</v>
      </c>
      <c r="BL1838" s="1" t="s">
        <v>6689</v>
      </c>
      <c r="BM1838" s="1" t="s">
        <v>3577</v>
      </c>
      <c r="BN1838" s="1" t="s">
        <v>10574</v>
      </c>
      <c r="BO1838" s="1" t="s">
        <v>60</v>
      </c>
      <c r="BP1838" s="1" t="s">
        <v>7012</v>
      </c>
      <c r="BQ1838" s="1" t="s">
        <v>968</v>
      </c>
      <c r="BR1838" s="1" t="s">
        <v>12202</v>
      </c>
      <c r="BS1838" s="1" t="s">
        <v>86</v>
      </c>
      <c r="BT1838" s="1" t="s">
        <v>8853</v>
      </c>
    </row>
    <row r="1839" spans="1:73" ht="13.5" customHeight="1" x14ac:dyDescent="0.25">
      <c r="A1839" s="4" t="str">
        <f t="shared" si="59"/>
        <v>1687_풍각남면_274</v>
      </c>
      <c r="B1839" s="1">
        <v>1687</v>
      </c>
      <c r="C1839" s="1" t="s">
        <v>11322</v>
      </c>
      <c r="D1839" s="1" t="s">
        <v>11323</v>
      </c>
      <c r="E1839" s="1">
        <v>1838</v>
      </c>
      <c r="F1839" s="1">
        <v>10</v>
      </c>
      <c r="G1839" s="1" t="s">
        <v>13599</v>
      </c>
      <c r="H1839" s="1" t="s">
        <v>13600</v>
      </c>
      <c r="I1839" s="1">
        <v>1</v>
      </c>
      <c r="L1839" s="1">
        <v>5</v>
      </c>
      <c r="M1839" s="1" t="s">
        <v>12631</v>
      </c>
      <c r="N1839" s="1" t="s">
        <v>13128</v>
      </c>
      <c r="S1839" s="1" t="s">
        <v>4012</v>
      </c>
      <c r="T1839" s="1" t="s">
        <v>6644</v>
      </c>
      <c r="W1839" s="1" t="s">
        <v>145</v>
      </c>
      <c r="X1839" s="1" t="s">
        <v>7059</v>
      </c>
      <c r="Y1839" s="1" t="s">
        <v>4013</v>
      </c>
      <c r="Z1839" s="1" t="s">
        <v>8072</v>
      </c>
      <c r="AC1839" s="1">
        <v>27</v>
      </c>
      <c r="AD1839" s="1" t="s">
        <v>162</v>
      </c>
      <c r="AE1839" s="1" t="s">
        <v>8732</v>
      </c>
      <c r="AF1839" s="1" t="s">
        <v>97</v>
      </c>
      <c r="AG1839" s="1" t="s">
        <v>8774</v>
      </c>
      <c r="AJ1839" s="1" t="s">
        <v>17</v>
      </c>
      <c r="AK1839" s="1" t="s">
        <v>8908</v>
      </c>
      <c r="AL1839" s="1" t="s">
        <v>51</v>
      </c>
      <c r="AM1839" s="1" t="s">
        <v>8849</v>
      </c>
    </row>
    <row r="1840" spans="1:73" ht="13.5" customHeight="1" x14ac:dyDescent="0.25">
      <c r="A1840" s="4" t="str">
        <f t="shared" si="59"/>
        <v>1687_풍각남면_274</v>
      </c>
      <c r="B1840" s="1">
        <v>1687</v>
      </c>
      <c r="C1840" s="1" t="s">
        <v>11322</v>
      </c>
      <c r="D1840" s="1" t="s">
        <v>11323</v>
      </c>
      <c r="E1840" s="1">
        <v>1839</v>
      </c>
      <c r="F1840" s="1">
        <v>10</v>
      </c>
      <c r="G1840" s="1" t="s">
        <v>13599</v>
      </c>
      <c r="H1840" s="1" t="s">
        <v>13600</v>
      </c>
      <c r="I1840" s="1">
        <v>2</v>
      </c>
      <c r="J1840" s="1" t="s">
        <v>4014</v>
      </c>
      <c r="K1840" s="1" t="s">
        <v>6530</v>
      </c>
      <c r="L1840" s="1">
        <v>1</v>
      </c>
      <c r="M1840" s="1" t="s">
        <v>12632</v>
      </c>
      <c r="N1840" s="1" t="s">
        <v>13129</v>
      </c>
      <c r="T1840" s="1" t="s">
        <v>11369</v>
      </c>
      <c r="U1840" s="1" t="s">
        <v>3981</v>
      </c>
      <c r="V1840" s="1" t="s">
        <v>6928</v>
      </c>
      <c r="W1840" s="1" t="s">
        <v>381</v>
      </c>
      <c r="X1840" s="1" t="s">
        <v>7065</v>
      </c>
      <c r="Y1840" s="1" t="s">
        <v>2757</v>
      </c>
      <c r="Z1840" s="1" t="s">
        <v>7770</v>
      </c>
      <c r="AC1840" s="1">
        <v>35</v>
      </c>
      <c r="AD1840" s="1" t="s">
        <v>39</v>
      </c>
      <c r="AE1840" s="1" t="s">
        <v>8715</v>
      </c>
      <c r="AJ1840" s="1" t="s">
        <v>17</v>
      </c>
      <c r="AK1840" s="1" t="s">
        <v>8908</v>
      </c>
      <c r="AL1840" s="1" t="s">
        <v>196</v>
      </c>
      <c r="AM1840" s="1" t="s">
        <v>8873</v>
      </c>
      <c r="AV1840" s="1" t="s">
        <v>2543</v>
      </c>
      <c r="AW1840" s="1" t="s">
        <v>9331</v>
      </c>
      <c r="BG1840" s="1" t="s">
        <v>60</v>
      </c>
      <c r="BH1840" s="1" t="s">
        <v>7012</v>
      </c>
      <c r="BI1840" s="1" t="s">
        <v>620</v>
      </c>
      <c r="BJ1840" s="1" t="s">
        <v>10806</v>
      </c>
      <c r="BK1840" s="1" t="s">
        <v>60</v>
      </c>
      <c r="BL1840" s="1" t="s">
        <v>7012</v>
      </c>
      <c r="BM1840" s="1" t="s">
        <v>2162</v>
      </c>
      <c r="BN1840" s="1" t="s">
        <v>9494</v>
      </c>
      <c r="BO1840" s="1" t="s">
        <v>297</v>
      </c>
      <c r="BP1840" s="1" t="s">
        <v>11399</v>
      </c>
      <c r="BQ1840" s="1" t="s">
        <v>4015</v>
      </c>
      <c r="BR1840" s="1" t="s">
        <v>11999</v>
      </c>
      <c r="BS1840" s="1" t="s">
        <v>56</v>
      </c>
      <c r="BT1840" s="1" t="s">
        <v>11552</v>
      </c>
      <c r="BU1840" s="1" t="s">
        <v>14156</v>
      </c>
    </row>
    <row r="1841" spans="1:73" ht="13.5" customHeight="1" x14ac:dyDescent="0.25">
      <c r="A1841" s="4" t="str">
        <f t="shared" si="59"/>
        <v>1687_풍각남면_274</v>
      </c>
      <c r="B1841" s="1">
        <v>1687</v>
      </c>
      <c r="C1841" s="1" t="s">
        <v>11322</v>
      </c>
      <c r="D1841" s="1" t="s">
        <v>11323</v>
      </c>
      <c r="E1841" s="1">
        <v>1840</v>
      </c>
      <c r="F1841" s="1">
        <v>10</v>
      </c>
      <c r="G1841" s="1" t="s">
        <v>13599</v>
      </c>
      <c r="H1841" s="1" t="s">
        <v>13600</v>
      </c>
      <c r="I1841" s="1">
        <v>2</v>
      </c>
      <c r="L1841" s="1">
        <v>1</v>
      </c>
      <c r="M1841" s="1" t="s">
        <v>12632</v>
      </c>
      <c r="N1841" s="1" t="s">
        <v>13129</v>
      </c>
      <c r="S1841" s="1" t="s">
        <v>52</v>
      </c>
      <c r="T1841" s="1" t="s">
        <v>6593</v>
      </c>
      <c r="U1841" s="1" t="s">
        <v>83</v>
      </c>
      <c r="V1841" s="1" t="s">
        <v>11397</v>
      </c>
      <c r="W1841" s="1" t="s">
        <v>84</v>
      </c>
      <c r="X1841" s="1" t="s">
        <v>11440</v>
      </c>
      <c r="Y1841" s="1" t="s">
        <v>13742</v>
      </c>
      <c r="Z1841" s="1" t="s">
        <v>7259</v>
      </c>
      <c r="AC1841" s="1">
        <v>36</v>
      </c>
      <c r="AD1841" s="1" t="s">
        <v>76</v>
      </c>
      <c r="AE1841" s="1" t="s">
        <v>8719</v>
      </c>
      <c r="AJ1841" s="1" t="s">
        <v>17</v>
      </c>
      <c r="AK1841" s="1" t="s">
        <v>8908</v>
      </c>
      <c r="AL1841" s="1" t="s">
        <v>86</v>
      </c>
      <c r="AM1841" s="1" t="s">
        <v>8853</v>
      </c>
      <c r="AT1841" s="1" t="s">
        <v>60</v>
      </c>
      <c r="AU1841" s="1" t="s">
        <v>7012</v>
      </c>
      <c r="AV1841" s="1" t="s">
        <v>4016</v>
      </c>
      <c r="AW1841" s="1" t="s">
        <v>9527</v>
      </c>
      <c r="BG1841" s="1" t="s">
        <v>60</v>
      </c>
      <c r="BH1841" s="1" t="s">
        <v>7012</v>
      </c>
      <c r="BI1841" s="1" t="s">
        <v>874</v>
      </c>
      <c r="BJ1841" s="1" t="s">
        <v>7282</v>
      </c>
      <c r="BK1841" s="1" t="s">
        <v>60</v>
      </c>
      <c r="BL1841" s="1" t="s">
        <v>7012</v>
      </c>
      <c r="BM1841" s="1" t="s">
        <v>3984</v>
      </c>
      <c r="BN1841" s="1" t="s">
        <v>10603</v>
      </c>
      <c r="BQ1841" s="1" t="s">
        <v>3705</v>
      </c>
      <c r="BR1841" s="1" t="s">
        <v>7686</v>
      </c>
    </row>
    <row r="1842" spans="1:73" ht="13.5" customHeight="1" x14ac:dyDescent="0.25">
      <c r="A1842" s="4" t="str">
        <f t="shared" si="59"/>
        <v>1687_풍각남면_274</v>
      </c>
      <c r="B1842" s="1">
        <v>1687</v>
      </c>
      <c r="C1842" s="1" t="s">
        <v>11322</v>
      </c>
      <c r="D1842" s="1" t="s">
        <v>11323</v>
      </c>
      <c r="E1842" s="1">
        <v>1841</v>
      </c>
      <c r="F1842" s="1">
        <v>10</v>
      </c>
      <c r="G1842" s="1" t="s">
        <v>13599</v>
      </c>
      <c r="H1842" s="1" t="s">
        <v>13600</v>
      </c>
      <c r="I1842" s="1">
        <v>2</v>
      </c>
      <c r="L1842" s="1">
        <v>1</v>
      </c>
      <c r="M1842" s="1" t="s">
        <v>12632</v>
      </c>
      <c r="N1842" s="1" t="s">
        <v>13129</v>
      </c>
      <c r="S1842" s="1" t="s">
        <v>93</v>
      </c>
      <c r="T1842" s="1" t="s">
        <v>6597</v>
      </c>
      <c r="Y1842" s="1" t="s">
        <v>3709</v>
      </c>
      <c r="Z1842" s="1" t="s">
        <v>11517</v>
      </c>
      <c r="AC1842" s="1">
        <v>5</v>
      </c>
      <c r="AD1842" s="1" t="s">
        <v>133</v>
      </c>
      <c r="AE1842" s="1" t="s">
        <v>8727</v>
      </c>
    </row>
    <row r="1843" spans="1:73" ht="13.5" customHeight="1" x14ac:dyDescent="0.25">
      <c r="A1843" s="4" t="str">
        <f t="shared" si="59"/>
        <v>1687_풍각남면_274</v>
      </c>
      <c r="B1843" s="1">
        <v>1687</v>
      </c>
      <c r="C1843" s="1" t="s">
        <v>11322</v>
      </c>
      <c r="D1843" s="1" t="s">
        <v>11323</v>
      </c>
      <c r="E1843" s="1">
        <v>1842</v>
      </c>
      <c r="F1843" s="1">
        <v>10</v>
      </c>
      <c r="G1843" s="1" t="s">
        <v>13599</v>
      </c>
      <c r="H1843" s="1" t="s">
        <v>13600</v>
      </c>
      <c r="I1843" s="1">
        <v>2</v>
      </c>
      <c r="L1843" s="1">
        <v>1</v>
      </c>
      <c r="M1843" s="1" t="s">
        <v>12632</v>
      </c>
      <c r="N1843" s="1" t="s">
        <v>13129</v>
      </c>
      <c r="S1843" s="1" t="s">
        <v>265</v>
      </c>
      <c r="T1843" s="1" t="s">
        <v>6603</v>
      </c>
      <c r="Y1843" s="1" t="s">
        <v>3133</v>
      </c>
      <c r="Z1843" s="1" t="s">
        <v>7867</v>
      </c>
      <c r="AC1843" s="1">
        <v>31</v>
      </c>
      <c r="AD1843" s="1" t="s">
        <v>247</v>
      </c>
      <c r="AE1843" s="1" t="s">
        <v>8741</v>
      </c>
      <c r="AF1843" s="1" t="s">
        <v>97</v>
      </c>
      <c r="AG1843" s="1" t="s">
        <v>8774</v>
      </c>
    </row>
    <row r="1844" spans="1:73" ht="13.5" customHeight="1" x14ac:dyDescent="0.25">
      <c r="A1844" s="4" t="str">
        <f t="shared" si="59"/>
        <v>1687_풍각남면_274</v>
      </c>
      <c r="B1844" s="1">
        <v>1687</v>
      </c>
      <c r="C1844" s="1" t="s">
        <v>11322</v>
      </c>
      <c r="D1844" s="1" t="s">
        <v>11323</v>
      </c>
      <c r="E1844" s="1">
        <v>1843</v>
      </c>
      <c r="F1844" s="1">
        <v>10</v>
      </c>
      <c r="G1844" s="1" t="s">
        <v>13599</v>
      </c>
      <c r="H1844" s="1" t="s">
        <v>13600</v>
      </c>
      <c r="I1844" s="1">
        <v>2</v>
      </c>
      <c r="L1844" s="1">
        <v>1</v>
      </c>
      <c r="M1844" s="1" t="s">
        <v>12632</v>
      </c>
      <c r="N1844" s="1" t="s">
        <v>13129</v>
      </c>
      <c r="S1844" s="1" t="s">
        <v>1223</v>
      </c>
      <c r="T1844" s="1" t="s">
        <v>6614</v>
      </c>
      <c r="Y1844" s="1" t="s">
        <v>4017</v>
      </c>
      <c r="Z1844" s="1" t="s">
        <v>8073</v>
      </c>
      <c r="AC1844" s="1">
        <v>8</v>
      </c>
      <c r="AD1844" s="1" t="s">
        <v>429</v>
      </c>
      <c r="AE1844" s="1" t="s">
        <v>8759</v>
      </c>
      <c r="AF1844" s="1" t="s">
        <v>97</v>
      </c>
      <c r="AG1844" s="1" t="s">
        <v>8774</v>
      </c>
    </row>
    <row r="1845" spans="1:73" ht="13.5" customHeight="1" x14ac:dyDescent="0.25">
      <c r="A1845" s="4" t="str">
        <f t="shared" si="59"/>
        <v>1687_풍각남면_274</v>
      </c>
      <c r="B1845" s="1">
        <v>1687</v>
      </c>
      <c r="C1845" s="1" t="s">
        <v>11322</v>
      </c>
      <c r="D1845" s="1" t="s">
        <v>11323</v>
      </c>
      <c r="E1845" s="1">
        <v>1844</v>
      </c>
      <c r="F1845" s="1">
        <v>10</v>
      </c>
      <c r="G1845" s="1" t="s">
        <v>13599</v>
      </c>
      <c r="H1845" s="1" t="s">
        <v>13600</v>
      </c>
      <c r="I1845" s="1">
        <v>2</v>
      </c>
      <c r="L1845" s="1">
        <v>2</v>
      </c>
      <c r="M1845" s="1" t="s">
        <v>12633</v>
      </c>
      <c r="N1845" s="1" t="s">
        <v>13130</v>
      </c>
      <c r="T1845" s="1" t="s">
        <v>11368</v>
      </c>
      <c r="U1845" s="1" t="s">
        <v>3981</v>
      </c>
      <c r="V1845" s="1" t="s">
        <v>6928</v>
      </c>
      <c r="W1845" s="1" t="s">
        <v>306</v>
      </c>
      <c r="X1845" s="1" t="s">
        <v>7062</v>
      </c>
      <c r="Y1845" s="1" t="s">
        <v>3003</v>
      </c>
      <c r="Z1845" s="1" t="s">
        <v>8074</v>
      </c>
      <c r="AC1845" s="1">
        <v>45</v>
      </c>
      <c r="AD1845" s="1" t="s">
        <v>406</v>
      </c>
      <c r="AE1845" s="1" t="s">
        <v>8755</v>
      </c>
      <c r="AJ1845" s="1" t="s">
        <v>17</v>
      </c>
      <c r="AK1845" s="1" t="s">
        <v>8908</v>
      </c>
      <c r="AL1845" s="1" t="s">
        <v>56</v>
      </c>
      <c r="AM1845" s="1" t="s">
        <v>11552</v>
      </c>
      <c r="AT1845" s="1" t="s">
        <v>60</v>
      </c>
      <c r="AU1845" s="1" t="s">
        <v>7012</v>
      </c>
      <c r="AV1845" s="1" t="s">
        <v>13906</v>
      </c>
      <c r="AW1845" s="1" t="s">
        <v>11768</v>
      </c>
      <c r="BG1845" s="1" t="s">
        <v>60</v>
      </c>
      <c r="BH1845" s="1" t="s">
        <v>7012</v>
      </c>
      <c r="BI1845" s="1" t="s">
        <v>13814</v>
      </c>
      <c r="BJ1845" s="1" t="s">
        <v>11449</v>
      </c>
      <c r="BK1845" s="1" t="s">
        <v>60</v>
      </c>
      <c r="BL1845" s="1" t="s">
        <v>7012</v>
      </c>
      <c r="BM1845" s="1" t="s">
        <v>4018</v>
      </c>
      <c r="BN1845" s="1" t="s">
        <v>10606</v>
      </c>
      <c r="BO1845" s="1" t="s">
        <v>60</v>
      </c>
      <c r="BP1845" s="1" t="s">
        <v>7012</v>
      </c>
      <c r="BQ1845" s="1" t="s">
        <v>4019</v>
      </c>
      <c r="BR1845" s="1" t="s">
        <v>11087</v>
      </c>
      <c r="BS1845" s="1" t="s">
        <v>51</v>
      </c>
      <c r="BT1845" s="1" t="s">
        <v>8849</v>
      </c>
    </row>
    <row r="1846" spans="1:73" ht="13.5" customHeight="1" x14ac:dyDescent="0.25">
      <c r="A1846" s="4" t="str">
        <f t="shared" si="59"/>
        <v>1687_풍각남면_274</v>
      </c>
      <c r="B1846" s="1">
        <v>1687</v>
      </c>
      <c r="C1846" s="1" t="s">
        <v>11322</v>
      </c>
      <c r="D1846" s="1" t="s">
        <v>11323</v>
      </c>
      <c r="E1846" s="1">
        <v>1845</v>
      </c>
      <c r="F1846" s="1">
        <v>10</v>
      </c>
      <c r="G1846" s="1" t="s">
        <v>13599</v>
      </c>
      <c r="H1846" s="1" t="s">
        <v>13600</v>
      </c>
      <c r="I1846" s="1">
        <v>2</v>
      </c>
      <c r="L1846" s="1">
        <v>2</v>
      </c>
      <c r="M1846" s="1" t="s">
        <v>12633</v>
      </c>
      <c r="N1846" s="1" t="s">
        <v>13130</v>
      </c>
      <c r="S1846" s="1" t="s">
        <v>52</v>
      </c>
      <c r="T1846" s="1" t="s">
        <v>6593</v>
      </c>
      <c r="W1846" s="1" t="s">
        <v>945</v>
      </c>
      <c r="X1846" s="1" t="s">
        <v>7075</v>
      </c>
      <c r="Y1846" s="1" t="s">
        <v>1798</v>
      </c>
      <c r="Z1846" s="1" t="s">
        <v>7546</v>
      </c>
      <c r="AC1846" s="1">
        <v>45</v>
      </c>
      <c r="AD1846" s="1" t="s">
        <v>406</v>
      </c>
      <c r="AE1846" s="1" t="s">
        <v>8755</v>
      </c>
      <c r="AJ1846" s="1" t="s">
        <v>17</v>
      </c>
      <c r="AK1846" s="1" t="s">
        <v>8908</v>
      </c>
      <c r="AL1846" s="1" t="s">
        <v>56</v>
      </c>
      <c r="AM1846" s="1" t="s">
        <v>11552</v>
      </c>
      <c r="AT1846" s="1" t="s">
        <v>60</v>
      </c>
      <c r="AU1846" s="1" t="s">
        <v>7012</v>
      </c>
      <c r="AV1846" s="1" t="s">
        <v>4020</v>
      </c>
      <c r="AW1846" s="1" t="s">
        <v>8315</v>
      </c>
      <c r="BG1846" s="1" t="s">
        <v>60</v>
      </c>
      <c r="BH1846" s="1" t="s">
        <v>7012</v>
      </c>
      <c r="BI1846" s="1" t="s">
        <v>847</v>
      </c>
      <c r="BJ1846" s="1" t="s">
        <v>8026</v>
      </c>
      <c r="BK1846" s="1" t="s">
        <v>60</v>
      </c>
      <c r="BL1846" s="1" t="s">
        <v>7012</v>
      </c>
      <c r="BM1846" s="1" t="s">
        <v>375</v>
      </c>
      <c r="BN1846" s="1" t="s">
        <v>7172</v>
      </c>
      <c r="BO1846" s="1" t="s">
        <v>60</v>
      </c>
      <c r="BP1846" s="1" t="s">
        <v>7012</v>
      </c>
      <c r="BQ1846" s="1" t="s">
        <v>4021</v>
      </c>
      <c r="BR1846" s="1" t="s">
        <v>11088</v>
      </c>
      <c r="BS1846" s="1" t="s">
        <v>51</v>
      </c>
      <c r="BT1846" s="1" t="s">
        <v>8849</v>
      </c>
    </row>
    <row r="1847" spans="1:73" ht="13.5" customHeight="1" x14ac:dyDescent="0.25">
      <c r="A1847" s="4" t="str">
        <f t="shared" si="59"/>
        <v>1687_풍각남면_274</v>
      </c>
      <c r="B1847" s="1">
        <v>1687</v>
      </c>
      <c r="C1847" s="1" t="s">
        <v>11322</v>
      </c>
      <c r="D1847" s="1" t="s">
        <v>11323</v>
      </c>
      <c r="E1847" s="1">
        <v>1846</v>
      </c>
      <c r="F1847" s="1">
        <v>10</v>
      </c>
      <c r="G1847" s="1" t="s">
        <v>13599</v>
      </c>
      <c r="H1847" s="1" t="s">
        <v>13600</v>
      </c>
      <c r="I1847" s="1">
        <v>2</v>
      </c>
      <c r="L1847" s="1">
        <v>2</v>
      </c>
      <c r="M1847" s="1" t="s">
        <v>12633</v>
      </c>
      <c r="N1847" s="1" t="s">
        <v>13130</v>
      </c>
      <c r="S1847" s="1" t="s">
        <v>93</v>
      </c>
      <c r="T1847" s="1" t="s">
        <v>6597</v>
      </c>
      <c r="Y1847" s="1" t="s">
        <v>1852</v>
      </c>
      <c r="Z1847" s="1" t="s">
        <v>7559</v>
      </c>
      <c r="AC1847" s="1">
        <v>13</v>
      </c>
      <c r="AD1847" s="1" t="s">
        <v>314</v>
      </c>
      <c r="AE1847" s="1" t="s">
        <v>8747</v>
      </c>
    </row>
    <row r="1848" spans="1:73" ht="13.5" customHeight="1" x14ac:dyDescent="0.25">
      <c r="A1848" s="4" t="str">
        <f t="shared" si="59"/>
        <v>1687_풍각남면_274</v>
      </c>
      <c r="B1848" s="1">
        <v>1687</v>
      </c>
      <c r="C1848" s="1" t="s">
        <v>11322</v>
      </c>
      <c r="D1848" s="1" t="s">
        <v>11323</v>
      </c>
      <c r="E1848" s="1">
        <v>1847</v>
      </c>
      <c r="F1848" s="1">
        <v>10</v>
      </c>
      <c r="G1848" s="1" t="s">
        <v>13599</v>
      </c>
      <c r="H1848" s="1" t="s">
        <v>13600</v>
      </c>
      <c r="I1848" s="1">
        <v>2</v>
      </c>
      <c r="L1848" s="1">
        <v>2</v>
      </c>
      <c r="M1848" s="1" t="s">
        <v>12633</v>
      </c>
      <c r="N1848" s="1" t="s">
        <v>13130</v>
      </c>
      <c r="S1848" s="1" t="s">
        <v>93</v>
      </c>
      <c r="T1848" s="1" t="s">
        <v>6597</v>
      </c>
      <c r="Y1848" s="1" t="s">
        <v>1727</v>
      </c>
      <c r="Z1848" s="1" t="s">
        <v>7873</v>
      </c>
      <c r="AC1848" s="1">
        <v>10</v>
      </c>
      <c r="AD1848" s="1" t="s">
        <v>67</v>
      </c>
      <c r="AE1848" s="1" t="s">
        <v>8717</v>
      </c>
    </row>
    <row r="1849" spans="1:73" ht="13.5" customHeight="1" x14ac:dyDescent="0.25">
      <c r="A1849" s="4" t="str">
        <f t="shared" si="59"/>
        <v>1687_풍각남면_274</v>
      </c>
      <c r="B1849" s="1">
        <v>1687</v>
      </c>
      <c r="C1849" s="1" t="s">
        <v>11322</v>
      </c>
      <c r="D1849" s="1" t="s">
        <v>11323</v>
      </c>
      <c r="E1849" s="1">
        <v>1848</v>
      </c>
      <c r="F1849" s="1">
        <v>10</v>
      </c>
      <c r="G1849" s="1" t="s">
        <v>13599</v>
      </c>
      <c r="H1849" s="1" t="s">
        <v>13600</v>
      </c>
      <c r="I1849" s="1">
        <v>2</v>
      </c>
      <c r="L1849" s="1">
        <v>3</v>
      </c>
      <c r="M1849" s="1" t="s">
        <v>12634</v>
      </c>
      <c r="N1849" s="1" t="s">
        <v>13131</v>
      </c>
      <c r="O1849" s="1" t="s">
        <v>6</v>
      </c>
      <c r="P1849" s="1" t="s">
        <v>6578</v>
      </c>
      <c r="T1849" s="1" t="s">
        <v>11368</v>
      </c>
      <c r="U1849" s="1" t="s">
        <v>3981</v>
      </c>
      <c r="V1849" s="1" t="s">
        <v>6928</v>
      </c>
      <c r="W1849" s="1" t="s">
        <v>84</v>
      </c>
      <c r="X1849" s="1" t="s">
        <v>11440</v>
      </c>
      <c r="Y1849" s="1" t="s">
        <v>2950</v>
      </c>
      <c r="Z1849" s="1" t="s">
        <v>8075</v>
      </c>
      <c r="AC1849" s="1">
        <v>35</v>
      </c>
      <c r="AD1849" s="1" t="s">
        <v>39</v>
      </c>
      <c r="AE1849" s="1" t="s">
        <v>8715</v>
      </c>
      <c r="AJ1849" s="1" t="s">
        <v>17</v>
      </c>
      <c r="AK1849" s="1" t="s">
        <v>8908</v>
      </c>
      <c r="AL1849" s="1" t="s">
        <v>108</v>
      </c>
      <c r="AM1849" s="1" t="s">
        <v>8869</v>
      </c>
      <c r="AT1849" s="1" t="s">
        <v>3982</v>
      </c>
      <c r="AU1849" s="1" t="s">
        <v>6929</v>
      </c>
      <c r="AV1849" s="1" t="s">
        <v>4016</v>
      </c>
      <c r="AW1849" s="1" t="s">
        <v>9527</v>
      </c>
      <c r="BG1849" s="1" t="s">
        <v>3982</v>
      </c>
      <c r="BH1849" s="1" t="s">
        <v>6929</v>
      </c>
      <c r="BI1849" s="1" t="s">
        <v>874</v>
      </c>
      <c r="BJ1849" s="1" t="s">
        <v>7282</v>
      </c>
      <c r="BM1849" s="1" t="s">
        <v>3984</v>
      </c>
      <c r="BN1849" s="1" t="s">
        <v>10603</v>
      </c>
      <c r="BO1849" s="1" t="s">
        <v>148</v>
      </c>
      <c r="BP1849" s="1" t="s">
        <v>11401</v>
      </c>
      <c r="BQ1849" s="1" t="s">
        <v>3803</v>
      </c>
      <c r="BR1849" s="1" t="s">
        <v>12091</v>
      </c>
      <c r="BS1849" s="1" t="s">
        <v>56</v>
      </c>
      <c r="BT1849" s="1" t="s">
        <v>11552</v>
      </c>
      <c r="BU1849" s="1" t="s">
        <v>14157</v>
      </c>
    </row>
    <row r="1850" spans="1:73" ht="13.5" customHeight="1" x14ac:dyDescent="0.25">
      <c r="A1850" s="4" t="str">
        <f t="shared" si="59"/>
        <v>1687_풍각남면_274</v>
      </c>
      <c r="B1850" s="1">
        <v>1687</v>
      </c>
      <c r="C1850" s="1" t="s">
        <v>11322</v>
      </c>
      <c r="D1850" s="1" t="s">
        <v>11323</v>
      </c>
      <c r="E1850" s="1">
        <v>1849</v>
      </c>
      <c r="F1850" s="1">
        <v>10</v>
      </c>
      <c r="G1850" s="1" t="s">
        <v>13599</v>
      </c>
      <c r="H1850" s="1" t="s">
        <v>13600</v>
      </c>
      <c r="I1850" s="1">
        <v>2</v>
      </c>
      <c r="L1850" s="1">
        <v>3</v>
      </c>
      <c r="M1850" s="1" t="s">
        <v>12634</v>
      </c>
      <c r="N1850" s="1" t="s">
        <v>13131</v>
      </c>
      <c r="S1850" s="1" t="s">
        <v>52</v>
      </c>
      <c r="T1850" s="1" t="s">
        <v>6593</v>
      </c>
      <c r="U1850" s="1" t="s">
        <v>53</v>
      </c>
      <c r="V1850" s="1" t="s">
        <v>6668</v>
      </c>
      <c r="Y1850" s="1" t="s">
        <v>3277</v>
      </c>
      <c r="Z1850" s="1" t="s">
        <v>7897</v>
      </c>
      <c r="AC1850" s="1">
        <v>50</v>
      </c>
      <c r="AD1850" s="1" t="s">
        <v>533</v>
      </c>
      <c r="AE1850" s="1" t="s">
        <v>7162</v>
      </c>
      <c r="AJ1850" s="1" t="s">
        <v>17</v>
      </c>
      <c r="AK1850" s="1" t="s">
        <v>8908</v>
      </c>
      <c r="AL1850" s="1" t="s">
        <v>106</v>
      </c>
      <c r="AM1850" s="1" t="s">
        <v>8894</v>
      </c>
      <c r="AN1850" s="1" t="s">
        <v>41</v>
      </c>
      <c r="AO1850" s="1" t="s">
        <v>6620</v>
      </c>
      <c r="AP1850" s="1" t="s">
        <v>58</v>
      </c>
      <c r="AQ1850" s="1" t="s">
        <v>6774</v>
      </c>
      <c r="AR1850" s="1" t="s">
        <v>4022</v>
      </c>
      <c r="AS1850" s="1" t="s">
        <v>9088</v>
      </c>
      <c r="AT1850" s="1" t="s">
        <v>297</v>
      </c>
      <c r="AU1850" s="1" t="s">
        <v>11759</v>
      </c>
      <c r="AV1850" s="1" t="s">
        <v>2548</v>
      </c>
      <c r="AW1850" s="1" t="s">
        <v>9408</v>
      </c>
      <c r="BB1850" s="1" t="s">
        <v>46</v>
      </c>
      <c r="BC1850" s="1" t="s">
        <v>6783</v>
      </c>
      <c r="BD1850" s="1" t="s">
        <v>4023</v>
      </c>
      <c r="BE1850" s="1" t="s">
        <v>9805</v>
      </c>
      <c r="BG1850" s="1" t="s">
        <v>60</v>
      </c>
      <c r="BH1850" s="1" t="s">
        <v>7012</v>
      </c>
      <c r="BI1850" s="1" t="s">
        <v>142</v>
      </c>
      <c r="BJ1850" s="1" t="s">
        <v>9247</v>
      </c>
      <c r="BK1850" s="1" t="s">
        <v>60</v>
      </c>
      <c r="BL1850" s="1" t="s">
        <v>7012</v>
      </c>
      <c r="BM1850" s="1" t="s">
        <v>1282</v>
      </c>
      <c r="BN1850" s="1" t="s">
        <v>7395</v>
      </c>
      <c r="BO1850" s="1" t="s">
        <v>44</v>
      </c>
      <c r="BP1850" s="1" t="s">
        <v>6669</v>
      </c>
      <c r="BQ1850" s="1" t="s">
        <v>881</v>
      </c>
      <c r="BR1850" s="1" t="s">
        <v>7444</v>
      </c>
      <c r="BS1850" s="1" t="s">
        <v>510</v>
      </c>
      <c r="BT1850" s="1" t="s">
        <v>8915</v>
      </c>
    </row>
    <row r="1851" spans="1:73" ht="13.5" customHeight="1" x14ac:dyDescent="0.25">
      <c r="A1851" s="4" t="str">
        <f t="shared" si="59"/>
        <v>1687_풍각남면_274</v>
      </c>
      <c r="B1851" s="1">
        <v>1687</v>
      </c>
      <c r="C1851" s="1" t="s">
        <v>11322</v>
      </c>
      <c r="D1851" s="1" t="s">
        <v>11323</v>
      </c>
      <c r="E1851" s="1">
        <v>1850</v>
      </c>
      <c r="F1851" s="1">
        <v>10</v>
      </c>
      <c r="G1851" s="1" t="s">
        <v>13599</v>
      </c>
      <c r="H1851" s="1" t="s">
        <v>13600</v>
      </c>
      <c r="I1851" s="1">
        <v>2</v>
      </c>
      <c r="L1851" s="1">
        <v>3</v>
      </c>
      <c r="M1851" s="1" t="s">
        <v>12634</v>
      </c>
      <c r="N1851" s="1" t="s">
        <v>13131</v>
      </c>
      <c r="S1851" s="1" t="s">
        <v>70</v>
      </c>
      <c r="T1851" s="1" t="s">
        <v>6596</v>
      </c>
      <c r="Y1851" s="1" t="s">
        <v>1574</v>
      </c>
      <c r="Z1851" s="1" t="s">
        <v>7483</v>
      </c>
      <c r="AC1851" s="1">
        <v>3</v>
      </c>
      <c r="AD1851" s="1" t="s">
        <v>96</v>
      </c>
      <c r="AE1851" s="1" t="s">
        <v>8721</v>
      </c>
      <c r="AF1851" s="1" t="s">
        <v>97</v>
      </c>
      <c r="AG1851" s="1" t="s">
        <v>8774</v>
      </c>
    </row>
    <row r="1852" spans="1:73" ht="13.5" customHeight="1" x14ac:dyDescent="0.25">
      <c r="A1852" s="4" t="str">
        <f t="shared" si="59"/>
        <v>1687_풍각남면_274</v>
      </c>
      <c r="B1852" s="1">
        <v>1687</v>
      </c>
      <c r="C1852" s="1" t="s">
        <v>11322</v>
      </c>
      <c r="D1852" s="1" t="s">
        <v>11323</v>
      </c>
      <c r="E1852" s="1">
        <v>1851</v>
      </c>
      <c r="F1852" s="1">
        <v>10</v>
      </c>
      <c r="G1852" s="1" t="s">
        <v>13599</v>
      </c>
      <c r="H1852" s="1" t="s">
        <v>13600</v>
      </c>
      <c r="I1852" s="1">
        <v>2</v>
      </c>
      <c r="L1852" s="1">
        <v>4</v>
      </c>
      <c r="M1852" s="1" t="s">
        <v>1328</v>
      </c>
      <c r="N1852" s="1" t="s">
        <v>7818</v>
      </c>
      <c r="O1852" s="1" t="s">
        <v>6</v>
      </c>
      <c r="P1852" s="1" t="s">
        <v>6578</v>
      </c>
      <c r="T1852" s="1" t="s">
        <v>11369</v>
      </c>
      <c r="U1852" s="1" t="s">
        <v>44</v>
      </c>
      <c r="V1852" s="1" t="s">
        <v>6669</v>
      </c>
      <c r="Y1852" s="1" t="s">
        <v>1328</v>
      </c>
      <c r="Z1852" s="1" t="s">
        <v>7818</v>
      </c>
      <c r="AC1852" s="1">
        <v>58</v>
      </c>
      <c r="AD1852" s="1" t="s">
        <v>1424</v>
      </c>
      <c r="AE1852" s="1" t="s">
        <v>8770</v>
      </c>
      <c r="AJ1852" s="1" t="s">
        <v>17</v>
      </c>
      <c r="AK1852" s="1" t="s">
        <v>8908</v>
      </c>
      <c r="AL1852" s="1" t="s">
        <v>351</v>
      </c>
      <c r="AM1852" s="1" t="s">
        <v>8854</v>
      </c>
      <c r="AN1852" s="1" t="s">
        <v>77</v>
      </c>
      <c r="AO1852" s="1" t="s">
        <v>8882</v>
      </c>
      <c r="AP1852" s="1" t="s">
        <v>58</v>
      </c>
      <c r="AQ1852" s="1" t="s">
        <v>6774</v>
      </c>
      <c r="AR1852" s="1" t="s">
        <v>4024</v>
      </c>
      <c r="AS1852" s="1" t="s">
        <v>9089</v>
      </c>
      <c r="AT1852" s="1" t="s">
        <v>44</v>
      </c>
      <c r="AU1852" s="1" t="s">
        <v>6669</v>
      </c>
      <c r="AV1852" s="1" t="s">
        <v>2657</v>
      </c>
      <c r="AW1852" s="1" t="s">
        <v>7746</v>
      </c>
      <c r="BB1852" s="1" t="s">
        <v>46</v>
      </c>
      <c r="BC1852" s="1" t="s">
        <v>6783</v>
      </c>
      <c r="BD1852" s="1" t="s">
        <v>1112</v>
      </c>
      <c r="BE1852" s="1" t="s">
        <v>7347</v>
      </c>
      <c r="BG1852" s="1" t="s">
        <v>60</v>
      </c>
      <c r="BH1852" s="1" t="s">
        <v>7012</v>
      </c>
      <c r="BI1852" s="1" t="s">
        <v>304</v>
      </c>
      <c r="BJ1852" s="1" t="s">
        <v>7950</v>
      </c>
      <c r="BK1852" s="1" t="s">
        <v>60</v>
      </c>
      <c r="BL1852" s="1" t="s">
        <v>7012</v>
      </c>
      <c r="BM1852" s="1" t="s">
        <v>4025</v>
      </c>
      <c r="BN1852" s="1" t="s">
        <v>10607</v>
      </c>
      <c r="BO1852" s="1" t="s">
        <v>297</v>
      </c>
      <c r="BP1852" s="1" t="s">
        <v>11399</v>
      </c>
      <c r="BQ1852" s="1" t="s">
        <v>4026</v>
      </c>
      <c r="BR1852" s="1" t="s">
        <v>11089</v>
      </c>
      <c r="BS1852" s="1" t="s">
        <v>86</v>
      </c>
      <c r="BT1852" s="1" t="s">
        <v>8853</v>
      </c>
    </row>
    <row r="1853" spans="1:73" ht="13.5" customHeight="1" x14ac:dyDescent="0.25">
      <c r="A1853" s="4" t="str">
        <f t="shared" si="59"/>
        <v>1687_풍각남면_274</v>
      </c>
      <c r="B1853" s="1">
        <v>1687</v>
      </c>
      <c r="C1853" s="1" t="s">
        <v>11322</v>
      </c>
      <c r="D1853" s="1" t="s">
        <v>11323</v>
      </c>
      <c r="E1853" s="1">
        <v>1852</v>
      </c>
      <c r="F1853" s="1">
        <v>10</v>
      </c>
      <c r="G1853" s="1" t="s">
        <v>13599</v>
      </c>
      <c r="H1853" s="1" t="s">
        <v>13600</v>
      </c>
      <c r="I1853" s="1">
        <v>2</v>
      </c>
      <c r="L1853" s="1">
        <v>4</v>
      </c>
      <c r="M1853" s="1" t="s">
        <v>1328</v>
      </c>
      <c r="N1853" s="1" t="s">
        <v>7818</v>
      </c>
      <c r="S1853" s="1" t="s">
        <v>52</v>
      </c>
      <c r="T1853" s="1" t="s">
        <v>6593</v>
      </c>
      <c r="U1853" s="1" t="s">
        <v>83</v>
      </c>
      <c r="V1853" s="1" t="s">
        <v>11397</v>
      </c>
      <c r="W1853" s="1" t="s">
        <v>139</v>
      </c>
      <c r="X1853" s="1" t="s">
        <v>11441</v>
      </c>
      <c r="Y1853" s="1" t="s">
        <v>13721</v>
      </c>
      <c r="Z1853" s="1" t="s">
        <v>8076</v>
      </c>
      <c r="AC1853" s="1">
        <v>52</v>
      </c>
      <c r="AD1853" s="1" t="s">
        <v>747</v>
      </c>
      <c r="AE1853" s="1" t="s">
        <v>8766</v>
      </c>
      <c r="AJ1853" s="1" t="s">
        <v>17</v>
      </c>
      <c r="AK1853" s="1" t="s">
        <v>8908</v>
      </c>
      <c r="AL1853" s="1" t="s">
        <v>116</v>
      </c>
      <c r="AM1853" s="1" t="s">
        <v>8914</v>
      </c>
      <c r="AT1853" s="1" t="s">
        <v>148</v>
      </c>
      <c r="AU1853" s="1" t="s">
        <v>11760</v>
      </c>
      <c r="AV1853" s="1" t="s">
        <v>3987</v>
      </c>
      <c r="AW1853" s="1" t="s">
        <v>9528</v>
      </c>
      <c r="BG1853" s="1" t="s">
        <v>148</v>
      </c>
      <c r="BH1853" s="1" t="s">
        <v>11401</v>
      </c>
      <c r="BI1853" s="1" t="s">
        <v>3988</v>
      </c>
      <c r="BJ1853" s="1" t="s">
        <v>10169</v>
      </c>
      <c r="BK1853" s="1" t="s">
        <v>148</v>
      </c>
      <c r="BL1853" s="1" t="s">
        <v>11910</v>
      </c>
      <c r="BM1853" s="1" t="s">
        <v>3989</v>
      </c>
      <c r="BN1853" s="1" t="s">
        <v>10604</v>
      </c>
      <c r="BO1853" s="1" t="s">
        <v>148</v>
      </c>
      <c r="BP1853" s="1" t="s">
        <v>11401</v>
      </c>
      <c r="BQ1853" s="1" t="s">
        <v>4027</v>
      </c>
      <c r="BR1853" s="1" t="s">
        <v>11090</v>
      </c>
      <c r="BS1853" s="1" t="s">
        <v>57</v>
      </c>
      <c r="BT1853" s="1" t="s">
        <v>8919</v>
      </c>
    </row>
    <row r="1854" spans="1:73" ht="13.5" customHeight="1" x14ac:dyDescent="0.25">
      <c r="A1854" s="4" t="str">
        <f t="shared" si="59"/>
        <v>1687_풍각남면_274</v>
      </c>
      <c r="B1854" s="1">
        <v>1687</v>
      </c>
      <c r="C1854" s="1" t="s">
        <v>11322</v>
      </c>
      <c r="D1854" s="1" t="s">
        <v>11323</v>
      </c>
      <c r="E1854" s="1">
        <v>1853</v>
      </c>
      <c r="F1854" s="1">
        <v>10</v>
      </c>
      <c r="G1854" s="1" t="s">
        <v>13599</v>
      </c>
      <c r="H1854" s="1" t="s">
        <v>13600</v>
      </c>
      <c r="I1854" s="1">
        <v>2</v>
      </c>
      <c r="L1854" s="1">
        <v>4</v>
      </c>
      <c r="M1854" s="1" t="s">
        <v>1328</v>
      </c>
      <c r="N1854" s="1" t="s">
        <v>7818</v>
      </c>
      <c r="S1854" s="1" t="s">
        <v>70</v>
      </c>
      <c r="T1854" s="1" t="s">
        <v>6596</v>
      </c>
      <c r="Y1854" s="1" t="s">
        <v>4028</v>
      </c>
      <c r="Z1854" s="1" t="s">
        <v>8077</v>
      </c>
      <c r="AC1854" s="1">
        <v>3</v>
      </c>
      <c r="AD1854" s="1" t="s">
        <v>96</v>
      </c>
      <c r="AE1854" s="1" t="s">
        <v>8721</v>
      </c>
    </row>
    <row r="1855" spans="1:73" ht="13.5" customHeight="1" x14ac:dyDescent="0.25">
      <c r="A1855" s="4" t="str">
        <f t="shared" si="59"/>
        <v>1687_풍각남면_274</v>
      </c>
      <c r="B1855" s="1">
        <v>1687</v>
      </c>
      <c r="C1855" s="1" t="s">
        <v>11322</v>
      </c>
      <c r="D1855" s="1" t="s">
        <v>11323</v>
      </c>
      <c r="E1855" s="1">
        <v>1854</v>
      </c>
      <c r="F1855" s="1">
        <v>10</v>
      </c>
      <c r="G1855" s="1" t="s">
        <v>13599</v>
      </c>
      <c r="H1855" s="1" t="s">
        <v>13600</v>
      </c>
      <c r="I1855" s="1">
        <v>2</v>
      </c>
      <c r="L1855" s="1">
        <v>5</v>
      </c>
      <c r="M1855" s="1" t="s">
        <v>12635</v>
      </c>
      <c r="N1855" s="1" t="s">
        <v>13132</v>
      </c>
      <c r="O1855" s="1" t="s">
        <v>6</v>
      </c>
      <c r="P1855" s="1" t="s">
        <v>6578</v>
      </c>
      <c r="T1855" s="1" t="s">
        <v>11369</v>
      </c>
      <c r="U1855" s="1" t="s">
        <v>3981</v>
      </c>
      <c r="V1855" s="1" t="s">
        <v>6928</v>
      </c>
      <c r="W1855" s="1" t="s">
        <v>98</v>
      </c>
      <c r="X1855" s="1" t="s">
        <v>11439</v>
      </c>
      <c r="Y1855" s="1" t="s">
        <v>3861</v>
      </c>
      <c r="Z1855" s="1" t="s">
        <v>11518</v>
      </c>
      <c r="AC1855" s="1">
        <v>48</v>
      </c>
      <c r="AD1855" s="1" t="s">
        <v>427</v>
      </c>
      <c r="AE1855" s="1" t="s">
        <v>8758</v>
      </c>
      <c r="AJ1855" s="1" t="s">
        <v>17</v>
      </c>
      <c r="AK1855" s="1" t="s">
        <v>8908</v>
      </c>
      <c r="AL1855" s="1" t="s">
        <v>56</v>
      </c>
      <c r="AM1855" s="1" t="s">
        <v>11552</v>
      </c>
      <c r="AN1855" s="1" t="s">
        <v>4029</v>
      </c>
      <c r="AO1855" s="1" t="s">
        <v>7933</v>
      </c>
      <c r="AP1855" s="1" t="s">
        <v>58</v>
      </c>
      <c r="AQ1855" s="1" t="s">
        <v>6774</v>
      </c>
      <c r="AR1855" s="1" t="s">
        <v>4030</v>
      </c>
      <c r="AS1855" s="1" t="s">
        <v>9090</v>
      </c>
      <c r="AT1855" s="1" t="s">
        <v>3982</v>
      </c>
      <c r="AU1855" s="1" t="s">
        <v>6929</v>
      </c>
      <c r="AV1855" s="1" t="s">
        <v>1120</v>
      </c>
      <c r="AW1855" s="1" t="s">
        <v>7728</v>
      </c>
      <c r="BG1855" s="1" t="s">
        <v>3982</v>
      </c>
      <c r="BH1855" s="1" t="s">
        <v>6929</v>
      </c>
      <c r="BI1855" s="1" t="s">
        <v>2906</v>
      </c>
      <c r="BJ1855" s="1" t="s">
        <v>7807</v>
      </c>
      <c r="BK1855" s="1" t="s">
        <v>2054</v>
      </c>
      <c r="BL1855" s="1" t="s">
        <v>6840</v>
      </c>
      <c r="BM1855" s="1" t="s">
        <v>4031</v>
      </c>
      <c r="BN1855" s="1" t="s">
        <v>10608</v>
      </c>
      <c r="BO1855" s="1" t="s">
        <v>2054</v>
      </c>
      <c r="BP1855" s="1" t="s">
        <v>6840</v>
      </c>
      <c r="BQ1855" s="1" t="s">
        <v>4032</v>
      </c>
      <c r="BR1855" s="1" t="s">
        <v>12107</v>
      </c>
      <c r="BS1855" s="1" t="s">
        <v>116</v>
      </c>
      <c r="BT1855" s="1" t="s">
        <v>8914</v>
      </c>
    </row>
    <row r="1856" spans="1:73" ht="13.5" customHeight="1" x14ac:dyDescent="0.25">
      <c r="A1856" s="4" t="str">
        <f t="shared" si="59"/>
        <v>1687_풍각남면_274</v>
      </c>
      <c r="B1856" s="1">
        <v>1687</v>
      </c>
      <c r="C1856" s="1" t="s">
        <v>11322</v>
      </c>
      <c r="D1856" s="1" t="s">
        <v>11323</v>
      </c>
      <c r="E1856" s="1">
        <v>1855</v>
      </c>
      <c r="F1856" s="1">
        <v>10</v>
      </c>
      <c r="G1856" s="1" t="s">
        <v>13599</v>
      </c>
      <c r="H1856" s="1" t="s">
        <v>13600</v>
      </c>
      <c r="I1856" s="1">
        <v>2</v>
      </c>
      <c r="L1856" s="1">
        <v>5</v>
      </c>
      <c r="M1856" s="1" t="s">
        <v>12635</v>
      </c>
      <c r="N1856" s="1" t="s">
        <v>13132</v>
      </c>
      <c r="S1856" s="1" t="s">
        <v>52</v>
      </c>
      <c r="T1856" s="1" t="s">
        <v>6593</v>
      </c>
      <c r="U1856" s="1" t="s">
        <v>83</v>
      </c>
      <c r="V1856" s="1" t="s">
        <v>11397</v>
      </c>
      <c r="W1856" s="1" t="s">
        <v>98</v>
      </c>
      <c r="X1856" s="1" t="s">
        <v>11439</v>
      </c>
      <c r="Y1856" s="1" t="s">
        <v>1458</v>
      </c>
      <c r="Z1856" s="1" t="s">
        <v>8078</v>
      </c>
      <c r="AC1856" s="1">
        <v>43</v>
      </c>
      <c r="AD1856" s="1" t="s">
        <v>382</v>
      </c>
      <c r="AE1856" s="1" t="s">
        <v>8753</v>
      </c>
      <c r="AJ1856" s="1" t="s">
        <v>17</v>
      </c>
      <c r="AK1856" s="1" t="s">
        <v>8908</v>
      </c>
      <c r="AL1856" s="1" t="s">
        <v>56</v>
      </c>
      <c r="AM1856" s="1" t="s">
        <v>11552</v>
      </c>
      <c r="AT1856" s="1" t="s">
        <v>2054</v>
      </c>
      <c r="AU1856" s="1" t="s">
        <v>6840</v>
      </c>
      <c r="AV1856" s="1" t="s">
        <v>4033</v>
      </c>
      <c r="AW1856" s="1" t="s">
        <v>9530</v>
      </c>
      <c r="BG1856" s="1" t="s">
        <v>2054</v>
      </c>
      <c r="BH1856" s="1" t="s">
        <v>6840</v>
      </c>
      <c r="BI1856" s="1" t="s">
        <v>4034</v>
      </c>
      <c r="BJ1856" s="1" t="s">
        <v>9627</v>
      </c>
      <c r="BK1856" s="1" t="s">
        <v>2054</v>
      </c>
      <c r="BL1856" s="1" t="s">
        <v>6840</v>
      </c>
      <c r="BM1856" s="1" t="s">
        <v>211</v>
      </c>
      <c r="BN1856" s="1" t="s">
        <v>13670</v>
      </c>
      <c r="BO1856" s="1" t="s">
        <v>2054</v>
      </c>
      <c r="BP1856" s="1" t="s">
        <v>6840</v>
      </c>
      <c r="BQ1856" s="1" t="s">
        <v>4035</v>
      </c>
      <c r="BR1856" s="1" t="s">
        <v>11091</v>
      </c>
      <c r="BS1856" s="1" t="s">
        <v>57</v>
      </c>
      <c r="BT1856" s="1" t="s">
        <v>8919</v>
      </c>
    </row>
    <row r="1857" spans="1:72" ht="13.5" customHeight="1" x14ac:dyDescent="0.25">
      <c r="A1857" s="4" t="str">
        <f t="shared" si="59"/>
        <v>1687_풍각남면_274</v>
      </c>
      <c r="B1857" s="1">
        <v>1687</v>
      </c>
      <c r="C1857" s="1" t="s">
        <v>11322</v>
      </c>
      <c r="D1857" s="1" t="s">
        <v>11323</v>
      </c>
      <c r="E1857" s="1">
        <v>1856</v>
      </c>
      <c r="F1857" s="1">
        <v>10</v>
      </c>
      <c r="G1857" s="1" t="s">
        <v>13599</v>
      </c>
      <c r="H1857" s="1" t="s">
        <v>13600</v>
      </c>
      <c r="I1857" s="1">
        <v>2</v>
      </c>
      <c r="L1857" s="1">
        <v>5</v>
      </c>
      <c r="M1857" s="1" t="s">
        <v>12635</v>
      </c>
      <c r="N1857" s="1" t="s">
        <v>13132</v>
      </c>
      <c r="S1857" s="1" t="s">
        <v>93</v>
      </c>
      <c r="T1857" s="1" t="s">
        <v>6597</v>
      </c>
      <c r="Y1857" s="1" t="s">
        <v>4036</v>
      </c>
      <c r="Z1857" s="1" t="s">
        <v>8079</v>
      </c>
      <c r="AC1857" s="1">
        <v>24</v>
      </c>
      <c r="AD1857" s="1" t="s">
        <v>764</v>
      </c>
      <c r="AE1857" s="1" t="s">
        <v>8767</v>
      </c>
    </row>
    <row r="1858" spans="1:72" ht="13.5" customHeight="1" x14ac:dyDescent="0.25">
      <c r="A1858" s="4" t="str">
        <f t="shared" si="59"/>
        <v>1687_풍각남면_274</v>
      </c>
      <c r="B1858" s="1">
        <v>1687</v>
      </c>
      <c r="C1858" s="1" t="s">
        <v>11322</v>
      </c>
      <c r="D1858" s="1" t="s">
        <v>11323</v>
      </c>
      <c r="E1858" s="1">
        <v>1857</v>
      </c>
      <c r="F1858" s="1">
        <v>10</v>
      </c>
      <c r="G1858" s="1" t="s">
        <v>13599</v>
      </c>
      <c r="H1858" s="1" t="s">
        <v>13600</v>
      </c>
      <c r="I1858" s="1">
        <v>2</v>
      </c>
      <c r="L1858" s="1">
        <v>6</v>
      </c>
      <c r="M1858" s="1" t="s">
        <v>12636</v>
      </c>
      <c r="N1858" s="1" t="s">
        <v>13133</v>
      </c>
      <c r="O1858" s="1" t="s">
        <v>6</v>
      </c>
      <c r="P1858" s="1" t="s">
        <v>6578</v>
      </c>
      <c r="T1858" s="1" t="s">
        <v>11368</v>
      </c>
      <c r="U1858" s="1" t="s">
        <v>4037</v>
      </c>
      <c r="V1858" s="1" t="s">
        <v>6930</v>
      </c>
      <c r="W1858" s="1" t="s">
        <v>3894</v>
      </c>
      <c r="X1858" s="1" t="s">
        <v>7099</v>
      </c>
      <c r="Y1858" s="1" t="s">
        <v>4038</v>
      </c>
      <c r="Z1858" s="1" t="s">
        <v>8080</v>
      </c>
      <c r="AC1858" s="1">
        <v>57</v>
      </c>
      <c r="AD1858" s="1" t="s">
        <v>2010</v>
      </c>
      <c r="AE1858" s="1" t="s">
        <v>8771</v>
      </c>
      <c r="AJ1858" s="1" t="s">
        <v>17</v>
      </c>
      <c r="AK1858" s="1" t="s">
        <v>8908</v>
      </c>
      <c r="AL1858" s="1" t="s">
        <v>86</v>
      </c>
      <c r="AM1858" s="1" t="s">
        <v>8853</v>
      </c>
      <c r="AT1858" s="1" t="s">
        <v>2054</v>
      </c>
      <c r="AU1858" s="1" t="s">
        <v>6840</v>
      </c>
      <c r="AV1858" s="1" t="s">
        <v>1436</v>
      </c>
      <c r="AW1858" s="1" t="s">
        <v>7441</v>
      </c>
      <c r="BG1858" s="1" t="s">
        <v>2054</v>
      </c>
      <c r="BH1858" s="1" t="s">
        <v>6840</v>
      </c>
      <c r="BI1858" s="1" t="s">
        <v>4039</v>
      </c>
      <c r="BJ1858" s="1" t="s">
        <v>10172</v>
      </c>
      <c r="BK1858" s="1" t="s">
        <v>2054</v>
      </c>
      <c r="BL1858" s="1" t="s">
        <v>6840</v>
      </c>
      <c r="BM1858" s="1" t="s">
        <v>1777</v>
      </c>
      <c r="BN1858" s="1" t="s">
        <v>7201</v>
      </c>
      <c r="BO1858" s="1" t="s">
        <v>2054</v>
      </c>
      <c r="BP1858" s="1" t="s">
        <v>6840</v>
      </c>
      <c r="BQ1858" s="1" t="s">
        <v>4040</v>
      </c>
      <c r="BR1858" s="1" t="s">
        <v>11985</v>
      </c>
      <c r="BS1858" s="1" t="s">
        <v>56</v>
      </c>
      <c r="BT1858" s="1" t="s">
        <v>11552</v>
      </c>
    </row>
    <row r="1859" spans="1:72" ht="13.5" customHeight="1" x14ac:dyDescent="0.25">
      <c r="A1859" s="4" t="str">
        <f t="shared" ref="A1859:A1905" si="60">HYPERLINK("http://kyu.snu.ac.kr/sdhj/index.jsp?type=hj/GK14817_00IH_0001_0275.jpg","1687_풍각남면_275")</f>
        <v>1687_풍각남면_275</v>
      </c>
      <c r="B1859" s="1">
        <v>1687</v>
      </c>
      <c r="C1859" s="1" t="s">
        <v>11322</v>
      </c>
      <c r="D1859" s="1" t="s">
        <v>11323</v>
      </c>
      <c r="E1859" s="1">
        <v>1858</v>
      </c>
      <c r="F1859" s="1">
        <v>11</v>
      </c>
      <c r="G1859" s="1" t="s">
        <v>4041</v>
      </c>
      <c r="H1859" s="1" t="s">
        <v>13398</v>
      </c>
      <c r="I1859" s="1">
        <v>1</v>
      </c>
      <c r="J1859" s="1" t="s">
        <v>4042</v>
      </c>
      <c r="K1859" s="1" t="s">
        <v>11343</v>
      </c>
      <c r="L1859" s="1">
        <v>1</v>
      </c>
      <c r="M1859" s="1" t="s">
        <v>4043</v>
      </c>
      <c r="N1859" s="1" t="s">
        <v>11508</v>
      </c>
      <c r="T1859" s="1" t="s">
        <v>11369</v>
      </c>
      <c r="U1859" s="1" t="s">
        <v>44</v>
      </c>
      <c r="V1859" s="1" t="s">
        <v>6669</v>
      </c>
      <c r="Y1859" s="1" t="s">
        <v>4043</v>
      </c>
      <c r="Z1859" s="1" t="s">
        <v>11508</v>
      </c>
      <c r="AC1859" s="1">
        <v>74</v>
      </c>
      <c r="AD1859" s="1" t="s">
        <v>240</v>
      </c>
      <c r="AE1859" s="1" t="s">
        <v>8740</v>
      </c>
      <c r="AJ1859" s="1" t="s">
        <v>17</v>
      </c>
      <c r="AK1859" s="1" t="s">
        <v>8908</v>
      </c>
      <c r="AL1859" s="1" t="s">
        <v>680</v>
      </c>
      <c r="AM1859" s="1" t="s">
        <v>8897</v>
      </c>
      <c r="AN1859" s="1" t="s">
        <v>41</v>
      </c>
      <c r="AO1859" s="1" t="s">
        <v>6620</v>
      </c>
      <c r="AP1859" s="1" t="s">
        <v>58</v>
      </c>
      <c r="AQ1859" s="1" t="s">
        <v>6774</v>
      </c>
      <c r="AR1859" s="1" t="s">
        <v>4044</v>
      </c>
      <c r="AS1859" s="1" t="s">
        <v>9091</v>
      </c>
      <c r="AT1859" s="1" t="s">
        <v>148</v>
      </c>
      <c r="AU1859" s="1" t="s">
        <v>11760</v>
      </c>
      <c r="AV1859" s="1" t="s">
        <v>4045</v>
      </c>
      <c r="AW1859" s="1" t="s">
        <v>11786</v>
      </c>
      <c r="BB1859" s="1" t="s">
        <v>46</v>
      </c>
      <c r="BC1859" s="1" t="s">
        <v>6783</v>
      </c>
      <c r="BD1859" s="1" t="s">
        <v>1305</v>
      </c>
      <c r="BE1859" s="1" t="s">
        <v>7409</v>
      </c>
      <c r="BG1859" s="1" t="s">
        <v>159</v>
      </c>
      <c r="BH1859" s="1" t="s">
        <v>9166</v>
      </c>
      <c r="BI1859" s="1" t="s">
        <v>4046</v>
      </c>
      <c r="BJ1859" s="1" t="s">
        <v>8163</v>
      </c>
      <c r="BK1859" s="1" t="s">
        <v>159</v>
      </c>
      <c r="BL1859" s="1" t="s">
        <v>9166</v>
      </c>
      <c r="BM1859" s="1" t="s">
        <v>2259</v>
      </c>
      <c r="BN1859" s="1" t="s">
        <v>10063</v>
      </c>
      <c r="BQ1859" s="1" t="s">
        <v>1670</v>
      </c>
      <c r="BR1859" s="1" t="s">
        <v>7511</v>
      </c>
      <c r="BS1859" s="1" t="s">
        <v>680</v>
      </c>
      <c r="BT1859" s="1" t="s">
        <v>8897</v>
      </c>
    </row>
    <row r="1860" spans="1:72" ht="13.5" customHeight="1" x14ac:dyDescent="0.25">
      <c r="A1860" s="4" t="str">
        <f t="shared" si="60"/>
        <v>1687_풍각남면_275</v>
      </c>
      <c r="B1860" s="1">
        <v>1687</v>
      </c>
      <c r="C1860" s="1" t="s">
        <v>11322</v>
      </c>
      <c r="D1860" s="1" t="s">
        <v>11323</v>
      </c>
      <c r="E1860" s="1">
        <v>1859</v>
      </c>
      <c r="F1860" s="1">
        <v>11</v>
      </c>
      <c r="G1860" s="1" t="s">
        <v>4041</v>
      </c>
      <c r="H1860" s="1" t="s">
        <v>13398</v>
      </c>
      <c r="I1860" s="1">
        <v>1</v>
      </c>
      <c r="L1860" s="1">
        <v>1</v>
      </c>
      <c r="M1860" s="1" t="s">
        <v>4043</v>
      </c>
      <c r="N1860" s="1" t="s">
        <v>11508</v>
      </c>
      <c r="S1860" s="1" t="s">
        <v>341</v>
      </c>
      <c r="T1860" s="1" t="s">
        <v>6594</v>
      </c>
      <c r="U1860" s="1" t="s">
        <v>46</v>
      </c>
      <c r="V1860" s="1" t="s">
        <v>6783</v>
      </c>
      <c r="Y1860" s="1" t="s">
        <v>13736</v>
      </c>
      <c r="Z1860" s="1" t="s">
        <v>7429</v>
      </c>
      <c r="AC1860" s="1">
        <v>25</v>
      </c>
      <c r="AD1860" s="1" t="s">
        <v>401</v>
      </c>
      <c r="AE1860" s="1" t="s">
        <v>8754</v>
      </c>
      <c r="AG1860" s="1" t="s">
        <v>8774</v>
      </c>
    </row>
    <row r="1861" spans="1:72" ht="13.5" customHeight="1" x14ac:dyDescent="0.25">
      <c r="A1861" s="4" t="str">
        <f t="shared" si="60"/>
        <v>1687_풍각남면_275</v>
      </c>
      <c r="B1861" s="1">
        <v>1687</v>
      </c>
      <c r="C1861" s="1" t="s">
        <v>11322</v>
      </c>
      <c r="D1861" s="1" t="s">
        <v>11323</v>
      </c>
      <c r="E1861" s="1">
        <v>1860</v>
      </c>
      <c r="F1861" s="1">
        <v>11</v>
      </c>
      <c r="G1861" s="1" t="s">
        <v>4041</v>
      </c>
      <c r="H1861" s="1" t="s">
        <v>13398</v>
      </c>
      <c r="I1861" s="1">
        <v>1</v>
      </c>
      <c r="L1861" s="1">
        <v>1</v>
      </c>
      <c r="M1861" s="1" t="s">
        <v>4043</v>
      </c>
      <c r="N1861" s="1" t="s">
        <v>11508</v>
      </c>
      <c r="S1861" s="1" t="s">
        <v>343</v>
      </c>
      <c r="T1861" s="1" t="s">
        <v>6604</v>
      </c>
      <c r="Y1861" s="1" t="s">
        <v>1112</v>
      </c>
      <c r="Z1861" s="1" t="s">
        <v>7347</v>
      </c>
      <c r="AC1861" s="1">
        <v>4</v>
      </c>
      <c r="AD1861" s="1" t="s">
        <v>72</v>
      </c>
      <c r="AE1861" s="1" t="s">
        <v>8718</v>
      </c>
      <c r="AF1861" s="1" t="s">
        <v>11588</v>
      </c>
      <c r="AG1861" s="1" t="s">
        <v>11589</v>
      </c>
    </row>
    <row r="1862" spans="1:72" ht="13.5" customHeight="1" x14ac:dyDescent="0.25">
      <c r="A1862" s="4" t="str">
        <f t="shared" si="60"/>
        <v>1687_풍각남면_275</v>
      </c>
      <c r="B1862" s="1">
        <v>1687</v>
      </c>
      <c r="C1862" s="1" t="s">
        <v>11322</v>
      </c>
      <c r="D1862" s="1" t="s">
        <v>11323</v>
      </c>
      <c r="E1862" s="1">
        <v>1861</v>
      </c>
      <c r="F1862" s="1">
        <v>11</v>
      </c>
      <c r="G1862" s="1" t="s">
        <v>4041</v>
      </c>
      <c r="H1862" s="1" t="s">
        <v>13398</v>
      </c>
      <c r="I1862" s="1">
        <v>1</v>
      </c>
      <c r="L1862" s="1">
        <v>2</v>
      </c>
      <c r="M1862" s="1" t="s">
        <v>12637</v>
      </c>
      <c r="N1862" s="1" t="s">
        <v>13134</v>
      </c>
      <c r="T1862" s="1" t="s">
        <v>11369</v>
      </c>
      <c r="U1862" s="1" t="s">
        <v>58</v>
      </c>
      <c r="V1862" s="1" t="s">
        <v>6774</v>
      </c>
      <c r="W1862" s="1" t="s">
        <v>1207</v>
      </c>
      <c r="X1862" s="1" t="s">
        <v>7092</v>
      </c>
      <c r="Y1862" s="1" t="s">
        <v>4047</v>
      </c>
      <c r="Z1862" s="1" t="s">
        <v>8081</v>
      </c>
      <c r="AC1862" s="1">
        <v>57</v>
      </c>
      <c r="AD1862" s="1" t="s">
        <v>2010</v>
      </c>
      <c r="AE1862" s="1" t="s">
        <v>8771</v>
      </c>
      <c r="AJ1862" s="1" t="s">
        <v>17</v>
      </c>
      <c r="AK1862" s="1" t="s">
        <v>8908</v>
      </c>
      <c r="AL1862" s="1" t="s">
        <v>522</v>
      </c>
      <c r="AM1862" s="1" t="s">
        <v>8889</v>
      </c>
      <c r="AT1862" s="1" t="s">
        <v>471</v>
      </c>
      <c r="AU1862" s="1" t="s">
        <v>9170</v>
      </c>
      <c r="AV1862" s="1" t="s">
        <v>4048</v>
      </c>
      <c r="AW1862" s="1" t="s">
        <v>9531</v>
      </c>
      <c r="BG1862" s="1" t="s">
        <v>471</v>
      </c>
      <c r="BH1862" s="1" t="s">
        <v>9170</v>
      </c>
      <c r="BI1862" s="1" t="s">
        <v>420</v>
      </c>
      <c r="BJ1862" s="1" t="s">
        <v>9262</v>
      </c>
      <c r="BK1862" s="1" t="s">
        <v>4049</v>
      </c>
      <c r="BL1862" s="1" t="s">
        <v>10362</v>
      </c>
      <c r="BM1862" s="1" t="s">
        <v>4050</v>
      </c>
      <c r="BN1862" s="1" t="s">
        <v>10609</v>
      </c>
      <c r="BO1862" s="1" t="s">
        <v>3912</v>
      </c>
      <c r="BP1862" s="1" t="s">
        <v>9927</v>
      </c>
      <c r="BQ1862" s="1" t="s">
        <v>3913</v>
      </c>
      <c r="BR1862" s="1" t="s">
        <v>7080</v>
      </c>
      <c r="BS1862" s="1" t="s">
        <v>981</v>
      </c>
      <c r="BT1862" s="1" t="s">
        <v>8921</v>
      </c>
    </row>
    <row r="1863" spans="1:72" ht="13.5" customHeight="1" x14ac:dyDescent="0.25">
      <c r="A1863" s="4" t="str">
        <f t="shared" si="60"/>
        <v>1687_풍각남면_275</v>
      </c>
      <c r="B1863" s="1">
        <v>1687</v>
      </c>
      <c r="C1863" s="1" t="s">
        <v>11322</v>
      </c>
      <c r="D1863" s="1" t="s">
        <v>11323</v>
      </c>
      <c r="E1863" s="1">
        <v>1862</v>
      </c>
      <c r="F1863" s="1">
        <v>11</v>
      </c>
      <c r="G1863" s="1" t="s">
        <v>4041</v>
      </c>
      <c r="H1863" s="1" t="s">
        <v>13398</v>
      </c>
      <c r="I1863" s="1">
        <v>1</v>
      </c>
      <c r="L1863" s="1">
        <v>2</v>
      </c>
      <c r="M1863" s="1" t="s">
        <v>12637</v>
      </c>
      <c r="N1863" s="1" t="s">
        <v>13134</v>
      </c>
      <c r="S1863" s="1" t="s">
        <v>52</v>
      </c>
      <c r="T1863" s="1" t="s">
        <v>6593</v>
      </c>
      <c r="W1863" s="1" t="s">
        <v>145</v>
      </c>
      <c r="X1863" s="1" t="s">
        <v>7059</v>
      </c>
      <c r="Y1863" s="1" t="s">
        <v>405</v>
      </c>
      <c r="Z1863" s="1" t="s">
        <v>7177</v>
      </c>
      <c r="AC1863" s="1">
        <v>48</v>
      </c>
      <c r="AD1863" s="1" t="s">
        <v>427</v>
      </c>
      <c r="AE1863" s="1" t="s">
        <v>8758</v>
      </c>
      <c r="AJ1863" s="1" t="s">
        <v>1654</v>
      </c>
      <c r="AK1863" s="1" t="s">
        <v>8909</v>
      </c>
      <c r="AL1863" s="1" t="s">
        <v>51</v>
      </c>
      <c r="AM1863" s="1" t="s">
        <v>8849</v>
      </c>
      <c r="AT1863" s="1" t="s">
        <v>471</v>
      </c>
      <c r="AU1863" s="1" t="s">
        <v>9170</v>
      </c>
      <c r="AV1863" s="1" t="s">
        <v>4051</v>
      </c>
      <c r="AW1863" s="1" t="s">
        <v>9532</v>
      </c>
      <c r="BG1863" s="1" t="s">
        <v>471</v>
      </c>
      <c r="BH1863" s="1" t="s">
        <v>9170</v>
      </c>
      <c r="BI1863" s="1" t="s">
        <v>4052</v>
      </c>
      <c r="BJ1863" s="1" t="s">
        <v>10173</v>
      </c>
      <c r="BK1863" s="1" t="s">
        <v>4053</v>
      </c>
      <c r="BL1863" s="1" t="s">
        <v>9243</v>
      </c>
      <c r="BM1863" s="1" t="s">
        <v>4054</v>
      </c>
      <c r="BN1863" s="1" t="s">
        <v>10610</v>
      </c>
      <c r="BO1863" s="1" t="s">
        <v>905</v>
      </c>
      <c r="BP1863" s="1" t="s">
        <v>6967</v>
      </c>
      <c r="BQ1863" s="1" t="s">
        <v>1119</v>
      </c>
      <c r="BR1863" s="1" t="s">
        <v>11671</v>
      </c>
      <c r="BS1863" s="1" t="s">
        <v>370</v>
      </c>
      <c r="BT1863" s="1" t="s">
        <v>8933</v>
      </c>
    </row>
    <row r="1864" spans="1:72" ht="13.5" customHeight="1" x14ac:dyDescent="0.25">
      <c r="A1864" s="4" t="str">
        <f t="shared" si="60"/>
        <v>1687_풍각남면_275</v>
      </c>
      <c r="B1864" s="1">
        <v>1687</v>
      </c>
      <c r="C1864" s="1" t="s">
        <v>11322</v>
      </c>
      <c r="D1864" s="1" t="s">
        <v>11323</v>
      </c>
      <c r="E1864" s="1">
        <v>1863</v>
      </c>
      <c r="F1864" s="1">
        <v>11</v>
      </c>
      <c r="G1864" s="1" t="s">
        <v>4041</v>
      </c>
      <c r="H1864" s="1" t="s">
        <v>13398</v>
      </c>
      <c r="I1864" s="1">
        <v>1</v>
      </c>
      <c r="L1864" s="1">
        <v>2</v>
      </c>
      <c r="M1864" s="1" t="s">
        <v>12637</v>
      </c>
      <c r="N1864" s="1" t="s">
        <v>13134</v>
      </c>
      <c r="S1864" s="1" t="s">
        <v>4055</v>
      </c>
      <c r="T1864" s="1" t="s">
        <v>6645</v>
      </c>
      <c r="W1864" s="1" t="s">
        <v>74</v>
      </c>
      <c r="X1864" s="1" t="s">
        <v>7057</v>
      </c>
      <c r="Y1864" s="1" t="s">
        <v>405</v>
      </c>
      <c r="Z1864" s="1" t="s">
        <v>7177</v>
      </c>
      <c r="AC1864" s="1">
        <v>70</v>
      </c>
      <c r="AD1864" s="1" t="s">
        <v>67</v>
      </c>
      <c r="AE1864" s="1" t="s">
        <v>8717</v>
      </c>
    </row>
    <row r="1865" spans="1:72" ht="13.5" customHeight="1" x14ac:dyDescent="0.25">
      <c r="A1865" s="4" t="str">
        <f t="shared" si="60"/>
        <v>1687_풍각남면_275</v>
      </c>
      <c r="B1865" s="1">
        <v>1687</v>
      </c>
      <c r="C1865" s="1" t="s">
        <v>11322</v>
      </c>
      <c r="D1865" s="1" t="s">
        <v>11323</v>
      </c>
      <c r="E1865" s="1">
        <v>1864</v>
      </c>
      <c r="F1865" s="1">
        <v>11</v>
      </c>
      <c r="G1865" s="1" t="s">
        <v>4041</v>
      </c>
      <c r="H1865" s="1" t="s">
        <v>13398</v>
      </c>
      <c r="I1865" s="1">
        <v>1</v>
      </c>
      <c r="L1865" s="1">
        <v>2</v>
      </c>
      <c r="M1865" s="1" t="s">
        <v>12637</v>
      </c>
      <c r="N1865" s="1" t="s">
        <v>13134</v>
      </c>
      <c r="S1865" s="1" t="s">
        <v>147</v>
      </c>
      <c r="T1865" s="1" t="s">
        <v>6598</v>
      </c>
      <c r="Y1865" s="1" t="s">
        <v>4056</v>
      </c>
      <c r="Z1865" s="1" t="s">
        <v>8082</v>
      </c>
      <c r="AC1865" s="1">
        <v>15</v>
      </c>
      <c r="AD1865" s="1" t="s">
        <v>119</v>
      </c>
      <c r="AE1865" s="1" t="s">
        <v>8724</v>
      </c>
    </row>
    <row r="1866" spans="1:72" ht="13.5" customHeight="1" x14ac:dyDescent="0.25">
      <c r="A1866" s="4" t="str">
        <f t="shared" si="60"/>
        <v>1687_풍각남면_275</v>
      </c>
      <c r="B1866" s="1">
        <v>1687</v>
      </c>
      <c r="C1866" s="1" t="s">
        <v>11322</v>
      </c>
      <c r="D1866" s="1" t="s">
        <v>11323</v>
      </c>
      <c r="E1866" s="1">
        <v>1865</v>
      </c>
      <c r="F1866" s="1">
        <v>11</v>
      </c>
      <c r="G1866" s="1" t="s">
        <v>4041</v>
      </c>
      <c r="H1866" s="1" t="s">
        <v>13398</v>
      </c>
      <c r="I1866" s="1">
        <v>1</v>
      </c>
      <c r="L1866" s="1">
        <v>2</v>
      </c>
      <c r="M1866" s="1" t="s">
        <v>12637</v>
      </c>
      <c r="N1866" s="1" t="s">
        <v>13134</v>
      </c>
      <c r="S1866" s="1" t="s">
        <v>93</v>
      </c>
      <c r="T1866" s="1" t="s">
        <v>6597</v>
      </c>
      <c r="Y1866" s="1" t="s">
        <v>4057</v>
      </c>
      <c r="Z1866" s="1" t="s">
        <v>8083</v>
      </c>
      <c r="AC1866" s="1">
        <v>13</v>
      </c>
      <c r="AD1866" s="1" t="s">
        <v>314</v>
      </c>
      <c r="AE1866" s="1" t="s">
        <v>8747</v>
      </c>
    </row>
    <row r="1867" spans="1:72" ht="13.5" customHeight="1" x14ac:dyDescent="0.25">
      <c r="A1867" s="4" t="str">
        <f t="shared" si="60"/>
        <v>1687_풍각남면_275</v>
      </c>
      <c r="B1867" s="1">
        <v>1687</v>
      </c>
      <c r="C1867" s="1" t="s">
        <v>11322</v>
      </c>
      <c r="D1867" s="1" t="s">
        <v>11323</v>
      </c>
      <c r="E1867" s="1">
        <v>1866</v>
      </c>
      <c r="F1867" s="1">
        <v>11</v>
      </c>
      <c r="G1867" s="1" t="s">
        <v>4041</v>
      </c>
      <c r="H1867" s="1" t="s">
        <v>13398</v>
      </c>
      <c r="I1867" s="1">
        <v>1</v>
      </c>
      <c r="L1867" s="1">
        <v>2</v>
      </c>
      <c r="M1867" s="1" t="s">
        <v>12637</v>
      </c>
      <c r="N1867" s="1" t="s">
        <v>13134</v>
      </c>
      <c r="S1867" s="1" t="s">
        <v>93</v>
      </c>
      <c r="T1867" s="1" t="s">
        <v>6597</v>
      </c>
      <c r="Y1867" s="1" t="s">
        <v>4058</v>
      </c>
      <c r="Z1867" s="1" t="s">
        <v>8084</v>
      </c>
      <c r="AC1867" s="1">
        <v>11</v>
      </c>
      <c r="AD1867" s="1" t="s">
        <v>192</v>
      </c>
      <c r="AE1867" s="1" t="s">
        <v>8735</v>
      </c>
    </row>
    <row r="1868" spans="1:72" ht="13.5" customHeight="1" x14ac:dyDescent="0.25">
      <c r="A1868" s="4" t="str">
        <f t="shared" si="60"/>
        <v>1687_풍각남면_275</v>
      </c>
      <c r="B1868" s="1">
        <v>1687</v>
      </c>
      <c r="C1868" s="1" t="s">
        <v>11322</v>
      </c>
      <c r="D1868" s="1" t="s">
        <v>11323</v>
      </c>
      <c r="E1868" s="1">
        <v>1867</v>
      </c>
      <c r="F1868" s="1">
        <v>11</v>
      </c>
      <c r="G1868" s="1" t="s">
        <v>4041</v>
      </c>
      <c r="H1868" s="1" t="s">
        <v>13398</v>
      </c>
      <c r="I1868" s="1">
        <v>1</v>
      </c>
      <c r="L1868" s="1">
        <v>2</v>
      </c>
      <c r="M1868" s="1" t="s">
        <v>12637</v>
      </c>
      <c r="N1868" s="1" t="s">
        <v>13134</v>
      </c>
      <c r="T1868" s="1" t="s">
        <v>11389</v>
      </c>
      <c r="U1868" s="1" t="s">
        <v>324</v>
      </c>
      <c r="V1868" s="1" t="s">
        <v>6693</v>
      </c>
      <c r="Y1868" s="1" t="s">
        <v>13907</v>
      </c>
      <c r="Z1868" s="1" t="s">
        <v>8085</v>
      </c>
      <c r="AC1868" s="1">
        <v>65</v>
      </c>
      <c r="AD1868" s="1" t="s">
        <v>133</v>
      </c>
      <c r="AE1868" s="1" t="s">
        <v>8727</v>
      </c>
      <c r="AT1868" s="1" t="s">
        <v>1171</v>
      </c>
      <c r="AU1868" s="1" t="s">
        <v>7037</v>
      </c>
      <c r="AV1868" s="1" t="s">
        <v>3404</v>
      </c>
      <c r="AW1868" s="1" t="s">
        <v>9533</v>
      </c>
      <c r="BB1868" s="1" t="s">
        <v>46</v>
      </c>
      <c r="BC1868" s="1" t="s">
        <v>6783</v>
      </c>
      <c r="BD1868" s="1" t="s">
        <v>4059</v>
      </c>
      <c r="BE1868" s="1" t="s">
        <v>9806</v>
      </c>
    </row>
    <row r="1869" spans="1:72" ht="13.5" customHeight="1" x14ac:dyDescent="0.25">
      <c r="A1869" s="4" t="str">
        <f t="shared" si="60"/>
        <v>1687_풍각남면_275</v>
      </c>
      <c r="B1869" s="1">
        <v>1687</v>
      </c>
      <c r="C1869" s="1" t="s">
        <v>11322</v>
      </c>
      <c r="D1869" s="1" t="s">
        <v>11323</v>
      </c>
      <c r="E1869" s="1">
        <v>1868</v>
      </c>
      <c r="F1869" s="1">
        <v>11</v>
      </c>
      <c r="G1869" s="1" t="s">
        <v>4041</v>
      </c>
      <c r="H1869" s="1" t="s">
        <v>13398</v>
      </c>
      <c r="I1869" s="1">
        <v>1</v>
      </c>
      <c r="L1869" s="1">
        <v>2</v>
      </c>
      <c r="M1869" s="1" t="s">
        <v>12637</v>
      </c>
      <c r="N1869" s="1" t="s">
        <v>13134</v>
      </c>
      <c r="T1869" s="1" t="s">
        <v>11389</v>
      </c>
      <c r="U1869" s="1" t="s">
        <v>324</v>
      </c>
      <c r="V1869" s="1" t="s">
        <v>6693</v>
      </c>
      <c r="Y1869" s="1" t="s">
        <v>4060</v>
      </c>
      <c r="Z1869" s="1" t="s">
        <v>8086</v>
      </c>
      <c r="AC1869" s="1">
        <v>13</v>
      </c>
      <c r="AD1869" s="1" t="s">
        <v>314</v>
      </c>
      <c r="AE1869" s="1" t="s">
        <v>8747</v>
      </c>
      <c r="AF1869" s="1" t="s">
        <v>97</v>
      </c>
      <c r="AG1869" s="1" t="s">
        <v>8774</v>
      </c>
      <c r="AT1869" s="1" t="s">
        <v>60</v>
      </c>
      <c r="AU1869" s="1" t="s">
        <v>7012</v>
      </c>
      <c r="AV1869" s="1" t="s">
        <v>4061</v>
      </c>
      <c r="AW1869" s="1" t="s">
        <v>7123</v>
      </c>
      <c r="BB1869" s="1" t="s">
        <v>46</v>
      </c>
      <c r="BC1869" s="1" t="s">
        <v>6783</v>
      </c>
      <c r="BD1869" s="1" t="s">
        <v>1892</v>
      </c>
      <c r="BE1869" s="1" t="s">
        <v>7564</v>
      </c>
    </row>
    <row r="1870" spans="1:72" ht="13.5" customHeight="1" x14ac:dyDescent="0.25">
      <c r="A1870" s="4" t="str">
        <f t="shared" si="60"/>
        <v>1687_풍각남면_275</v>
      </c>
      <c r="B1870" s="1">
        <v>1687</v>
      </c>
      <c r="C1870" s="1" t="s">
        <v>11322</v>
      </c>
      <c r="D1870" s="1" t="s">
        <v>11323</v>
      </c>
      <c r="E1870" s="1">
        <v>1869</v>
      </c>
      <c r="F1870" s="1">
        <v>11</v>
      </c>
      <c r="G1870" s="1" t="s">
        <v>4041</v>
      </c>
      <c r="H1870" s="1" t="s">
        <v>13398</v>
      </c>
      <c r="I1870" s="1">
        <v>1</v>
      </c>
      <c r="L1870" s="1">
        <v>3</v>
      </c>
      <c r="M1870" s="1" t="s">
        <v>13312</v>
      </c>
      <c r="N1870" s="1" t="s">
        <v>13315</v>
      </c>
      <c r="Q1870" s="1" t="s">
        <v>11379</v>
      </c>
      <c r="R1870" s="1" t="s">
        <v>6586</v>
      </c>
      <c r="T1870" s="1" t="s">
        <v>11369</v>
      </c>
      <c r="W1870" s="1" t="s">
        <v>74</v>
      </c>
      <c r="X1870" s="1" t="s">
        <v>11380</v>
      </c>
      <c r="Y1870" s="1" t="s">
        <v>4062</v>
      </c>
      <c r="Z1870" s="1" t="s">
        <v>8087</v>
      </c>
      <c r="AA1870" s="1" t="s">
        <v>13311</v>
      </c>
      <c r="AB1870" s="1" t="s">
        <v>8712</v>
      </c>
      <c r="AC1870" s="1">
        <v>28</v>
      </c>
      <c r="AD1870" s="1" t="s">
        <v>340</v>
      </c>
      <c r="AE1870" s="1" t="s">
        <v>8750</v>
      </c>
      <c r="AJ1870" s="1" t="s">
        <v>17</v>
      </c>
      <c r="AK1870" s="1" t="s">
        <v>8908</v>
      </c>
      <c r="AL1870" s="1" t="s">
        <v>981</v>
      </c>
      <c r="AM1870" s="1" t="s">
        <v>8921</v>
      </c>
      <c r="AT1870" s="1" t="s">
        <v>11758</v>
      </c>
      <c r="AU1870" s="1" t="s">
        <v>9219</v>
      </c>
      <c r="AV1870" s="1" t="s">
        <v>4063</v>
      </c>
      <c r="AW1870" s="1" t="s">
        <v>9534</v>
      </c>
      <c r="BG1870" s="1" t="s">
        <v>3912</v>
      </c>
      <c r="BH1870" s="1" t="s">
        <v>9927</v>
      </c>
      <c r="BI1870" s="1" t="s">
        <v>3913</v>
      </c>
      <c r="BJ1870" s="1" t="s">
        <v>7080</v>
      </c>
      <c r="BK1870" s="1" t="s">
        <v>3914</v>
      </c>
      <c r="BL1870" s="1" t="s">
        <v>10360</v>
      </c>
      <c r="BM1870" s="1" t="s">
        <v>4064</v>
      </c>
      <c r="BN1870" s="1" t="s">
        <v>10611</v>
      </c>
      <c r="BO1870" s="1" t="s">
        <v>471</v>
      </c>
      <c r="BP1870" s="1" t="s">
        <v>9170</v>
      </c>
      <c r="BQ1870" s="1" t="s">
        <v>4065</v>
      </c>
      <c r="BR1870" s="1" t="s">
        <v>11092</v>
      </c>
      <c r="BS1870" s="1" t="s">
        <v>51</v>
      </c>
      <c r="BT1870" s="1" t="s">
        <v>8849</v>
      </c>
    </row>
    <row r="1871" spans="1:72" ht="13.5" customHeight="1" x14ac:dyDescent="0.25">
      <c r="A1871" s="4" t="str">
        <f t="shared" si="60"/>
        <v>1687_풍각남면_275</v>
      </c>
      <c r="B1871" s="1">
        <v>1687</v>
      </c>
      <c r="C1871" s="1" t="s">
        <v>11322</v>
      </c>
      <c r="D1871" s="1" t="s">
        <v>11323</v>
      </c>
      <c r="E1871" s="1">
        <v>1870</v>
      </c>
      <c r="F1871" s="1">
        <v>11</v>
      </c>
      <c r="G1871" s="1" t="s">
        <v>4041</v>
      </c>
      <c r="H1871" s="1" t="s">
        <v>13398</v>
      </c>
      <c r="I1871" s="1">
        <v>1</v>
      </c>
      <c r="L1871" s="1">
        <v>3</v>
      </c>
      <c r="M1871" s="1" t="s">
        <v>13564</v>
      </c>
      <c r="N1871" s="1" t="s">
        <v>13568</v>
      </c>
      <c r="S1871" s="1" t="s">
        <v>52</v>
      </c>
      <c r="T1871" s="1" t="s">
        <v>6593</v>
      </c>
      <c r="W1871" s="1" t="s">
        <v>1856</v>
      </c>
      <c r="X1871" s="1" t="s">
        <v>7057</v>
      </c>
      <c r="Y1871" s="1" t="s">
        <v>405</v>
      </c>
      <c r="Z1871" s="1" t="s">
        <v>7177</v>
      </c>
      <c r="AC1871" s="1">
        <v>21</v>
      </c>
      <c r="AD1871" s="1" t="s">
        <v>415</v>
      </c>
      <c r="AE1871" s="1" t="s">
        <v>8756</v>
      </c>
      <c r="AF1871" s="1" t="s">
        <v>97</v>
      </c>
      <c r="AG1871" s="1" t="s">
        <v>8774</v>
      </c>
      <c r="AJ1871" s="1" t="s">
        <v>1654</v>
      </c>
      <c r="AK1871" s="1" t="s">
        <v>8909</v>
      </c>
      <c r="AL1871" s="1" t="s">
        <v>4066</v>
      </c>
      <c r="AM1871" s="1" t="s">
        <v>8945</v>
      </c>
      <c r="AT1871" s="1" t="s">
        <v>471</v>
      </c>
      <c r="AU1871" s="1" t="s">
        <v>9170</v>
      </c>
      <c r="AV1871" s="1" t="s">
        <v>4067</v>
      </c>
      <c r="AW1871" s="1" t="s">
        <v>13338</v>
      </c>
      <c r="BG1871" s="1" t="s">
        <v>471</v>
      </c>
      <c r="BH1871" s="1" t="s">
        <v>9170</v>
      </c>
      <c r="BI1871" s="1" t="s">
        <v>4068</v>
      </c>
      <c r="BJ1871" s="1" t="s">
        <v>10174</v>
      </c>
      <c r="BK1871" s="1" t="s">
        <v>1652</v>
      </c>
      <c r="BL1871" s="1" t="s">
        <v>10363</v>
      </c>
      <c r="BM1871" s="1" t="s">
        <v>4069</v>
      </c>
      <c r="BN1871" s="1" t="s">
        <v>10612</v>
      </c>
      <c r="BO1871" s="1" t="s">
        <v>78</v>
      </c>
      <c r="BP1871" s="1" t="s">
        <v>6689</v>
      </c>
      <c r="BQ1871" s="1" t="s">
        <v>4070</v>
      </c>
      <c r="BR1871" s="1" t="s">
        <v>11093</v>
      </c>
      <c r="BS1871" s="1" t="s">
        <v>13684</v>
      </c>
      <c r="BT1871" s="1" t="s">
        <v>11301</v>
      </c>
    </row>
    <row r="1872" spans="1:72" ht="13.5" customHeight="1" x14ac:dyDescent="0.25">
      <c r="A1872" s="4" t="str">
        <f t="shared" si="60"/>
        <v>1687_풍각남면_275</v>
      </c>
      <c r="B1872" s="1">
        <v>1687</v>
      </c>
      <c r="C1872" s="1" t="s">
        <v>11322</v>
      </c>
      <c r="D1872" s="1" t="s">
        <v>11323</v>
      </c>
      <c r="E1872" s="1">
        <v>1871</v>
      </c>
      <c r="F1872" s="1">
        <v>11</v>
      </c>
      <c r="G1872" s="1" t="s">
        <v>4041</v>
      </c>
      <c r="H1872" s="1" t="s">
        <v>13398</v>
      </c>
      <c r="I1872" s="1">
        <v>1</v>
      </c>
      <c r="L1872" s="1">
        <v>3</v>
      </c>
      <c r="M1872" s="1" t="s">
        <v>13564</v>
      </c>
      <c r="N1872" s="1" t="s">
        <v>13568</v>
      </c>
      <c r="S1872" s="1" t="s">
        <v>4071</v>
      </c>
      <c r="T1872" s="1" t="s">
        <v>6646</v>
      </c>
      <c r="U1872" s="1" t="s">
        <v>3139</v>
      </c>
      <c r="V1872" s="1" t="s">
        <v>6931</v>
      </c>
      <c r="Y1872" s="1" t="s">
        <v>4072</v>
      </c>
      <c r="Z1872" s="1" t="s">
        <v>8088</v>
      </c>
      <c r="AC1872" s="1">
        <v>10</v>
      </c>
      <c r="AD1872" s="1" t="s">
        <v>67</v>
      </c>
      <c r="AE1872" s="1" t="s">
        <v>8717</v>
      </c>
      <c r="AF1872" s="1" t="s">
        <v>97</v>
      </c>
      <c r="AG1872" s="1" t="s">
        <v>8774</v>
      </c>
    </row>
    <row r="1873" spans="1:73" ht="13.5" customHeight="1" x14ac:dyDescent="0.25">
      <c r="A1873" s="4" t="str">
        <f t="shared" si="60"/>
        <v>1687_풍각남면_275</v>
      </c>
      <c r="B1873" s="1">
        <v>1687</v>
      </c>
      <c r="C1873" s="1" t="s">
        <v>11322</v>
      </c>
      <c r="D1873" s="1" t="s">
        <v>11323</v>
      </c>
      <c r="E1873" s="1">
        <v>1872</v>
      </c>
      <c r="F1873" s="1">
        <v>11</v>
      </c>
      <c r="G1873" s="1" t="s">
        <v>4041</v>
      </c>
      <c r="H1873" s="1" t="s">
        <v>13398</v>
      </c>
      <c r="I1873" s="1">
        <v>1</v>
      </c>
      <c r="L1873" s="1">
        <v>3</v>
      </c>
      <c r="M1873" s="1" t="s">
        <v>13564</v>
      </c>
      <c r="N1873" s="1" t="s">
        <v>13568</v>
      </c>
      <c r="T1873" s="1" t="s">
        <v>11389</v>
      </c>
      <c r="U1873" s="1" t="s">
        <v>413</v>
      </c>
      <c r="V1873" s="1" t="s">
        <v>6695</v>
      </c>
      <c r="Y1873" s="1" t="s">
        <v>4073</v>
      </c>
      <c r="Z1873" s="1" t="s">
        <v>7381</v>
      </c>
      <c r="AC1873" s="1">
        <v>38</v>
      </c>
      <c r="AD1873" s="1" t="s">
        <v>85</v>
      </c>
      <c r="AE1873" s="1" t="s">
        <v>8720</v>
      </c>
      <c r="AF1873" s="1" t="s">
        <v>97</v>
      </c>
      <c r="AG1873" s="1" t="s">
        <v>8774</v>
      </c>
      <c r="AT1873" s="1" t="s">
        <v>216</v>
      </c>
      <c r="AU1873" s="1" t="s">
        <v>13344</v>
      </c>
      <c r="AV1873" s="1" t="s">
        <v>4074</v>
      </c>
      <c r="AW1873" s="1" t="s">
        <v>8257</v>
      </c>
      <c r="BB1873" s="1" t="s">
        <v>46</v>
      </c>
      <c r="BC1873" s="1" t="s">
        <v>6783</v>
      </c>
      <c r="BD1873" s="1" t="s">
        <v>71</v>
      </c>
      <c r="BE1873" s="1" t="s">
        <v>11841</v>
      </c>
    </row>
    <row r="1874" spans="1:73" ht="13.5" customHeight="1" x14ac:dyDescent="0.25">
      <c r="A1874" s="4" t="str">
        <f t="shared" si="60"/>
        <v>1687_풍각남면_275</v>
      </c>
      <c r="B1874" s="1">
        <v>1687</v>
      </c>
      <c r="C1874" s="1" t="s">
        <v>11322</v>
      </c>
      <c r="D1874" s="1" t="s">
        <v>11323</v>
      </c>
      <c r="E1874" s="1">
        <v>1873</v>
      </c>
      <c r="F1874" s="1">
        <v>11</v>
      </c>
      <c r="G1874" s="1" t="s">
        <v>4041</v>
      </c>
      <c r="H1874" s="1" t="s">
        <v>13398</v>
      </c>
      <c r="I1874" s="1">
        <v>1</v>
      </c>
      <c r="L1874" s="1">
        <v>3</v>
      </c>
      <c r="M1874" s="1" t="s">
        <v>13564</v>
      </c>
      <c r="N1874" s="1" t="s">
        <v>13568</v>
      </c>
      <c r="T1874" s="1" t="s">
        <v>11389</v>
      </c>
      <c r="U1874" s="1" t="s">
        <v>324</v>
      </c>
      <c r="V1874" s="1" t="s">
        <v>6693</v>
      </c>
      <c r="Y1874" s="1" t="s">
        <v>4075</v>
      </c>
      <c r="Z1874" s="1" t="s">
        <v>8089</v>
      </c>
      <c r="AC1874" s="1">
        <v>28</v>
      </c>
      <c r="AD1874" s="1" t="s">
        <v>340</v>
      </c>
      <c r="AE1874" s="1" t="s">
        <v>8750</v>
      </c>
      <c r="AF1874" s="1" t="s">
        <v>97</v>
      </c>
      <c r="AG1874" s="1" t="s">
        <v>8774</v>
      </c>
      <c r="AT1874" s="1" t="s">
        <v>216</v>
      </c>
      <c r="AU1874" s="1" t="s">
        <v>13344</v>
      </c>
      <c r="AV1874" s="1" t="s">
        <v>4074</v>
      </c>
      <c r="AW1874" s="1" t="s">
        <v>8257</v>
      </c>
      <c r="BB1874" s="1" t="s">
        <v>46</v>
      </c>
      <c r="BC1874" s="1" t="s">
        <v>6783</v>
      </c>
      <c r="BD1874" s="1" t="s">
        <v>71</v>
      </c>
      <c r="BE1874" s="1" t="s">
        <v>11841</v>
      </c>
      <c r="BU1874" s="1" t="s">
        <v>14116</v>
      </c>
    </row>
    <row r="1875" spans="1:73" ht="13.5" customHeight="1" x14ac:dyDescent="0.25">
      <c r="A1875" s="4" t="str">
        <f t="shared" si="60"/>
        <v>1687_풍각남면_275</v>
      </c>
      <c r="B1875" s="1">
        <v>1687</v>
      </c>
      <c r="C1875" s="1" t="s">
        <v>11322</v>
      </c>
      <c r="D1875" s="1" t="s">
        <v>11323</v>
      </c>
      <c r="E1875" s="1">
        <v>1874</v>
      </c>
      <c r="F1875" s="1">
        <v>11</v>
      </c>
      <c r="G1875" s="1" t="s">
        <v>4041</v>
      </c>
      <c r="H1875" s="1" t="s">
        <v>13398</v>
      </c>
      <c r="I1875" s="1">
        <v>1</v>
      </c>
      <c r="L1875" s="1">
        <v>3</v>
      </c>
      <c r="M1875" s="1" t="s">
        <v>13564</v>
      </c>
      <c r="N1875" s="1" t="s">
        <v>13568</v>
      </c>
      <c r="T1875" s="1" t="s">
        <v>11389</v>
      </c>
      <c r="U1875" s="1" t="s">
        <v>324</v>
      </c>
      <c r="V1875" s="1" t="s">
        <v>6693</v>
      </c>
      <c r="Y1875" s="1" t="s">
        <v>3211</v>
      </c>
      <c r="Z1875" s="1" t="s">
        <v>7732</v>
      </c>
      <c r="AC1875" s="1">
        <v>48</v>
      </c>
      <c r="AD1875" s="1" t="s">
        <v>427</v>
      </c>
      <c r="AE1875" s="1" t="s">
        <v>8758</v>
      </c>
      <c r="AF1875" s="1" t="s">
        <v>97</v>
      </c>
      <c r="AG1875" s="1" t="s">
        <v>8774</v>
      </c>
      <c r="AT1875" s="1" t="s">
        <v>216</v>
      </c>
      <c r="AU1875" s="1" t="s">
        <v>13344</v>
      </c>
      <c r="AV1875" s="1" t="s">
        <v>4074</v>
      </c>
      <c r="AW1875" s="1" t="s">
        <v>8257</v>
      </c>
      <c r="BB1875" s="1" t="s">
        <v>46</v>
      </c>
      <c r="BC1875" s="1" t="s">
        <v>6783</v>
      </c>
      <c r="BD1875" s="1" t="s">
        <v>71</v>
      </c>
      <c r="BE1875" s="1" t="s">
        <v>11841</v>
      </c>
      <c r="BU1875" s="1" t="s">
        <v>14116</v>
      </c>
    </row>
    <row r="1876" spans="1:73" ht="13.5" customHeight="1" x14ac:dyDescent="0.25">
      <c r="A1876" s="4" t="str">
        <f t="shared" si="60"/>
        <v>1687_풍각남면_275</v>
      </c>
      <c r="B1876" s="1">
        <v>1687</v>
      </c>
      <c r="C1876" s="1" t="s">
        <v>11322</v>
      </c>
      <c r="D1876" s="1" t="s">
        <v>11323</v>
      </c>
      <c r="E1876" s="1">
        <v>1875</v>
      </c>
      <c r="F1876" s="1">
        <v>11</v>
      </c>
      <c r="G1876" s="1" t="s">
        <v>4041</v>
      </c>
      <c r="H1876" s="1" t="s">
        <v>13398</v>
      </c>
      <c r="I1876" s="1">
        <v>1</v>
      </c>
      <c r="L1876" s="1">
        <v>3</v>
      </c>
      <c r="M1876" s="1" t="s">
        <v>13564</v>
      </c>
      <c r="N1876" s="1" t="s">
        <v>13568</v>
      </c>
      <c r="T1876" s="1" t="s">
        <v>11389</v>
      </c>
      <c r="U1876" s="1" t="s">
        <v>413</v>
      </c>
      <c r="V1876" s="1" t="s">
        <v>6695</v>
      </c>
      <c r="Y1876" s="1" t="s">
        <v>4076</v>
      </c>
      <c r="Z1876" s="1" t="s">
        <v>8090</v>
      </c>
      <c r="AC1876" s="1">
        <v>25</v>
      </c>
      <c r="AD1876" s="1" t="s">
        <v>401</v>
      </c>
      <c r="AE1876" s="1" t="s">
        <v>8754</v>
      </c>
      <c r="AF1876" s="1" t="s">
        <v>97</v>
      </c>
      <c r="AG1876" s="1" t="s">
        <v>8774</v>
      </c>
      <c r="AT1876" s="1" t="s">
        <v>297</v>
      </c>
      <c r="AU1876" s="1" t="s">
        <v>11759</v>
      </c>
      <c r="AV1876" s="1" t="s">
        <v>4077</v>
      </c>
      <c r="AW1876" s="1" t="s">
        <v>9535</v>
      </c>
      <c r="BB1876" s="1" t="s">
        <v>46</v>
      </c>
      <c r="BC1876" s="1" t="s">
        <v>6783</v>
      </c>
      <c r="BD1876" s="1" t="s">
        <v>3211</v>
      </c>
      <c r="BE1876" s="1" t="s">
        <v>7732</v>
      </c>
    </row>
    <row r="1877" spans="1:73" ht="13.5" customHeight="1" x14ac:dyDescent="0.25">
      <c r="A1877" s="4" t="str">
        <f t="shared" si="60"/>
        <v>1687_풍각남면_275</v>
      </c>
      <c r="B1877" s="1">
        <v>1687</v>
      </c>
      <c r="C1877" s="1" t="s">
        <v>11322</v>
      </c>
      <c r="D1877" s="1" t="s">
        <v>11323</v>
      </c>
      <c r="E1877" s="1">
        <v>1876</v>
      </c>
      <c r="F1877" s="1">
        <v>11</v>
      </c>
      <c r="G1877" s="1" t="s">
        <v>4041</v>
      </c>
      <c r="H1877" s="1" t="s">
        <v>13398</v>
      </c>
      <c r="I1877" s="1">
        <v>1</v>
      </c>
      <c r="L1877" s="1">
        <v>3</v>
      </c>
      <c r="M1877" s="1" t="s">
        <v>13564</v>
      </c>
      <c r="N1877" s="1" t="s">
        <v>13568</v>
      </c>
      <c r="T1877" s="1" t="s">
        <v>11389</v>
      </c>
      <c r="U1877" s="1" t="s">
        <v>413</v>
      </c>
      <c r="V1877" s="1" t="s">
        <v>6695</v>
      </c>
      <c r="Y1877" s="1" t="s">
        <v>2175</v>
      </c>
      <c r="Z1877" s="1" t="s">
        <v>8091</v>
      </c>
      <c r="AC1877" s="1">
        <v>59</v>
      </c>
      <c r="AD1877" s="1" t="s">
        <v>776</v>
      </c>
      <c r="AE1877" s="1" t="s">
        <v>8768</v>
      </c>
      <c r="AF1877" s="1" t="s">
        <v>97</v>
      </c>
      <c r="AG1877" s="1" t="s">
        <v>8774</v>
      </c>
      <c r="AT1877" s="1" t="s">
        <v>1171</v>
      </c>
      <c r="AU1877" s="1" t="s">
        <v>7037</v>
      </c>
      <c r="AV1877" s="1" t="s">
        <v>3404</v>
      </c>
      <c r="AW1877" s="1" t="s">
        <v>9533</v>
      </c>
      <c r="BB1877" s="1" t="s">
        <v>46</v>
      </c>
      <c r="BC1877" s="1" t="s">
        <v>6783</v>
      </c>
      <c r="BD1877" s="1" t="s">
        <v>4059</v>
      </c>
      <c r="BE1877" s="1" t="s">
        <v>9806</v>
      </c>
    </row>
    <row r="1878" spans="1:73" ht="13.5" customHeight="1" x14ac:dyDescent="0.25">
      <c r="A1878" s="4" t="str">
        <f t="shared" si="60"/>
        <v>1687_풍각남면_275</v>
      </c>
      <c r="B1878" s="1">
        <v>1687</v>
      </c>
      <c r="C1878" s="1" t="s">
        <v>11322</v>
      </c>
      <c r="D1878" s="1" t="s">
        <v>11323</v>
      </c>
      <c r="E1878" s="1">
        <v>1877</v>
      </c>
      <c r="F1878" s="1">
        <v>11</v>
      </c>
      <c r="G1878" s="1" t="s">
        <v>4041</v>
      </c>
      <c r="H1878" s="1" t="s">
        <v>13398</v>
      </c>
      <c r="I1878" s="1">
        <v>1</v>
      </c>
      <c r="L1878" s="1">
        <v>3</v>
      </c>
      <c r="M1878" s="1" t="s">
        <v>13564</v>
      </c>
      <c r="N1878" s="1" t="s">
        <v>13568</v>
      </c>
      <c r="T1878" s="1" t="s">
        <v>11389</v>
      </c>
      <c r="U1878" s="1" t="s">
        <v>413</v>
      </c>
      <c r="V1878" s="1" t="s">
        <v>6695</v>
      </c>
      <c r="Y1878" s="1" t="s">
        <v>414</v>
      </c>
      <c r="Z1878" s="1" t="s">
        <v>7179</v>
      </c>
      <c r="AC1878" s="1">
        <v>37</v>
      </c>
      <c r="AD1878" s="1" t="s">
        <v>124</v>
      </c>
      <c r="AE1878" s="1" t="s">
        <v>8726</v>
      </c>
      <c r="AF1878" s="1" t="s">
        <v>97</v>
      </c>
      <c r="AG1878" s="1" t="s">
        <v>8774</v>
      </c>
      <c r="AT1878" s="1" t="s">
        <v>1171</v>
      </c>
      <c r="AU1878" s="1" t="s">
        <v>7037</v>
      </c>
      <c r="AV1878" s="1" t="s">
        <v>4043</v>
      </c>
      <c r="AW1878" s="1" t="s">
        <v>11508</v>
      </c>
      <c r="BB1878" s="1" t="s">
        <v>83</v>
      </c>
      <c r="BC1878" s="1" t="s">
        <v>11816</v>
      </c>
      <c r="BD1878" s="1" t="s">
        <v>13908</v>
      </c>
      <c r="BE1878" s="1" t="s">
        <v>9807</v>
      </c>
    </row>
    <row r="1879" spans="1:73" ht="13.5" customHeight="1" x14ac:dyDescent="0.25">
      <c r="A1879" s="4" t="str">
        <f t="shared" si="60"/>
        <v>1687_풍각남면_275</v>
      </c>
      <c r="B1879" s="1">
        <v>1687</v>
      </c>
      <c r="C1879" s="1" t="s">
        <v>11322</v>
      </c>
      <c r="D1879" s="1" t="s">
        <v>11323</v>
      </c>
      <c r="E1879" s="1">
        <v>1878</v>
      </c>
      <c r="F1879" s="1">
        <v>11</v>
      </c>
      <c r="G1879" s="1" t="s">
        <v>4041</v>
      </c>
      <c r="H1879" s="1" t="s">
        <v>13398</v>
      </c>
      <c r="I1879" s="1">
        <v>1</v>
      </c>
      <c r="L1879" s="1">
        <v>3</v>
      </c>
      <c r="M1879" s="1" t="s">
        <v>13564</v>
      </c>
      <c r="N1879" s="1" t="s">
        <v>13568</v>
      </c>
      <c r="T1879" s="1" t="s">
        <v>11389</v>
      </c>
      <c r="U1879" s="1" t="s">
        <v>324</v>
      </c>
      <c r="V1879" s="1" t="s">
        <v>6693</v>
      </c>
      <c r="Y1879" s="1" t="s">
        <v>4078</v>
      </c>
      <c r="Z1879" s="1" t="s">
        <v>7261</v>
      </c>
      <c r="AC1879" s="1">
        <v>10</v>
      </c>
      <c r="AD1879" s="1" t="s">
        <v>67</v>
      </c>
      <c r="AE1879" s="1" t="s">
        <v>8717</v>
      </c>
      <c r="AF1879" s="1" t="s">
        <v>97</v>
      </c>
      <c r="AG1879" s="1" t="s">
        <v>8774</v>
      </c>
      <c r="AT1879" s="1" t="s">
        <v>44</v>
      </c>
      <c r="AU1879" s="1" t="s">
        <v>6669</v>
      </c>
      <c r="AV1879" s="1" t="s">
        <v>4079</v>
      </c>
      <c r="AW1879" s="1" t="s">
        <v>7758</v>
      </c>
      <c r="BB1879" s="1" t="s">
        <v>46</v>
      </c>
      <c r="BC1879" s="1" t="s">
        <v>6783</v>
      </c>
      <c r="BD1879" s="1" t="s">
        <v>4075</v>
      </c>
      <c r="BE1879" s="1" t="s">
        <v>8089</v>
      </c>
    </row>
    <row r="1880" spans="1:73" ht="13.5" customHeight="1" x14ac:dyDescent="0.25">
      <c r="A1880" s="4" t="str">
        <f t="shared" si="60"/>
        <v>1687_풍각남면_275</v>
      </c>
      <c r="B1880" s="1">
        <v>1687</v>
      </c>
      <c r="C1880" s="1" t="s">
        <v>11322</v>
      </c>
      <c r="D1880" s="1" t="s">
        <v>11323</v>
      </c>
      <c r="E1880" s="1">
        <v>1879</v>
      </c>
      <c r="F1880" s="1">
        <v>11</v>
      </c>
      <c r="G1880" s="1" t="s">
        <v>4041</v>
      </c>
      <c r="H1880" s="1" t="s">
        <v>13398</v>
      </c>
      <c r="I1880" s="1">
        <v>1</v>
      </c>
      <c r="L1880" s="1">
        <v>3</v>
      </c>
      <c r="M1880" s="1" t="s">
        <v>13564</v>
      </c>
      <c r="N1880" s="1" t="s">
        <v>13568</v>
      </c>
      <c r="T1880" s="1" t="s">
        <v>11389</v>
      </c>
      <c r="U1880" s="1" t="s">
        <v>413</v>
      </c>
      <c r="V1880" s="1" t="s">
        <v>6695</v>
      </c>
      <c r="Y1880" s="1" t="s">
        <v>1862</v>
      </c>
      <c r="Z1880" s="1" t="s">
        <v>7750</v>
      </c>
      <c r="AC1880" s="1">
        <v>4</v>
      </c>
      <c r="AD1880" s="1" t="s">
        <v>72</v>
      </c>
      <c r="AE1880" s="1" t="s">
        <v>8718</v>
      </c>
      <c r="AF1880" s="1" t="s">
        <v>97</v>
      </c>
      <c r="AG1880" s="1" t="s">
        <v>8774</v>
      </c>
      <c r="AT1880" s="1" t="s">
        <v>44</v>
      </c>
      <c r="AU1880" s="1" t="s">
        <v>6669</v>
      </c>
      <c r="AV1880" s="1" t="s">
        <v>4079</v>
      </c>
      <c r="AW1880" s="1" t="s">
        <v>7758</v>
      </c>
      <c r="BB1880" s="1" t="s">
        <v>46</v>
      </c>
      <c r="BC1880" s="1" t="s">
        <v>6783</v>
      </c>
      <c r="BD1880" s="1" t="s">
        <v>4075</v>
      </c>
      <c r="BE1880" s="1" t="s">
        <v>8089</v>
      </c>
      <c r="BU1880" s="1" t="s">
        <v>14116</v>
      </c>
    </row>
    <row r="1881" spans="1:73" ht="13.5" customHeight="1" x14ac:dyDescent="0.25">
      <c r="A1881" s="4" t="str">
        <f t="shared" si="60"/>
        <v>1687_풍각남면_275</v>
      </c>
      <c r="B1881" s="1">
        <v>1687</v>
      </c>
      <c r="C1881" s="1" t="s">
        <v>11322</v>
      </c>
      <c r="D1881" s="1" t="s">
        <v>11323</v>
      </c>
      <c r="E1881" s="1">
        <v>1880</v>
      </c>
      <c r="F1881" s="1">
        <v>11</v>
      </c>
      <c r="G1881" s="1" t="s">
        <v>4041</v>
      </c>
      <c r="H1881" s="1" t="s">
        <v>13398</v>
      </c>
      <c r="I1881" s="1">
        <v>1</v>
      </c>
      <c r="L1881" s="1">
        <v>3</v>
      </c>
      <c r="M1881" s="1" t="s">
        <v>13564</v>
      </c>
      <c r="N1881" s="1" t="s">
        <v>13568</v>
      </c>
      <c r="T1881" s="1" t="s">
        <v>11389</v>
      </c>
      <c r="U1881" s="1" t="s">
        <v>413</v>
      </c>
      <c r="V1881" s="1" t="s">
        <v>6695</v>
      </c>
      <c r="Y1881" s="1" t="s">
        <v>4080</v>
      </c>
      <c r="Z1881" s="1" t="s">
        <v>8092</v>
      </c>
      <c r="AC1881" s="1">
        <v>30</v>
      </c>
      <c r="AD1881" s="1" t="s">
        <v>136</v>
      </c>
      <c r="AE1881" s="1" t="s">
        <v>8728</v>
      </c>
      <c r="AF1881" s="1" t="s">
        <v>1021</v>
      </c>
      <c r="AG1881" s="1" t="s">
        <v>8784</v>
      </c>
      <c r="AH1881" s="1" t="s">
        <v>1394</v>
      </c>
      <c r="AI1881" s="1" t="s">
        <v>8881</v>
      </c>
      <c r="AT1881" s="1" t="s">
        <v>216</v>
      </c>
      <c r="AU1881" s="1" t="s">
        <v>13344</v>
      </c>
      <c r="AV1881" s="1" t="s">
        <v>542</v>
      </c>
      <c r="AW1881" s="1" t="s">
        <v>7207</v>
      </c>
      <c r="BB1881" s="1" t="s">
        <v>46</v>
      </c>
      <c r="BC1881" s="1" t="s">
        <v>6783</v>
      </c>
      <c r="BD1881" s="1" t="s">
        <v>1222</v>
      </c>
      <c r="BE1881" s="1" t="s">
        <v>7378</v>
      </c>
    </row>
    <row r="1882" spans="1:73" ht="13.5" customHeight="1" x14ac:dyDescent="0.25">
      <c r="A1882" s="4" t="str">
        <f t="shared" si="60"/>
        <v>1687_풍각남면_275</v>
      </c>
      <c r="B1882" s="1">
        <v>1687</v>
      </c>
      <c r="C1882" s="1" t="s">
        <v>11322</v>
      </c>
      <c r="D1882" s="1" t="s">
        <v>11323</v>
      </c>
      <c r="E1882" s="1">
        <v>1881</v>
      </c>
      <c r="F1882" s="1">
        <v>11</v>
      </c>
      <c r="G1882" s="1" t="s">
        <v>4041</v>
      </c>
      <c r="H1882" s="1" t="s">
        <v>13398</v>
      </c>
      <c r="I1882" s="1">
        <v>1</v>
      </c>
      <c r="L1882" s="1">
        <v>3</v>
      </c>
      <c r="M1882" s="1" t="s">
        <v>13564</v>
      </c>
      <c r="N1882" s="1" t="s">
        <v>13568</v>
      </c>
      <c r="T1882" s="1" t="s">
        <v>11389</v>
      </c>
      <c r="U1882" s="1" t="s">
        <v>324</v>
      </c>
      <c r="V1882" s="1" t="s">
        <v>6693</v>
      </c>
      <c r="Y1882" s="1" t="s">
        <v>1465</v>
      </c>
      <c r="Z1882" s="1" t="s">
        <v>7451</v>
      </c>
      <c r="AC1882" s="1">
        <v>31</v>
      </c>
      <c r="AD1882" s="1" t="s">
        <v>247</v>
      </c>
      <c r="AE1882" s="1" t="s">
        <v>8741</v>
      </c>
      <c r="AF1882" s="1" t="s">
        <v>97</v>
      </c>
      <c r="AG1882" s="1" t="s">
        <v>8774</v>
      </c>
      <c r="AT1882" s="1" t="s">
        <v>216</v>
      </c>
      <c r="AU1882" s="1" t="s">
        <v>13344</v>
      </c>
      <c r="AV1882" s="1" t="s">
        <v>4074</v>
      </c>
      <c r="AW1882" s="1" t="s">
        <v>8257</v>
      </c>
      <c r="BB1882" s="1" t="s">
        <v>46</v>
      </c>
      <c r="BC1882" s="1" t="s">
        <v>6783</v>
      </c>
      <c r="BD1882" s="1" t="s">
        <v>71</v>
      </c>
      <c r="BE1882" s="1" t="s">
        <v>11841</v>
      </c>
    </row>
    <row r="1883" spans="1:73" ht="13.5" customHeight="1" x14ac:dyDescent="0.25">
      <c r="A1883" s="4" t="str">
        <f t="shared" si="60"/>
        <v>1687_풍각남면_275</v>
      </c>
      <c r="B1883" s="1">
        <v>1687</v>
      </c>
      <c r="C1883" s="1" t="s">
        <v>11322</v>
      </c>
      <c r="D1883" s="1" t="s">
        <v>11323</v>
      </c>
      <c r="E1883" s="1">
        <v>1882</v>
      </c>
      <c r="F1883" s="1">
        <v>11</v>
      </c>
      <c r="G1883" s="1" t="s">
        <v>4041</v>
      </c>
      <c r="H1883" s="1" t="s">
        <v>13398</v>
      </c>
      <c r="I1883" s="1">
        <v>1</v>
      </c>
      <c r="L1883" s="1">
        <v>3</v>
      </c>
      <c r="M1883" s="1" t="s">
        <v>13564</v>
      </c>
      <c r="N1883" s="1" t="s">
        <v>13568</v>
      </c>
      <c r="T1883" s="1" t="s">
        <v>11389</v>
      </c>
      <c r="U1883" s="1" t="s">
        <v>324</v>
      </c>
      <c r="V1883" s="1" t="s">
        <v>6693</v>
      </c>
      <c r="Y1883" s="1" t="s">
        <v>3850</v>
      </c>
      <c r="Z1883" s="1" t="s">
        <v>8037</v>
      </c>
      <c r="AC1883" s="1">
        <v>10</v>
      </c>
      <c r="AD1883" s="1" t="s">
        <v>67</v>
      </c>
      <c r="AE1883" s="1" t="s">
        <v>8717</v>
      </c>
      <c r="AF1883" s="1" t="s">
        <v>97</v>
      </c>
      <c r="AG1883" s="1" t="s">
        <v>8774</v>
      </c>
      <c r="AT1883" s="1" t="s">
        <v>44</v>
      </c>
      <c r="AU1883" s="1" t="s">
        <v>6669</v>
      </c>
      <c r="AV1883" s="1" t="s">
        <v>3531</v>
      </c>
      <c r="AW1883" s="1" t="s">
        <v>9536</v>
      </c>
      <c r="BB1883" s="1" t="s">
        <v>46</v>
      </c>
      <c r="BC1883" s="1" t="s">
        <v>6783</v>
      </c>
      <c r="BD1883" s="1" t="s">
        <v>1465</v>
      </c>
      <c r="BE1883" s="1" t="s">
        <v>7451</v>
      </c>
    </row>
    <row r="1884" spans="1:73" ht="13.5" customHeight="1" x14ac:dyDescent="0.25">
      <c r="A1884" s="4" t="str">
        <f t="shared" si="60"/>
        <v>1687_풍각남면_275</v>
      </c>
      <c r="B1884" s="1">
        <v>1687</v>
      </c>
      <c r="C1884" s="1" t="s">
        <v>11322</v>
      </c>
      <c r="D1884" s="1" t="s">
        <v>11323</v>
      </c>
      <c r="E1884" s="1">
        <v>1883</v>
      </c>
      <c r="F1884" s="1">
        <v>11</v>
      </c>
      <c r="G1884" s="1" t="s">
        <v>4041</v>
      </c>
      <c r="H1884" s="1" t="s">
        <v>13398</v>
      </c>
      <c r="I1884" s="1">
        <v>1</v>
      </c>
      <c r="L1884" s="1">
        <v>3</v>
      </c>
      <c r="M1884" s="1" t="s">
        <v>13564</v>
      </c>
      <c r="N1884" s="1" t="s">
        <v>13568</v>
      </c>
      <c r="T1884" s="1" t="s">
        <v>11389</v>
      </c>
      <c r="U1884" s="1" t="s">
        <v>324</v>
      </c>
      <c r="V1884" s="1" t="s">
        <v>6693</v>
      </c>
      <c r="Y1884" s="1" t="s">
        <v>4081</v>
      </c>
      <c r="Z1884" s="1" t="s">
        <v>8093</v>
      </c>
      <c r="AC1884" s="1">
        <v>3</v>
      </c>
      <c r="AD1884" s="1" t="s">
        <v>96</v>
      </c>
      <c r="AE1884" s="1" t="s">
        <v>8721</v>
      </c>
      <c r="AF1884" s="1" t="s">
        <v>97</v>
      </c>
      <c r="AG1884" s="1" t="s">
        <v>8774</v>
      </c>
      <c r="AT1884" s="1" t="s">
        <v>44</v>
      </c>
      <c r="AU1884" s="1" t="s">
        <v>6669</v>
      </c>
      <c r="AV1884" s="1" t="s">
        <v>3531</v>
      </c>
      <c r="AW1884" s="1" t="s">
        <v>9536</v>
      </c>
      <c r="BB1884" s="1" t="s">
        <v>46</v>
      </c>
      <c r="BC1884" s="1" t="s">
        <v>6783</v>
      </c>
      <c r="BD1884" s="1" t="s">
        <v>1465</v>
      </c>
      <c r="BE1884" s="1" t="s">
        <v>7451</v>
      </c>
      <c r="BU1884" s="1" t="s">
        <v>14116</v>
      </c>
    </row>
    <row r="1885" spans="1:73" ht="13.5" customHeight="1" x14ac:dyDescent="0.25">
      <c r="A1885" s="4" t="str">
        <f t="shared" si="60"/>
        <v>1687_풍각남면_275</v>
      </c>
      <c r="B1885" s="1">
        <v>1687</v>
      </c>
      <c r="C1885" s="1" t="s">
        <v>11322</v>
      </c>
      <c r="D1885" s="1" t="s">
        <v>11323</v>
      </c>
      <c r="E1885" s="1">
        <v>1884</v>
      </c>
      <c r="F1885" s="1">
        <v>11</v>
      </c>
      <c r="G1885" s="1" t="s">
        <v>4041</v>
      </c>
      <c r="H1885" s="1" t="s">
        <v>13398</v>
      </c>
      <c r="I1885" s="1">
        <v>1</v>
      </c>
      <c r="L1885" s="1">
        <v>3</v>
      </c>
      <c r="M1885" s="1" t="s">
        <v>13564</v>
      </c>
      <c r="N1885" s="1" t="s">
        <v>13568</v>
      </c>
      <c r="T1885" s="1" t="s">
        <v>11389</v>
      </c>
      <c r="U1885" s="1" t="s">
        <v>413</v>
      </c>
      <c r="V1885" s="1" t="s">
        <v>6695</v>
      </c>
      <c r="Y1885" s="1" t="s">
        <v>13448</v>
      </c>
      <c r="Z1885" s="1" t="s">
        <v>13466</v>
      </c>
      <c r="AC1885" s="1">
        <v>10</v>
      </c>
      <c r="AD1885" s="1" t="s">
        <v>67</v>
      </c>
      <c r="AE1885" s="1" t="s">
        <v>8717</v>
      </c>
      <c r="AF1885" s="1" t="s">
        <v>97</v>
      </c>
      <c r="AG1885" s="1" t="s">
        <v>8774</v>
      </c>
      <c r="AT1885" s="1" t="s">
        <v>44</v>
      </c>
      <c r="AU1885" s="1" t="s">
        <v>6669</v>
      </c>
      <c r="AV1885" s="1" t="s">
        <v>1461</v>
      </c>
      <c r="AW1885" s="1" t="s">
        <v>8047</v>
      </c>
      <c r="BB1885" s="1" t="s">
        <v>46</v>
      </c>
      <c r="BC1885" s="1" t="s">
        <v>6783</v>
      </c>
      <c r="BD1885" s="1" t="s">
        <v>3211</v>
      </c>
      <c r="BE1885" s="1" t="s">
        <v>7732</v>
      </c>
    </row>
    <row r="1886" spans="1:73" ht="13.5" customHeight="1" x14ac:dyDescent="0.25">
      <c r="A1886" s="4" t="str">
        <f t="shared" si="60"/>
        <v>1687_풍각남면_275</v>
      </c>
      <c r="B1886" s="1">
        <v>1687</v>
      </c>
      <c r="C1886" s="1" t="s">
        <v>11322</v>
      </c>
      <c r="D1886" s="1" t="s">
        <v>11323</v>
      </c>
      <c r="E1886" s="1">
        <v>1885</v>
      </c>
      <c r="F1886" s="1">
        <v>11</v>
      </c>
      <c r="G1886" s="1" t="s">
        <v>4041</v>
      </c>
      <c r="H1886" s="1" t="s">
        <v>13398</v>
      </c>
      <c r="I1886" s="1">
        <v>1</v>
      </c>
      <c r="L1886" s="1">
        <v>4</v>
      </c>
      <c r="M1886" s="1" t="s">
        <v>13325</v>
      </c>
      <c r="N1886" s="1" t="s">
        <v>13326</v>
      </c>
      <c r="O1886" s="1" t="s">
        <v>6</v>
      </c>
      <c r="P1886" s="1" t="s">
        <v>6578</v>
      </c>
      <c r="T1886" s="1" t="s">
        <v>11368</v>
      </c>
      <c r="U1886" s="1" t="s">
        <v>58</v>
      </c>
      <c r="V1886" s="1" t="s">
        <v>6774</v>
      </c>
      <c r="W1886" s="1" t="s">
        <v>74</v>
      </c>
      <c r="X1886" s="1" t="s">
        <v>7057</v>
      </c>
      <c r="Y1886" s="1" t="s">
        <v>4082</v>
      </c>
      <c r="Z1886" s="1" t="s">
        <v>8094</v>
      </c>
      <c r="AA1886" s="1" t="s">
        <v>13324</v>
      </c>
      <c r="AB1886" s="1" t="s">
        <v>8713</v>
      </c>
      <c r="AC1886" s="1">
        <v>38</v>
      </c>
      <c r="AD1886" s="1" t="s">
        <v>85</v>
      </c>
      <c r="AE1886" s="1" t="s">
        <v>8720</v>
      </c>
      <c r="AJ1886" s="1" t="s">
        <v>17</v>
      </c>
      <c r="AK1886" s="1" t="s">
        <v>8908</v>
      </c>
      <c r="AL1886" s="1" t="s">
        <v>981</v>
      </c>
      <c r="AM1886" s="1" t="s">
        <v>8921</v>
      </c>
      <c r="AT1886" s="1" t="s">
        <v>4083</v>
      </c>
      <c r="AU1886" s="1" t="s">
        <v>6937</v>
      </c>
      <c r="AV1886" s="1" t="s">
        <v>4063</v>
      </c>
      <c r="AW1886" s="1" t="s">
        <v>9534</v>
      </c>
      <c r="BG1886" s="1" t="s">
        <v>3912</v>
      </c>
      <c r="BH1886" s="1" t="s">
        <v>9927</v>
      </c>
      <c r="BI1886" s="1" t="s">
        <v>3913</v>
      </c>
      <c r="BJ1886" s="1" t="s">
        <v>7080</v>
      </c>
      <c r="BK1886" s="1" t="s">
        <v>3914</v>
      </c>
      <c r="BL1886" s="1" t="s">
        <v>10360</v>
      </c>
      <c r="BM1886" s="1" t="s">
        <v>4064</v>
      </c>
      <c r="BN1886" s="1" t="s">
        <v>10611</v>
      </c>
      <c r="BO1886" s="1" t="s">
        <v>471</v>
      </c>
      <c r="BP1886" s="1" t="s">
        <v>9170</v>
      </c>
      <c r="BQ1886" s="1" t="s">
        <v>4065</v>
      </c>
      <c r="BR1886" s="1" t="s">
        <v>11092</v>
      </c>
      <c r="BS1886" s="1" t="s">
        <v>51</v>
      </c>
      <c r="BT1886" s="1" t="s">
        <v>8849</v>
      </c>
    </row>
    <row r="1887" spans="1:73" ht="13.5" customHeight="1" x14ac:dyDescent="0.25">
      <c r="A1887" s="4" t="str">
        <f t="shared" si="60"/>
        <v>1687_풍각남면_275</v>
      </c>
      <c r="B1887" s="1">
        <v>1687</v>
      </c>
      <c r="C1887" s="1" t="s">
        <v>11322</v>
      </c>
      <c r="D1887" s="1" t="s">
        <v>11323</v>
      </c>
      <c r="E1887" s="1">
        <v>1886</v>
      </c>
      <c r="F1887" s="1">
        <v>11</v>
      </c>
      <c r="G1887" s="1" t="s">
        <v>4041</v>
      </c>
      <c r="H1887" s="1" t="s">
        <v>13398</v>
      </c>
      <c r="I1887" s="1">
        <v>1</v>
      </c>
      <c r="L1887" s="1">
        <v>4</v>
      </c>
      <c r="M1887" s="1" t="s">
        <v>4122</v>
      </c>
      <c r="N1887" s="1" t="s">
        <v>9093</v>
      </c>
      <c r="S1887" s="1" t="s">
        <v>52</v>
      </c>
      <c r="T1887" s="1" t="s">
        <v>6593</v>
      </c>
      <c r="W1887" s="1" t="s">
        <v>1207</v>
      </c>
      <c r="X1887" s="1" t="s">
        <v>7092</v>
      </c>
      <c r="Y1887" s="1" t="s">
        <v>405</v>
      </c>
      <c r="Z1887" s="1" t="s">
        <v>7177</v>
      </c>
      <c r="AC1887" s="1">
        <v>36</v>
      </c>
      <c r="AD1887" s="1" t="s">
        <v>76</v>
      </c>
      <c r="AE1887" s="1" t="s">
        <v>8719</v>
      </c>
      <c r="AJ1887" s="1" t="s">
        <v>1654</v>
      </c>
      <c r="AK1887" s="1" t="s">
        <v>8909</v>
      </c>
      <c r="AL1887" s="1" t="s">
        <v>522</v>
      </c>
      <c r="AM1887" s="1" t="s">
        <v>8889</v>
      </c>
      <c r="AT1887" s="1" t="s">
        <v>471</v>
      </c>
      <c r="AU1887" s="1" t="s">
        <v>9170</v>
      </c>
      <c r="AV1887" s="1" t="s">
        <v>4084</v>
      </c>
      <c r="AW1887" s="1" t="s">
        <v>9537</v>
      </c>
      <c r="BG1887" s="1" t="s">
        <v>471</v>
      </c>
      <c r="BH1887" s="1" t="s">
        <v>9170</v>
      </c>
      <c r="BI1887" s="1" t="s">
        <v>4085</v>
      </c>
      <c r="BJ1887" s="1" t="s">
        <v>10175</v>
      </c>
      <c r="BK1887" s="1" t="s">
        <v>13665</v>
      </c>
      <c r="BL1887" s="1" t="s">
        <v>10364</v>
      </c>
      <c r="BM1887" s="1" t="s">
        <v>485</v>
      </c>
      <c r="BN1887" s="1" t="s">
        <v>8564</v>
      </c>
      <c r="BO1887" s="1" t="s">
        <v>471</v>
      </c>
      <c r="BP1887" s="1" t="s">
        <v>9170</v>
      </c>
      <c r="BQ1887" s="1" t="s">
        <v>4086</v>
      </c>
      <c r="BR1887" s="1" t="s">
        <v>11094</v>
      </c>
      <c r="BS1887" s="1" t="s">
        <v>108</v>
      </c>
      <c r="BT1887" s="1" t="s">
        <v>8869</v>
      </c>
    </row>
    <row r="1888" spans="1:73" ht="13.5" customHeight="1" x14ac:dyDescent="0.25">
      <c r="A1888" s="4" t="str">
        <f t="shared" si="60"/>
        <v>1687_풍각남면_275</v>
      </c>
      <c r="B1888" s="1">
        <v>1687</v>
      </c>
      <c r="C1888" s="1" t="s">
        <v>11322</v>
      </c>
      <c r="D1888" s="1" t="s">
        <v>11323</v>
      </c>
      <c r="E1888" s="1">
        <v>1887</v>
      </c>
      <c r="F1888" s="1">
        <v>11</v>
      </c>
      <c r="G1888" s="1" t="s">
        <v>4041</v>
      </c>
      <c r="H1888" s="1" t="s">
        <v>13398</v>
      </c>
      <c r="I1888" s="1">
        <v>1</v>
      </c>
      <c r="L1888" s="1">
        <v>4</v>
      </c>
      <c r="M1888" s="1" t="s">
        <v>4122</v>
      </c>
      <c r="N1888" s="1" t="s">
        <v>9093</v>
      </c>
      <c r="S1888" s="1" t="s">
        <v>93</v>
      </c>
      <c r="T1888" s="1" t="s">
        <v>6597</v>
      </c>
      <c r="Y1888" s="1" t="s">
        <v>4087</v>
      </c>
      <c r="Z1888" s="1" t="s">
        <v>8095</v>
      </c>
      <c r="AC1888" s="1">
        <v>8</v>
      </c>
      <c r="AD1888" s="1" t="s">
        <v>429</v>
      </c>
      <c r="AE1888" s="1" t="s">
        <v>8759</v>
      </c>
      <c r="AF1888" s="1" t="s">
        <v>97</v>
      </c>
      <c r="AG1888" s="1" t="s">
        <v>8774</v>
      </c>
    </row>
    <row r="1889" spans="1:73" ht="13.5" customHeight="1" x14ac:dyDescent="0.25">
      <c r="A1889" s="4" t="str">
        <f t="shared" si="60"/>
        <v>1687_풍각남면_275</v>
      </c>
      <c r="B1889" s="1">
        <v>1687</v>
      </c>
      <c r="C1889" s="1" t="s">
        <v>11322</v>
      </c>
      <c r="D1889" s="1" t="s">
        <v>11323</v>
      </c>
      <c r="E1889" s="1">
        <v>1888</v>
      </c>
      <c r="F1889" s="1">
        <v>11</v>
      </c>
      <c r="G1889" s="1" t="s">
        <v>4041</v>
      </c>
      <c r="H1889" s="1" t="s">
        <v>13398</v>
      </c>
      <c r="I1889" s="1">
        <v>1</v>
      </c>
      <c r="L1889" s="1">
        <v>4</v>
      </c>
      <c r="M1889" s="1" t="s">
        <v>4122</v>
      </c>
      <c r="N1889" s="1" t="s">
        <v>9093</v>
      </c>
      <c r="T1889" s="1" t="s">
        <v>11389</v>
      </c>
      <c r="U1889" s="1" t="s">
        <v>324</v>
      </c>
      <c r="V1889" s="1" t="s">
        <v>6693</v>
      </c>
      <c r="Y1889" s="1" t="s">
        <v>4088</v>
      </c>
      <c r="Z1889" s="1" t="s">
        <v>7942</v>
      </c>
      <c r="AC1889" s="1">
        <v>45</v>
      </c>
      <c r="AD1889" s="1" t="s">
        <v>406</v>
      </c>
      <c r="AE1889" s="1" t="s">
        <v>8755</v>
      </c>
      <c r="AF1889" s="1" t="s">
        <v>97</v>
      </c>
      <c r="AG1889" s="1" t="s">
        <v>8774</v>
      </c>
      <c r="AT1889" s="1" t="s">
        <v>216</v>
      </c>
      <c r="AU1889" s="1" t="s">
        <v>13344</v>
      </c>
      <c r="AV1889" s="1" t="s">
        <v>4074</v>
      </c>
      <c r="AW1889" s="1" t="s">
        <v>8257</v>
      </c>
      <c r="BB1889" s="1" t="s">
        <v>46</v>
      </c>
      <c r="BC1889" s="1" t="s">
        <v>6783</v>
      </c>
      <c r="BD1889" s="1" t="s">
        <v>71</v>
      </c>
      <c r="BE1889" s="1" t="s">
        <v>11841</v>
      </c>
    </row>
    <row r="1890" spans="1:73" ht="13.5" customHeight="1" x14ac:dyDescent="0.25">
      <c r="A1890" s="4" t="str">
        <f t="shared" si="60"/>
        <v>1687_풍각남면_275</v>
      </c>
      <c r="B1890" s="1">
        <v>1687</v>
      </c>
      <c r="C1890" s="1" t="s">
        <v>11322</v>
      </c>
      <c r="D1890" s="1" t="s">
        <v>11323</v>
      </c>
      <c r="E1890" s="1">
        <v>1889</v>
      </c>
      <c r="F1890" s="1">
        <v>11</v>
      </c>
      <c r="G1890" s="1" t="s">
        <v>4041</v>
      </c>
      <c r="H1890" s="1" t="s">
        <v>13398</v>
      </c>
      <c r="I1890" s="1">
        <v>1</v>
      </c>
      <c r="L1890" s="1">
        <v>4</v>
      </c>
      <c r="M1890" s="1" t="s">
        <v>4122</v>
      </c>
      <c r="N1890" s="1" t="s">
        <v>9093</v>
      </c>
      <c r="T1890" s="1" t="s">
        <v>11389</v>
      </c>
      <c r="U1890" s="1" t="s">
        <v>413</v>
      </c>
      <c r="V1890" s="1" t="s">
        <v>6695</v>
      </c>
      <c r="Y1890" s="1" t="s">
        <v>4089</v>
      </c>
      <c r="Z1890" s="1" t="s">
        <v>8096</v>
      </c>
      <c r="AC1890" s="1">
        <v>28</v>
      </c>
      <c r="AD1890" s="1" t="s">
        <v>340</v>
      </c>
      <c r="AE1890" s="1" t="s">
        <v>8750</v>
      </c>
      <c r="AF1890" s="1" t="s">
        <v>97</v>
      </c>
      <c r="AG1890" s="1" t="s">
        <v>8774</v>
      </c>
      <c r="AT1890" s="1" t="s">
        <v>44</v>
      </c>
      <c r="AU1890" s="1" t="s">
        <v>6669</v>
      </c>
      <c r="AV1890" s="1" t="s">
        <v>4090</v>
      </c>
      <c r="AW1890" s="1" t="s">
        <v>9538</v>
      </c>
      <c r="BB1890" s="1" t="s">
        <v>46</v>
      </c>
      <c r="BC1890" s="1" t="s">
        <v>6783</v>
      </c>
      <c r="BD1890" s="1" t="s">
        <v>13909</v>
      </c>
      <c r="BE1890" s="1" t="s">
        <v>8492</v>
      </c>
    </row>
    <row r="1891" spans="1:73" ht="13.5" customHeight="1" x14ac:dyDescent="0.25">
      <c r="A1891" s="4" t="str">
        <f t="shared" si="60"/>
        <v>1687_풍각남면_275</v>
      </c>
      <c r="B1891" s="1">
        <v>1687</v>
      </c>
      <c r="C1891" s="1" t="s">
        <v>11322</v>
      </c>
      <c r="D1891" s="1" t="s">
        <v>11323</v>
      </c>
      <c r="E1891" s="1">
        <v>1890</v>
      </c>
      <c r="F1891" s="1">
        <v>11</v>
      </c>
      <c r="G1891" s="1" t="s">
        <v>4041</v>
      </c>
      <c r="H1891" s="1" t="s">
        <v>13398</v>
      </c>
      <c r="I1891" s="1">
        <v>1</v>
      </c>
      <c r="L1891" s="1">
        <v>4</v>
      </c>
      <c r="M1891" s="1" t="s">
        <v>4122</v>
      </c>
      <c r="N1891" s="1" t="s">
        <v>9093</v>
      </c>
      <c r="T1891" s="1" t="s">
        <v>11389</v>
      </c>
      <c r="U1891" s="1" t="s">
        <v>324</v>
      </c>
      <c r="V1891" s="1" t="s">
        <v>6693</v>
      </c>
      <c r="Y1891" s="1" t="s">
        <v>1571</v>
      </c>
      <c r="Z1891" s="1" t="s">
        <v>7905</v>
      </c>
      <c r="AC1891" s="1">
        <v>20</v>
      </c>
      <c r="AD1891" s="1" t="s">
        <v>1066</v>
      </c>
      <c r="AE1891" s="1" t="s">
        <v>7176</v>
      </c>
      <c r="AF1891" s="1" t="s">
        <v>97</v>
      </c>
      <c r="AG1891" s="1" t="s">
        <v>8774</v>
      </c>
      <c r="AT1891" s="1" t="s">
        <v>44</v>
      </c>
      <c r="AU1891" s="1" t="s">
        <v>6669</v>
      </c>
      <c r="AV1891" s="1" t="s">
        <v>3709</v>
      </c>
      <c r="AW1891" s="1" t="s">
        <v>11802</v>
      </c>
      <c r="BB1891" s="1" t="s">
        <v>46</v>
      </c>
      <c r="BC1891" s="1" t="s">
        <v>6783</v>
      </c>
      <c r="BD1891" s="1" t="s">
        <v>4091</v>
      </c>
      <c r="BE1891" s="1" t="s">
        <v>8103</v>
      </c>
    </row>
    <row r="1892" spans="1:73" ht="13.5" customHeight="1" x14ac:dyDescent="0.25">
      <c r="A1892" s="4" t="str">
        <f t="shared" si="60"/>
        <v>1687_풍각남면_275</v>
      </c>
      <c r="B1892" s="1">
        <v>1687</v>
      </c>
      <c r="C1892" s="1" t="s">
        <v>11322</v>
      </c>
      <c r="D1892" s="1" t="s">
        <v>11323</v>
      </c>
      <c r="E1892" s="1">
        <v>1891</v>
      </c>
      <c r="F1892" s="1">
        <v>11</v>
      </c>
      <c r="G1892" s="1" t="s">
        <v>4041</v>
      </c>
      <c r="H1892" s="1" t="s">
        <v>13398</v>
      </c>
      <c r="I1892" s="1">
        <v>1</v>
      </c>
      <c r="L1892" s="1">
        <v>4</v>
      </c>
      <c r="M1892" s="1" t="s">
        <v>4122</v>
      </c>
      <c r="N1892" s="1" t="s">
        <v>9093</v>
      </c>
      <c r="T1892" s="1" t="s">
        <v>11389</v>
      </c>
      <c r="U1892" s="1" t="s">
        <v>413</v>
      </c>
      <c r="V1892" s="1" t="s">
        <v>6695</v>
      </c>
      <c r="Y1892" s="1" t="s">
        <v>2218</v>
      </c>
      <c r="Z1892" s="1" t="s">
        <v>8097</v>
      </c>
      <c r="AC1892" s="1">
        <v>20</v>
      </c>
      <c r="AD1892" s="1" t="s">
        <v>1066</v>
      </c>
      <c r="AE1892" s="1" t="s">
        <v>7176</v>
      </c>
      <c r="AF1892" s="1" t="s">
        <v>97</v>
      </c>
      <c r="AG1892" s="1" t="s">
        <v>8774</v>
      </c>
      <c r="AT1892" s="1" t="s">
        <v>44</v>
      </c>
      <c r="AU1892" s="1" t="s">
        <v>6669</v>
      </c>
      <c r="AV1892" s="1" t="s">
        <v>2035</v>
      </c>
      <c r="AW1892" s="1" t="s">
        <v>11482</v>
      </c>
      <c r="BB1892" s="1" t="s">
        <v>46</v>
      </c>
      <c r="BC1892" s="1" t="s">
        <v>6783</v>
      </c>
      <c r="BD1892" s="1" t="s">
        <v>4088</v>
      </c>
      <c r="BE1892" s="1" t="s">
        <v>7942</v>
      </c>
    </row>
    <row r="1893" spans="1:73" ht="13.5" customHeight="1" x14ac:dyDescent="0.25">
      <c r="A1893" s="4" t="str">
        <f t="shared" si="60"/>
        <v>1687_풍각남면_275</v>
      </c>
      <c r="B1893" s="1">
        <v>1687</v>
      </c>
      <c r="C1893" s="1" t="s">
        <v>11322</v>
      </c>
      <c r="D1893" s="1" t="s">
        <v>11323</v>
      </c>
      <c r="E1893" s="1">
        <v>1892</v>
      </c>
      <c r="F1893" s="1">
        <v>11</v>
      </c>
      <c r="G1893" s="1" t="s">
        <v>4041</v>
      </c>
      <c r="H1893" s="1" t="s">
        <v>13398</v>
      </c>
      <c r="I1893" s="1">
        <v>1</v>
      </c>
      <c r="L1893" s="1">
        <v>4</v>
      </c>
      <c r="M1893" s="1" t="s">
        <v>4122</v>
      </c>
      <c r="N1893" s="1" t="s">
        <v>9093</v>
      </c>
      <c r="T1893" s="1" t="s">
        <v>11389</v>
      </c>
      <c r="U1893" s="1" t="s">
        <v>326</v>
      </c>
      <c r="V1893" s="1" t="s">
        <v>6686</v>
      </c>
      <c r="Y1893" s="1" t="s">
        <v>4092</v>
      </c>
      <c r="Z1893" s="1" t="s">
        <v>8098</v>
      </c>
      <c r="AC1893" s="1">
        <v>30</v>
      </c>
      <c r="AD1893" s="1" t="s">
        <v>136</v>
      </c>
      <c r="AE1893" s="1" t="s">
        <v>8728</v>
      </c>
      <c r="AF1893" s="1" t="s">
        <v>1021</v>
      </c>
      <c r="AG1893" s="1" t="s">
        <v>8784</v>
      </c>
      <c r="AH1893" s="1" t="s">
        <v>77</v>
      </c>
      <c r="AI1893" s="1" t="s">
        <v>8882</v>
      </c>
      <c r="AT1893" s="1" t="s">
        <v>44</v>
      </c>
      <c r="AU1893" s="1" t="s">
        <v>6669</v>
      </c>
      <c r="AV1893" s="1" t="s">
        <v>4090</v>
      </c>
      <c r="AW1893" s="1" t="s">
        <v>9538</v>
      </c>
      <c r="BB1893" s="1" t="s">
        <v>46</v>
      </c>
      <c r="BC1893" s="1" t="s">
        <v>6783</v>
      </c>
      <c r="BD1893" s="1" t="s">
        <v>4093</v>
      </c>
      <c r="BE1893" s="1" t="s">
        <v>11842</v>
      </c>
    </row>
    <row r="1894" spans="1:73" ht="13.5" customHeight="1" x14ac:dyDescent="0.25">
      <c r="A1894" s="4" t="str">
        <f t="shared" si="60"/>
        <v>1687_풍각남면_275</v>
      </c>
      <c r="B1894" s="1">
        <v>1687</v>
      </c>
      <c r="C1894" s="1" t="s">
        <v>11322</v>
      </c>
      <c r="D1894" s="1" t="s">
        <v>11323</v>
      </c>
      <c r="E1894" s="1">
        <v>1893</v>
      </c>
      <c r="F1894" s="1">
        <v>11</v>
      </c>
      <c r="G1894" s="1" t="s">
        <v>4041</v>
      </c>
      <c r="H1894" s="1" t="s">
        <v>13398</v>
      </c>
      <c r="I1894" s="1">
        <v>1</v>
      </c>
      <c r="L1894" s="1">
        <v>4</v>
      </c>
      <c r="M1894" s="1" t="s">
        <v>4122</v>
      </c>
      <c r="N1894" s="1" t="s">
        <v>9093</v>
      </c>
      <c r="T1894" s="1" t="s">
        <v>11389</v>
      </c>
      <c r="U1894" s="1" t="s">
        <v>326</v>
      </c>
      <c r="V1894" s="1" t="s">
        <v>6686</v>
      </c>
      <c r="Y1894" s="1" t="s">
        <v>1734</v>
      </c>
      <c r="Z1894" s="1" t="s">
        <v>7533</v>
      </c>
      <c r="AC1894" s="1">
        <v>32</v>
      </c>
      <c r="AD1894" s="1" t="s">
        <v>633</v>
      </c>
      <c r="AE1894" s="1" t="s">
        <v>7260</v>
      </c>
      <c r="AF1894" s="1" t="s">
        <v>1021</v>
      </c>
      <c r="AG1894" s="1" t="s">
        <v>8784</v>
      </c>
      <c r="AH1894" s="1" t="s">
        <v>795</v>
      </c>
      <c r="AI1894" s="1" t="s">
        <v>8865</v>
      </c>
      <c r="AT1894" s="1" t="s">
        <v>44</v>
      </c>
      <c r="AU1894" s="1" t="s">
        <v>6669</v>
      </c>
      <c r="AV1894" s="1" t="s">
        <v>4090</v>
      </c>
      <c r="AW1894" s="1" t="s">
        <v>9538</v>
      </c>
      <c r="BB1894" s="1" t="s">
        <v>46</v>
      </c>
      <c r="BC1894" s="1" t="s">
        <v>6783</v>
      </c>
      <c r="BD1894" s="1" t="s">
        <v>4093</v>
      </c>
      <c r="BE1894" s="1" t="s">
        <v>11842</v>
      </c>
      <c r="BU1894" s="1" t="s">
        <v>14116</v>
      </c>
    </row>
    <row r="1895" spans="1:73" ht="13.5" customHeight="1" x14ac:dyDescent="0.25">
      <c r="A1895" s="4" t="str">
        <f t="shared" si="60"/>
        <v>1687_풍각남면_275</v>
      </c>
      <c r="B1895" s="1">
        <v>1687</v>
      </c>
      <c r="C1895" s="1" t="s">
        <v>11322</v>
      </c>
      <c r="D1895" s="1" t="s">
        <v>11323</v>
      </c>
      <c r="E1895" s="1">
        <v>1894</v>
      </c>
      <c r="F1895" s="1">
        <v>11</v>
      </c>
      <c r="G1895" s="1" t="s">
        <v>4041</v>
      </c>
      <c r="H1895" s="1" t="s">
        <v>13398</v>
      </c>
      <c r="I1895" s="1">
        <v>1</v>
      </c>
      <c r="L1895" s="1">
        <v>4</v>
      </c>
      <c r="M1895" s="1" t="s">
        <v>4122</v>
      </c>
      <c r="N1895" s="1" t="s">
        <v>9093</v>
      </c>
      <c r="T1895" s="1" t="s">
        <v>11389</v>
      </c>
      <c r="U1895" s="1" t="s">
        <v>322</v>
      </c>
      <c r="V1895" s="1" t="s">
        <v>6685</v>
      </c>
      <c r="Y1895" s="1" t="s">
        <v>71</v>
      </c>
      <c r="Z1895" s="1" t="s">
        <v>13334</v>
      </c>
      <c r="AC1895" s="1">
        <v>70</v>
      </c>
      <c r="AD1895" s="1" t="s">
        <v>67</v>
      </c>
      <c r="AE1895" s="1" t="s">
        <v>8717</v>
      </c>
      <c r="AT1895" s="1" t="s">
        <v>1171</v>
      </c>
      <c r="AU1895" s="1" t="s">
        <v>7037</v>
      </c>
      <c r="AV1895" s="1" t="s">
        <v>2657</v>
      </c>
      <c r="AW1895" s="1" t="s">
        <v>7746</v>
      </c>
      <c r="BB1895" s="1" t="s">
        <v>46</v>
      </c>
      <c r="BC1895" s="1" t="s">
        <v>6783</v>
      </c>
      <c r="BD1895" s="1" t="s">
        <v>4094</v>
      </c>
      <c r="BE1895" s="1" t="s">
        <v>9808</v>
      </c>
    </row>
    <row r="1896" spans="1:73" ht="13.5" customHeight="1" x14ac:dyDescent="0.25">
      <c r="A1896" s="4" t="str">
        <f t="shared" si="60"/>
        <v>1687_풍각남면_275</v>
      </c>
      <c r="B1896" s="1">
        <v>1687</v>
      </c>
      <c r="C1896" s="1" t="s">
        <v>11322</v>
      </c>
      <c r="D1896" s="1" t="s">
        <v>11323</v>
      </c>
      <c r="E1896" s="1">
        <v>1895</v>
      </c>
      <c r="F1896" s="1">
        <v>11</v>
      </c>
      <c r="G1896" s="1" t="s">
        <v>4041</v>
      </c>
      <c r="H1896" s="1" t="s">
        <v>13398</v>
      </c>
      <c r="I1896" s="1">
        <v>1</v>
      </c>
      <c r="L1896" s="1">
        <v>4</v>
      </c>
      <c r="M1896" s="1" t="s">
        <v>4122</v>
      </c>
      <c r="N1896" s="1" t="s">
        <v>9093</v>
      </c>
      <c r="T1896" s="1" t="s">
        <v>11389</v>
      </c>
      <c r="U1896" s="1" t="s">
        <v>326</v>
      </c>
      <c r="V1896" s="1" t="s">
        <v>6686</v>
      </c>
      <c r="Y1896" s="1" t="s">
        <v>1791</v>
      </c>
      <c r="Z1896" s="1" t="s">
        <v>8099</v>
      </c>
      <c r="AC1896" s="1">
        <v>28</v>
      </c>
      <c r="AD1896" s="1" t="s">
        <v>340</v>
      </c>
      <c r="AE1896" s="1" t="s">
        <v>8750</v>
      </c>
      <c r="AT1896" s="1" t="s">
        <v>1171</v>
      </c>
      <c r="AU1896" s="1" t="s">
        <v>7037</v>
      </c>
      <c r="AV1896" s="1" t="s">
        <v>4043</v>
      </c>
      <c r="AW1896" s="1" t="s">
        <v>11508</v>
      </c>
      <c r="BB1896" s="1" t="s">
        <v>83</v>
      </c>
      <c r="BC1896" s="1" t="s">
        <v>11816</v>
      </c>
      <c r="BD1896" s="1" t="s">
        <v>13910</v>
      </c>
      <c r="BE1896" s="1" t="s">
        <v>9809</v>
      </c>
    </row>
    <row r="1897" spans="1:73" ht="13.5" customHeight="1" x14ac:dyDescent="0.25">
      <c r="A1897" s="4" t="str">
        <f t="shared" si="60"/>
        <v>1687_풍각남면_275</v>
      </c>
      <c r="B1897" s="1">
        <v>1687</v>
      </c>
      <c r="C1897" s="1" t="s">
        <v>11322</v>
      </c>
      <c r="D1897" s="1" t="s">
        <v>11323</v>
      </c>
      <c r="E1897" s="1">
        <v>1896</v>
      </c>
      <c r="F1897" s="1">
        <v>11</v>
      </c>
      <c r="G1897" s="1" t="s">
        <v>4041</v>
      </c>
      <c r="H1897" s="1" t="s">
        <v>13398</v>
      </c>
      <c r="I1897" s="1">
        <v>1</v>
      </c>
      <c r="L1897" s="1">
        <v>4</v>
      </c>
      <c r="M1897" s="1" t="s">
        <v>4122</v>
      </c>
      <c r="N1897" s="1" t="s">
        <v>9093</v>
      </c>
      <c r="S1897" s="1" t="s">
        <v>13551</v>
      </c>
      <c r="T1897" s="1" t="s">
        <v>6639</v>
      </c>
      <c r="U1897" s="1" t="s">
        <v>46</v>
      </c>
      <c r="V1897" s="1" t="s">
        <v>6783</v>
      </c>
      <c r="Y1897" s="1" t="s">
        <v>13736</v>
      </c>
      <c r="Z1897" s="1" t="s">
        <v>7429</v>
      </c>
      <c r="AC1897" s="1">
        <v>25</v>
      </c>
      <c r="AD1897" s="1" t="s">
        <v>401</v>
      </c>
      <c r="AE1897" s="1" t="s">
        <v>8754</v>
      </c>
      <c r="AF1897" s="1" t="s">
        <v>1021</v>
      </c>
      <c r="AG1897" s="1" t="s">
        <v>8784</v>
      </c>
      <c r="AH1897" s="1" t="s">
        <v>77</v>
      </c>
      <c r="AI1897" s="1" t="s">
        <v>8882</v>
      </c>
    </row>
    <row r="1898" spans="1:73" ht="13.5" customHeight="1" x14ac:dyDescent="0.25">
      <c r="A1898" s="4" t="str">
        <f t="shared" si="60"/>
        <v>1687_풍각남면_275</v>
      </c>
      <c r="B1898" s="1">
        <v>1687</v>
      </c>
      <c r="C1898" s="1" t="s">
        <v>11322</v>
      </c>
      <c r="D1898" s="1" t="s">
        <v>11323</v>
      </c>
      <c r="E1898" s="1">
        <v>1897</v>
      </c>
      <c r="F1898" s="1">
        <v>11</v>
      </c>
      <c r="G1898" s="1" t="s">
        <v>4041</v>
      </c>
      <c r="H1898" s="1" t="s">
        <v>13398</v>
      </c>
      <c r="I1898" s="1">
        <v>1</v>
      </c>
      <c r="L1898" s="1">
        <v>4</v>
      </c>
      <c r="M1898" s="1" t="s">
        <v>4122</v>
      </c>
      <c r="N1898" s="1" t="s">
        <v>9093</v>
      </c>
      <c r="T1898" s="1" t="s">
        <v>11389</v>
      </c>
      <c r="U1898" s="1" t="s">
        <v>326</v>
      </c>
      <c r="V1898" s="1" t="s">
        <v>6686</v>
      </c>
      <c r="Y1898" s="1" t="s">
        <v>13719</v>
      </c>
      <c r="Z1898" s="1" t="s">
        <v>11473</v>
      </c>
      <c r="AC1898" s="1">
        <v>52</v>
      </c>
      <c r="AD1898" s="1" t="s">
        <v>747</v>
      </c>
      <c r="AE1898" s="1" t="s">
        <v>8766</v>
      </c>
      <c r="AF1898" s="1" t="s">
        <v>1021</v>
      </c>
      <c r="AG1898" s="1" t="s">
        <v>8784</v>
      </c>
      <c r="AH1898" s="1" t="s">
        <v>4095</v>
      </c>
      <c r="AI1898" s="1" t="s">
        <v>8883</v>
      </c>
      <c r="AT1898" s="1" t="s">
        <v>297</v>
      </c>
      <c r="AU1898" s="1" t="s">
        <v>11759</v>
      </c>
      <c r="AV1898" s="1" t="s">
        <v>4096</v>
      </c>
      <c r="AW1898" s="1" t="s">
        <v>13571</v>
      </c>
      <c r="BB1898" s="1" t="s">
        <v>46</v>
      </c>
      <c r="BC1898" s="1" t="s">
        <v>6783</v>
      </c>
      <c r="BD1898" s="1" t="s">
        <v>4097</v>
      </c>
      <c r="BE1898" s="1" t="s">
        <v>11843</v>
      </c>
    </row>
    <row r="1899" spans="1:73" ht="13.5" customHeight="1" x14ac:dyDescent="0.25">
      <c r="A1899" s="4" t="str">
        <f t="shared" si="60"/>
        <v>1687_풍각남면_275</v>
      </c>
      <c r="B1899" s="1">
        <v>1687</v>
      </c>
      <c r="C1899" s="1" t="s">
        <v>11322</v>
      </c>
      <c r="D1899" s="1" t="s">
        <v>11323</v>
      </c>
      <c r="E1899" s="1">
        <v>1898</v>
      </c>
      <c r="F1899" s="1">
        <v>11</v>
      </c>
      <c r="G1899" s="1" t="s">
        <v>4041</v>
      </c>
      <c r="H1899" s="1" t="s">
        <v>13398</v>
      </c>
      <c r="I1899" s="1">
        <v>1</v>
      </c>
      <c r="L1899" s="1">
        <v>4</v>
      </c>
      <c r="M1899" s="1" t="s">
        <v>4122</v>
      </c>
      <c r="N1899" s="1" t="s">
        <v>9093</v>
      </c>
      <c r="T1899" s="1" t="s">
        <v>11389</v>
      </c>
      <c r="U1899" s="1" t="s">
        <v>326</v>
      </c>
      <c r="V1899" s="1" t="s">
        <v>6686</v>
      </c>
      <c r="Y1899" s="1" t="s">
        <v>4098</v>
      </c>
      <c r="Z1899" s="1" t="s">
        <v>8100</v>
      </c>
      <c r="AC1899" s="1">
        <v>20</v>
      </c>
      <c r="AD1899" s="1" t="s">
        <v>1066</v>
      </c>
      <c r="AE1899" s="1" t="s">
        <v>7176</v>
      </c>
      <c r="AF1899" s="1" t="s">
        <v>1021</v>
      </c>
      <c r="AG1899" s="1" t="s">
        <v>8784</v>
      </c>
      <c r="AH1899" s="1" t="s">
        <v>4095</v>
      </c>
      <c r="AI1899" s="1" t="s">
        <v>8883</v>
      </c>
      <c r="AT1899" s="1" t="s">
        <v>1171</v>
      </c>
      <c r="AU1899" s="1" t="s">
        <v>7037</v>
      </c>
      <c r="AV1899" s="1" t="s">
        <v>13719</v>
      </c>
      <c r="AW1899" s="1" t="s">
        <v>11473</v>
      </c>
      <c r="BB1899" s="1" t="s">
        <v>83</v>
      </c>
      <c r="BC1899" s="1" t="s">
        <v>11816</v>
      </c>
      <c r="BD1899" s="1" t="s">
        <v>4099</v>
      </c>
      <c r="BE1899" s="1" t="s">
        <v>9810</v>
      </c>
    </row>
    <row r="1900" spans="1:73" ht="13.5" customHeight="1" x14ac:dyDescent="0.25">
      <c r="A1900" s="4" t="str">
        <f t="shared" si="60"/>
        <v>1687_풍각남면_275</v>
      </c>
      <c r="B1900" s="1">
        <v>1687</v>
      </c>
      <c r="C1900" s="1" t="s">
        <v>11322</v>
      </c>
      <c r="D1900" s="1" t="s">
        <v>11323</v>
      </c>
      <c r="E1900" s="1">
        <v>1899</v>
      </c>
      <c r="F1900" s="1">
        <v>11</v>
      </c>
      <c r="G1900" s="1" t="s">
        <v>4041</v>
      </c>
      <c r="H1900" s="1" t="s">
        <v>13398</v>
      </c>
      <c r="I1900" s="1">
        <v>1</v>
      </c>
      <c r="L1900" s="1">
        <v>4</v>
      </c>
      <c r="M1900" s="1" t="s">
        <v>4122</v>
      </c>
      <c r="N1900" s="1" t="s">
        <v>9093</v>
      </c>
      <c r="T1900" s="1" t="s">
        <v>11389</v>
      </c>
      <c r="U1900" s="1" t="s">
        <v>326</v>
      </c>
      <c r="V1900" s="1" t="s">
        <v>6686</v>
      </c>
      <c r="Y1900" s="1" t="s">
        <v>1272</v>
      </c>
      <c r="Z1900" s="1" t="s">
        <v>7393</v>
      </c>
      <c r="AC1900" s="1">
        <v>24</v>
      </c>
      <c r="AD1900" s="1" t="s">
        <v>764</v>
      </c>
      <c r="AE1900" s="1" t="s">
        <v>8767</v>
      </c>
      <c r="AF1900" s="1" t="s">
        <v>1021</v>
      </c>
      <c r="AG1900" s="1" t="s">
        <v>8784</v>
      </c>
      <c r="AH1900" s="1" t="s">
        <v>51</v>
      </c>
      <c r="AI1900" s="1" t="s">
        <v>8849</v>
      </c>
      <c r="AT1900" s="1" t="s">
        <v>148</v>
      </c>
      <c r="AU1900" s="1" t="s">
        <v>11760</v>
      </c>
      <c r="AV1900" s="1" t="s">
        <v>320</v>
      </c>
      <c r="AW1900" s="1" t="s">
        <v>12306</v>
      </c>
      <c r="BB1900" s="1" t="s">
        <v>46</v>
      </c>
      <c r="BC1900" s="1" t="s">
        <v>6783</v>
      </c>
      <c r="BD1900" s="1" t="s">
        <v>13911</v>
      </c>
      <c r="BE1900" s="1" t="s">
        <v>11844</v>
      </c>
    </row>
    <row r="1901" spans="1:73" ht="13.5" customHeight="1" x14ac:dyDescent="0.25">
      <c r="A1901" s="4" t="str">
        <f t="shared" si="60"/>
        <v>1687_풍각남면_275</v>
      </c>
      <c r="B1901" s="1">
        <v>1687</v>
      </c>
      <c r="C1901" s="1" t="s">
        <v>11322</v>
      </c>
      <c r="D1901" s="1" t="s">
        <v>11323</v>
      </c>
      <c r="E1901" s="1">
        <v>1900</v>
      </c>
      <c r="F1901" s="1">
        <v>11</v>
      </c>
      <c r="G1901" s="1" t="s">
        <v>4041</v>
      </c>
      <c r="H1901" s="1" t="s">
        <v>13398</v>
      </c>
      <c r="I1901" s="1">
        <v>1</v>
      </c>
      <c r="L1901" s="1">
        <v>4</v>
      </c>
      <c r="M1901" s="1" t="s">
        <v>4122</v>
      </c>
      <c r="N1901" s="1" t="s">
        <v>9093</v>
      </c>
      <c r="T1901" s="1" t="s">
        <v>11389</v>
      </c>
      <c r="U1901" s="1" t="s">
        <v>322</v>
      </c>
      <c r="V1901" s="1" t="s">
        <v>6685</v>
      </c>
      <c r="Y1901" s="1" t="s">
        <v>4100</v>
      </c>
      <c r="Z1901" s="1" t="s">
        <v>8101</v>
      </c>
      <c r="AC1901" s="1">
        <v>33</v>
      </c>
      <c r="AD1901" s="1" t="s">
        <v>574</v>
      </c>
      <c r="AE1901" s="1" t="s">
        <v>8762</v>
      </c>
      <c r="AF1901" s="1" t="s">
        <v>2330</v>
      </c>
      <c r="AG1901" s="1" t="s">
        <v>8780</v>
      </c>
      <c r="AH1901" s="1" t="s">
        <v>4095</v>
      </c>
      <c r="AI1901" s="1" t="s">
        <v>8883</v>
      </c>
      <c r="AV1901" s="1" t="s">
        <v>320</v>
      </c>
      <c r="AW1901" s="1" t="s">
        <v>12306</v>
      </c>
      <c r="BB1901" s="1" t="s">
        <v>46</v>
      </c>
      <c r="BC1901" s="1" t="s">
        <v>6783</v>
      </c>
      <c r="BD1901" s="1" t="s">
        <v>4097</v>
      </c>
      <c r="BE1901" s="1" t="s">
        <v>11843</v>
      </c>
    </row>
    <row r="1902" spans="1:73" ht="13.5" customHeight="1" x14ac:dyDescent="0.25">
      <c r="A1902" s="4" t="str">
        <f t="shared" si="60"/>
        <v>1687_풍각남면_275</v>
      </c>
      <c r="B1902" s="1">
        <v>1687</v>
      </c>
      <c r="C1902" s="1" t="s">
        <v>11322</v>
      </c>
      <c r="D1902" s="1" t="s">
        <v>11323</v>
      </c>
      <c r="E1902" s="1">
        <v>1901</v>
      </c>
      <c r="F1902" s="1">
        <v>11</v>
      </c>
      <c r="G1902" s="1" t="s">
        <v>4041</v>
      </c>
      <c r="H1902" s="1" t="s">
        <v>13398</v>
      </c>
      <c r="I1902" s="1">
        <v>1</v>
      </c>
      <c r="L1902" s="1">
        <v>4</v>
      </c>
      <c r="M1902" s="1" t="s">
        <v>4122</v>
      </c>
      <c r="N1902" s="1" t="s">
        <v>9093</v>
      </c>
      <c r="T1902" s="1" t="s">
        <v>11389</v>
      </c>
      <c r="U1902" s="1" t="s">
        <v>326</v>
      </c>
      <c r="V1902" s="1" t="s">
        <v>6686</v>
      </c>
      <c r="Y1902" s="1" t="s">
        <v>4101</v>
      </c>
      <c r="Z1902" s="1" t="s">
        <v>8102</v>
      </c>
      <c r="AC1902" s="1">
        <v>38</v>
      </c>
      <c r="AD1902" s="1" t="s">
        <v>85</v>
      </c>
      <c r="AE1902" s="1" t="s">
        <v>8720</v>
      </c>
      <c r="AF1902" s="1" t="s">
        <v>1021</v>
      </c>
      <c r="AG1902" s="1" t="s">
        <v>8784</v>
      </c>
      <c r="AH1902" s="1" t="s">
        <v>587</v>
      </c>
      <c r="AI1902" s="1" t="s">
        <v>8884</v>
      </c>
      <c r="AT1902" s="1" t="s">
        <v>216</v>
      </c>
      <c r="AU1902" s="1" t="s">
        <v>13344</v>
      </c>
      <c r="AV1902" s="1" t="s">
        <v>4074</v>
      </c>
      <c r="AW1902" s="1" t="s">
        <v>8257</v>
      </c>
      <c r="BB1902" s="1" t="s">
        <v>46</v>
      </c>
      <c r="BC1902" s="1" t="s">
        <v>6783</v>
      </c>
      <c r="BD1902" s="1" t="s">
        <v>71</v>
      </c>
      <c r="BE1902" s="1" t="s">
        <v>11841</v>
      </c>
    </row>
    <row r="1903" spans="1:73" ht="13.5" customHeight="1" x14ac:dyDescent="0.25">
      <c r="A1903" s="4" t="str">
        <f t="shared" si="60"/>
        <v>1687_풍각남면_275</v>
      </c>
      <c r="B1903" s="1">
        <v>1687</v>
      </c>
      <c r="C1903" s="1" t="s">
        <v>11322</v>
      </c>
      <c r="D1903" s="1" t="s">
        <v>11323</v>
      </c>
      <c r="E1903" s="1">
        <v>1902</v>
      </c>
      <c r="F1903" s="1">
        <v>11</v>
      </c>
      <c r="G1903" s="1" t="s">
        <v>4041</v>
      </c>
      <c r="H1903" s="1" t="s">
        <v>13398</v>
      </c>
      <c r="I1903" s="1">
        <v>1</v>
      </c>
      <c r="L1903" s="1">
        <v>4</v>
      </c>
      <c r="M1903" s="1" t="s">
        <v>4122</v>
      </c>
      <c r="N1903" s="1" t="s">
        <v>9093</v>
      </c>
      <c r="T1903" s="1" t="s">
        <v>11389</v>
      </c>
      <c r="U1903" s="1" t="s">
        <v>324</v>
      </c>
      <c r="V1903" s="1" t="s">
        <v>6693</v>
      </c>
      <c r="Y1903" s="1" t="s">
        <v>1222</v>
      </c>
      <c r="Z1903" s="1" t="s">
        <v>7378</v>
      </c>
      <c r="AC1903" s="1">
        <v>47</v>
      </c>
      <c r="AD1903" s="1" t="s">
        <v>172</v>
      </c>
      <c r="AE1903" s="1" t="s">
        <v>8733</v>
      </c>
      <c r="AT1903" s="1" t="s">
        <v>216</v>
      </c>
      <c r="AU1903" s="1" t="s">
        <v>13344</v>
      </c>
      <c r="AV1903" s="1" t="s">
        <v>4074</v>
      </c>
      <c r="AW1903" s="1" t="s">
        <v>8257</v>
      </c>
      <c r="BB1903" s="1" t="s">
        <v>46</v>
      </c>
      <c r="BC1903" s="1" t="s">
        <v>6783</v>
      </c>
      <c r="BD1903" s="1" t="s">
        <v>71</v>
      </c>
      <c r="BE1903" s="1" t="s">
        <v>11841</v>
      </c>
      <c r="BU1903" s="1" t="s">
        <v>14116</v>
      </c>
    </row>
    <row r="1904" spans="1:73" ht="13.5" customHeight="1" x14ac:dyDescent="0.25">
      <c r="A1904" s="4" t="str">
        <f t="shared" si="60"/>
        <v>1687_풍각남면_275</v>
      </c>
      <c r="B1904" s="1">
        <v>1687</v>
      </c>
      <c r="C1904" s="1" t="s">
        <v>11322</v>
      </c>
      <c r="D1904" s="1" t="s">
        <v>11323</v>
      </c>
      <c r="E1904" s="1">
        <v>1903</v>
      </c>
      <c r="F1904" s="1">
        <v>11</v>
      </c>
      <c r="G1904" s="1" t="s">
        <v>4041</v>
      </c>
      <c r="H1904" s="1" t="s">
        <v>13398</v>
      </c>
      <c r="I1904" s="1">
        <v>1</v>
      </c>
      <c r="L1904" s="1">
        <v>4</v>
      </c>
      <c r="M1904" s="1" t="s">
        <v>4122</v>
      </c>
      <c r="N1904" s="1" t="s">
        <v>9093</v>
      </c>
      <c r="T1904" s="1" t="s">
        <v>11389</v>
      </c>
      <c r="U1904" s="1" t="s">
        <v>324</v>
      </c>
      <c r="V1904" s="1" t="s">
        <v>6693</v>
      </c>
      <c r="Y1904" s="1" t="s">
        <v>1574</v>
      </c>
      <c r="Z1904" s="1" t="s">
        <v>7483</v>
      </c>
      <c r="AC1904" s="1">
        <v>55</v>
      </c>
      <c r="AD1904" s="1" t="s">
        <v>431</v>
      </c>
      <c r="AE1904" s="1" t="s">
        <v>8760</v>
      </c>
      <c r="AT1904" s="1" t="s">
        <v>297</v>
      </c>
      <c r="AU1904" s="1" t="s">
        <v>11759</v>
      </c>
      <c r="AV1904" s="1" t="s">
        <v>4096</v>
      </c>
      <c r="AW1904" s="1" t="s">
        <v>13571</v>
      </c>
      <c r="BB1904" s="1" t="s">
        <v>46</v>
      </c>
      <c r="BC1904" s="1" t="s">
        <v>6783</v>
      </c>
      <c r="BD1904" s="1" t="s">
        <v>4097</v>
      </c>
      <c r="BE1904" s="1" t="s">
        <v>11843</v>
      </c>
    </row>
    <row r="1905" spans="1:72" ht="13.5" customHeight="1" x14ac:dyDescent="0.25">
      <c r="A1905" s="4" t="str">
        <f t="shared" si="60"/>
        <v>1687_풍각남면_275</v>
      </c>
      <c r="B1905" s="1">
        <v>1687</v>
      </c>
      <c r="C1905" s="1" t="s">
        <v>11322</v>
      </c>
      <c r="D1905" s="1" t="s">
        <v>11323</v>
      </c>
      <c r="E1905" s="1">
        <v>1904</v>
      </c>
      <c r="F1905" s="1">
        <v>11</v>
      </c>
      <c r="G1905" s="1" t="s">
        <v>4041</v>
      </c>
      <c r="H1905" s="1" t="s">
        <v>13398</v>
      </c>
      <c r="I1905" s="1">
        <v>1</v>
      </c>
      <c r="L1905" s="1">
        <v>4</v>
      </c>
      <c r="M1905" s="1" t="s">
        <v>4122</v>
      </c>
      <c r="N1905" s="1" t="s">
        <v>9093</v>
      </c>
      <c r="T1905" s="1" t="s">
        <v>11389</v>
      </c>
      <c r="U1905" s="1" t="s">
        <v>324</v>
      </c>
      <c r="V1905" s="1" t="s">
        <v>6693</v>
      </c>
      <c r="Y1905" s="1" t="s">
        <v>4091</v>
      </c>
      <c r="Z1905" s="1" t="s">
        <v>8103</v>
      </c>
      <c r="AC1905" s="1">
        <v>38</v>
      </c>
      <c r="AD1905" s="1" t="s">
        <v>85</v>
      </c>
      <c r="AE1905" s="1" t="s">
        <v>8720</v>
      </c>
      <c r="AF1905" s="1" t="s">
        <v>97</v>
      </c>
      <c r="AG1905" s="1" t="s">
        <v>8774</v>
      </c>
      <c r="AT1905" s="1" t="s">
        <v>1171</v>
      </c>
      <c r="AU1905" s="1" t="s">
        <v>7037</v>
      </c>
      <c r="AV1905" s="1" t="s">
        <v>928</v>
      </c>
      <c r="AW1905" s="1" t="s">
        <v>9295</v>
      </c>
      <c r="BB1905" s="1" t="s">
        <v>46</v>
      </c>
      <c r="BC1905" s="1" t="s">
        <v>6783</v>
      </c>
      <c r="BD1905" s="1" t="s">
        <v>4059</v>
      </c>
      <c r="BE1905" s="1" t="s">
        <v>9806</v>
      </c>
    </row>
    <row r="1906" spans="1:72" ht="13.5" customHeight="1" x14ac:dyDescent="0.25">
      <c r="A1906" s="4" t="str">
        <f t="shared" ref="A1906:A1946" si="61">HYPERLINK("http://kyu.snu.ac.kr/sdhj/index.jsp?type=hj/GK14817_00IH_0001_0276.jpg","1687_풍각남면_276")</f>
        <v>1687_풍각남면_276</v>
      </c>
      <c r="B1906" s="1">
        <v>1687</v>
      </c>
      <c r="C1906" s="1" t="s">
        <v>11322</v>
      </c>
      <c r="D1906" s="1" t="s">
        <v>11323</v>
      </c>
      <c r="E1906" s="1">
        <v>1905</v>
      </c>
      <c r="F1906" s="1">
        <v>11</v>
      </c>
      <c r="G1906" s="1" t="s">
        <v>4041</v>
      </c>
      <c r="H1906" s="1" t="s">
        <v>13398</v>
      </c>
      <c r="I1906" s="1">
        <v>1</v>
      </c>
      <c r="L1906" s="1">
        <v>4</v>
      </c>
      <c r="M1906" s="1" t="s">
        <v>4122</v>
      </c>
      <c r="N1906" s="1" t="s">
        <v>9093</v>
      </c>
      <c r="T1906" s="1" t="s">
        <v>11389</v>
      </c>
      <c r="U1906" s="1" t="s">
        <v>413</v>
      </c>
      <c r="V1906" s="1" t="s">
        <v>6695</v>
      </c>
      <c r="Y1906" s="1" t="s">
        <v>2659</v>
      </c>
      <c r="Z1906" s="1" t="s">
        <v>7962</v>
      </c>
      <c r="AC1906" s="1">
        <v>5</v>
      </c>
      <c r="AD1906" s="1" t="s">
        <v>133</v>
      </c>
      <c r="AE1906" s="1" t="s">
        <v>8727</v>
      </c>
      <c r="AF1906" s="1" t="s">
        <v>97</v>
      </c>
      <c r="AG1906" s="1" t="s">
        <v>8774</v>
      </c>
      <c r="AT1906" s="1" t="s">
        <v>297</v>
      </c>
      <c r="AU1906" s="1" t="s">
        <v>11759</v>
      </c>
      <c r="AV1906" s="1" t="s">
        <v>3527</v>
      </c>
      <c r="AW1906" s="1" t="s">
        <v>7959</v>
      </c>
      <c r="BB1906" s="1" t="s">
        <v>46</v>
      </c>
      <c r="BC1906" s="1" t="s">
        <v>6783</v>
      </c>
      <c r="BD1906" s="1" t="s">
        <v>1571</v>
      </c>
      <c r="BE1906" s="1" t="s">
        <v>7905</v>
      </c>
    </row>
    <row r="1907" spans="1:72" ht="13.5" customHeight="1" x14ac:dyDescent="0.25">
      <c r="A1907" s="4" t="str">
        <f t="shared" si="61"/>
        <v>1687_풍각남면_276</v>
      </c>
      <c r="B1907" s="1">
        <v>1687</v>
      </c>
      <c r="C1907" s="1" t="s">
        <v>11322</v>
      </c>
      <c r="D1907" s="1" t="s">
        <v>11323</v>
      </c>
      <c r="E1907" s="1">
        <v>1906</v>
      </c>
      <c r="F1907" s="1">
        <v>11</v>
      </c>
      <c r="G1907" s="1" t="s">
        <v>4041</v>
      </c>
      <c r="H1907" s="1" t="s">
        <v>13398</v>
      </c>
      <c r="I1907" s="1">
        <v>1</v>
      </c>
      <c r="L1907" s="1">
        <v>4</v>
      </c>
      <c r="M1907" s="1" t="s">
        <v>4122</v>
      </c>
      <c r="N1907" s="1" t="s">
        <v>9093</v>
      </c>
      <c r="T1907" s="1" t="s">
        <v>11389</v>
      </c>
      <c r="U1907" s="1" t="s">
        <v>413</v>
      </c>
      <c r="V1907" s="1" t="s">
        <v>6695</v>
      </c>
      <c r="Y1907" s="1" t="s">
        <v>4102</v>
      </c>
      <c r="Z1907" s="1" t="s">
        <v>8104</v>
      </c>
      <c r="AC1907" s="1">
        <v>60</v>
      </c>
      <c r="AD1907" s="1" t="s">
        <v>312</v>
      </c>
      <c r="AE1907" s="1" t="s">
        <v>8746</v>
      </c>
      <c r="AT1907" s="1" t="s">
        <v>216</v>
      </c>
      <c r="AU1907" s="1" t="s">
        <v>13344</v>
      </c>
      <c r="AV1907" s="1" t="s">
        <v>4074</v>
      </c>
      <c r="AW1907" s="1" t="s">
        <v>8257</v>
      </c>
      <c r="BB1907" s="1" t="s">
        <v>46</v>
      </c>
      <c r="BC1907" s="1" t="s">
        <v>6783</v>
      </c>
      <c r="BD1907" s="1" t="s">
        <v>71</v>
      </c>
      <c r="BE1907" s="1" t="s">
        <v>11841</v>
      </c>
    </row>
    <row r="1908" spans="1:72" ht="13.5" customHeight="1" x14ac:dyDescent="0.25">
      <c r="A1908" s="4" t="str">
        <f t="shared" si="61"/>
        <v>1687_풍각남면_276</v>
      </c>
      <c r="B1908" s="1">
        <v>1687</v>
      </c>
      <c r="C1908" s="1" t="s">
        <v>11322</v>
      </c>
      <c r="D1908" s="1" t="s">
        <v>11323</v>
      </c>
      <c r="E1908" s="1">
        <v>1907</v>
      </c>
      <c r="F1908" s="1">
        <v>11</v>
      </c>
      <c r="G1908" s="1" t="s">
        <v>4041</v>
      </c>
      <c r="H1908" s="1" t="s">
        <v>13398</v>
      </c>
      <c r="I1908" s="1">
        <v>1</v>
      </c>
      <c r="L1908" s="1">
        <v>4</v>
      </c>
      <c r="M1908" s="1" t="s">
        <v>4122</v>
      </c>
      <c r="N1908" s="1" t="s">
        <v>9093</v>
      </c>
      <c r="T1908" s="1" t="s">
        <v>11389</v>
      </c>
      <c r="U1908" s="1" t="s">
        <v>324</v>
      </c>
      <c r="V1908" s="1" t="s">
        <v>6693</v>
      </c>
      <c r="Y1908" s="1" t="s">
        <v>4103</v>
      </c>
      <c r="Z1908" s="1" t="s">
        <v>11472</v>
      </c>
      <c r="AC1908" s="1">
        <v>20</v>
      </c>
      <c r="AD1908" s="1" t="s">
        <v>1066</v>
      </c>
      <c r="AE1908" s="1" t="s">
        <v>7176</v>
      </c>
      <c r="AV1908" s="1" t="s">
        <v>4104</v>
      </c>
      <c r="AW1908" s="1" t="s">
        <v>9539</v>
      </c>
      <c r="BB1908" s="1" t="s">
        <v>46</v>
      </c>
      <c r="BC1908" s="1" t="s">
        <v>6783</v>
      </c>
      <c r="BD1908" s="1" t="s">
        <v>4105</v>
      </c>
      <c r="BE1908" s="1" t="s">
        <v>11844</v>
      </c>
    </row>
    <row r="1909" spans="1:72" ht="13.5" customHeight="1" x14ac:dyDescent="0.25">
      <c r="A1909" s="4" t="str">
        <f t="shared" si="61"/>
        <v>1687_풍각남면_276</v>
      </c>
      <c r="B1909" s="1">
        <v>1687</v>
      </c>
      <c r="C1909" s="1" t="s">
        <v>11322</v>
      </c>
      <c r="D1909" s="1" t="s">
        <v>11323</v>
      </c>
      <c r="E1909" s="1">
        <v>1908</v>
      </c>
      <c r="F1909" s="1">
        <v>11</v>
      </c>
      <c r="G1909" s="1" t="s">
        <v>4041</v>
      </c>
      <c r="H1909" s="1" t="s">
        <v>13398</v>
      </c>
      <c r="I1909" s="1">
        <v>1</v>
      </c>
      <c r="L1909" s="1">
        <v>4</v>
      </c>
      <c r="M1909" s="1" t="s">
        <v>4122</v>
      </c>
      <c r="N1909" s="1" t="s">
        <v>9093</v>
      </c>
      <c r="T1909" s="1" t="s">
        <v>11389</v>
      </c>
      <c r="U1909" s="1" t="s">
        <v>324</v>
      </c>
      <c r="V1909" s="1" t="s">
        <v>6693</v>
      </c>
      <c r="Y1909" s="1" t="s">
        <v>299</v>
      </c>
      <c r="Z1909" s="1" t="s">
        <v>7157</v>
      </c>
      <c r="AC1909" s="1">
        <v>29</v>
      </c>
      <c r="AD1909" s="1" t="s">
        <v>422</v>
      </c>
      <c r="AE1909" s="1" t="s">
        <v>8757</v>
      </c>
      <c r="AF1909" s="1" t="s">
        <v>97</v>
      </c>
      <c r="AG1909" s="1" t="s">
        <v>8774</v>
      </c>
      <c r="AT1909" s="1" t="s">
        <v>44</v>
      </c>
      <c r="AU1909" s="1" t="s">
        <v>6669</v>
      </c>
      <c r="AV1909" s="1" t="s">
        <v>2543</v>
      </c>
      <c r="AW1909" s="1" t="s">
        <v>9331</v>
      </c>
      <c r="BB1909" s="1" t="s">
        <v>46</v>
      </c>
      <c r="BC1909" s="1" t="s">
        <v>6783</v>
      </c>
      <c r="BD1909" s="1" t="s">
        <v>4106</v>
      </c>
      <c r="BE1909" s="1" t="s">
        <v>9811</v>
      </c>
    </row>
    <row r="1910" spans="1:72" ht="13.5" customHeight="1" x14ac:dyDescent="0.25">
      <c r="A1910" s="4" t="str">
        <f t="shared" si="61"/>
        <v>1687_풍각남면_276</v>
      </c>
      <c r="B1910" s="1">
        <v>1687</v>
      </c>
      <c r="C1910" s="1" t="s">
        <v>11322</v>
      </c>
      <c r="D1910" s="1" t="s">
        <v>11323</v>
      </c>
      <c r="E1910" s="1">
        <v>1909</v>
      </c>
      <c r="F1910" s="1">
        <v>11</v>
      </c>
      <c r="G1910" s="1" t="s">
        <v>4041</v>
      </c>
      <c r="H1910" s="1" t="s">
        <v>13398</v>
      </c>
      <c r="I1910" s="1">
        <v>1</v>
      </c>
      <c r="L1910" s="1">
        <v>4</v>
      </c>
      <c r="M1910" s="1" t="s">
        <v>4122</v>
      </c>
      <c r="N1910" s="1" t="s">
        <v>9093</v>
      </c>
      <c r="T1910" s="1" t="s">
        <v>11389</v>
      </c>
      <c r="U1910" s="1" t="s">
        <v>322</v>
      </c>
      <c r="V1910" s="1" t="s">
        <v>6685</v>
      </c>
      <c r="Y1910" s="1" t="s">
        <v>4107</v>
      </c>
      <c r="Z1910" s="1" t="s">
        <v>8105</v>
      </c>
      <c r="AC1910" s="1">
        <v>43</v>
      </c>
      <c r="AD1910" s="1" t="s">
        <v>382</v>
      </c>
      <c r="AE1910" s="1" t="s">
        <v>8753</v>
      </c>
      <c r="AF1910" s="1" t="s">
        <v>3498</v>
      </c>
      <c r="AG1910" s="1" t="s">
        <v>8806</v>
      </c>
      <c r="AT1910" s="1" t="s">
        <v>44</v>
      </c>
      <c r="AU1910" s="1" t="s">
        <v>6669</v>
      </c>
      <c r="AV1910" s="1" t="s">
        <v>2543</v>
      </c>
      <c r="AW1910" s="1" t="s">
        <v>9331</v>
      </c>
      <c r="BB1910" s="1" t="s">
        <v>46</v>
      </c>
      <c r="BC1910" s="1" t="s">
        <v>6783</v>
      </c>
      <c r="BD1910" s="1" t="s">
        <v>4106</v>
      </c>
      <c r="BE1910" s="1" t="s">
        <v>9811</v>
      </c>
    </row>
    <row r="1911" spans="1:72" ht="13.5" customHeight="1" x14ac:dyDescent="0.25">
      <c r="A1911" s="4" t="str">
        <f t="shared" si="61"/>
        <v>1687_풍각남면_276</v>
      </c>
      <c r="B1911" s="1">
        <v>1687</v>
      </c>
      <c r="C1911" s="1" t="s">
        <v>11322</v>
      </c>
      <c r="D1911" s="1" t="s">
        <v>11323</v>
      </c>
      <c r="E1911" s="1">
        <v>1910</v>
      </c>
      <c r="F1911" s="1">
        <v>11</v>
      </c>
      <c r="G1911" s="1" t="s">
        <v>4041</v>
      </c>
      <c r="H1911" s="1" t="s">
        <v>13398</v>
      </c>
      <c r="I1911" s="1">
        <v>1</v>
      </c>
      <c r="L1911" s="1">
        <v>4</v>
      </c>
      <c r="M1911" s="1" t="s">
        <v>4122</v>
      </c>
      <c r="N1911" s="1" t="s">
        <v>9093</v>
      </c>
      <c r="T1911" s="1" t="s">
        <v>11389</v>
      </c>
      <c r="U1911" s="1" t="s">
        <v>322</v>
      </c>
      <c r="V1911" s="1" t="s">
        <v>6685</v>
      </c>
      <c r="Y1911" s="1" t="s">
        <v>4108</v>
      </c>
      <c r="Z1911" s="1" t="s">
        <v>8106</v>
      </c>
      <c r="AF1911" s="1" t="s">
        <v>3498</v>
      </c>
      <c r="AG1911" s="1" t="s">
        <v>8806</v>
      </c>
    </row>
    <row r="1912" spans="1:72" ht="13.5" customHeight="1" x14ac:dyDescent="0.25">
      <c r="A1912" s="4" t="str">
        <f t="shared" si="61"/>
        <v>1687_풍각남면_276</v>
      </c>
      <c r="B1912" s="1">
        <v>1687</v>
      </c>
      <c r="C1912" s="1" t="s">
        <v>11322</v>
      </c>
      <c r="D1912" s="1" t="s">
        <v>11323</v>
      </c>
      <c r="E1912" s="1">
        <v>1911</v>
      </c>
      <c r="F1912" s="1">
        <v>11</v>
      </c>
      <c r="G1912" s="1" t="s">
        <v>4041</v>
      </c>
      <c r="H1912" s="1" t="s">
        <v>13398</v>
      </c>
      <c r="I1912" s="1">
        <v>1</v>
      </c>
      <c r="L1912" s="1">
        <v>4</v>
      </c>
      <c r="M1912" s="1" t="s">
        <v>4122</v>
      </c>
      <c r="N1912" s="1" t="s">
        <v>9093</v>
      </c>
      <c r="T1912" s="1" t="s">
        <v>11389</v>
      </c>
      <c r="U1912" s="1" t="s">
        <v>324</v>
      </c>
      <c r="V1912" s="1" t="s">
        <v>6693</v>
      </c>
      <c r="Y1912" s="1" t="s">
        <v>4109</v>
      </c>
      <c r="Z1912" s="1" t="s">
        <v>8107</v>
      </c>
      <c r="AC1912" s="1">
        <v>30</v>
      </c>
      <c r="AD1912" s="1" t="s">
        <v>136</v>
      </c>
      <c r="AE1912" s="1" t="s">
        <v>8728</v>
      </c>
      <c r="AF1912" s="1" t="s">
        <v>97</v>
      </c>
      <c r="AG1912" s="1" t="s">
        <v>8774</v>
      </c>
      <c r="AT1912" s="1" t="s">
        <v>44</v>
      </c>
      <c r="AU1912" s="1" t="s">
        <v>6669</v>
      </c>
      <c r="AV1912" s="1" t="s">
        <v>4090</v>
      </c>
      <c r="AW1912" s="1" t="s">
        <v>9538</v>
      </c>
      <c r="BB1912" s="1" t="s">
        <v>46</v>
      </c>
      <c r="BC1912" s="1" t="s">
        <v>6783</v>
      </c>
      <c r="BD1912" s="1" t="s">
        <v>13909</v>
      </c>
      <c r="BE1912" s="1" t="s">
        <v>8492</v>
      </c>
    </row>
    <row r="1913" spans="1:72" ht="13.5" customHeight="1" x14ac:dyDescent="0.25">
      <c r="A1913" s="4" t="str">
        <f t="shared" si="61"/>
        <v>1687_풍각남면_276</v>
      </c>
      <c r="B1913" s="1">
        <v>1687</v>
      </c>
      <c r="C1913" s="1" t="s">
        <v>11322</v>
      </c>
      <c r="D1913" s="1" t="s">
        <v>11323</v>
      </c>
      <c r="E1913" s="1">
        <v>1912</v>
      </c>
      <c r="F1913" s="1">
        <v>11</v>
      </c>
      <c r="G1913" s="1" t="s">
        <v>4041</v>
      </c>
      <c r="H1913" s="1" t="s">
        <v>13398</v>
      </c>
      <c r="I1913" s="1">
        <v>1</v>
      </c>
      <c r="L1913" s="1">
        <v>4</v>
      </c>
      <c r="M1913" s="1" t="s">
        <v>4122</v>
      </c>
      <c r="N1913" s="1" t="s">
        <v>9093</v>
      </c>
      <c r="T1913" s="1" t="s">
        <v>11389</v>
      </c>
      <c r="U1913" s="1" t="s">
        <v>322</v>
      </c>
      <c r="V1913" s="1" t="s">
        <v>6685</v>
      </c>
      <c r="Y1913" s="1" t="s">
        <v>13736</v>
      </c>
      <c r="Z1913" s="1" t="s">
        <v>7429</v>
      </c>
      <c r="AC1913" s="1">
        <v>25</v>
      </c>
      <c r="AD1913" s="1" t="s">
        <v>401</v>
      </c>
      <c r="AE1913" s="1" t="s">
        <v>8754</v>
      </c>
      <c r="AT1913" s="1" t="s">
        <v>44</v>
      </c>
      <c r="AU1913" s="1" t="s">
        <v>6669</v>
      </c>
      <c r="AV1913" s="1" t="s">
        <v>3709</v>
      </c>
      <c r="AW1913" s="1" t="s">
        <v>11801</v>
      </c>
      <c r="BB1913" s="1" t="s">
        <v>46</v>
      </c>
      <c r="BC1913" s="1" t="s">
        <v>6783</v>
      </c>
      <c r="BD1913" s="1" t="s">
        <v>4091</v>
      </c>
      <c r="BE1913" s="1" t="s">
        <v>8103</v>
      </c>
    </row>
    <row r="1914" spans="1:72" ht="13.5" customHeight="1" x14ac:dyDescent="0.25">
      <c r="A1914" s="4" t="str">
        <f t="shared" si="61"/>
        <v>1687_풍각남면_276</v>
      </c>
      <c r="B1914" s="1">
        <v>1687</v>
      </c>
      <c r="C1914" s="1" t="s">
        <v>11322</v>
      </c>
      <c r="D1914" s="1" t="s">
        <v>11323</v>
      </c>
      <c r="E1914" s="1">
        <v>1913</v>
      </c>
      <c r="F1914" s="1">
        <v>11</v>
      </c>
      <c r="G1914" s="1" t="s">
        <v>4041</v>
      </c>
      <c r="H1914" s="1" t="s">
        <v>13398</v>
      </c>
      <c r="I1914" s="1">
        <v>1</v>
      </c>
      <c r="L1914" s="1">
        <v>5</v>
      </c>
      <c r="M1914" s="1" t="s">
        <v>3325</v>
      </c>
      <c r="N1914" s="1" t="s">
        <v>12919</v>
      </c>
      <c r="O1914" s="1" t="s">
        <v>443</v>
      </c>
      <c r="P1914" s="1" t="s">
        <v>11371</v>
      </c>
      <c r="T1914" s="1" t="s">
        <v>11368</v>
      </c>
      <c r="U1914" s="1" t="s">
        <v>1913</v>
      </c>
      <c r="V1914" s="1" t="s">
        <v>6792</v>
      </c>
      <c r="W1914" s="1" t="s">
        <v>98</v>
      </c>
      <c r="X1914" s="1" t="s">
        <v>11439</v>
      </c>
      <c r="Y1914" s="1" t="s">
        <v>140</v>
      </c>
      <c r="Z1914" s="1" t="s">
        <v>7129</v>
      </c>
      <c r="AC1914" s="1">
        <v>44</v>
      </c>
      <c r="AD1914" s="1" t="s">
        <v>229</v>
      </c>
      <c r="AE1914" s="1" t="s">
        <v>8739</v>
      </c>
      <c r="AJ1914" s="1" t="s">
        <v>17</v>
      </c>
      <c r="AK1914" s="1" t="s">
        <v>8908</v>
      </c>
      <c r="AL1914" s="1" t="s">
        <v>86</v>
      </c>
      <c r="AM1914" s="1" t="s">
        <v>8853</v>
      </c>
      <c r="AT1914" s="1" t="s">
        <v>1110</v>
      </c>
      <c r="AU1914" s="1" t="s">
        <v>9220</v>
      </c>
      <c r="AV1914" s="1" t="s">
        <v>549</v>
      </c>
      <c r="AW1914" s="1" t="s">
        <v>7209</v>
      </c>
      <c r="BG1914" s="1" t="s">
        <v>4110</v>
      </c>
      <c r="BH1914" s="1" t="s">
        <v>9928</v>
      </c>
      <c r="BI1914" s="1" t="s">
        <v>4111</v>
      </c>
      <c r="BJ1914" s="1" t="s">
        <v>9575</v>
      </c>
      <c r="BK1914" s="1" t="s">
        <v>4112</v>
      </c>
      <c r="BL1914" s="1" t="s">
        <v>10365</v>
      </c>
      <c r="BM1914" s="1" t="s">
        <v>4113</v>
      </c>
      <c r="BN1914" s="1" t="s">
        <v>10613</v>
      </c>
      <c r="BO1914" s="1" t="s">
        <v>78</v>
      </c>
      <c r="BP1914" s="1" t="s">
        <v>6689</v>
      </c>
      <c r="BQ1914" s="1" t="s">
        <v>4114</v>
      </c>
      <c r="BR1914" s="1" t="s">
        <v>11095</v>
      </c>
      <c r="BS1914" s="1" t="s">
        <v>77</v>
      </c>
      <c r="BT1914" s="1" t="s">
        <v>8882</v>
      </c>
    </row>
    <row r="1915" spans="1:72" ht="13.5" customHeight="1" x14ac:dyDescent="0.25">
      <c r="A1915" s="4" t="str">
        <f t="shared" si="61"/>
        <v>1687_풍각남면_276</v>
      </c>
      <c r="B1915" s="1">
        <v>1687</v>
      </c>
      <c r="C1915" s="1" t="s">
        <v>11322</v>
      </c>
      <c r="D1915" s="1" t="s">
        <v>11323</v>
      </c>
      <c r="E1915" s="1">
        <v>1914</v>
      </c>
      <c r="F1915" s="1">
        <v>11</v>
      </c>
      <c r="G1915" s="1" t="s">
        <v>4041</v>
      </c>
      <c r="H1915" s="1" t="s">
        <v>13398</v>
      </c>
      <c r="I1915" s="1">
        <v>1</v>
      </c>
      <c r="L1915" s="1">
        <v>5</v>
      </c>
      <c r="M1915" s="1" t="s">
        <v>3325</v>
      </c>
      <c r="N1915" s="1" t="s">
        <v>12919</v>
      </c>
      <c r="S1915" s="1" t="s">
        <v>93</v>
      </c>
      <c r="T1915" s="1" t="s">
        <v>6597</v>
      </c>
      <c r="U1915" s="1" t="s">
        <v>3139</v>
      </c>
      <c r="V1915" s="1" t="s">
        <v>6931</v>
      </c>
      <c r="W1915" s="1" t="s">
        <v>74</v>
      </c>
      <c r="X1915" s="1" t="s">
        <v>7057</v>
      </c>
      <c r="Y1915" s="1" t="s">
        <v>4115</v>
      </c>
      <c r="Z1915" s="1" t="s">
        <v>8108</v>
      </c>
      <c r="AC1915" s="1">
        <v>21</v>
      </c>
      <c r="AD1915" s="1" t="s">
        <v>415</v>
      </c>
      <c r="AE1915" s="1" t="s">
        <v>8756</v>
      </c>
    </row>
    <row r="1916" spans="1:72" ht="13.5" customHeight="1" x14ac:dyDescent="0.25">
      <c r="A1916" s="4" t="str">
        <f t="shared" si="61"/>
        <v>1687_풍각남면_276</v>
      </c>
      <c r="B1916" s="1">
        <v>1687</v>
      </c>
      <c r="C1916" s="1" t="s">
        <v>11322</v>
      </c>
      <c r="D1916" s="1" t="s">
        <v>11323</v>
      </c>
      <c r="E1916" s="1">
        <v>1915</v>
      </c>
      <c r="F1916" s="1">
        <v>11</v>
      </c>
      <c r="G1916" s="1" t="s">
        <v>4041</v>
      </c>
      <c r="H1916" s="1" t="s">
        <v>13398</v>
      </c>
      <c r="I1916" s="1">
        <v>1</v>
      </c>
      <c r="L1916" s="1">
        <v>5</v>
      </c>
      <c r="M1916" s="1" t="s">
        <v>3325</v>
      </c>
      <c r="N1916" s="1" t="s">
        <v>12919</v>
      </c>
      <c r="S1916" s="1" t="s">
        <v>341</v>
      </c>
      <c r="T1916" s="1" t="s">
        <v>6594</v>
      </c>
      <c r="W1916" s="1" t="s">
        <v>98</v>
      </c>
      <c r="X1916" s="1" t="s">
        <v>11439</v>
      </c>
      <c r="Y1916" s="1" t="s">
        <v>140</v>
      </c>
      <c r="Z1916" s="1" t="s">
        <v>7129</v>
      </c>
      <c r="AC1916" s="1">
        <v>22</v>
      </c>
      <c r="AD1916" s="1" t="s">
        <v>253</v>
      </c>
      <c r="AE1916" s="1" t="s">
        <v>8742</v>
      </c>
      <c r="AF1916" s="1" t="s">
        <v>97</v>
      </c>
      <c r="AG1916" s="1" t="s">
        <v>8774</v>
      </c>
    </row>
    <row r="1917" spans="1:72" ht="13.5" customHeight="1" x14ac:dyDescent="0.25">
      <c r="A1917" s="4" t="str">
        <f t="shared" si="61"/>
        <v>1687_풍각남면_276</v>
      </c>
      <c r="B1917" s="1">
        <v>1687</v>
      </c>
      <c r="C1917" s="1" t="s">
        <v>11322</v>
      </c>
      <c r="D1917" s="1" t="s">
        <v>11323</v>
      </c>
      <c r="E1917" s="1">
        <v>1916</v>
      </c>
      <c r="F1917" s="1">
        <v>11</v>
      </c>
      <c r="G1917" s="1" t="s">
        <v>4041</v>
      </c>
      <c r="H1917" s="1" t="s">
        <v>13398</v>
      </c>
      <c r="I1917" s="1">
        <v>1</v>
      </c>
      <c r="L1917" s="1">
        <v>5</v>
      </c>
      <c r="M1917" s="1" t="s">
        <v>3325</v>
      </c>
      <c r="N1917" s="1" t="s">
        <v>12919</v>
      </c>
      <c r="T1917" s="1" t="s">
        <v>11389</v>
      </c>
      <c r="U1917" s="1" t="s">
        <v>413</v>
      </c>
      <c r="V1917" s="1" t="s">
        <v>6695</v>
      </c>
      <c r="Y1917" s="1" t="s">
        <v>2544</v>
      </c>
      <c r="Z1917" s="1" t="s">
        <v>7718</v>
      </c>
      <c r="AC1917" s="1">
        <v>16</v>
      </c>
      <c r="AD1917" s="1" t="s">
        <v>1075</v>
      </c>
      <c r="AE1917" s="1" t="s">
        <v>8769</v>
      </c>
      <c r="AT1917" s="1" t="s">
        <v>44</v>
      </c>
      <c r="AU1917" s="1" t="s">
        <v>6669</v>
      </c>
      <c r="AV1917" s="1" t="s">
        <v>1461</v>
      </c>
      <c r="AW1917" s="1" t="s">
        <v>8047</v>
      </c>
      <c r="BB1917" s="1" t="s">
        <v>46</v>
      </c>
      <c r="BC1917" s="1" t="s">
        <v>6783</v>
      </c>
      <c r="BD1917" s="1" t="s">
        <v>3211</v>
      </c>
      <c r="BE1917" s="1" t="s">
        <v>7732</v>
      </c>
    </row>
    <row r="1918" spans="1:72" ht="13.5" customHeight="1" x14ac:dyDescent="0.25">
      <c r="A1918" s="4" t="str">
        <f t="shared" si="61"/>
        <v>1687_풍각남면_276</v>
      </c>
      <c r="B1918" s="1">
        <v>1687</v>
      </c>
      <c r="C1918" s="1" t="s">
        <v>11322</v>
      </c>
      <c r="D1918" s="1" t="s">
        <v>11323</v>
      </c>
      <c r="E1918" s="1">
        <v>1917</v>
      </c>
      <c r="F1918" s="1">
        <v>11</v>
      </c>
      <c r="G1918" s="1" t="s">
        <v>4041</v>
      </c>
      <c r="H1918" s="1" t="s">
        <v>13398</v>
      </c>
      <c r="I1918" s="1">
        <v>1</v>
      </c>
      <c r="L1918" s="1">
        <v>5</v>
      </c>
      <c r="M1918" s="1" t="s">
        <v>3325</v>
      </c>
      <c r="N1918" s="1" t="s">
        <v>12919</v>
      </c>
      <c r="T1918" s="1" t="s">
        <v>11389</v>
      </c>
      <c r="U1918" s="1" t="s">
        <v>324</v>
      </c>
      <c r="V1918" s="1" t="s">
        <v>6693</v>
      </c>
      <c r="Y1918" s="1" t="s">
        <v>921</v>
      </c>
      <c r="Z1918" s="1" t="s">
        <v>7293</v>
      </c>
      <c r="AC1918" s="1">
        <v>10</v>
      </c>
      <c r="AD1918" s="1" t="s">
        <v>67</v>
      </c>
      <c r="AE1918" s="1" t="s">
        <v>8717</v>
      </c>
      <c r="AT1918" s="1" t="s">
        <v>216</v>
      </c>
      <c r="AU1918" s="1" t="s">
        <v>13344</v>
      </c>
      <c r="AV1918" s="1" t="s">
        <v>542</v>
      </c>
      <c r="AW1918" s="1" t="s">
        <v>7207</v>
      </c>
      <c r="BB1918" s="1" t="s">
        <v>46</v>
      </c>
      <c r="BC1918" s="1" t="s">
        <v>6783</v>
      </c>
      <c r="BD1918" s="1" t="s">
        <v>1222</v>
      </c>
      <c r="BE1918" s="1" t="s">
        <v>7378</v>
      </c>
    </row>
    <row r="1919" spans="1:72" ht="13.5" customHeight="1" x14ac:dyDescent="0.25">
      <c r="A1919" s="4" t="str">
        <f t="shared" si="61"/>
        <v>1687_풍각남면_276</v>
      </c>
      <c r="B1919" s="1">
        <v>1687</v>
      </c>
      <c r="C1919" s="1" t="s">
        <v>11322</v>
      </c>
      <c r="D1919" s="1" t="s">
        <v>11323</v>
      </c>
      <c r="E1919" s="1">
        <v>1918</v>
      </c>
      <c r="F1919" s="1">
        <v>11</v>
      </c>
      <c r="G1919" s="1" t="s">
        <v>4041</v>
      </c>
      <c r="H1919" s="1" t="s">
        <v>13398</v>
      </c>
      <c r="I1919" s="1">
        <v>2</v>
      </c>
      <c r="J1919" s="1" t="s">
        <v>4116</v>
      </c>
      <c r="K1919" s="1" t="s">
        <v>6531</v>
      </c>
      <c r="L1919" s="1">
        <v>1</v>
      </c>
      <c r="M1919" s="1" t="s">
        <v>1120</v>
      </c>
      <c r="N1919" s="1" t="s">
        <v>7728</v>
      </c>
      <c r="T1919" s="1" t="s">
        <v>11369</v>
      </c>
      <c r="U1919" s="1" t="s">
        <v>1350</v>
      </c>
      <c r="V1919" s="1" t="s">
        <v>6754</v>
      </c>
      <c r="Y1919" s="1" t="s">
        <v>1120</v>
      </c>
      <c r="Z1919" s="1" t="s">
        <v>7728</v>
      </c>
      <c r="AC1919" s="1">
        <v>57</v>
      </c>
      <c r="AD1919" s="1" t="s">
        <v>2010</v>
      </c>
      <c r="AE1919" s="1" t="s">
        <v>8771</v>
      </c>
      <c r="AJ1919" s="1" t="s">
        <v>17</v>
      </c>
      <c r="AK1919" s="1" t="s">
        <v>8908</v>
      </c>
      <c r="AL1919" s="1" t="s">
        <v>1506</v>
      </c>
      <c r="AM1919" s="1" t="s">
        <v>8852</v>
      </c>
      <c r="AN1919" s="1" t="s">
        <v>1506</v>
      </c>
      <c r="AO1919" s="1" t="s">
        <v>8852</v>
      </c>
      <c r="AP1919" s="1" t="s">
        <v>58</v>
      </c>
      <c r="AQ1919" s="1" t="s">
        <v>6774</v>
      </c>
      <c r="AR1919" s="1" t="s">
        <v>4117</v>
      </c>
      <c r="AS1919" s="1" t="s">
        <v>11681</v>
      </c>
      <c r="AT1919" s="1" t="s">
        <v>44</v>
      </c>
      <c r="AU1919" s="1" t="s">
        <v>6669</v>
      </c>
      <c r="AV1919" s="1" t="s">
        <v>312</v>
      </c>
      <c r="AW1919" s="1" t="s">
        <v>8746</v>
      </c>
      <c r="BB1919" s="1" t="s">
        <v>46</v>
      </c>
      <c r="BC1919" s="1" t="s">
        <v>6783</v>
      </c>
      <c r="BD1919" s="1" t="s">
        <v>4118</v>
      </c>
      <c r="BE1919" s="1" t="s">
        <v>9812</v>
      </c>
      <c r="BG1919" s="1" t="s">
        <v>44</v>
      </c>
      <c r="BH1919" s="1" t="s">
        <v>6669</v>
      </c>
      <c r="BI1919" s="1" t="s">
        <v>999</v>
      </c>
      <c r="BJ1919" s="1" t="s">
        <v>7888</v>
      </c>
      <c r="BM1919" s="1" t="s">
        <v>3705</v>
      </c>
      <c r="BN1919" s="1" t="s">
        <v>7686</v>
      </c>
      <c r="BO1919" s="1" t="s">
        <v>44</v>
      </c>
      <c r="BP1919" s="1" t="s">
        <v>6669</v>
      </c>
      <c r="BQ1919" s="1" t="s">
        <v>1123</v>
      </c>
      <c r="BR1919" s="1" t="s">
        <v>10438</v>
      </c>
      <c r="BS1919" s="1" t="s">
        <v>196</v>
      </c>
      <c r="BT1919" s="1" t="s">
        <v>8873</v>
      </c>
    </row>
    <row r="1920" spans="1:72" ht="13.5" customHeight="1" x14ac:dyDescent="0.25">
      <c r="A1920" s="4" t="str">
        <f t="shared" si="61"/>
        <v>1687_풍각남면_276</v>
      </c>
      <c r="B1920" s="1">
        <v>1687</v>
      </c>
      <c r="C1920" s="1" t="s">
        <v>11322</v>
      </c>
      <c r="D1920" s="1" t="s">
        <v>11323</v>
      </c>
      <c r="E1920" s="1">
        <v>1919</v>
      </c>
      <c r="F1920" s="1">
        <v>11</v>
      </c>
      <c r="G1920" s="1" t="s">
        <v>4041</v>
      </c>
      <c r="H1920" s="1" t="s">
        <v>13398</v>
      </c>
      <c r="I1920" s="1">
        <v>2</v>
      </c>
      <c r="L1920" s="1">
        <v>1</v>
      </c>
      <c r="M1920" s="1" t="s">
        <v>1120</v>
      </c>
      <c r="N1920" s="1" t="s">
        <v>7728</v>
      </c>
      <c r="S1920" s="1" t="s">
        <v>52</v>
      </c>
      <c r="T1920" s="1" t="s">
        <v>6593</v>
      </c>
      <c r="U1920" s="1" t="s">
        <v>53</v>
      </c>
      <c r="V1920" s="1" t="s">
        <v>6668</v>
      </c>
      <c r="Y1920" s="1" t="s">
        <v>4119</v>
      </c>
      <c r="Z1920" s="1" t="s">
        <v>11486</v>
      </c>
      <c r="AC1920" s="1">
        <v>42</v>
      </c>
      <c r="AD1920" s="1" t="s">
        <v>307</v>
      </c>
      <c r="AE1920" s="1" t="s">
        <v>8745</v>
      </c>
      <c r="AN1920" s="1" t="s">
        <v>41</v>
      </c>
      <c r="AO1920" s="1" t="s">
        <v>6620</v>
      </c>
      <c r="AP1920" s="1" t="s">
        <v>58</v>
      </c>
      <c r="AQ1920" s="1" t="s">
        <v>6774</v>
      </c>
      <c r="AR1920" s="1" t="s">
        <v>4120</v>
      </c>
      <c r="AS1920" s="1" t="s">
        <v>9092</v>
      </c>
      <c r="AT1920" s="1" t="s">
        <v>44</v>
      </c>
      <c r="AU1920" s="1" t="s">
        <v>6669</v>
      </c>
      <c r="AV1920" s="1" t="s">
        <v>4043</v>
      </c>
      <c r="AW1920" s="1" t="s">
        <v>11508</v>
      </c>
      <c r="BB1920" s="1" t="s">
        <v>83</v>
      </c>
      <c r="BC1920" s="1" t="s">
        <v>11816</v>
      </c>
      <c r="BD1920" s="1" t="s">
        <v>13910</v>
      </c>
      <c r="BE1920" s="1" t="s">
        <v>9809</v>
      </c>
      <c r="BG1920" s="1" t="s">
        <v>148</v>
      </c>
      <c r="BH1920" s="1" t="s">
        <v>11401</v>
      </c>
      <c r="BI1920" s="1" t="s">
        <v>4045</v>
      </c>
      <c r="BJ1920" s="1" t="s">
        <v>11786</v>
      </c>
      <c r="BK1920" s="1" t="s">
        <v>159</v>
      </c>
      <c r="BL1920" s="1" t="s">
        <v>9166</v>
      </c>
      <c r="BM1920" s="1" t="s">
        <v>4046</v>
      </c>
      <c r="BN1920" s="1" t="s">
        <v>8163</v>
      </c>
    </row>
    <row r="1921" spans="1:73" ht="13.5" customHeight="1" x14ac:dyDescent="0.25">
      <c r="A1921" s="4" t="str">
        <f t="shared" si="61"/>
        <v>1687_풍각남면_276</v>
      </c>
      <c r="B1921" s="1">
        <v>1687</v>
      </c>
      <c r="C1921" s="1" t="s">
        <v>11322</v>
      </c>
      <c r="D1921" s="1" t="s">
        <v>11323</v>
      </c>
      <c r="E1921" s="1">
        <v>1920</v>
      </c>
      <c r="F1921" s="1">
        <v>11</v>
      </c>
      <c r="G1921" s="1" t="s">
        <v>4041</v>
      </c>
      <c r="H1921" s="1" t="s">
        <v>13398</v>
      </c>
      <c r="I1921" s="1">
        <v>2</v>
      </c>
      <c r="L1921" s="1">
        <v>1</v>
      </c>
      <c r="M1921" s="1" t="s">
        <v>1120</v>
      </c>
      <c r="N1921" s="1" t="s">
        <v>7728</v>
      </c>
      <c r="S1921" s="1" t="s">
        <v>70</v>
      </c>
      <c r="T1921" s="1" t="s">
        <v>6596</v>
      </c>
      <c r="Y1921" s="1" t="s">
        <v>1574</v>
      </c>
      <c r="Z1921" s="1" t="s">
        <v>7483</v>
      </c>
      <c r="AC1921" s="1">
        <v>10</v>
      </c>
      <c r="AD1921" s="1" t="s">
        <v>67</v>
      </c>
      <c r="AE1921" s="1" t="s">
        <v>8717</v>
      </c>
    </row>
    <row r="1922" spans="1:73" ht="13.5" customHeight="1" x14ac:dyDescent="0.25">
      <c r="A1922" s="4" t="str">
        <f t="shared" si="61"/>
        <v>1687_풍각남면_276</v>
      </c>
      <c r="B1922" s="1">
        <v>1687</v>
      </c>
      <c r="C1922" s="1" t="s">
        <v>11322</v>
      </c>
      <c r="D1922" s="1" t="s">
        <v>11323</v>
      </c>
      <c r="E1922" s="1">
        <v>1921</v>
      </c>
      <c r="F1922" s="1">
        <v>11</v>
      </c>
      <c r="G1922" s="1" t="s">
        <v>4041</v>
      </c>
      <c r="H1922" s="1" t="s">
        <v>13398</v>
      </c>
      <c r="I1922" s="1">
        <v>2</v>
      </c>
      <c r="L1922" s="1">
        <v>1</v>
      </c>
      <c r="M1922" s="1" t="s">
        <v>1120</v>
      </c>
      <c r="N1922" s="1" t="s">
        <v>7728</v>
      </c>
      <c r="S1922" s="1" t="s">
        <v>93</v>
      </c>
      <c r="T1922" s="1" t="s">
        <v>6597</v>
      </c>
      <c r="Y1922" s="1" t="s">
        <v>4121</v>
      </c>
      <c r="Z1922" s="1" t="s">
        <v>8109</v>
      </c>
      <c r="AC1922" s="1">
        <v>4</v>
      </c>
      <c r="AD1922" s="1" t="s">
        <v>72</v>
      </c>
      <c r="AE1922" s="1" t="s">
        <v>8718</v>
      </c>
      <c r="AF1922" s="1" t="s">
        <v>97</v>
      </c>
      <c r="AG1922" s="1" t="s">
        <v>8774</v>
      </c>
    </row>
    <row r="1923" spans="1:73" ht="13.5" customHeight="1" x14ac:dyDescent="0.25">
      <c r="A1923" s="4" t="str">
        <f t="shared" si="61"/>
        <v>1687_풍각남면_276</v>
      </c>
      <c r="B1923" s="1">
        <v>1687</v>
      </c>
      <c r="C1923" s="1" t="s">
        <v>11322</v>
      </c>
      <c r="D1923" s="1" t="s">
        <v>11323</v>
      </c>
      <c r="E1923" s="1">
        <v>1922</v>
      </c>
      <c r="F1923" s="1">
        <v>11</v>
      </c>
      <c r="G1923" s="1" t="s">
        <v>4041</v>
      </c>
      <c r="H1923" s="1" t="s">
        <v>13398</v>
      </c>
      <c r="I1923" s="1">
        <v>2</v>
      </c>
      <c r="L1923" s="1">
        <v>2</v>
      </c>
      <c r="M1923" s="1" t="s">
        <v>50</v>
      </c>
      <c r="N1923" s="1" t="s">
        <v>7832</v>
      </c>
      <c r="T1923" s="1" t="s">
        <v>11368</v>
      </c>
      <c r="U1923" s="1" t="s">
        <v>1350</v>
      </c>
      <c r="V1923" s="1" t="s">
        <v>6754</v>
      </c>
      <c r="Y1923" s="1" t="s">
        <v>50</v>
      </c>
      <c r="Z1923" s="1" t="s">
        <v>7832</v>
      </c>
      <c r="AC1923" s="1">
        <v>48</v>
      </c>
      <c r="AD1923" s="1" t="s">
        <v>427</v>
      </c>
      <c r="AE1923" s="1" t="s">
        <v>8758</v>
      </c>
      <c r="AJ1923" s="1" t="s">
        <v>17</v>
      </c>
      <c r="AK1923" s="1" t="s">
        <v>8908</v>
      </c>
      <c r="AL1923" s="1" t="s">
        <v>56</v>
      </c>
      <c r="AM1923" s="1" t="s">
        <v>11552</v>
      </c>
      <c r="AN1923" s="1" t="s">
        <v>41</v>
      </c>
      <c r="AO1923" s="1" t="s">
        <v>6620</v>
      </c>
      <c r="AR1923" s="1" t="s">
        <v>4122</v>
      </c>
      <c r="AS1923" s="1" t="s">
        <v>9093</v>
      </c>
      <c r="AT1923" s="1" t="s">
        <v>60</v>
      </c>
      <c r="AU1923" s="1" t="s">
        <v>7012</v>
      </c>
      <c r="AV1923" s="1" t="s">
        <v>4123</v>
      </c>
      <c r="AW1923" s="1" t="s">
        <v>9540</v>
      </c>
      <c r="BB1923" s="1" t="s">
        <v>46</v>
      </c>
      <c r="BC1923" s="1" t="s">
        <v>6783</v>
      </c>
      <c r="BD1923" s="1" t="s">
        <v>4124</v>
      </c>
      <c r="BE1923" s="1" t="s">
        <v>9813</v>
      </c>
      <c r="BG1923" s="1" t="s">
        <v>335</v>
      </c>
      <c r="BH1923" s="1" t="s">
        <v>6942</v>
      </c>
      <c r="BI1923" s="1" t="s">
        <v>4125</v>
      </c>
      <c r="BJ1923" s="1" t="s">
        <v>10122</v>
      </c>
      <c r="BK1923" s="1" t="s">
        <v>335</v>
      </c>
      <c r="BL1923" s="1" t="s">
        <v>6942</v>
      </c>
      <c r="BM1923" s="1" t="s">
        <v>174</v>
      </c>
      <c r="BN1923" s="1" t="s">
        <v>7137</v>
      </c>
      <c r="BO1923" s="1" t="s">
        <v>44</v>
      </c>
      <c r="BP1923" s="1" t="s">
        <v>6669</v>
      </c>
      <c r="BQ1923" s="1" t="s">
        <v>959</v>
      </c>
      <c r="BR1923" s="1" t="s">
        <v>9297</v>
      </c>
      <c r="BS1923" s="1" t="s">
        <v>163</v>
      </c>
      <c r="BT1923" s="1" t="s">
        <v>8851</v>
      </c>
    </row>
    <row r="1924" spans="1:73" ht="13.5" customHeight="1" x14ac:dyDescent="0.25">
      <c r="A1924" s="4" t="str">
        <f t="shared" si="61"/>
        <v>1687_풍각남면_276</v>
      </c>
      <c r="B1924" s="1">
        <v>1687</v>
      </c>
      <c r="C1924" s="1" t="s">
        <v>11322</v>
      </c>
      <c r="D1924" s="1" t="s">
        <v>11323</v>
      </c>
      <c r="E1924" s="1">
        <v>1923</v>
      </c>
      <c r="F1924" s="1">
        <v>11</v>
      </c>
      <c r="G1924" s="1" t="s">
        <v>4041</v>
      </c>
      <c r="H1924" s="1" t="s">
        <v>13398</v>
      </c>
      <c r="I1924" s="1">
        <v>2</v>
      </c>
      <c r="L1924" s="1">
        <v>2</v>
      </c>
      <c r="M1924" s="1" t="s">
        <v>50</v>
      </c>
      <c r="N1924" s="1" t="s">
        <v>7832</v>
      </c>
      <c r="S1924" s="1" t="s">
        <v>52</v>
      </c>
      <c r="T1924" s="1" t="s">
        <v>6593</v>
      </c>
      <c r="U1924" s="1" t="s">
        <v>53</v>
      </c>
      <c r="V1924" s="1" t="s">
        <v>6668</v>
      </c>
      <c r="Y1924" s="1" t="s">
        <v>4126</v>
      </c>
      <c r="Z1924" s="1" t="s">
        <v>7952</v>
      </c>
      <c r="AC1924" s="1">
        <v>39</v>
      </c>
      <c r="AD1924" s="1" t="s">
        <v>347</v>
      </c>
      <c r="AE1924" s="1" t="s">
        <v>8751</v>
      </c>
      <c r="AJ1924" s="1" t="s">
        <v>17</v>
      </c>
      <c r="AK1924" s="1" t="s">
        <v>8908</v>
      </c>
      <c r="AL1924" s="1" t="s">
        <v>51</v>
      </c>
      <c r="AM1924" s="1" t="s">
        <v>8849</v>
      </c>
      <c r="AN1924" s="1" t="s">
        <v>41</v>
      </c>
      <c r="AO1924" s="1" t="s">
        <v>6620</v>
      </c>
      <c r="AR1924" s="1" t="s">
        <v>4127</v>
      </c>
      <c r="AS1924" s="1" t="s">
        <v>9094</v>
      </c>
      <c r="AT1924" s="1" t="s">
        <v>60</v>
      </c>
      <c r="AU1924" s="1" t="s">
        <v>7012</v>
      </c>
      <c r="AV1924" s="1" t="s">
        <v>2057</v>
      </c>
      <c r="AW1924" s="1" t="s">
        <v>9462</v>
      </c>
      <c r="BB1924" s="1" t="s">
        <v>46</v>
      </c>
      <c r="BC1924" s="1" t="s">
        <v>6783</v>
      </c>
      <c r="BD1924" s="1" t="s">
        <v>440</v>
      </c>
      <c r="BE1924" s="1" t="s">
        <v>7184</v>
      </c>
      <c r="BG1924" s="1" t="s">
        <v>60</v>
      </c>
      <c r="BH1924" s="1" t="s">
        <v>7012</v>
      </c>
      <c r="BI1924" s="1" t="s">
        <v>4128</v>
      </c>
      <c r="BJ1924" s="1" t="s">
        <v>10310</v>
      </c>
      <c r="BK1924" s="1" t="s">
        <v>60</v>
      </c>
      <c r="BL1924" s="1" t="s">
        <v>7012</v>
      </c>
      <c r="BM1924" s="1" t="s">
        <v>3175</v>
      </c>
      <c r="BN1924" s="1" t="s">
        <v>7488</v>
      </c>
      <c r="BO1924" s="1" t="s">
        <v>60</v>
      </c>
      <c r="BP1924" s="1" t="s">
        <v>7012</v>
      </c>
      <c r="BQ1924" s="1" t="s">
        <v>3166</v>
      </c>
      <c r="BR1924" s="1" t="s">
        <v>11001</v>
      </c>
      <c r="BS1924" s="1" t="s">
        <v>51</v>
      </c>
      <c r="BT1924" s="1" t="s">
        <v>8849</v>
      </c>
    </row>
    <row r="1925" spans="1:73" ht="13.5" customHeight="1" x14ac:dyDescent="0.25">
      <c r="A1925" s="4" t="str">
        <f t="shared" si="61"/>
        <v>1687_풍각남면_276</v>
      </c>
      <c r="B1925" s="1">
        <v>1687</v>
      </c>
      <c r="C1925" s="1" t="s">
        <v>11322</v>
      </c>
      <c r="D1925" s="1" t="s">
        <v>11323</v>
      </c>
      <c r="E1925" s="1">
        <v>1924</v>
      </c>
      <c r="F1925" s="1">
        <v>11</v>
      </c>
      <c r="G1925" s="1" t="s">
        <v>4041</v>
      </c>
      <c r="H1925" s="1" t="s">
        <v>13398</v>
      </c>
      <c r="I1925" s="1">
        <v>2</v>
      </c>
      <c r="L1925" s="1">
        <v>2</v>
      </c>
      <c r="M1925" s="1" t="s">
        <v>50</v>
      </c>
      <c r="N1925" s="1" t="s">
        <v>7832</v>
      </c>
      <c r="S1925" s="1" t="s">
        <v>93</v>
      </c>
      <c r="T1925" s="1" t="s">
        <v>6597</v>
      </c>
      <c r="Y1925" s="1" t="s">
        <v>627</v>
      </c>
      <c r="Z1925" s="1" t="s">
        <v>7258</v>
      </c>
      <c r="AC1925" s="1">
        <v>6</v>
      </c>
      <c r="AD1925" s="1" t="s">
        <v>333</v>
      </c>
      <c r="AE1925" s="1" t="s">
        <v>8749</v>
      </c>
    </row>
    <row r="1926" spans="1:73" ht="13.5" customHeight="1" x14ac:dyDescent="0.25">
      <c r="A1926" s="4" t="str">
        <f t="shared" si="61"/>
        <v>1687_풍각남면_276</v>
      </c>
      <c r="B1926" s="1">
        <v>1687</v>
      </c>
      <c r="C1926" s="1" t="s">
        <v>11322</v>
      </c>
      <c r="D1926" s="1" t="s">
        <v>11323</v>
      </c>
      <c r="E1926" s="1">
        <v>1925</v>
      </c>
      <c r="F1926" s="1">
        <v>11</v>
      </c>
      <c r="G1926" s="1" t="s">
        <v>4041</v>
      </c>
      <c r="H1926" s="1" t="s">
        <v>13398</v>
      </c>
      <c r="I1926" s="1">
        <v>2</v>
      </c>
      <c r="L1926" s="1">
        <v>3</v>
      </c>
      <c r="M1926" s="1" t="s">
        <v>5807</v>
      </c>
      <c r="N1926" s="1" t="s">
        <v>11797</v>
      </c>
      <c r="T1926" s="1" t="s">
        <v>11368</v>
      </c>
      <c r="U1926" s="1" t="s">
        <v>4129</v>
      </c>
      <c r="V1926" s="1" t="s">
        <v>6932</v>
      </c>
      <c r="W1926" s="1" t="s">
        <v>139</v>
      </c>
      <c r="X1926" s="1" t="s">
        <v>11441</v>
      </c>
      <c r="Y1926" s="1" t="s">
        <v>568</v>
      </c>
      <c r="Z1926" s="1" t="s">
        <v>7631</v>
      </c>
      <c r="AC1926" s="1">
        <v>30</v>
      </c>
      <c r="AD1926" s="1" t="s">
        <v>136</v>
      </c>
      <c r="AE1926" s="1" t="s">
        <v>8728</v>
      </c>
      <c r="AJ1926" s="1" t="s">
        <v>17</v>
      </c>
      <c r="AK1926" s="1" t="s">
        <v>8908</v>
      </c>
      <c r="AL1926" s="1" t="s">
        <v>116</v>
      </c>
      <c r="AM1926" s="1" t="s">
        <v>8914</v>
      </c>
      <c r="AT1926" s="1" t="s">
        <v>60</v>
      </c>
      <c r="AU1926" s="1" t="s">
        <v>7012</v>
      </c>
      <c r="AV1926" s="1" t="s">
        <v>1246</v>
      </c>
      <c r="AW1926" s="1" t="s">
        <v>7384</v>
      </c>
      <c r="BG1926" s="1" t="s">
        <v>60</v>
      </c>
      <c r="BH1926" s="1" t="s">
        <v>7012</v>
      </c>
      <c r="BI1926" s="1" t="s">
        <v>4130</v>
      </c>
      <c r="BJ1926" s="1" t="s">
        <v>10176</v>
      </c>
      <c r="BM1926" s="1" t="s">
        <v>4131</v>
      </c>
      <c r="BN1926" s="1" t="s">
        <v>7390</v>
      </c>
      <c r="BQ1926" s="1" t="s">
        <v>4132</v>
      </c>
      <c r="BR1926" s="1" t="s">
        <v>11096</v>
      </c>
    </row>
    <row r="1927" spans="1:73" ht="13.5" customHeight="1" x14ac:dyDescent="0.25">
      <c r="A1927" s="4" t="str">
        <f t="shared" si="61"/>
        <v>1687_풍각남면_276</v>
      </c>
      <c r="B1927" s="1">
        <v>1687</v>
      </c>
      <c r="C1927" s="1" t="s">
        <v>11322</v>
      </c>
      <c r="D1927" s="1" t="s">
        <v>11323</v>
      </c>
      <c r="E1927" s="1">
        <v>1926</v>
      </c>
      <c r="F1927" s="1">
        <v>11</v>
      </c>
      <c r="G1927" s="1" t="s">
        <v>4041</v>
      </c>
      <c r="H1927" s="1" t="s">
        <v>13398</v>
      </c>
      <c r="I1927" s="1">
        <v>2</v>
      </c>
      <c r="L1927" s="1">
        <v>3</v>
      </c>
      <c r="M1927" s="1" t="s">
        <v>5807</v>
      </c>
      <c r="N1927" s="1" t="s">
        <v>11797</v>
      </c>
      <c r="S1927" s="1" t="s">
        <v>52</v>
      </c>
      <c r="T1927" s="1" t="s">
        <v>6593</v>
      </c>
      <c r="U1927" s="1" t="s">
        <v>53</v>
      </c>
      <c r="V1927" s="1" t="s">
        <v>6668</v>
      </c>
      <c r="Y1927" s="1" t="s">
        <v>3991</v>
      </c>
      <c r="Z1927" s="1" t="s">
        <v>8067</v>
      </c>
      <c r="AC1927" s="1">
        <v>30</v>
      </c>
      <c r="AD1927" s="1" t="s">
        <v>136</v>
      </c>
      <c r="AE1927" s="1" t="s">
        <v>8728</v>
      </c>
      <c r="AJ1927" s="1" t="s">
        <v>17</v>
      </c>
      <c r="AK1927" s="1" t="s">
        <v>8908</v>
      </c>
      <c r="AL1927" s="1" t="s">
        <v>163</v>
      </c>
      <c r="AM1927" s="1" t="s">
        <v>8851</v>
      </c>
      <c r="AN1927" s="1" t="s">
        <v>1647</v>
      </c>
      <c r="AO1927" s="1" t="s">
        <v>8929</v>
      </c>
      <c r="AP1927" s="1" t="s">
        <v>58</v>
      </c>
      <c r="AQ1927" s="1" t="s">
        <v>6774</v>
      </c>
      <c r="AR1927" s="1" t="s">
        <v>4133</v>
      </c>
      <c r="AS1927" s="1" t="s">
        <v>9095</v>
      </c>
      <c r="AT1927" s="1" t="s">
        <v>44</v>
      </c>
      <c r="AU1927" s="1" t="s">
        <v>6669</v>
      </c>
      <c r="AV1927" s="1" t="s">
        <v>1461</v>
      </c>
      <c r="AW1927" s="1" t="s">
        <v>8047</v>
      </c>
      <c r="BB1927" s="1" t="s">
        <v>46</v>
      </c>
      <c r="BC1927" s="1" t="s">
        <v>6783</v>
      </c>
      <c r="BD1927" s="1" t="s">
        <v>1580</v>
      </c>
      <c r="BE1927" s="1" t="s">
        <v>7485</v>
      </c>
      <c r="BG1927" s="1" t="s">
        <v>44</v>
      </c>
      <c r="BH1927" s="1" t="s">
        <v>6669</v>
      </c>
      <c r="BI1927" s="1" t="s">
        <v>4134</v>
      </c>
      <c r="BJ1927" s="1" t="s">
        <v>10177</v>
      </c>
      <c r="BM1927" s="1" t="s">
        <v>11319</v>
      </c>
      <c r="BN1927" s="1" t="s">
        <v>11320</v>
      </c>
      <c r="BO1927" s="1" t="s">
        <v>44</v>
      </c>
      <c r="BP1927" s="1" t="s">
        <v>6669</v>
      </c>
      <c r="BQ1927" s="1" t="s">
        <v>1395</v>
      </c>
      <c r="BR1927" s="1" t="s">
        <v>8480</v>
      </c>
      <c r="BS1927" s="1" t="s">
        <v>51</v>
      </c>
      <c r="BT1927" s="1" t="s">
        <v>8849</v>
      </c>
    </row>
    <row r="1928" spans="1:73" ht="13.5" customHeight="1" x14ac:dyDescent="0.25">
      <c r="A1928" s="4" t="str">
        <f t="shared" si="61"/>
        <v>1687_풍각남면_276</v>
      </c>
      <c r="B1928" s="1">
        <v>1687</v>
      </c>
      <c r="C1928" s="1" t="s">
        <v>11322</v>
      </c>
      <c r="D1928" s="1" t="s">
        <v>11323</v>
      </c>
      <c r="E1928" s="1">
        <v>1927</v>
      </c>
      <c r="F1928" s="1">
        <v>11</v>
      </c>
      <c r="G1928" s="1" t="s">
        <v>4041</v>
      </c>
      <c r="H1928" s="1" t="s">
        <v>13398</v>
      </c>
      <c r="I1928" s="1">
        <v>2</v>
      </c>
      <c r="L1928" s="1">
        <v>3</v>
      </c>
      <c r="M1928" s="1" t="s">
        <v>5807</v>
      </c>
      <c r="N1928" s="1" t="s">
        <v>11797</v>
      </c>
      <c r="S1928" s="1" t="s">
        <v>3849</v>
      </c>
      <c r="T1928" s="1" t="s">
        <v>6643</v>
      </c>
      <c r="U1928" s="1" t="s">
        <v>44</v>
      </c>
      <c r="V1928" s="1" t="s">
        <v>6669</v>
      </c>
      <c r="Y1928" s="1" t="s">
        <v>1461</v>
      </c>
      <c r="Z1928" s="1" t="s">
        <v>8047</v>
      </c>
      <c r="AC1928" s="1">
        <v>70</v>
      </c>
      <c r="AD1928" s="1" t="s">
        <v>67</v>
      </c>
      <c r="AE1928" s="1" t="s">
        <v>8717</v>
      </c>
    </row>
    <row r="1929" spans="1:73" ht="13.5" customHeight="1" x14ac:dyDescent="0.25">
      <c r="A1929" s="4" t="str">
        <f t="shared" si="61"/>
        <v>1687_풍각남면_276</v>
      </c>
      <c r="B1929" s="1">
        <v>1687</v>
      </c>
      <c r="C1929" s="1" t="s">
        <v>11322</v>
      </c>
      <c r="D1929" s="1" t="s">
        <v>11323</v>
      </c>
      <c r="E1929" s="1">
        <v>1928</v>
      </c>
      <c r="F1929" s="1">
        <v>11</v>
      </c>
      <c r="G1929" s="1" t="s">
        <v>4041</v>
      </c>
      <c r="H1929" s="1" t="s">
        <v>13398</v>
      </c>
      <c r="I1929" s="1">
        <v>2</v>
      </c>
      <c r="L1929" s="1">
        <v>3</v>
      </c>
      <c r="M1929" s="1" t="s">
        <v>5807</v>
      </c>
      <c r="N1929" s="1" t="s">
        <v>11797</v>
      </c>
      <c r="S1929" s="1" t="s">
        <v>490</v>
      </c>
      <c r="T1929" s="1" t="s">
        <v>6607</v>
      </c>
      <c r="Y1929" s="1" t="s">
        <v>1580</v>
      </c>
      <c r="Z1929" s="1" t="s">
        <v>7485</v>
      </c>
      <c r="AC1929" s="1">
        <v>70</v>
      </c>
      <c r="AD1929" s="1" t="s">
        <v>67</v>
      </c>
      <c r="AE1929" s="1" t="s">
        <v>8717</v>
      </c>
    </row>
    <row r="1930" spans="1:73" ht="13.5" customHeight="1" x14ac:dyDescent="0.25">
      <c r="A1930" s="4" t="str">
        <f t="shared" si="61"/>
        <v>1687_풍각남면_276</v>
      </c>
      <c r="B1930" s="1">
        <v>1687</v>
      </c>
      <c r="C1930" s="1" t="s">
        <v>11322</v>
      </c>
      <c r="D1930" s="1" t="s">
        <v>11323</v>
      </c>
      <c r="E1930" s="1">
        <v>1929</v>
      </c>
      <c r="F1930" s="1">
        <v>11</v>
      </c>
      <c r="G1930" s="1" t="s">
        <v>4041</v>
      </c>
      <c r="H1930" s="1" t="s">
        <v>13398</v>
      </c>
      <c r="I1930" s="1">
        <v>2</v>
      </c>
      <c r="L1930" s="1">
        <v>3</v>
      </c>
      <c r="M1930" s="1" t="s">
        <v>5807</v>
      </c>
      <c r="N1930" s="1" t="s">
        <v>11797</v>
      </c>
      <c r="S1930" s="1" t="s">
        <v>93</v>
      </c>
      <c r="T1930" s="1" t="s">
        <v>6597</v>
      </c>
      <c r="Y1930" s="1" t="s">
        <v>4135</v>
      </c>
      <c r="Z1930" s="1" t="s">
        <v>8110</v>
      </c>
      <c r="AC1930" s="1">
        <v>7</v>
      </c>
      <c r="AD1930" s="1" t="s">
        <v>121</v>
      </c>
      <c r="AE1930" s="1" t="s">
        <v>8725</v>
      </c>
      <c r="AF1930" s="1" t="s">
        <v>97</v>
      </c>
      <c r="AG1930" s="1" t="s">
        <v>8774</v>
      </c>
    </row>
    <row r="1931" spans="1:73" ht="13.5" customHeight="1" x14ac:dyDescent="0.25">
      <c r="A1931" s="4" t="str">
        <f t="shared" si="61"/>
        <v>1687_풍각남면_276</v>
      </c>
      <c r="B1931" s="1">
        <v>1687</v>
      </c>
      <c r="C1931" s="1" t="s">
        <v>11322</v>
      </c>
      <c r="D1931" s="1" t="s">
        <v>11323</v>
      </c>
      <c r="E1931" s="1">
        <v>1930</v>
      </c>
      <c r="F1931" s="1">
        <v>11</v>
      </c>
      <c r="G1931" s="1" t="s">
        <v>4041</v>
      </c>
      <c r="H1931" s="1" t="s">
        <v>13398</v>
      </c>
      <c r="I1931" s="1">
        <v>2</v>
      </c>
      <c r="L1931" s="1">
        <v>4</v>
      </c>
      <c r="M1931" s="1" t="s">
        <v>4428</v>
      </c>
      <c r="N1931" s="1" t="s">
        <v>9097</v>
      </c>
      <c r="T1931" s="1" t="s">
        <v>11369</v>
      </c>
      <c r="U1931" s="1" t="s">
        <v>58</v>
      </c>
      <c r="V1931" s="1" t="s">
        <v>6774</v>
      </c>
      <c r="W1931" s="1" t="s">
        <v>145</v>
      </c>
      <c r="X1931" s="1" t="s">
        <v>7059</v>
      </c>
      <c r="Y1931" s="1" t="s">
        <v>4136</v>
      </c>
      <c r="Z1931" s="1" t="s">
        <v>8111</v>
      </c>
      <c r="AC1931" s="1">
        <v>67</v>
      </c>
      <c r="AD1931" s="1" t="s">
        <v>121</v>
      </c>
      <c r="AE1931" s="1" t="s">
        <v>8725</v>
      </c>
      <c r="AJ1931" s="1" t="s">
        <v>17</v>
      </c>
      <c r="AK1931" s="1" t="s">
        <v>8908</v>
      </c>
      <c r="AL1931" s="1" t="s">
        <v>51</v>
      </c>
      <c r="AM1931" s="1" t="s">
        <v>8849</v>
      </c>
      <c r="AT1931" s="1" t="s">
        <v>4137</v>
      </c>
      <c r="AU1931" s="1" t="s">
        <v>9221</v>
      </c>
      <c r="AV1931" s="1" t="s">
        <v>13912</v>
      </c>
      <c r="AW1931" s="1" t="s">
        <v>11770</v>
      </c>
      <c r="BG1931" s="1" t="s">
        <v>4138</v>
      </c>
      <c r="BH1931" s="1" t="s">
        <v>9929</v>
      </c>
      <c r="BI1931" s="1" t="s">
        <v>4139</v>
      </c>
      <c r="BJ1931" s="1" t="s">
        <v>10178</v>
      </c>
      <c r="BK1931" s="1" t="s">
        <v>4140</v>
      </c>
      <c r="BL1931" s="1" t="s">
        <v>10366</v>
      </c>
      <c r="BM1931" s="1" t="s">
        <v>4141</v>
      </c>
      <c r="BN1931" s="1" t="s">
        <v>10614</v>
      </c>
      <c r="BO1931" s="1" t="s">
        <v>4142</v>
      </c>
      <c r="BP1931" s="1" t="s">
        <v>13390</v>
      </c>
      <c r="BQ1931" s="1" t="s">
        <v>4143</v>
      </c>
      <c r="BR1931" s="1" t="s">
        <v>11969</v>
      </c>
      <c r="BS1931" s="1" t="s">
        <v>4144</v>
      </c>
      <c r="BT1931" s="1" t="s">
        <v>10287</v>
      </c>
    </row>
    <row r="1932" spans="1:73" ht="13.5" customHeight="1" x14ac:dyDescent="0.25">
      <c r="A1932" s="4" t="str">
        <f t="shared" si="61"/>
        <v>1687_풍각남면_276</v>
      </c>
      <c r="B1932" s="1">
        <v>1687</v>
      </c>
      <c r="C1932" s="1" t="s">
        <v>11322</v>
      </c>
      <c r="D1932" s="1" t="s">
        <v>11323</v>
      </c>
      <c r="E1932" s="1">
        <v>1931</v>
      </c>
      <c r="F1932" s="1">
        <v>11</v>
      </c>
      <c r="G1932" s="1" t="s">
        <v>4041</v>
      </c>
      <c r="H1932" s="1" t="s">
        <v>13398</v>
      </c>
      <c r="I1932" s="1">
        <v>2</v>
      </c>
      <c r="L1932" s="1">
        <v>4</v>
      </c>
      <c r="M1932" s="1" t="s">
        <v>4428</v>
      </c>
      <c r="N1932" s="1" t="s">
        <v>9097</v>
      </c>
      <c r="S1932" s="1" t="s">
        <v>52</v>
      </c>
      <c r="T1932" s="1" t="s">
        <v>6593</v>
      </c>
      <c r="W1932" s="1" t="s">
        <v>1995</v>
      </c>
      <c r="X1932" s="1" t="s">
        <v>7086</v>
      </c>
      <c r="Y1932" s="1" t="s">
        <v>405</v>
      </c>
      <c r="Z1932" s="1" t="s">
        <v>7177</v>
      </c>
      <c r="AC1932" s="1">
        <v>67</v>
      </c>
      <c r="AD1932" s="1" t="s">
        <v>121</v>
      </c>
      <c r="AE1932" s="1" t="s">
        <v>8725</v>
      </c>
      <c r="AJ1932" s="1" t="s">
        <v>1654</v>
      </c>
      <c r="AK1932" s="1" t="s">
        <v>8909</v>
      </c>
      <c r="AL1932" s="1" t="s">
        <v>351</v>
      </c>
      <c r="AM1932" s="1" t="s">
        <v>8854</v>
      </c>
      <c r="AT1932" s="1" t="s">
        <v>4083</v>
      </c>
      <c r="AU1932" s="1" t="s">
        <v>6937</v>
      </c>
      <c r="AV1932" s="1" t="s">
        <v>4145</v>
      </c>
      <c r="AW1932" s="1" t="s">
        <v>9541</v>
      </c>
      <c r="BG1932" s="1" t="s">
        <v>4053</v>
      </c>
      <c r="BH1932" s="1" t="s">
        <v>9243</v>
      </c>
      <c r="BI1932" s="1" t="s">
        <v>4146</v>
      </c>
      <c r="BJ1932" s="1" t="s">
        <v>11905</v>
      </c>
      <c r="BK1932" s="1" t="s">
        <v>1899</v>
      </c>
      <c r="BL1932" s="1" t="s">
        <v>11913</v>
      </c>
      <c r="BM1932" s="1" t="s">
        <v>4147</v>
      </c>
      <c r="BN1932" s="1" t="s">
        <v>10230</v>
      </c>
      <c r="BO1932" s="1" t="s">
        <v>1648</v>
      </c>
      <c r="BP1932" s="1" t="s">
        <v>9180</v>
      </c>
      <c r="BQ1932" s="1" t="s">
        <v>4148</v>
      </c>
      <c r="BR1932" s="1" t="s">
        <v>11958</v>
      </c>
      <c r="BS1932" s="1" t="s">
        <v>1060</v>
      </c>
      <c r="BT1932" s="1" t="s">
        <v>8923</v>
      </c>
    </row>
    <row r="1933" spans="1:73" ht="13.5" customHeight="1" x14ac:dyDescent="0.25">
      <c r="A1933" s="4" t="str">
        <f t="shared" si="61"/>
        <v>1687_풍각남면_276</v>
      </c>
      <c r="B1933" s="1">
        <v>1687</v>
      </c>
      <c r="C1933" s="1" t="s">
        <v>11322</v>
      </c>
      <c r="D1933" s="1" t="s">
        <v>11323</v>
      </c>
      <c r="E1933" s="1">
        <v>1932</v>
      </c>
      <c r="F1933" s="1">
        <v>11</v>
      </c>
      <c r="G1933" s="1" t="s">
        <v>4041</v>
      </c>
      <c r="H1933" s="1" t="s">
        <v>13398</v>
      </c>
      <c r="I1933" s="1">
        <v>2</v>
      </c>
      <c r="L1933" s="1">
        <v>4</v>
      </c>
      <c r="M1933" s="1" t="s">
        <v>4428</v>
      </c>
      <c r="N1933" s="1" t="s">
        <v>9097</v>
      </c>
      <c r="T1933" s="1" t="s">
        <v>11389</v>
      </c>
      <c r="U1933" s="1" t="s">
        <v>413</v>
      </c>
      <c r="V1933" s="1" t="s">
        <v>6695</v>
      </c>
      <c r="Y1933" s="1" t="s">
        <v>448</v>
      </c>
      <c r="Z1933" s="1" t="s">
        <v>8112</v>
      </c>
      <c r="AC1933" s="1">
        <v>37</v>
      </c>
      <c r="AD1933" s="1" t="s">
        <v>124</v>
      </c>
      <c r="AE1933" s="1" t="s">
        <v>8726</v>
      </c>
      <c r="AT1933" s="1" t="s">
        <v>297</v>
      </c>
      <c r="AU1933" s="1" t="s">
        <v>11759</v>
      </c>
      <c r="AV1933" s="1" t="s">
        <v>4149</v>
      </c>
      <c r="AW1933" s="1" t="s">
        <v>13574</v>
      </c>
      <c r="BB1933" s="1" t="s">
        <v>46</v>
      </c>
      <c r="BC1933" s="1" t="s">
        <v>6783</v>
      </c>
      <c r="BD1933" s="1" t="s">
        <v>4150</v>
      </c>
      <c r="BE1933" s="1" t="s">
        <v>8289</v>
      </c>
    </row>
    <row r="1934" spans="1:73" ht="13.5" customHeight="1" x14ac:dyDescent="0.25">
      <c r="A1934" s="4" t="str">
        <f t="shared" si="61"/>
        <v>1687_풍각남면_276</v>
      </c>
      <c r="B1934" s="1">
        <v>1687</v>
      </c>
      <c r="C1934" s="1" t="s">
        <v>11322</v>
      </c>
      <c r="D1934" s="1" t="s">
        <v>11323</v>
      </c>
      <c r="E1934" s="1">
        <v>1933</v>
      </c>
      <c r="F1934" s="1">
        <v>11</v>
      </c>
      <c r="G1934" s="1" t="s">
        <v>4041</v>
      </c>
      <c r="H1934" s="1" t="s">
        <v>13398</v>
      </c>
      <c r="I1934" s="1">
        <v>2</v>
      </c>
      <c r="L1934" s="1">
        <v>4</v>
      </c>
      <c r="M1934" s="1" t="s">
        <v>4428</v>
      </c>
      <c r="N1934" s="1" t="s">
        <v>9097</v>
      </c>
      <c r="T1934" s="1" t="s">
        <v>11389</v>
      </c>
      <c r="U1934" s="1" t="s">
        <v>324</v>
      </c>
      <c r="V1934" s="1" t="s">
        <v>6693</v>
      </c>
      <c r="Y1934" s="1" t="s">
        <v>3168</v>
      </c>
      <c r="Z1934" s="1" t="s">
        <v>8113</v>
      </c>
      <c r="AC1934" s="1">
        <v>45</v>
      </c>
      <c r="AD1934" s="1" t="s">
        <v>406</v>
      </c>
      <c r="AE1934" s="1" t="s">
        <v>8755</v>
      </c>
      <c r="AT1934" s="1" t="s">
        <v>297</v>
      </c>
      <c r="AU1934" s="1" t="s">
        <v>11759</v>
      </c>
      <c r="AV1934" s="1" t="s">
        <v>4151</v>
      </c>
      <c r="AW1934" s="1" t="s">
        <v>13185</v>
      </c>
      <c r="BB1934" s="1" t="s">
        <v>46</v>
      </c>
      <c r="BC1934" s="1" t="s">
        <v>6783</v>
      </c>
      <c r="BD1934" s="1" t="s">
        <v>4152</v>
      </c>
      <c r="BE1934" s="1" t="s">
        <v>9814</v>
      </c>
    </row>
    <row r="1935" spans="1:73" ht="13.5" customHeight="1" x14ac:dyDescent="0.25">
      <c r="A1935" s="4" t="str">
        <f t="shared" si="61"/>
        <v>1687_풍각남면_276</v>
      </c>
      <c r="B1935" s="1">
        <v>1687</v>
      </c>
      <c r="C1935" s="1" t="s">
        <v>11322</v>
      </c>
      <c r="D1935" s="1" t="s">
        <v>11323</v>
      </c>
      <c r="E1935" s="1">
        <v>1934</v>
      </c>
      <c r="F1935" s="1">
        <v>11</v>
      </c>
      <c r="G1935" s="1" t="s">
        <v>4041</v>
      </c>
      <c r="H1935" s="1" t="s">
        <v>13398</v>
      </c>
      <c r="I1935" s="1">
        <v>2</v>
      </c>
      <c r="L1935" s="1">
        <v>4</v>
      </c>
      <c r="M1935" s="1" t="s">
        <v>4428</v>
      </c>
      <c r="N1935" s="1" t="s">
        <v>9097</v>
      </c>
      <c r="T1935" s="1" t="s">
        <v>11389</v>
      </c>
      <c r="U1935" s="1" t="s">
        <v>326</v>
      </c>
      <c r="V1935" s="1" t="s">
        <v>6686</v>
      </c>
      <c r="Y1935" s="1" t="s">
        <v>4153</v>
      </c>
      <c r="Z1935" s="1" t="s">
        <v>8114</v>
      </c>
      <c r="AC1935" s="1">
        <v>13</v>
      </c>
      <c r="AD1935" s="1" t="s">
        <v>314</v>
      </c>
      <c r="AE1935" s="1" t="s">
        <v>8747</v>
      </c>
      <c r="AT1935" s="1" t="s">
        <v>297</v>
      </c>
      <c r="AU1935" s="1" t="s">
        <v>11759</v>
      </c>
      <c r="AV1935" s="1" t="s">
        <v>4154</v>
      </c>
      <c r="AW1935" s="1" t="s">
        <v>9542</v>
      </c>
      <c r="BB1935" s="1" t="s">
        <v>46</v>
      </c>
      <c r="BC1935" s="1" t="s">
        <v>6783</v>
      </c>
      <c r="BD1935" s="1" t="s">
        <v>3168</v>
      </c>
      <c r="BE1935" s="1" t="s">
        <v>8113</v>
      </c>
      <c r="BF1935" s="1" t="s">
        <v>11812</v>
      </c>
    </row>
    <row r="1936" spans="1:73" ht="13.5" customHeight="1" x14ac:dyDescent="0.25">
      <c r="A1936" s="4" t="str">
        <f t="shared" si="61"/>
        <v>1687_풍각남면_276</v>
      </c>
      <c r="B1936" s="1">
        <v>1687</v>
      </c>
      <c r="C1936" s="1" t="s">
        <v>11322</v>
      </c>
      <c r="D1936" s="1" t="s">
        <v>11323</v>
      </c>
      <c r="E1936" s="1">
        <v>1935</v>
      </c>
      <c r="F1936" s="1">
        <v>11</v>
      </c>
      <c r="G1936" s="1" t="s">
        <v>4041</v>
      </c>
      <c r="H1936" s="1" t="s">
        <v>13398</v>
      </c>
      <c r="I1936" s="1">
        <v>2</v>
      </c>
      <c r="L1936" s="1">
        <v>4</v>
      </c>
      <c r="M1936" s="1" t="s">
        <v>4428</v>
      </c>
      <c r="N1936" s="1" t="s">
        <v>9097</v>
      </c>
      <c r="T1936" s="1" t="s">
        <v>11389</v>
      </c>
      <c r="U1936" s="1" t="s">
        <v>326</v>
      </c>
      <c r="V1936" s="1" t="s">
        <v>6686</v>
      </c>
      <c r="Y1936" s="1" t="s">
        <v>4155</v>
      </c>
      <c r="Z1936" s="1" t="s">
        <v>8115</v>
      </c>
      <c r="AC1936" s="1">
        <v>11</v>
      </c>
      <c r="AD1936" s="1" t="s">
        <v>192</v>
      </c>
      <c r="AE1936" s="1" t="s">
        <v>8735</v>
      </c>
      <c r="AF1936" s="1" t="s">
        <v>97</v>
      </c>
      <c r="AG1936" s="1" t="s">
        <v>8774</v>
      </c>
      <c r="AT1936" s="1" t="s">
        <v>297</v>
      </c>
      <c r="AU1936" s="1" t="s">
        <v>11759</v>
      </c>
      <c r="AV1936" s="1" t="s">
        <v>4154</v>
      </c>
      <c r="AW1936" s="1" t="s">
        <v>9542</v>
      </c>
      <c r="BB1936" s="1" t="s">
        <v>46</v>
      </c>
      <c r="BC1936" s="1" t="s">
        <v>6783</v>
      </c>
      <c r="BD1936" s="1" t="s">
        <v>3168</v>
      </c>
      <c r="BE1936" s="1" t="s">
        <v>8113</v>
      </c>
      <c r="BU1936" s="1" t="s">
        <v>14116</v>
      </c>
    </row>
    <row r="1937" spans="1:73" ht="13.5" customHeight="1" x14ac:dyDescent="0.25">
      <c r="A1937" s="4" t="str">
        <f t="shared" si="61"/>
        <v>1687_풍각남면_276</v>
      </c>
      <c r="B1937" s="1">
        <v>1687</v>
      </c>
      <c r="C1937" s="1" t="s">
        <v>11322</v>
      </c>
      <c r="D1937" s="1" t="s">
        <v>11323</v>
      </c>
      <c r="E1937" s="1">
        <v>1936</v>
      </c>
      <c r="F1937" s="1">
        <v>11</v>
      </c>
      <c r="G1937" s="1" t="s">
        <v>4041</v>
      </c>
      <c r="H1937" s="1" t="s">
        <v>13398</v>
      </c>
      <c r="I1937" s="1">
        <v>2</v>
      </c>
      <c r="L1937" s="1">
        <v>4</v>
      </c>
      <c r="M1937" s="1" t="s">
        <v>4428</v>
      </c>
      <c r="N1937" s="1" t="s">
        <v>9097</v>
      </c>
      <c r="T1937" s="1" t="s">
        <v>11389</v>
      </c>
      <c r="U1937" s="1" t="s">
        <v>322</v>
      </c>
      <c r="V1937" s="1" t="s">
        <v>6685</v>
      </c>
      <c r="Y1937" s="1" t="s">
        <v>3016</v>
      </c>
      <c r="Z1937" s="1" t="s">
        <v>7839</v>
      </c>
      <c r="AC1937" s="1">
        <v>46</v>
      </c>
      <c r="AD1937" s="1" t="s">
        <v>376</v>
      </c>
      <c r="AE1937" s="1" t="s">
        <v>8752</v>
      </c>
      <c r="AT1937" s="1" t="s">
        <v>1171</v>
      </c>
      <c r="AU1937" s="1" t="s">
        <v>7037</v>
      </c>
      <c r="AV1937" s="1" t="s">
        <v>4156</v>
      </c>
      <c r="AW1937" s="1" t="s">
        <v>7261</v>
      </c>
      <c r="BB1937" s="1" t="s">
        <v>83</v>
      </c>
      <c r="BC1937" s="1" t="s">
        <v>11816</v>
      </c>
      <c r="BD1937" s="1" t="s">
        <v>4157</v>
      </c>
      <c r="BE1937" s="1" t="s">
        <v>8381</v>
      </c>
    </row>
    <row r="1938" spans="1:73" ht="13.5" customHeight="1" x14ac:dyDescent="0.25">
      <c r="A1938" s="4" t="str">
        <f t="shared" si="61"/>
        <v>1687_풍각남면_276</v>
      </c>
      <c r="B1938" s="1">
        <v>1687</v>
      </c>
      <c r="C1938" s="1" t="s">
        <v>11322</v>
      </c>
      <c r="D1938" s="1" t="s">
        <v>11323</v>
      </c>
      <c r="E1938" s="1">
        <v>1937</v>
      </c>
      <c r="F1938" s="1">
        <v>11</v>
      </c>
      <c r="G1938" s="1" t="s">
        <v>4041</v>
      </c>
      <c r="H1938" s="1" t="s">
        <v>13398</v>
      </c>
      <c r="I1938" s="1">
        <v>2</v>
      </c>
      <c r="L1938" s="1">
        <v>4</v>
      </c>
      <c r="M1938" s="1" t="s">
        <v>4428</v>
      </c>
      <c r="N1938" s="1" t="s">
        <v>9097</v>
      </c>
      <c r="T1938" s="1" t="s">
        <v>11389</v>
      </c>
      <c r="U1938" s="1" t="s">
        <v>322</v>
      </c>
      <c r="V1938" s="1" t="s">
        <v>6685</v>
      </c>
      <c r="Y1938" s="1" t="s">
        <v>1347</v>
      </c>
      <c r="Z1938" s="1" t="s">
        <v>7414</v>
      </c>
      <c r="AC1938" s="1">
        <v>20</v>
      </c>
      <c r="AD1938" s="1" t="s">
        <v>1066</v>
      </c>
      <c r="AE1938" s="1" t="s">
        <v>7176</v>
      </c>
      <c r="AF1938" s="1" t="s">
        <v>97</v>
      </c>
      <c r="AG1938" s="1" t="s">
        <v>8774</v>
      </c>
      <c r="AT1938" s="1" t="s">
        <v>1171</v>
      </c>
      <c r="AU1938" s="1" t="s">
        <v>7037</v>
      </c>
      <c r="AV1938" s="1" t="s">
        <v>3229</v>
      </c>
      <c r="AW1938" s="1" t="s">
        <v>8319</v>
      </c>
      <c r="BB1938" s="1" t="s">
        <v>83</v>
      </c>
      <c r="BC1938" s="1" t="s">
        <v>11816</v>
      </c>
      <c r="BD1938" s="1" t="s">
        <v>4158</v>
      </c>
      <c r="BE1938" s="1" t="s">
        <v>8320</v>
      </c>
    </row>
    <row r="1939" spans="1:73" ht="13.5" customHeight="1" x14ac:dyDescent="0.25">
      <c r="A1939" s="4" t="str">
        <f t="shared" si="61"/>
        <v>1687_풍각남면_276</v>
      </c>
      <c r="B1939" s="1">
        <v>1687</v>
      </c>
      <c r="C1939" s="1" t="s">
        <v>11322</v>
      </c>
      <c r="D1939" s="1" t="s">
        <v>11323</v>
      </c>
      <c r="E1939" s="1">
        <v>1938</v>
      </c>
      <c r="F1939" s="1">
        <v>11</v>
      </c>
      <c r="G1939" s="1" t="s">
        <v>4041</v>
      </c>
      <c r="H1939" s="1" t="s">
        <v>13398</v>
      </c>
      <c r="I1939" s="1">
        <v>2</v>
      </c>
      <c r="L1939" s="1">
        <v>4</v>
      </c>
      <c r="M1939" s="1" t="s">
        <v>4428</v>
      </c>
      <c r="N1939" s="1" t="s">
        <v>9097</v>
      </c>
      <c r="T1939" s="1" t="s">
        <v>11389</v>
      </c>
      <c r="U1939" s="1" t="s">
        <v>4159</v>
      </c>
      <c r="V1939" s="1" t="s">
        <v>6933</v>
      </c>
      <c r="Y1939" s="1" t="s">
        <v>2339</v>
      </c>
      <c r="Z1939" s="1" t="s">
        <v>7385</v>
      </c>
      <c r="AF1939" s="1" t="s">
        <v>4160</v>
      </c>
      <c r="AG1939" s="1" t="s">
        <v>8807</v>
      </c>
    </row>
    <row r="1940" spans="1:73" ht="13.5" customHeight="1" x14ac:dyDescent="0.25">
      <c r="A1940" s="4" t="str">
        <f t="shared" si="61"/>
        <v>1687_풍각남면_276</v>
      </c>
      <c r="B1940" s="1">
        <v>1687</v>
      </c>
      <c r="C1940" s="1" t="s">
        <v>11322</v>
      </c>
      <c r="D1940" s="1" t="s">
        <v>11323</v>
      </c>
      <c r="E1940" s="1">
        <v>1939</v>
      </c>
      <c r="F1940" s="1">
        <v>11</v>
      </c>
      <c r="G1940" s="1" t="s">
        <v>4041</v>
      </c>
      <c r="H1940" s="1" t="s">
        <v>13398</v>
      </c>
      <c r="I1940" s="1">
        <v>2</v>
      </c>
      <c r="L1940" s="1">
        <v>5</v>
      </c>
      <c r="M1940" s="1" t="s">
        <v>12638</v>
      </c>
      <c r="N1940" s="1" t="s">
        <v>13135</v>
      </c>
      <c r="T1940" s="1" t="s">
        <v>11369</v>
      </c>
      <c r="U1940" s="1" t="s">
        <v>3599</v>
      </c>
      <c r="V1940" s="1" t="s">
        <v>6898</v>
      </c>
      <c r="W1940" s="1" t="s">
        <v>945</v>
      </c>
      <c r="X1940" s="1" t="s">
        <v>7075</v>
      </c>
      <c r="Y1940" s="1" t="s">
        <v>228</v>
      </c>
      <c r="Z1940" s="1" t="s">
        <v>7145</v>
      </c>
      <c r="AC1940" s="1">
        <v>50</v>
      </c>
      <c r="AD1940" s="1" t="s">
        <v>533</v>
      </c>
      <c r="AE1940" s="1" t="s">
        <v>7162</v>
      </c>
      <c r="AJ1940" s="1" t="s">
        <v>17</v>
      </c>
      <c r="AK1940" s="1" t="s">
        <v>8908</v>
      </c>
      <c r="AL1940" s="1" t="s">
        <v>108</v>
      </c>
      <c r="AM1940" s="1" t="s">
        <v>8869</v>
      </c>
      <c r="AT1940" s="1" t="s">
        <v>78</v>
      </c>
      <c r="AU1940" s="1" t="s">
        <v>6689</v>
      </c>
      <c r="AV1940" s="1" t="s">
        <v>899</v>
      </c>
      <c r="AW1940" s="1" t="s">
        <v>7290</v>
      </c>
      <c r="BG1940" s="1" t="s">
        <v>471</v>
      </c>
      <c r="BH1940" s="1" t="s">
        <v>9170</v>
      </c>
      <c r="BI1940" s="1" t="s">
        <v>4161</v>
      </c>
      <c r="BJ1940" s="1" t="s">
        <v>10179</v>
      </c>
      <c r="BK1940" s="1" t="s">
        <v>281</v>
      </c>
      <c r="BL1940" s="1" t="s">
        <v>9918</v>
      </c>
      <c r="BM1940" s="1" t="s">
        <v>2954</v>
      </c>
      <c r="BN1940" s="1" t="s">
        <v>10116</v>
      </c>
      <c r="BO1940" s="1" t="s">
        <v>3173</v>
      </c>
      <c r="BP1940" s="1" t="s">
        <v>9921</v>
      </c>
      <c r="BQ1940" s="1" t="s">
        <v>4162</v>
      </c>
      <c r="BR1940" s="1" t="s">
        <v>12126</v>
      </c>
      <c r="BS1940" s="1" t="s">
        <v>57</v>
      </c>
      <c r="BT1940" s="1" t="s">
        <v>8919</v>
      </c>
    </row>
    <row r="1941" spans="1:73" ht="13.5" customHeight="1" x14ac:dyDescent="0.25">
      <c r="A1941" s="4" t="str">
        <f t="shared" si="61"/>
        <v>1687_풍각남면_276</v>
      </c>
      <c r="B1941" s="1">
        <v>1687</v>
      </c>
      <c r="C1941" s="1" t="s">
        <v>11322</v>
      </c>
      <c r="D1941" s="1" t="s">
        <v>11323</v>
      </c>
      <c r="E1941" s="1">
        <v>1940</v>
      </c>
      <c r="F1941" s="1">
        <v>11</v>
      </c>
      <c r="G1941" s="1" t="s">
        <v>4041</v>
      </c>
      <c r="H1941" s="1" t="s">
        <v>13398</v>
      </c>
      <c r="I1941" s="1">
        <v>2</v>
      </c>
      <c r="L1941" s="1">
        <v>5</v>
      </c>
      <c r="M1941" s="1" t="s">
        <v>12638</v>
      </c>
      <c r="N1941" s="1" t="s">
        <v>13135</v>
      </c>
      <c r="S1941" s="1" t="s">
        <v>52</v>
      </c>
      <c r="T1941" s="1" t="s">
        <v>6593</v>
      </c>
      <c r="W1941" s="1" t="s">
        <v>1729</v>
      </c>
      <c r="X1941" s="1" t="s">
        <v>7084</v>
      </c>
      <c r="Y1941" s="1" t="s">
        <v>140</v>
      </c>
      <c r="Z1941" s="1" t="s">
        <v>7129</v>
      </c>
      <c r="AC1941" s="1">
        <v>50</v>
      </c>
      <c r="AD1941" s="1" t="s">
        <v>533</v>
      </c>
      <c r="AE1941" s="1" t="s">
        <v>7162</v>
      </c>
      <c r="AJ1941" s="1" t="s">
        <v>17</v>
      </c>
      <c r="AK1941" s="1" t="s">
        <v>8908</v>
      </c>
      <c r="AL1941" s="1" t="s">
        <v>51</v>
      </c>
      <c r="AM1941" s="1" t="s">
        <v>8849</v>
      </c>
      <c r="AT1941" s="1" t="s">
        <v>335</v>
      </c>
      <c r="AU1941" s="1" t="s">
        <v>6942</v>
      </c>
      <c r="AV1941" s="1" t="s">
        <v>746</v>
      </c>
      <c r="AW1941" s="1" t="s">
        <v>7255</v>
      </c>
      <c r="BG1941" s="1" t="s">
        <v>60</v>
      </c>
      <c r="BH1941" s="1" t="s">
        <v>7012</v>
      </c>
      <c r="BI1941" s="1" t="s">
        <v>948</v>
      </c>
      <c r="BJ1941" s="1" t="s">
        <v>7626</v>
      </c>
      <c r="BK1941" s="1" t="s">
        <v>60</v>
      </c>
      <c r="BL1941" s="1" t="s">
        <v>7012</v>
      </c>
      <c r="BM1941" s="1" t="s">
        <v>4163</v>
      </c>
      <c r="BN1941" s="1" t="s">
        <v>9028</v>
      </c>
      <c r="BO1941" s="1" t="s">
        <v>78</v>
      </c>
      <c r="BP1941" s="1" t="s">
        <v>6689</v>
      </c>
      <c r="BQ1941" s="1" t="s">
        <v>2145</v>
      </c>
      <c r="BR1941" s="1" t="s">
        <v>10906</v>
      </c>
      <c r="BS1941" s="1" t="s">
        <v>77</v>
      </c>
      <c r="BT1941" s="1" t="s">
        <v>8882</v>
      </c>
    </row>
    <row r="1942" spans="1:73" ht="13.5" customHeight="1" x14ac:dyDescent="0.25">
      <c r="A1942" s="4" t="str">
        <f t="shared" si="61"/>
        <v>1687_풍각남면_276</v>
      </c>
      <c r="B1942" s="1">
        <v>1687</v>
      </c>
      <c r="C1942" s="1" t="s">
        <v>11322</v>
      </c>
      <c r="D1942" s="1" t="s">
        <v>11323</v>
      </c>
      <c r="E1942" s="1">
        <v>1941</v>
      </c>
      <c r="F1942" s="1">
        <v>11</v>
      </c>
      <c r="G1942" s="1" t="s">
        <v>4041</v>
      </c>
      <c r="H1942" s="1" t="s">
        <v>13398</v>
      </c>
      <c r="I1942" s="1">
        <v>2</v>
      </c>
      <c r="L1942" s="1">
        <v>5</v>
      </c>
      <c r="M1942" s="1" t="s">
        <v>12638</v>
      </c>
      <c r="N1942" s="1" t="s">
        <v>13135</v>
      </c>
      <c r="S1942" s="1" t="s">
        <v>93</v>
      </c>
      <c r="T1942" s="1" t="s">
        <v>6597</v>
      </c>
      <c r="U1942" s="1" t="s">
        <v>173</v>
      </c>
      <c r="V1942" s="1" t="s">
        <v>6934</v>
      </c>
      <c r="Y1942" s="1" t="s">
        <v>2005</v>
      </c>
      <c r="Z1942" s="1" t="s">
        <v>7588</v>
      </c>
      <c r="AC1942" s="1">
        <v>24</v>
      </c>
      <c r="AD1942" s="1" t="s">
        <v>764</v>
      </c>
      <c r="AE1942" s="1" t="s">
        <v>8767</v>
      </c>
    </row>
    <row r="1943" spans="1:73" ht="13.5" customHeight="1" x14ac:dyDescent="0.25">
      <c r="A1943" s="4" t="str">
        <f t="shared" si="61"/>
        <v>1687_풍각남면_276</v>
      </c>
      <c r="B1943" s="1">
        <v>1687</v>
      </c>
      <c r="C1943" s="1" t="s">
        <v>11322</v>
      </c>
      <c r="D1943" s="1" t="s">
        <v>11323</v>
      </c>
      <c r="E1943" s="1">
        <v>1942</v>
      </c>
      <c r="F1943" s="1">
        <v>11</v>
      </c>
      <c r="G1943" s="1" t="s">
        <v>4041</v>
      </c>
      <c r="H1943" s="1" t="s">
        <v>13398</v>
      </c>
      <c r="I1943" s="1">
        <v>2</v>
      </c>
      <c r="L1943" s="1">
        <v>5</v>
      </c>
      <c r="M1943" s="1" t="s">
        <v>12638</v>
      </c>
      <c r="N1943" s="1" t="s">
        <v>13135</v>
      </c>
      <c r="S1943" s="1" t="s">
        <v>341</v>
      </c>
      <c r="T1943" s="1" t="s">
        <v>6594</v>
      </c>
      <c r="W1943" s="1" t="s">
        <v>145</v>
      </c>
      <c r="X1943" s="1" t="s">
        <v>7059</v>
      </c>
      <c r="Y1943" s="1" t="s">
        <v>140</v>
      </c>
      <c r="Z1943" s="1" t="s">
        <v>7129</v>
      </c>
      <c r="AC1943" s="1">
        <v>29</v>
      </c>
      <c r="AD1943" s="1" t="s">
        <v>422</v>
      </c>
      <c r="AE1943" s="1" t="s">
        <v>8757</v>
      </c>
      <c r="AJ1943" s="1" t="s">
        <v>17</v>
      </c>
      <c r="AK1943" s="1" t="s">
        <v>8908</v>
      </c>
      <c r="AL1943" s="1" t="s">
        <v>51</v>
      </c>
      <c r="AM1943" s="1" t="s">
        <v>8849</v>
      </c>
    </row>
    <row r="1944" spans="1:73" ht="13.5" customHeight="1" x14ac:dyDescent="0.25">
      <c r="A1944" s="4" t="str">
        <f t="shared" si="61"/>
        <v>1687_풍각남면_276</v>
      </c>
      <c r="B1944" s="1">
        <v>1687</v>
      </c>
      <c r="C1944" s="1" t="s">
        <v>11322</v>
      </c>
      <c r="D1944" s="1" t="s">
        <v>11323</v>
      </c>
      <c r="E1944" s="1">
        <v>1943</v>
      </c>
      <c r="F1944" s="1">
        <v>11</v>
      </c>
      <c r="G1944" s="1" t="s">
        <v>4041</v>
      </c>
      <c r="H1944" s="1" t="s">
        <v>13398</v>
      </c>
      <c r="I1944" s="1">
        <v>2</v>
      </c>
      <c r="L1944" s="1">
        <v>5</v>
      </c>
      <c r="M1944" s="1" t="s">
        <v>12638</v>
      </c>
      <c r="N1944" s="1" t="s">
        <v>13135</v>
      </c>
      <c r="S1944" s="1" t="s">
        <v>93</v>
      </c>
      <c r="T1944" s="1" t="s">
        <v>6597</v>
      </c>
      <c r="U1944" s="1" t="s">
        <v>4164</v>
      </c>
      <c r="V1944" s="1" t="s">
        <v>6935</v>
      </c>
      <c r="Y1944" s="1" t="s">
        <v>4165</v>
      </c>
      <c r="Z1944" s="1" t="s">
        <v>8116</v>
      </c>
      <c r="AC1944" s="1">
        <v>15</v>
      </c>
      <c r="AD1944" s="1" t="s">
        <v>119</v>
      </c>
      <c r="AE1944" s="1" t="s">
        <v>8724</v>
      </c>
    </row>
    <row r="1945" spans="1:73" ht="13.5" customHeight="1" x14ac:dyDescent="0.25">
      <c r="A1945" s="4" t="str">
        <f t="shared" si="61"/>
        <v>1687_풍각남면_276</v>
      </c>
      <c r="B1945" s="1">
        <v>1687</v>
      </c>
      <c r="C1945" s="1" t="s">
        <v>11322</v>
      </c>
      <c r="D1945" s="1" t="s">
        <v>11323</v>
      </c>
      <c r="E1945" s="1">
        <v>1944</v>
      </c>
      <c r="F1945" s="1">
        <v>11</v>
      </c>
      <c r="G1945" s="1" t="s">
        <v>4041</v>
      </c>
      <c r="H1945" s="1" t="s">
        <v>13398</v>
      </c>
      <c r="I1945" s="1">
        <v>2</v>
      </c>
      <c r="L1945" s="1">
        <v>5</v>
      </c>
      <c r="M1945" s="1" t="s">
        <v>12638</v>
      </c>
      <c r="N1945" s="1" t="s">
        <v>13135</v>
      </c>
      <c r="S1945" s="1" t="s">
        <v>70</v>
      </c>
      <c r="T1945" s="1" t="s">
        <v>6596</v>
      </c>
      <c r="Y1945" s="1" t="s">
        <v>4166</v>
      </c>
      <c r="Z1945" s="1" t="s">
        <v>8117</v>
      </c>
      <c r="AC1945" s="1">
        <v>6</v>
      </c>
      <c r="AD1945" s="1" t="s">
        <v>333</v>
      </c>
      <c r="AE1945" s="1" t="s">
        <v>8749</v>
      </c>
      <c r="BU1945" s="1" t="s">
        <v>14158</v>
      </c>
    </row>
    <row r="1946" spans="1:73" ht="13.5" customHeight="1" x14ac:dyDescent="0.25">
      <c r="A1946" s="4" t="str">
        <f t="shared" si="61"/>
        <v>1687_풍각남면_276</v>
      </c>
      <c r="B1946" s="1">
        <v>1687</v>
      </c>
      <c r="C1946" s="1" t="s">
        <v>11322</v>
      </c>
      <c r="D1946" s="1" t="s">
        <v>11323</v>
      </c>
      <c r="E1946" s="1">
        <v>1945</v>
      </c>
      <c r="F1946" s="1">
        <v>11</v>
      </c>
      <c r="G1946" s="1" t="s">
        <v>4041</v>
      </c>
      <c r="H1946" s="1" t="s">
        <v>13398</v>
      </c>
      <c r="I1946" s="1">
        <v>2</v>
      </c>
      <c r="L1946" s="1">
        <v>5</v>
      </c>
      <c r="M1946" s="1" t="s">
        <v>12638</v>
      </c>
      <c r="N1946" s="1" t="s">
        <v>13135</v>
      </c>
      <c r="S1946" s="1" t="s">
        <v>66</v>
      </c>
      <c r="T1946" s="1" t="s">
        <v>11384</v>
      </c>
      <c r="U1946" s="1" t="s">
        <v>78</v>
      </c>
      <c r="V1946" s="1" t="s">
        <v>6689</v>
      </c>
      <c r="Y1946" s="1" t="s">
        <v>899</v>
      </c>
      <c r="Z1946" s="1" t="s">
        <v>7290</v>
      </c>
      <c r="AC1946" s="1">
        <v>81</v>
      </c>
      <c r="AD1946" s="1" t="s">
        <v>415</v>
      </c>
      <c r="AE1946" s="1" t="s">
        <v>8756</v>
      </c>
      <c r="BU1946" s="1" t="s">
        <v>14159</v>
      </c>
    </row>
    <row r="1947" spans="1:73" ht="13.5" customHeight="1" x14ac:dyDescent="0.25">
      <c r="A1947" s="4" t="str">
        <f t="shared" ref="A1947:A1978" si="62">HYPERLINK("http://kyu.snu.ac.kr/sdhj/index.jsp?type=hj/GK14817_00IH_0001_0277.jpg","1687_풍각남면_277")</f>
        <v>1687_풍각남면_277</v>
      </c>
      <c r="B1947" s="1">
        <v>1687</v>
      </c>
      <c r="C1947" s="1" t="s">
        <v>11322</v>
      </c>
      <c r="D1947" s="1" t="s">
        <v>11323</v>
      </c>
      <c r="E1947" s="1">
        <v>1946</v>
      </c>
      <c r="F1947" s="1">
        <v>11</v>
      </c>
      <c r="G1947" s="1" t="s">
        <v>4041</v>
      </c>
      <c r="H1947" s="1" t="s">
        <v>13398</v>
      </c>
      <c r="I1947" s="1">
        <v>2</v>
      </c>
      <c r="L1947" s="1">
        <v>5</v>
      </c>
      <c r="M1947" s="1" t="s">
        <v>12638</v>
      </c>
      <c r="N1947" s="1" t="s">
        <v>13135</v>
      </c>
      <c r="T1947" s="1" t="s">
        <v>11389</v>
      </c>
      <c r="U1947" s="1" t="s">
        <v>2622</v>
      </c>
      <c r="V1947" s="1" t="s">
        <v>6836</v>
      </c>
      <c r="Y1947" s="1" t="s">
        <v>854</v>
      </c>
      <c r="Z1947" s="1" t="s">
        <v>8118</v>
      </c>
      <c r="AC1947" s="1">
        <v>35</v>
      </c>
      <c r="AD1947" s="1" t="s">
        <v>39</v>
      </c>
      <c r="AE1947" s="1" t="s">
        <v>8715</v>
      </c>
      <c r="AF1947" s="1" t="s">
        <v>4167</v>
      </c>
      <c r="AG1947" s="1" t="s">
        <v>8808</v>
      </c>
    </row>
    <row r="1948" spans="1:73" ht="13.5" customHeight="1" x14ac:dyDescent="0.25">
      <c r="A1948" s="4" t="str">
        <f t="shared" si="62"/>
        <v>1687_풍각남면_277</v>
      </c>
      <c r="B1948" s="1">
        <v>1687</v>
      </c>
      <c r="C1948" s="1" t="s">
        <v>11322</v>
      </c>
      <c r="D1948" s="1" t="s">
        <v>11323</v>
      </c>
      <c r="E1948" s="1">
        <v>1947</v>
      </c>
      <c r="F1948" s="1">
        <v>11</v>
      </c>
      <c r="G1948" s="1" t="s">
        <v>4041</v>
      </c>
      <c r="H1948" s="1" t="s">
        <v>13398</v>
      </c>
      <c r="I1948" s="1">
        <v>2</v>
      </c>
      <c r="L1948" s="1">
        <v>5</v>
      </c>
      <c r="M1948" s="1" t="s">
        <v>12638</v>
      </c>
      <c r="N1948" s="1" t="s">
        <v>13135</v>
      </c>
      <c r="T1948" s="1" t="s">
        <v>11389</v>
      </c>
      <c r="U1948" s="1" t="s">
        <v>322</v>
      </c>
      <c r="V1948" s="1" t="s">
        <v>6685</v>
      </c>
      <c r="Y1948" s="1" t="s">
        <v>4168</v>
      </c>
      <c r="Z1948" s="1" t="s">
        <v>8119</v>
      </c>
      <c r="AC1948" s="1">
        <v>11</v>
      </c>
      <c r="AD1948" s="1" t="s">
        <v>192</v>
      </c>
      <c r="AE1948" s="1" t="s">
        <v>8735</v>
      </c>
      <c r="AF1948" s="1" t="s">
        <v>4167</v>
      </c>
      <c r="AG1948" s="1" t="s">
        <v>8808</v>
      </c>
      <c r="BB1948" s="1" t="s">
        <v>329</v>
      </c>
      <c r="BC1948" s="1" t="s">
        <v>9755</v>
      </c>
      <c r="BE1948" s="1" t="s">
        <v>13711</v>
      </c>
      <c r="BF1948" s="1" t="s">
        <v>11810</v>
      </c>
    </row>
    <row r="1949" spans="1:73" ht="13.5" customHeight="1" x14ac:dyDescent="0.25">
      <c r="A1949" s="4" t="str">
        <f t="shared" si="62"/>
        <v>1687_풍각남면_277</v>
      </c>
      <c r="B1949" s="1">
        <v>1687</v>
      </c>
      <c r="C1949" s="1" t="s">
        <v>11322</v>
      </c>
      <c r="D1949" s="1" t="s">
        <v>11323</v>
      </c>
      <c r="E1949" s="1">
        <v>1948</v>
      </c>
      <c r="F1949" s="1">
        <v>11</v>
      </c>
      <c r="G1949" s="1" t="s">
        <v>4041</v>
      </c>
      <c r="H1949" s="1" t="s">
        <v>13398</v>
      </c>
      <c r="I1949" s="1">
        <v>3</v>
      </c>
      <c r="J1949" s="1" t="s">
        <v>4169</v>
      </c>
      <c r="K1949" s="1" t="s">
        <v>6532</v>
      </c>
      <c r="L1949" s="1">
        <v>1</v>
      </c>
      <c r="M1949" s="1" t="s">
        <v>1942</v>
      </c>
      <c r="N1949" s="1" t="s">
        <v>7576</v>
      </c>
      <c r="T1949" s="1" t="s">
        <v>11369</v>
      </c>
      <c r="U1949" s="1" t="s">
        <v>640</v>
      </c>
      <c r="V1949" s="1" t="s">
        <v>6711</v>
      </c>
      <c r="Y1949" s="1" t="s">
        <v>1942</v>
      </c>
      <c r="Z1949" s="1" t="s">
        <v>7576</v>
      </c>
      <c r="AC1949" s="1">
        <v>49</v>
      </c>
      <c r="AD1949" s="1" t="s">
        <v>100</v>
      </c>
      <c r="AE1949" s="1" t="s">
        <v>8722</v>
      </c>
      <c r="AJ1949" s="1" t="s">
        <v>17</v>
      </c>
      <c r="AK1949" s="1" t="s">
        <v>8908</v>
      </c>
      <c r="AL1949" s="1" t="s">
        <v>86</v>
      </c>
      <c r="AM1949" s="1" t="s">
        <v>8853</v>
      </c>
      <c r="AN1949" s="1" t="s">
        <v>598</v>
      </c>
      <c r="AO1949" s="1" t="s">
        <v>8969</v>
      </c>
      <c r="AR1949" s="1" t="s">
        <v>4170</v>
      </c>
      <c r="AS1949" s="1" t="s">
        <v>11718</v>
      </c>
      <c r="AT1949" s="1" t="s">
        <v>44</v>
      </c>
      <c r="AU1949" s="1" t="s">
        <v>6669</v>
      </c>
      <c r="AV1949" s="1" t="s">
        <v>999</v>
      </c>
      <c r="AW1949" s="1" t="s">
        <v>7888</v>
      </c>
      <c r="BB1949" s="1" t="s">
        <v>46</v>
      </c>
      <c r="BC1949" s="1" t="s">
        <v>6783</v>
      </c>
      <c r="BD1949" s="1" t="s">
        <v>1675</v>
      </c>
      <c r="BE1949" s="1" t="s">
        <v>7515</v>
      </c>
      <c r="BG1949" s="1" t="s">
        <v>60</v>
      </c>
      <c r="BH1949" s="1" t="s">
        <v>7012</v>
      </c>
      <c r="BI1949" s="1" t="s">
        <v>4171</v>
      </c>
      <c r="BJ1949" s="1" t="s">
        <v>7877</v>
      </c>
      <c r="BK1949" s="1" t="s">
        <v>60</v>
      </c>
      <c r="BL1949" s="1" t="s">
        <v>7012</v>
      </c>
      <c r="BM1949" s="1" t="s">
        <v>4172</v>
      </c>
      <c r="BN1949" s="1" t="s">
        <v>8234</v>
      </c>
      <c r="BO1949" s="1" t="s">
        <v>44</v>
      </c>
      <c r="BP1949" s="1" t="s">
        <v>6669</v>
      </c>
      <c r="BQ1949" s="1" t="s">
        <v>4173</v>
      </c>
      <c r="BR1949" s="1" t="s">
        <v>8397</v>
      </c>
      <c r="BS1949" s="1" t="s">
        <v>4174</v>
      </c>
      <c r="BT1949" s="1" t="s">
        <v>8946</v>
      </c>
    </row>
    <row r="1950" spans="1:73" ht="13.5" customHeight="1" x14ac:dyDescent="0.25">
      <c r="A1950" s="4" t="str">
        <f t="shared" si="62"/>
        <v>1687_풍각남면_277</v>
      </c>
      <c r="B1950" s="1">
        <v>1687</v>
      </c>
      <c r="C1950" s="1" t="s">
        <v>11322</v>
      </c>
      <c r="D1950" s="1" t="s">
        <v>11323</v>
      </c>
      <c r="E1950" s="1">
        <v>1949</v>
      </c>
      <c r="F1950" s="1">
        <v>11</v>
      </c>
      <c r="G1950" s="1" t="s">
        <v>4041</v>
      </c>
      <c r="H1950" s="1" t="s">
        <v>13398</v>
      </c>
      <c r="I1950" s="1">
        <v>3</v>
      </c>
      <c r="L1950" s="1">
        <v>1</v>
      </c>
      <c r="M1950" s="1" t="s">
        <v>1942</v>
      </c>
      <c r="N1950" s="1" t="s">
        <v>7576</v>
      </c>
      <c r="S1950" s="1" t="s">
        <v>52</v>
      </c>
      <c r="T1950" s="1" t="s">
        <v>6593</v>
      </c>
      <c r="U1950" s="1" t="s">
        <v>53</v>
      </c>
      <c r="V1950" s="1" t="s">
        <v>6668</v>
      </c>
      <c r="Y1950" s="1" t="s">
        <v>4175</v>
      </c>
      <c r="Z1950" s="1" t="s">
        <v>8120</v>
      </c>
      <c r="AC1950" s="1">
        <v>42</v>
      </c>
      <c r="AD1950" s="1" t="s">
        <v>307</v>
      </c>
      <c r="AE1950" s="1" t="s">
        <v>8745</v>
      </c>
      <c r="AJ1950" s="1" t="s">
        <v>17</v>
      </c>
      <c r="AK1950" s="1" t="s">
        <v>8908</v>
      </c>
      <c r="AL1950" s="1" t="s">
        <v>51</v>
      </c>
      <c r="AM1950" s="1" t="s">
        <v>8849</v>
      </c>
      <c r="AN1950" s="1" t="s">
        <v>41</v>
      </c>
      <c r="AO1950" s="1" t="s">
        <v>6620</v>
      </c>
      <c r="AP1950" s="1" t="s">
        <v>58</v>
      </c>
      <c r="AQ1950" s="1" t="s">
        <v>6774</v>
      </c>
      <c r="AR1950" s="1" t="s">
        <v>4176</v>
      </c>
      <c r="AS1950" s="1" t="s">
        <v>13330</v>
      </c>
      <c r="AT1950" s="1" t="s">
        <v>60</v>
      </c>
      <c r="AU1950" s="1" t="s">
        <v>7012</v>
      </c>
      <c r="AV1950" s="1" t="s">
        <v>959</v>
      </c>
      <c r="AW1950" s="1" t="s">
        <v>9297</v>
      </c>
      <c r="BB1950" s="1" t="s">
        <v>46</v>
      </c>
      <c r="BC1950" s="1" t="s">
        <v>6783</v>
      </c>
      <c r="BD1950" s="1" t="s">
        <v>3991</v>
      </c>
      <c r="BE1950" s="1" t="s">
        <v>8067</v>
      </c>
      <c r="BG1950" s="1" t="s">
        <v>60</v>
      </c>
      <c r="BH1950" s="1" t="s">
        <v>7012</v>
      </c>
      <c r="BI1950" s="1" t="s">
        <v>4177</v>
      </c>
      <c r="BJ1950" s="1" t="s">
        <v>10180</v>
      </c>
      <c r="BK1950" s="1" t="s">
        <v>60</v>
      </c>
      <c r="BL1950" s="1" t="s">
        <v>7012</v>
      </c>
      <c r="BM1950" s="1" t="s">
        <v>3843</v>
      </c>
      <c r="BN1950" s="1" t="s">
        <v>10596</v>
      </c>
      <c r="BO1950" s="1" t="s">
        <v>44</v>
      </c>
      <c r="BP1950" s="1" t="s">
        <v>6669</v>
      </c>
      <c r="BQ1950" s="1" t="s">
        <v>4178</v>
      </c>
      <c r="BR1950" s="1" t="s">
        <v>11097</v>
      </c>
      <c r="BS1950" s="1" t="s">
        <v>51</v>
      </c>
      <c r="BT1950" s="1" t="s">
        <v>8849</v>
      </c>
    </row>
    <row r="1951" spans="1:73" ht="13.5" customHeight="1" x14ac:dyDescent="0.25">
      <c r="A1951" s="4" t="str">
        <f t="shared" si="62"/>
        <v>1687_풍각남면_277</v>
      </c>
      <c r="B1951" s="1">
        <v>1687</v>
      </c>
      <c r="C1951" s="1" t="s">
        <v>11322</v>
      </c>
      <c r="D1951" s="1" t="s">
        <v>11323</v>
      </c>
      <c r="E1951" s="1">
        <v>1950</v>
      </c>
      <c r="F1951" s="1">
        <v>11</v>
      </c>
      <c r="G1951" s="1" t="s">
        <v>4041</v>
      </c>
      <c r="H1951" s="1" t="s">
        <v>13398</v>
      </c>
      <c r="I1951" s="1">
        <v>3</v>
      </c>
      <c r="L1951" s="1">
        <v>2</v>
      </c>
      <c r="M1951" s="1" t="s">
        <v>4180</v>
      </c>
      <c r="N1951" s="1" t="s">
        <v>7241</v>
      </c>
      <c r="T1951" s="1" t="s">
        <v>11369</v>
      </c>
      <c r="U1951" s="1" t="s">
        <v>4179</v>
      </c>
      <c r="V1951" s="1" t="s">
        <v>6936</v>
      </c>
      <c r="Y1951" s="1" t="s">
        <v>4180</v>
      </c>
      <c r="Z1951" s="1" t="s">
        <v>7241</v>
      </c>
      <c r="AC1951" s="1">
        <v>58</v>
      </c>
      <c r="AD1951" s="1" t="s">
        <v>1424</v>
      </c>
      <c r="AE1951" s="1" t="s">
        <v>8770</v>
      </c>
      <c r="AJ1951" s="1" t="s">
        <v>17</v>
      </c>
      <c r="AK1951" s="1" t="s">
        <v>8908</v>
      </c>
      <c r="AL1951" s="1" t="s">
        <v>51</v>
      </c>
      <c r="AM1951" s="1" t="s">
        <v>8849</v>
      </c>
      <c r="AN1951" s="1" t="s">
        <v>41</v>
      </c>
      <c r="AO1951" s="1" t="s">
        <v>6620</v>
      </c>
      <c r="AP1951" s="1" t="s">
        <v>58</v>
      </c>
      <c r="AQ1951" s="1" t="s">
        <v>6774</v>
      </c>
      <c r="AR1951" s="1" t="s">
        <v>4122</v>
      </c>
      <c r="AS1951" s="1" t="s">
        <v>9093</v>
      </c>
      <c r="AT1951" s="1" t="s">
        <v>1171</v>
      </c>
      <c r="AU1951" s="1" t="s">
        <v>7037</v>
      </c>
      <c r="AV1951" s="1" t="s">
        <v>3404</v>
      </c>
      <c r="AW1951" s="1" t="s">
        <v>9533</v>
      </c>
      <c r="BB1951" s="1" t="s">
        <v>46</v>
      </c>
      <c r="BC1951" s="1" t="s">
        <v>6783</v>
      </c>
      <c r="BD1951" s="1" t="s">
        <v>4059</v>
      </c>
      <c r="BE1951" s="1" t="s">
        <v>9806</v>
      </c>
      <c r="BG1951" s="1" t="s">
        <v>44</v>
      </c>
      <c r="BH1951" s="1" t="s">
        <v>6669</v>
      </c>
      <c r="BI1951" s="1" t="s">
        <v>959</v>
      </c>
      <c r="BJ1951" s="1" t="s">
        <v>9297</v>
      </c>
      <c r="BK1951" s="1" t="s">
        <v>216</v>
      </c>
      <c r="BL1951" s="1" t="s">
        <v>13344</v>
      </c>
      <c r="BM1951" s="1" t="s">
        <v>4181</v>
      </c>
      <c r="BN1951" s="1" t="s">
        <v>10615</v>
      </c>
      <c r="BO1951" s="1" t="s">
        <v>44</v>
      </c>
      <c r="BP1951" s="1" t="s">
        <v>6669</v>
      </c>
      <c r="BQ1951" s="1" t="s">
        <v>4182</v>
      </c>
      <c r="BR1951" s="1" t="s">
        <v>10833</v>
      </c>
      <c r="BS1951" s="1" t="s">
        <v>57</v>
      </c>
      <c r="BT1951" s="1" t="s">
        <v>8919</v>
      </c>
    </row>
    <row r="1952" spans="1:73" ht="13.5" customHeight="1" x14ac:dyDescent="0.25">
      <c r="A1952" s="4" t="str">
        <f t="shared" si="62"/>
        <v>1687_풍각남면_277</v>
      </c>
      <c r="B1952" s="1">
        <v>1687</v>
      </c>
      <c r="C1952" s="1" t="s">
        <v>11322</v>
      </c>
      <c r="D1952" s="1" t="s">
        <v>11323</v>
      </c>
      <c r="E1952" s="1">
        <v>1951</v>
      </c>
      <c r="F1952" s="1">
        <v>11</v>
      </c>
      <c r="G1952" s="1" t="s">
        <v>4041</v>
      </c>
      <c r="H1952" s="1" t="s">
        <v>13398</v>
      </c>
      <c r="I1952" s="1">
        <v>3</v>
      </c>
      <c r="L1952" s="1">
        <v>2</v>
      </c>
      <c r="M1952" s="1" t="s">
        <v>4180</v>
      </c>
      <c r="N1952" s="1" t="s">
        <v>7241</v>
      </c>
      <c r="S1952" s="1" t="s">
        <v>93</v>
      </c>
      <c r="T1952" s="1" t="s">
        <v>6597</v>
      </c>
      <c r="Y1952" s="1" t="s">
        <v>4092</v>
      </c>
      <c r="Z1952" s="1" t="s">
        <v>8098</v>
      </c>
      <c r="AF1952" s="1" t="s">
        <v>412</v>
      </c>
      <c r="AG1952" s="1" t="s">
        <v>8778</v>
      </c>
      <c r="AH1952" s="1" t="s">
        <v>4183</v>
      </c>
      <c r="AI1952" s="1" t="s">
        <v>8885</v>
      </c>
    </row>
    <row r="1953" spans="1:72" ht="13.5" customHeight="1" x14ac:dyDescent="0.25">
      <c r="A1953" s="4" t="str">
        <f t="shared" si="62"/>
        <v>1687_풍각남면_277</v>
      </c>
      <c r="B1953" s="1">
        <v>1687</v>
      </c>
      <c r="C1953" s="1" t="s">
        <v>11322</v>
      </c>
      <c r="D1953" s="1" t="s">
        <v>11323</v>
      </c>
      <c r="E1953" s="1">
        <v>1952</v>
      </c>
      <c r="F1953" s="1">
        <v>11</v>
      </c>
      <c r="G1953" s="1" t="s">
        <v>4041</v>
      </c>
      <c r="H1953" s="1" t="s">
        <v>13398</v>
      </c>
      <c r="I1953" s="1">
        <v>3</v>
      </c>
      <c r="L1953" s="1">
        <v>2</v>
      </c>
      <c r="M1953" s="1" t="s">
        <v>4180</v>
      </c>
      <c r="N1953" s="1" t="s">
        <v>7241</v>
      </c>
      <c r="S1953" s="1" t="s">
        <v>341</v>
      </c>
      <c r="T1953" s="1" t="s">
        <v>6594</v>
      </c>
      <c r="U1953" s="1" t="s">
        <v>46</v>
      </c>
      <c r="V1953" s="1" t="s">
        <v>6783</v>
      </c>
      <c r="Y1953" s="1" t="s">
        <v>299</v>
      </c>
      <c r="Z1953" s="1" t="s">
        <v>7157</v>
      </c>
      <c r="AC1953" s="1">
        <v>29</v>
      </c>
      <c r="AD1953" s="1" t="s">
        <v>422</v>
      </c>
      <c r="AE1953" s="1" t="s">
        <v>8757</v>
      </c>
      <c r="AF1953" s="1" t="s">
        <v>97</v>
      </c>
      <c r="AG1953" s="1" t="s">
        <v>8774</v>
      </c>
    </row>
    <row r="1954" spans="1:72" ht="13.5" customHeight="1" x14ac:dyDescent="0.25">
      <c r="A1954" s="4" t="str">
        <f t="shared" si="62"/>
        <v>1687_풍각남면_277</v>
      </c>
      <c r="B1954" s="1">
        <v>1687</v>
      </c>
      <c r="C1954" s="1" t="s">
        <v>11322</v>
      </c>
      <c r="D1954" s="1" t="s">
        <v>11323</v>
      </c>
      <c r="E1954" s="1">
        <v>1953</v>
      </c>
      <c r="F1954" s="1">
        <v>11</v>
      </c>
      <c r="G1954" s="1" t="s">
        <v>4041</v>
      </c>
      <c r="H1954" s="1" t="s">
        <v>13398</v>
      </c>
      <c r="I1954" s="1">
        <v>3</v>
      </c>
      <c r="L1954" s="1">
        <v>3</v>
      </c>
      <c r="M1954" s="1" t="s">
        <v>12639</v>
      </c>
      <c r="N1954" s="1" t="s">
        <v>13136</v>
      </c>
      <c r="T1954" s="1" t="s">
        <v>11369</v>
      </c>
      <c r="U1954" s="1" t="s">
        <v>4083</v>
      </c>
      <c r="V1954" s="1" t="s">
        <v>6937</v>
      </c>
      <c r="W1954" s="1" t="s">
        <v>1995</v>
      </c>
      <c r="X1954" s="1" t="s">
        <v>7086</v>
      </c>
      <c r="Y1954" s="1" t="s">
        <v>4184</v>
      </c>
      <c r="Z1954" s="1" t="s">
        <v>8121</v>
      </c>
      <c r="AC1954" s="1">
        <v>46</v>
      </c>
      <c r="AD1954" s="1" t="s">
        <v>376</v>
      </c>
      <c r="AE1954" s="1" t="s">
        <v>8752</v>
      </c>
      <c r="AJ1954" s="1" t="s">
        <v>17</v>
      </c>
      <c r="AK1954" s="1" t="s">
        <v>8908</v>
      </c>
      <c r="AL1954" s="1" t="s">
        <v>351</v>
      </c>
      <c r="AM1954" s="1" t="s">
        <v>8854</v>
      </c>
      <c r="AT1954" s="1" t="s">
        <v>471</v>
      </c>
      <c r="AU1954" s="1" t="s">
        <v>9170</v>
      </c>
      <c r="AV1954" s="1" t="s">
        <v>4185</v>
      </c>
      <c r="AW1954" s="1" t="s">
        <v>9499</v>
      </c>
      <c r="BG1954" s="1" t="s">
        <v>471</v>
      </c>
      <c r="BH1954" s="1" t="s">
        <v>9170</v>
      </c>
      <c r="BI1954" s="1" t="s">
        <v>4186</v>
      </c>
      <c r="BJ1954" s="1" t="s">
        <v>7057</v>
      </c>
      <c r="BK1954" s="1" t="s">
        <v>471</v>
      </c>
      <c r="BL1954" s="1" t="s">
        <v>9170</v>
      </c>
      <c r="BM1954" s="1" t="s">
        <v>4187</v>
      </c>
      <c r="BN1954" s="1" t="s">
        <v>10616</v>
      </c>
      <c r="BO1954" s="1" t="s">
        <v>1082</v>
      </c>
      <c r="BP1954" s="1" t="s">
        <v>8995</v>
      </c>
      <c r="BQ1954" s="1" t="s">
        <v>4188</v>
      </c>
      <c r="BR1954" s="1" t="s">
        <v>12177</v>
      </c>
      <c r="BS1954" s="1" t="s">
        <v>13682</v>
      </c>
      <c r="BT1954" s="1" t="s">
        <v>11302</v>
      </c>
    </row>
    <row r="1955" spans="1:72" ht="13.5" customHeight="1" x14ac:dyDescent="0.25">
      <c r="A1955" s="4" t="str">
        <f t="shared" si="62"/>
        <v>1687_풍각남면_277</v>
      </c>
      <c r="B1955" s="1">
        <v>1687</v>
      </c>
      <c r="C1955" s="1" t="s">
        <v>11322</v>
      </c>
      <c r="D1955" s="1" t="s">
        <v>11323</v>
      </c>
      <c r="E1955" s="1">
        <v>1954</v>
      </c>
      <c r="F1955" s="1">
        <v>11</v>
      </c>
      <c r="G1955" s="1" t="s">
        <v>4041</v>
      </c>
      <c r="H1955" s="1" t="s">
        <v>13398</v>
      </c>
      <c r="I1955" s="1">
        <v>3</v>
      </c>
      <c r="L1955" s="1">
        <v>3</v>
      </c>
      <c r="M1955" s="1" t="s">
        <v>12639</v>
      </c>
      <c r="N1955" s="1" t="s">
        <v>13136</v>
      </c>
      <c r="S1955" s="1" t="s">
        <v>52</v>
      </c>
      <c r="T1955" s="1" t="s">
        <v>6593</v>
      </c>
      <c r="W1955" s="1" t="s">
        <v>945</v>
      </c>
      <c r="X1955" s="1" t="s">
        <v>7075</v>
      </c>
      <c r="Y1955" s="1" t="s">
        <v>140</v>
      </c>
      <c r="Z1955" s="1" t="s">
        <v>7129</v>
      </c>
      <c r="AC1955" s="1">
        <v>41</v>
      </c>
      <c r="AD1955" s="1" t="s">
        <v>287</v>
      </c>
      <c r="AE1955" s="1" t="s">
        <v>8744</v>
      </c>
      <c r="AJ1955" s="1" t="s">
        <v>17</v>
      </c>
      <c r="AK1955" s="1" t="s">
        <v>8908</v>
      </c>
      <c r="AL1955" s="1" t="s">
        <v>108</v>
      </c>
      <c r="AM1955" s="1" t="s">
        <v>8869</v>
      </c>
      <c r="AT1955" s="1" t="s">
        <v>78</v>
      </c>
      <c r="AU1955" s="1" t="s">
        <v>6689</v>
      </c>
      <c r="AV1955" s="1" t="s">
        <v>899</v>
      </c>
      <c r="AW1955" s="1" t="s">
        <v>7290</v>
      </c>
      <c r="BG1955" s="1" t="s">
        <v>335</v>
      </c>
      <c r="BH1955" s="1" t="s">
        <v>6942</v>
      </c>
      <c r="BI1955" s="1" t="s">
        <v>4161</v>
      </c>
      <c r="BJ1955" s="1" t="s">
        <v>10179</v>
      </c>
      <c r="BK1955" s="1" t="s">
        <v>281</v>
      </c>
      <c r="BL1955" s="1" t="s">
        <v>9918</v>
      </c>
      <c r="BM1955" s="1" t="s">
        <v>2954</v>
      </c>
      <c r="BN1955" s="1" t="s">
        <v>10116</v>
      </c>
      <c r="BO1955" s="1" t="s">
        <v>3173</v>
      </c>
      <c r="BP1955" s="1" t="s">
        <v>9921</v>
      </c>
      <c r="BQ1955" s="1" t="s">
        <v>4162</v>
      </c>
      <c r="BR1955" s="1" t="s">
        <v>12126</v>
      </c>
      <c r="BS1955" s="1" t="s">
        <v>57</v>
      </c>
      <c r="BT1955" s="1" t="s">
        <v>8919</v>
      </c>
    </row>
    <row r="1956" spans="1:72" ht="13.5" customHeight="1" x14ac:dyDescent="0.25">
      <c r="A1956" s="4" t="str">
        <f t="shared" si="62"/>
        <v>1687_풍각남면_277</v>
      </c>
      <c r="B1956" s="1">
        <v>1687</v>
      </c>
      <c r="C1956" s="1" t="s">
        <v>11322</v>
      </c>
      <c r="D1956" s="1" t="s">
        <v>11323</v>
      </c>
      <c r="E1956" s="1">
        <v>1955</v>
      </c>
      <c r="F1956" s="1">
        <v>11</v>
      </c>
      <c r="G1956" s="1" t="s">
        <v>4041</v>
      </c>
      <c r="H1956" s="1" t="s">
        <v>13398</v>
      </c>
      <c r="I1956" s="1">
        <v>3</v>
      </c>
      <c r="L1956" s="1">
        <v>3</v>
      </c>
      <c r="M1956" s="1" t="s">
        <v>12639</v>
      </c>
      <c r="N1956" s="1" t="s">
        <v>13136</v>
      </c>
      <c r="S1956" s="1" t="s">
        <v>70</v>
      </c>
      <c r="T1956" s="1" t="s">
        <v>6596</v>
      </c>
      <c r="Y1956" s="1" t="s">
        <v>140</v>
      </c>
      <c r="Z1956" s="1" t="s">
        <v>7129</v>
      </c>
      <c r="AC1956" s="1">
        <v>15</v>
      </c>
      <c r="AD1956" s="1" t="s">
        <v>119</v>
      </c>
      <c r="AE1956" s="1" t="s">
        <v>8724</v>
      </c>
    </row>
    <row r="1957" spans="1:72" ht="13.5" customHeight="1" x14ac:dyDescent="0.25">
      <c r="A1957" s="4" t="str">
        <f t="shared" si="62"/>
        <v>1687_풍각남면_277</v>
      </c>
      <c r="B1957" s="1">
        <v>1687</v>
      </c>
      <c r="C1957" s="1" t="s">
        <v>11322</v>
      </c>
      <c r="D1957" s="1" t="s">
        <v>11323</v>
      </c>
      <c r="E1957" s="1">
        <v>1956</v>
      </c>
      <c r="F1957" s="1">
        <v>11</v>
      </c>
      <c r="G1957" s="1" t="s">
        <v>4041</v>
      </c>
      <c r="H1957" s="1" t="s">
        <v>13398</v>
      </c>
      <c r="I1957" s="1">
        <v>3</v>
      </c>
      <c r="L1957" s="1">
        <v>3</v>
      </c>
      <c r="M1957" s="1" t="s">
        <v>12639</v>
      </c>
      <c r="N1957" s="1" t="s">
        <v>13136</v>
      </c>
      <c r="S1957" s="1" t="s">
        <v>70</v>
      </c>
      <c r="T1957" s="1" t="s">
        <v>6596</v>
      </c>
      <c r="Y1957" s="1" t="s">
        <v>13409</v>
      </c>
      <c r="Z1957" s="1" t="s">
        <v>13461</v>
      </c>
      <c r="AC1957" s="1">
        <v>7</v>
      </c>
      <c r="AD1957" s="1" t="s">
        <v>121</v>
      </c>
      <c r="AE1957" s="1" t="s">
        <v>8725</v>
      </c>
      <c r="AF1957" s="1" t="s">
        <v>97</v>
      </c>
      <c r="AG1957" s="1" t="s">
        <v>8774</v>
      </c>
    </row>
    <row r="1958" spans="1:72" ht="13.5" customHeight="1" x14ac:dyDescent="0.25">
      <c r="A1958" s="4" t="str">
        <f t="shared" si="62"/>
        <v>1687_풍각남면_277</v>
      </c>
      <c r="B1958" s="1">
        <v>1687</v>
      </c>
      <c r="C1958" s="1" t="s">
        <v>11322</v>
      </c>
      <c r="D1958" s="1" t="s">
        <v>11323</v>
      </c>
      <c r="E1958" s="1">
        <v>1957</v>
      </c>
      <c r="F1958" s="1">
        <v>11</v>
      </c>
      <c r="G1958" s="1" t="s">
        <v>4041</v>
      </c>
      <c r="H1958" s="1" t="s">
        <v>13398</v>
      </c>
      <c r="I1958" s="1">
        <v>3</v>
      </c>
      <c r="L1958" s="1">
        <v>3</v>
      </c>
      <c r="M1958" s="1" t="s">
        <v>12639</v>
      </c>
      <c r="N1958" s="1" t="s">
        <v>13136</v>
      </c>
      <c r="T1958" s="1" t="s">
        <v>11389</v>
      </c>
      <c r="U1958" s="1" t="s">
        <v>4189</v>
      </c>
      <c r="V1958" s="1" t="s">
        <v>6938</v>
      </c>
      <c r="Y1958" s="1" t="s">
        <v>4190</v>
      </c>
      <c r="Z1958" s="1" t="s">
        <v>7900</v>
      </c>
      <c r="AC1958" s="1">
        <v>14</v>
      </c>
      <c r="AD1958" s="1" t="s">
        <v>240</v>
      </c>
      <c r="AE1958" s="1" t="s">
        <v>8740</v>
      </c>
      <c r="AF1958" s="1" t="s">
        <v>97</v>
      </c>
      <c r="AG1958" s="1" t="s">
        <v>8774</v>
      </c>
    </row>
    <row r="1959" spans="1:72" ht="13.5" customHeight="1" x14ac:dyDescent="0.25">
      <c r="A1959" s="4" t="str">
        <f t="shared" si="62"/>
        <v>1687_풍각남면_277</v>
      </c>
      <c r="B1959" s="1">
        <v>1687</v>
      </c>
      <c r="C1959" s="1" t="s">
        <v>11322</v>
      </c>
      <c r="D1959" s="1" t="s">
        <v>11323</v>
      </c>
      <c r="E1959" s="1">
        <v>1958</v>
      </c>
      <c r="F1959" s="1">
        <v>11</v>
      </c>
      <c r="G1959" s="1" t="s">
        <v>4041</v>
      </c>
      <c r="H1959" s="1" t="s">
        <v>13398</v>
      </c>
      <c r="I1959" s="1">
        <v>3</v>
      </c>
      <c r="L1959" s="1">
        <v>4</v>
      </c>
      <c r="M1959" s="1" t="s">
        <v>12640</v>
      </c>
      <c r="N1959" s="1" t="s">
        <v>13137</v>
      </c>
      <c r="T1959" s="1" t="s">
        <v>11368</v>
      </c>
      <c r="U1959" s="1" t="s">
        <v>346</v>
      </c>
      <c r="V1959" s="1" t="s">
        <v>6688</v>
      </c>
      <c r="W1959" s="1" t="s">
        <v>945</v>
      </c>
      <c r="X1959" s="1" t="s">
        <v>7075</v>
      </c>
      <c r="Y1959" s="1" t="s">
        <v>4191</v>
      </c>
      <c r="Z1959" s="1" t="s">
        <v>7997</v>
      </c>
      <c r="AC1959" s="1">
        <v>49</v>
      </c>
      <c r="AD1959" s="1" t="s">
        <v>100</v>
      </c>
      <c r="AE1959" s="1" t="s">
        <v>8722</v>
      </c>
      <c r="AJ1959" s="1" t="s">
        <v>17</v>
      </c>
      <c r="AK1959" s="1" t="s">
        <v>8908</v>
      </c>
      <c r="AL1959" s="1" t="s">
        <v>108</v>
      </c>
      <c r="AM1959" s="1" t="s">
        <v>8869</v>
      </c>
      <c r="AT1959" s="1" t="s">
        <v>1184</v>
      </c>
      <c r="AU1959" s="1" t="s">
        <v>6748</v>
      </c>
      <c r="AV1959" s="1" t="s">
        <v>1605</v>
      </c>
      <c r="AW1959" s="1" t="s">
        <v>8566</v>
      </c>
      <c r="BG1959" s="1" t="s">
        <v>335</v>
      </c>
      <c r="BH1959" s="1" t="s">
        <v>6942</v>
      </c>
      <c r="BI1959" s="1" t="s">
        <v>4161</v>
      </c>
      <c r="BJ1959" s="1" t="s">
        <v>10179</v>
      </c>
      <c r="BK1959" s="1" t="s">
        <v>281</v>
      </c>
      <c r="BL1959" s="1" t="s">
        <v>9918</v>
      </c>
      <c r="BM1959" s="1" t="s">
        <v>2954</v>
      </c>
      <c r="BN1959" s="1" t="s">
        <v>10116</v>
      </c>
      <c r="BO1959" s="1" t="s">
        <v>2912</v>
      </c>
      <c r="BP1959" s="1" t="s">
        <v>9222</v>
      </c>
      <c r="BQ1959" s="1" t="s">
        <v>4192</v>
      </c>
      <c r="BR1959" s="1" t="s">
        <v>11098</v>
      </c>
      <c r="BS1959" s="1" t="s">
        <v>106</v>
      </c>
      <c r="BT1959" s="1" t="s">
        <v>8894</v>
      </c>
    </row>
    <row r="1960" spans="1:72" ht="13.5" customHeight="1" x14ac:dyDescent="0.25">
      <c r="A1960" s="4" t="str">
        <f t="shared" si="62"/>
        <v>1687_풍각남면_277</v>
      </c>
      <c r="B1960" s="1">
        <v>1687</v>
      </c>
      <c r="C1960" s="1" t="s">
        <v>11322</v>
      </c>
      <c r="D1960" s="1" t="s">
        <v>11323</v>
      </c>
      <c r="E1960" s="1">
        <v>1959</v>
      </c>
      <c r="F1960" s="1">
        <v>11</v>
      </c>
      <c r="G1960" s="1" t="s">
        <v>4041</v>
      </c>
      <c r="H1960" s="1" t="s">
        <v>13398</v>
      </c>
      <c r="I1960" s="1">
        <v>3</v>
      </c>
      <c r="L1960" s="1">
        <v>4</v>
      </c>
      <c r="M1960" s="1" t="s">
        <v>12640</v>
      </c>
      <c r="N1960" s="1" t="s">
        <v>13137</v>
      </c>
      <c r="S1960" s="1" t="s">
        <v>52</v>
      </c>
      <c r="T1960" s="1" t="s">
        <v>6593</v>
      </c>
      <c r="W1960" s="1" t="s">
        <v>84</v>
      </c>
      <c r="X1960" s="1" t="s">
        <v>11440</v>
      </c>
      <c r="Y1960" s="1" t="s">
        <v>140</v>
      </c>
      <c r="Z1960" s="1" t="s">
        <v>7129</v>
      </c>
      <c r="AC1960" s="1">
        <v>42</v>
      </c>
      <c r="AD1960" s="1" t="s">
        <v>307</v>
      </c>
      <c r="AE1960" s="1" t="s">
        <v>8745</v>
      </c>
      <c r="AJ1960" s="1" t="s">
        <v>17</v>
      </c>
      <c r="AK1960" s="1" t="s">
        <v>8908</v>
      </c>
      <c r="AL1960" s="1" t="s">
        <v>106</v>
      </c>
      <c r="AM1960" s="1" t="s">
        <v>8894</v>
      </c>
      <c r="AT1960" s="1" t="s">
        <v>60</v>
      </c>
      <c r="AU1960" s="1" t="s">
        <v>7012</v>
      </c>
      <c r="AV1960" s="1" t="s">
        <v>3294</v>
      </c>
      <c r="AW1960" s="1" t="s">
        <v>9471</v>
      </c>
      <c r="BG1960" s="1" t="s">
        <v>78</v>
      </c>
      <c r="BH1960" s="1" t="s">
        <v>6689</v>
      </c>
      <c r="BI1960" s="1" t="s">
        <v>225</v>
      </c>
      <c r="BJ1960" s="1" t="s">
        <v>7144</v>
      </c>
      <c r="BK1960" s="1" t="s">
        <v>1082</v>
      </c>
      <c r="BL1960" s="1" t="s">
        <v>8995</v>
      </c>
      <c r="BM1960" s="1" t="s">
        <v>428</v>
      </c>
      <c r="BN1960" s="1" t="s">
        <v>7181</v>
      </c>
      <c r="BO1960" s="1" t="s">
        <v>1179</v>
      </c>
      <c r="BP1960" s="1" t="s">
        <v>11413</v>
      </c>
      <c r="BQ1960" s="1" t="s">
        <v>4193</v>
      </c>
      <c r="BR1960" s="1" t="s">
        <v>12115</v>
      </c>
      <c r="BS1960" s="1" t="s">
        <v>56</v>
      </c>
      <c r="BT1960" s="1" t="s">
        <v>11552</v>
      </c>
    </row>
    <row r="1961" spans="1:72" ht="13.5" customHeight="1" x14ac:dyDescent="0.25">
      <c r="A1961" s="4" t="str">
        <f t="shared" si="62"/>
        <v>1687_풍각남면_277</v>
      </c>
      <c r="B1961" s="1">
        <v>1687</v>
      </c>
      <c r="C1961" s="1" t="s">
        <v>11322</v>
      </c>
      <c r="D1961" s="1" t="s">
        <v>11323</v>
      </c>
      <c r="E1961" s="1">
        <v>1960</v>
      </c>
      <c r="F1961" s="1">
        <v>11</v>
      </c>
      <c r="G1961" s="1" t="s">
        <v>4041</v>
      </c>
      <c r="H1961" s="1" t="s">
        <v>13398</v>
      </c>
      <c r="I1961" s="1">
        <v>3</v>
      </c>
      <c r="L1961" s="1">
        <v>4</v>
      </c>
      <c r="M1961" s="1" t="s">
        <v>12640</v>
      </c>
      <c r="N1961" s="1" t="s">
        <v>13137</v>
      </c>
      <c r="S1961" s="1" t="s">
        <v>93</v>
      </c>
      <c r="T1961" s="1" t="s">
        <v>6597</v>
      </c>
      <c r="U1961" s="1" t="s">
        <v>4194</v>
      </c>
      <c r="V1961" s="1" t="s">
        <v>6939</v>
      </c>
      <c r="Y1961" s="1" t="s">
        <v>4195</v>
      </c>
      <c r="Z1961" s="1" t="s">
        <v>8122</v>
      </c>
      <c r="AC1961" s="1">
        <v>19</v>
      </c>
      <c r="AD1961" s="1" t="s">
        <v>188</v>
      </c>
      <c r="AE1961" s="1" t="s">
        <v>8734</v>
      </c>
      <c r="AF1961" s="1" t="s">
        <v>97</v>
      </c>
      <c r="AG1961" s="1" t="s">
        <v>8774</v>
      </c>
    </row>
    <row r="1962" spans="1:72" ht="13.5" customHeight="1" x14ac:dyDescent="0.25">
      <c r="A1962" s="4" t="str">
        <f t="shared" si="62"/>
        <v>1687_풍각남면_277</v>
      </c>
      <c r="B1962" s="1">
        <v>1687</v>
      </c>
      <c r="C1962" s="1" t="s">
        <v>11322</v>
      </c>
      <c r="D1962" s="1" t="s">
        <v>11323</v>
      </c>
      <c r="E1962" s="1">
        <v>1961</v>
      </c>
      <c r="F1962" s="1">
        <v>11</v>
      </c>
      <c r="G1962" s="1" t="s">
        <v>4041</v>
      </c>
      <c r="H1962" s="1" t="s">
        <v>13398</v>
      </c>
      <c r="I1962" s="1">
        <v>3</v>
      </c>
      <c r="L1962" s="1">
        <v>5</v>
      </c>
      <c r="M1962" s="1" t="s">
        <v>12641</v>
      </c>
      <c r="N1962" s="1" t="s">
        <v>13138</v>
      </c>
      <c r="T1962" s="1" t="s">
        <v>11368</v>
      </c>
      <c r="U1962" s="1" t="s">
        <v>3599</v>
      </c>
      <c r="V1962" s="1" t="s">
        <v>6898</v>
      </c>
      <c r="W1962" s="1" t="s">
        <v>945</v>
      </c>
      <c r="X1962" s="1" t="s">
        <v>7075</v>
      </c>
      <c r="Y1962" s="1" t="s">
        <v>1835</v>
      </c>
      <c r="Z1962" s="1" t="s">
        <v>8123</v>
      </c>
      <c r="AC1962" s="1">
        <v>47</v>
      </c>
      <c r="AD1962" s="1" t="s">
        <v>172</v>
      </c>
      <c r="AE1962" s="1" t="s">
        <v>8733</v>
      </c>
      <c r="AJ1962" s="1" t="s">
        <v>17</v>
      </c>
      <c r="AK1962" s="1" t="s">
        <v>8908</v>
      </c>
      <c r="AL1962" s="1" t="s">
        <v>108</v>
      </c>
      <c r="AM1962" s="1" t="s">
        <v>8869</v>
      </c>
      <c r="AT1962" s="1" t="s">
        <v>1184</v>
      </c>
      <c r="AU1962" s="1" t="s">
        <v>6748</v>
      </c>
      <c r="AV1962" s="1" t="s">
        <v>1605</v>
      </c>
      <c r="AW1962" s="1" t="s">
        <v>8566</v>
      </c>
      <c r="BG1962" s="1" t="s">
        <v>335</v>
      </c>
      <c r="BH1962" s="1" t="s">
        <v>6942</v>
      </c>
      <c r="BI1962" s="1" t="s">
        <v>4161</v>
      </c>
      <c r="BJ1962" s="1" t="s">
        <v>10179</v>
      </c>
      <c r="BK1962" s="1" t="s">
        <v>281</v>
      </c>
      <c r="BL1962" s="1" t="s">
        <v>9918</v>
      </c>
      <c r="BM1962" s="1" t="s">
        <v>2954</v>
      </c>
      <c r="BN1962" s="1" t="s">
        <v>10116</v>
      </c>
      <c r="BO1962" s="1" t="s">
        <v>2912</v>
      </c>
      <c r="BP1962" s="1" t="s">
        <v>9222</v>
      </c>
      <c r="BQ1962" s="1" t="s">
        <v>4192</v>
      </c>
      <c r="BR1962" s="1" t="s">
        <v>11098</v>
      </c>
      <c r="BS1962" s="1" t="s">
        <v>106</v>
      </c>
      <c r="BT1962" s="1" t="s">
        <v>8894</v>
      </c>
    </row>
    <row r="1963" spans="1:72" ht="13.5" customHeight="1" x14ac:dyDescent="0.25">
      <c r="A1963" s="4" t="str">
        <f t="shared" si="62"/>
        <v>1687_풍각남면_277</v>
      </c>
      <c r="B1963" s="1">
        <v>1687</v>
      </c>
      <c r="C1963" s="1" t="s">
        <v>11322</v>
      </c>
      <c r="D1963" s="1" t="s">
        <v>11323</v>
      </c>
      <c r="E1963" s="1">
        <v>1962</v>
      </c>
      <c r="F1963" s="1">
        <v>11</v>
      </c>
      <c r="G1963" s="1" t="s">
        <v>4041</v>
      </c>
      <c r="H1963" s="1" t="s">
        <v>13398</v>
      </c>
      <c r="I1963" s="1">
        <v>3</v>
      </c>
      <c r="L1963" s="1">
        <v>5</v>
      </c>
      <c r="M1963" s="1" t="s">
        <v>12641</v>
      </c>
      <c r="N1963" s="1" t="s">
        <v>13138</v>
      </c>
      <c r="S1963" s="1" t="s">
        <v>52</v>
      </c>
      <c r="T1963" s="1" t="s">
        <v>6593</v>
      </c>
      <c r="W1963" s="1" t="s">
        <v>145</v>
      </c>
      <c r="X1963" s="1" t="s">
        <v>7059</v>
      </c>
      <c r="Y1963" s="1" t="s">
        <v>140</v>
      </c>
      <c r="Z1963" s="1" t="s">
        <v>7129</v>
      </c>
      <c r="AC1963" s="1">
        <v>40</v>
      </c>
      <c r="AD1963" s="1" t="s">
        <v>327</v>
      </c>
      <c r="AE1963" s="1" t="s">
        <v>8748</v>
      </c>
      <c r="AJ1963" s="1" t="s">
        <v>17</v>
      </c>
      <c r="AK1963" s="1" t="s">
        <v>8908</v>
      </c>
      <c r="AL1963" s="1" t="s">
        <v>51</v>
      </c>
      <c r="AM1963" s="1" t="s">
        <v>8849</v>
      </c>
      <c r="AT1963" s="1" t="s">
        <v>931</v>
      </c>
      <c r="AU1963" s="1" t="s">
        <v>6813</v>
      </c>
      <c r="AV1963" s="1" t="s">
        <v>4196</v>
      </c>
      <c r="AW1963" s="1" t="s">
        <v>9543</v>
      </c>
      <c r="BG1963" s="1" t="s">
        <v>334</v>
      </c>
      <c r="BH1963" s="1" t="s">
        <v>6767</v>
      </c>
      <c r="BI1963" s="1" t="s">
        <v>4197</v>
      </c>
      <c r="BJ1963" s="1" t="s">
        <v>10181</v>
      </c>
      <c r="BK1963" s="1" t="s">
        <v>1082</v>
      </c>
      <c r="BL1963" s="1" t="s">
        <v>8995</v>
      </c>
      <c r="BM1963" s="1" t="s">
        <v>4198</v>
      </c>
      <c r="BN1963" s="1" t="s">
        <v>10617</v>
      </c>
      <c r="BO1963" s="1" t="s">
        <v>78</v>
      </c>
      <c r="BP1963" s="1" t="s">
        <v>6689</v>
      </c>
      <c r="BQ1963" s="1" t="s">
        <v>4199</v>
      </c>
      <c r="BR1963" s="1" t="s">
        <v>12064</v>
      </c>
      <c r="BS1963" s="1" t="s">
        <v>56</v>
      </c>
      <c r="BT1963" s="1" t="s">
        <v>11552</v>
      </c>
    </row>
    <row r="1964" spans="1:72" ht="13.5" customHeight="1" x14ac:dyDescent="0.25">
      <c r="A1964" s="4" t="str">
        <f t="shared" si="62"/>
        <v>1687_풍각남면_277</v>
      </c>
      <c r="B1964" s="1">
        <v>1687</v>
      </c>
      <c r="C1964" s="1" t="s">
        <v>11322</v>
      </c>
      <c r="D1964" s="1" t="s">
        <v>11323</v>
      </c>
      <c r="E1964" s="1">
        <v>1963</v>
      </c>
      <c r="F1964" s="1">
        <v>11</v>
      </c>
      <c r="G1964" s="1" t="s">
        <v>4041</v>
      </c>
      <c r="H1964" s="1" t="s">
        <v>13398</v>
      </c>
      <c r="I1964" s="1">
        <v>4</v>
      </c>
      <c r="J1964" s="1" t="s">
        <v>4200</v>
      </c>
      <c r="K1964" s="1" t="s">
        <v>6533</v>
      </c>
      <c r="L1964" s="1">
        <v>1</v>
      </c>
      <c r="M1964" s="1" t="s">
        <v>4201</v>
      </c>
      <c r="N1964" s="1" t="s">
        <v>8124</v>
      </c>
      <c r="T1964" s="1" t="s">
        <v>11368</v>
      </c>
      <c r="U1964" s="1" t="s">
        <v>640</v>
      </c>
      <c r="V1964" s="1" t="s">
        <v>6711</v>
      </c>
      <c r="Y1964" s="1" t="s">
        <v>4201</v>
      </c>
      <c r="Z1964" s="1" t="s">
        <v>8124</v>
      </c>
      <c r="AC1964" s="1">
        <v>31</v>
      </c>
      <c r="AD1964" s="1" t="s">
        <v>247</v>
      </c>
      <c r="AE1964" s="1" t="s">
        <v>8741</v>
      </c>
      <c r="AJ1964" s="1" t="s">
        <v>17</v>
      </c>
      <c r="AK1964" s="1" t="s">
        <v>8908</v>
      </c>
      <c r="AL1964" s="1" t="s">
        <v>86</v>
      </c>
      <c r="AM1964" s="1" t="s">
        <v>8853</v>
      </c>
      <c r="AN1964" s="1" t="s">
        <v>598</v>
      </c>
      <c r="AO1964" s="1" t="s">
        <v>8969</v>
      </c>
      <c r="AR1964" s="1" t="s">
        <v>4170</v>
      </c>
      <c r="AS1964" s="1" t="s">
        <v>11718</v>
      </c>
      <c r="AT1964" s="1" t="s">
        <v>44</v>
      </c>
      <c r="AU1964" s="1" t="s">
        <v>6669</v>
      </c>
      <c r="AV1964" s="1" t="s">
        <v>999</v>
      </c>
      <c r="AW1964" s="1" t="s">
        <v>7888</v>
      </c>
      <c r="BB1964" s="1" t="s">
        <v>46</v>
      </c>
      <c r="BC1964" s="1" t="s">
        <v>6783</v>
      </c>
      <c r="BD1964" s="1" t="s">
        <v>1675</v>
      </c>
      <c r="BE1964" s="1" t="s">
        <v>7515</v>
      </c>
      <c r="BG1964" s="1" t="s">
        <v>60</v>
      </c>
      <c r="BH1964" s="1" t="s">
        <v>7012</v>
      </c>
      <c r="BI1964" s="1" t="s">
        <v>4171</v>
      </c>
      <c r="BJ1964" s="1" t="s">
        <v>7877</v>
      </c>
      <c r="BK1964" s="1" t="s">
        <v>60</v>
      </c>
      <c r="BL1964" s="1" t="s">
        <v>7012</v>
      </c>
      <c r="BM1964" s="1" t="s">
        <v>4172</v>
      </c>
      <c r="BN1964" s="1" t="s">
        <v>8234</v>
      </c>
      <c r="BO1964" s="1" t="s">
        <v>44</v>
      </c>
      <c r="BP1964" s="1" t="s">
        <v>6669</v>
      </c>
      <c r="BQ1964" s="1" t="s">
        <v>4173</v>
      </c>
      <c r="BR1964" s="1" t="s">
        <v>8397</v>
      </c>
      <c r="BS1964" s="1" t="s">
        <v>4174</v>
      </c>
      <c r="BT1964" s="1" t="s">
        <v>8946</v>
      </c>
    </row>
    <row r="1965" spans="1:72" ht="13.5" customHeight="1" x14ac:dyDescent="0.25">
      <c r="A1965" s="4" t="str">
        <f t="shared" si="62"/>
        <v>1687_풍각남면_277</v>
      </c>
      <c r="B1965" s="1">
        <v>1687</v>
      </c>
      <c r="C1965" s="1" t="s">
        <v>11322</v>
      </c>
      <c r="D1965" s="1" t="s">
        <v>11323</v>
      </c>
      <c r="E1965" s="1">
        <v>1964</v>
      </c>
      <c r="F1965" s="1">
        <v>11</v>
      </c>
      <c r="G1965" s="1" t="s">
        <v>4041</v>
      </c>
      <c r="H1965" s="1" t="s">
        <v>13398</v>
      </c>
      <c r="I1965" s="1">
        <v>4</v>
      </c>
      <c r="L1965" s="1">
        <v>1</v>
      </c>
      <c r="M1965" s="1" t="s">
        <v>4201</v>
      </c>
      <c r="N1965" s="1" t="s">
        <v>8124</v>
      </c>
      <c r="S1965" s="1" t="s">
        <v>52</v>
      </c>
      <c r="T1965" s="1" t="s">
        <v>6593</v>
      </c>
      <c r="U1965" s="1" t="s">
        <v>53</v>
      </c>
      <c r="V1965" s="1" t="s">
        <v>6668</v>
      </c>
      <c r="Y1965" s="1" t="s">
        <v>1051</v>
      </c>
      <c r="Z1965" s="1" t="s">
        <v>7328</v>
      </c>
      <c r="AC1965" s="1">
        <v>25</v>
      </c>
      <c r="AD1965" s="1" t="s">
        <v>401</v>
      </c>
      <c r="AE1965" s="1" t="s">
        <v>8754</v>
      </c>
      <c r="AJ1965" s="1" t="s">
        <v>17</v>
      </c>
      <c r="AK1965" s="1" t="s">
        <v>8908</v>
      </c>
      <c r="AL1965" s="1" t="s">
        <v>1620</v>
      </c>
      <c r="AM1965" s="1" t="s">
        <v>11554</v>
      </c>
      <c r="AN1965" s="1" t="s">
        <v>1632</v>
      </c>
      <c r="AO1965" s="1" t="s">
        <v>8975</v>
      </c>
      <c r="AP1965" s="1" t="s">
        <v>58</v>
      </c>
      <c r="AQ1965" s="1" t="s">
        <v>6774</v>
      </c>
      <c r="AR1965" s="1" t="s">
        <v>4202</v>
      </c>
      <c r="AS1965" s="1" t="s">
        <v>11722</v>
      </c>
      <c r="AT1965" s="1" t="s">
        <v>60</v>
      </c>
      <c r="AU1965" s="1" t="s">
        <v>7012</v>
      </c>
      <c r="AV1965" s="1" t="s">
        <v>4203</v>
      </c>
      <c r="AW1965" s="1" t="s">
        <v>9544</v>
      </c>
      <c r="BB1965" s="1" t="s">
        <v>46</v>
      </c>
      <c r="BC1965" s="1" t="s">
        <v>6783</v>
      </c>
      <c r="BD1965" s="1" t="s">
        <v>4100</v>
      </c>
      <c r="BE1965" s="1" t="s">
        <v>8101</v>
      </c>
      <c r="BG1965" s="1" t="s">
        <v>60</v>
      </c>
      <c r="BH1965" s="1" t="s">
        <v>7012</v>
      </c>
      <c r="BI1965" s="1" t="s">
        <v>3734</v>
      </c>
      <c r="BJ1965" s="1" t="s">
        <v>8009</v>
      </c>
      <c r="BK1965" s="1" t="s">
        <v>60</v>
      </c>
      <c r="BL1965" s="1" t="s">
        <v>7012</v>
      </c>
      <c r="BM1965" s="1" t="s">
        <v>2555</v>
      </c>
      <c r="BN1965" s="1" t="s">
        <v>9409</v>
      </c>
      <c r="BO1965" s="1" t="s">
        <v>44</v>
      </c>
      <c r="BP1965" s="1" t="s">
        <v>6669</v>
      </c>
      <c r="BQ1965" s="1" t="s">
        <v>4204</v>
      </c>
      <c r="BR1965" s="1" t="s">
        <v>9263</v>
      </c>
      <c r="BS1965" s="1" t="s">
        <v>1095</v>
      </c>
      <c r="BT1965" s="1" t="s">
        <v>11631</v>
      </c>
    </row>
    <row r="1966" spans="1:72" ht="13.5" customHeight="1" x14ac:dyDescent="0.25">
      <c r="A1966" s="4" t="str">
        <f t="shared" si="62"/>
        <v>1687_풍각남면_277</v>
      </c>
      <c r="B1966" s="1">
        <v>1687</v>
      </c>
      <c r="C1966" s="1" t="s">
        <v>11322</v>
      </c>
      <c r="D1966" s="1" t="s">
        <v>11323</v>
      </c>
      <c r="E1966" s="1">
        <v>1965</v>
      </c>
      <c r="F1966" s="1">
        <v>11</v>
      </c>
      <c r="G1966" s="1" t="s">
        <v>4041</v>
      </c>
      <c r="H1966" s="1" t="s">
        <v>13398</v>
      </c>
      <c r="I1966" s="1">
        <v>4</v>
      </c>
      <c r="L1966" s="1">
        <v>1</v>
      </c>
      <c r="M1966" s="1" t="s">
        <v>4201</v>
      </c>
      <c r="N1966" s="1" t="s">
        <v>8124</v>
      </c>
      <c r="S1966" s="1" t="s">
        <v>70</v>
      </c>
      <c r="T1966" s="1" t="s">
        <v>6596</v>
      </c>
      <c r="Y1966" s="1" t="s">
        <v>4088</v>
      </c>
      <c r="Z1966" s="1" t="s">
        <v>7942</v>
      </c>
      <c r="AC1966" s="1">
        <v>4</v>
      </c>
      <c r="AD1966" s="1" t="s">
        <v>72</v>
      </c>
      <c r="AE1966" s="1" t="s">
        <v>8718</v>
      </c>
      <c r="AF1966" s="1" t="s">
        <v>97</v>
      </c>
      <c r="AG1966" s="1" t="s">
        <v>8774</v>
      </c>
    </row>
    <row r="1967" spans="1:72" ht="13.5" customHeight="1" x14ac:dyDescent="0.25">
      <c r="A1967" s="4" t="str">
        <f t="shared" si="62"/>
        <v>1687_풍각남면_277</v>
      </c>
      <c r="B1967" s="1">
        <v>1687</v>
      </c>
      <c r="C1967" s="1" t="s">
        <v>11322</v>
      </c>
      <c r="D1967" s="1" t="s">
        <v>11323</v>
      </c>
      <c r="E1967" s="1">
        <v>1966</v>
      </c>
      <c r="F1967" s="1">
        <v>11</v>
      </c>
      <c r="G1967" s="1" t="s">
        <v>4041</v>
      </c>
      <c r="H1967" s="1" t="s">
        <v>13398</v>
      </c>
      <c r="I1967" s="1">
        <v>4</v>
      </c>
      <c r="L1967" s="1">
        <v>2</v>
      </c>
      <c r="M1967" s="1" t="s">
        <v>1675</v>
      </c>
      <c r="N1967" s="1" t="s">
        <v>7515</v>
      </c>
      <c r="T1967" s="1" t="s">
        <v>11368</v>
      </c>
      <c r="U1967" s="1" t="s">
        <v>4179</v>
      </c>
      <c r="V1967" s="1" t="s">
        <v>6936</v>
      </c>
      <c r="Y1967" s="1" t="s">
        <v>1675</v>
      </c>
      <c r="Z1967" s="1" t="s">
        <v>7515</v>
      </c>
      <c r="AC1967" s="1">
        <v>59</v>
      </c>
      <c r="AD1967" s="1" t="s">
        <v>776</v>
      </c>
      <c r="AE1967" s="1" t="s">
        <v>8768</v>
      </c>
      <c r="AJ1967" s="1" t="s">
        <v>17</v>
      </c>
      <c r="AK1967" s="1" t="s">
        <v>8908</v>
      </c>
      <c r="AL1967" s="1" t="s">
        <v>4174</v>
      </c>
      <c r="AM1967" s="1" t="s">
        <v>8946</v>
      </c>
      <c r="AN1967" s="1" t="s">
        <v>598</v>
      </c>
      <c r="AO1967" s="1" t="s">
        <v>8969</v>
      </c>
      <c r="AR1967" s="1" t="s">
        <v>4170</v>
      </c>
      <c r="AS1967" s="1" t="s">
        <v>11718</v>
      </c>
      <c r="AT1967" s="1" t="s">
        <v>44</v>
      </c>
      <c r="AU1967" s="1" t="s">
        <v>6669</v>
      </c>
      <c r="AV1967" s="1" t="s">
        <v>4173</v>
      </c>
      <c r="AW1967" s="1" t="s">
        <v>8397</v>
      </c>
      <c r="BB1967" s="1" t="s">
        <v>46</v>
      </c>
      <c r="BC1967" s="1" t="s">
        <v>6783</v>
      </c>
      <c r="BD1967" s="1" t="s">
        <v>4205</v>
      </c>
      <c r="BE1967" s="1" t="s">
        <v>9815</v>
      </c>
      <c r="BG1967" s="1" t="s">
        <v>44</v>
      </c>
      <c r="BH1967" s="1" t="s">
        <v>6669</v>
      </c>
      <c r="BI1967" s="1" t="s">
        <v>4206</v>
      </c>
      <c r="BJ1967" s="1" t="s">
        <v>8414</v>
      </c>
      <c r="BM1967" s="1" t="s">
        <v>320</v>
      </c>
      <c r="BN1967" s="1" t="s">
        <v>11933</v>
      </c>
      <c r="BO1967" s="1" t="s">
        <v>44</v>
      </c>
      <c r="BP1967" s="1" t="s">
        <v>6669</v>
      </c>
      <c r="BQ1967" s="1" t="s">
        <v>4207</v>
      </c>
      <c r="BR1967" s="1" t="s">
        <v>9677</v>
      </c>
      <c r="BS1967" s="1" t="s">
        <v>795</v>
      </c>
      <c r="BT1967" s="1" t="s">
        <v>8865</v>
      </c>
    </row>
    <row r="1968" spans="1:72" ht="13.5" customHeight="1" x14ac:dyDescent="0.25">
      <c r="A1968" s="4" t="str">
        <f t="shared" si="62"/>
        <v>1687_풍각남면_277</v>
      </c>
      <c r="B1968" s="1">
        <v>1687</v>
      </c>
      <c r="C1968" s="1" t="s">
        <v>11322</v>
      </c>
      <c r="D1968" s="1" t="s">
        <v>11323</v>
      </c>
      <c r="E1968" s="1">
        <v>1967</v>
      </c>
      <c r="F1968" s="1">
        <v>11</v>
      </c>
      <c r="G1968" s="1" t="s">
        <v>4041</v>
      </c>
      <c r="H1968" s="1" t="s">
        <v>13398</v>
      </c>
      <c r="I1968" s="1">
        <v>4</v>
      </c>
      <c r="L1968" s="1">
        <v>2</v>
      </c>
      <c r="M1968" s="1" t="s">
        <v>1675</v>
      </c>
      <c r="N1968" s="1" t="s">
        <v>7515</v>
      </c>
      <c r="S1968" s="1" t="s">
        <v>93</v>
      </c>
      <c r="T1968" s="1" t="s">
        <v>6597</v>
      </c>
      <c r="U1968" s="1" t="s">
        <v>117</v>
      </c>
      <c r="V1968" s="1" t="s">
        <v>6671</v>
      </c>
      <c r="Y1968" s="1" t="s">
        <v>1185</v>
      </c>
      <c r="Z1968" s="1" t="s">
        <v>7365</v>
      </c>
      <c r="AC1968" s="1">
        <v>35</v>
      </c>
      <c r="AD1968" s="1" t="s">
        <v>39</v>
      </c>
      <c r="AE1968" s="1" t="s">
        <v>8715</v>
      </c>
    </row>
    <row r="1969" spans="1:73" ht="13.5" customHeight="1" x14ac:dyDescent="0.25">
      <c r="A1969" s="4" t="str">
        <f t="shared" si="62"/>
        <v>1687_풍각남면_277</v>
      </c>
      <c r="B1969" s="1">
        <v>1687</v>
      </c>
      <c r="C1969" s="1" t="s">
        <v>11322</v>
      </c>
      <c r="D1969" s="1" t="s">
        <v>11323</v>
      </c>
      <c r="E1969" s="1">
        <v>1968</v>
      </c>
      <c r="F1969" s="1">
        <v>11</v>
      </c>
      <c r="G1969" s="1" t="s">
        <v>4041</v>
      </c>
      <c r="H1969" s="1" t="s">
        <v>13398</v>
      </c>
      <c r="I1969" s="1">
        <v>4</v>
      </c>
      <c r="L1969" s="1">
        <v>2</v>
      </c>
      <c r="M1969" s="1" t="s">
        <v>1675</v>
      </c>
      <c r="N1969" s="1" t="s">
        <v>7515</v>
      </c>
      <c r="S1969" s="1" t="s">
        <v>341</v>
      </c>
      <c r="T1969" s="1" t="s">
        <v>6594</v>
      </c>
      <c r="U1969" s="1" t="s">
        <v>83</v>
      </c>
      <c r="V1969" s="1" t="s">
        <v>11397</v>
      </c>
      <c r="Y1969" s="1" t="s">
        <v>4208</v>
      </c>
      <c r="Z1969" s="1" t="s">
        <v>7895</v>
      </c>
      <c r="AC1969" s="1">
        <v>35</v>
      </c>
      <c r="AD1969" s="1" t="s">
        <v>39</v>
      </c>
      <c r="AE1969" s="1" t="s">
        <v>8715</v>
      </c>
    </row>
    <row r="1970" spans="1:73" ht="13.5" customHeight="1" x14ac:dyDescent="0.25">
      <c r="A1970" s="4" t="str">
        <f t="shared" si="62"/>
        <v>1687_풍각남면_277</v>
      </c>
      <c r="B1970" s="1">
        <v>1687</v>
      </c>
      <c r="C1970" s="1" t="s">
        <v>11322</v>
      </c>
      <c r="D1970" s="1" t="s">
        <v>11323</v>
      </c>
      <c r="E1970" s="1">
        <v>1969</v>
      </c>
      <c r="F1970" s="1">
        <v>11</v>
      </c>
      <c r="G1970" s="1" t="s">
        <v>4041</v>
      </c>
      <c r="H1970" s="1" t="s">
        <v>13398</v>
      </c>
      <c r="I1970" s="1">
        <v>4</v>
      </c>
      <c r="L1970" s="1">
        <v>2</v>
      </c>
      <c r="M1970" s="1" t="s">
        <v>1675</v>
      </c>
      <c r="N1970" s="1" t="s">
        <v>7515</v>
      </c>
      <c r="S1970" s="1" t="s">
        <v>70</v>
      </c>
      <c r="T1970" s="1" t="s">
        <v>6596</v>
      </c>
      <c r="Y1970" s="1" t="s">
        <v>4209</v>
      </c>
      <c r="Z1970" s="1" t="s">
        <v>11467</v>
      </c>
      <c r="AC1970" s="1">
        <v>26</v>
      </c>
      <c r="AD1970" s="1" t="s">
        <v>141</v>
      </c>
      <c r="AE1970" s="1" t="s">
        <v>8729</v>
      </c>
    </row>
    <row r="1971" spans="1:73" ht="13.5" customHeight="1" x14ac:dyDescent="0.25">
      <c r="A1971" s="4" t="str">
        <f t="shared" si="62"/>
        <v>1687_풍각남면_277</v>
      </c>
      <c r="B1971" s="1">
        <v>1687</v>
      </c>
      <c r="C1971" s="1" t="s">
        <v>11322</v>
      </c>
      <c r="D1971" s="1" t="s">
        <v>11323</v>
      </c>
      <c r="E1971" s="1">
        <v>1970</v>
      </c>
      <c r="F1971" s="1">
        <v>11</v>
      </c>
      <c r="G1971" s="1" t="s">
        <v>4041</v>
      </c>
      <c r="H1971" s="1" t="s">
        <v>13398</v>
      </c>
      <c r="I1971" s="1">
        <v>4</v>
      </c>
      <c r="L1971" s="1">
        <v>2</v>
      </c>
      <c r="M1971" s="1" t="s">
        <v>1675</v>
      </c>
      <c r="N1971" s="1" t="s">
        <v>7515</v>
      </c>
      <c r="S1971" s="1" t="s">
        <v>70</v>
      </c>
      <c r="T1971" s="1" t="s">
        <v>6596</v>
      </c>
      <c r="Y1971" s="1" t="s">
        <v>4210</v>
      </c>
      <c r="Z1971" s="1" t="s">
        <v>8125</v>
      </c>
      <c r="AC1971" s="1">
        <v>20</v>
      </c>
      <c r="AD1971" s="1" t="s">
        <v>1066</v>
      </c>
      <c r="AE1971" s="1" t="s">
        <v>7176</v>
      </c>
    </row>
    <row r="1972" spans="1:73" ht="13.5" customHeight="1" x14ac:dyDescent="0.25">
      <c r="A1972" s="4" t="str">
        <f t="shared" si="62"/>
        <v>1687_풍각남면_277</v>
      </c>
      <c r="B1972" s="1">
        <v>1687</v>
      </c>
      <c r="C1972" s="1" t="s">
        <v>11322</v>
      </c>
      <c r="D1972" s="1" t="s">
        <v>11323</v>
      </c>
      <c r="E1972" s="1">
        <v>1971</v>
      </c>
      <c r="F1972" s="1">
        <v>11</v>
      </c>
      <c r="G1972" s="1" t="s">
        <v>4041</v>
      </c>
      <c r="H1972" s="1" t="s">
        <v>13398</v>
      </c>
      <c r="I1972" s="1">
        <v>4</v>
      </c>
      <c r="L1972" s="1">
        <v>2</v>
      </c>
      <c r="M1972" s="1" t="s">
        <v>1675</v>
      </c>
      <c r="N1972" s="1" t="s">
        <v>7515</v>
      </c>
      <c r="S1972" s="1" t="s">
        <v>914</v>
      </c>
      <c r="T1972" s="1" t="s">
        <v>6611</v>
      </c>
      <c r="Y1972" s="1" t="s">
        <v>4211</v>
      </c>
      <c r="Z1972" s="1" t="s">
        <v>8126</v>
      </c>
      <c r="AC1972" s="1">
        <v>5</v>
      </c>
      <c r="AD1972" s="1" t="s">
        <v>133</v>
      </c>
      <c r="AE1972" s="1" t="s">
        <v>8727</v>
      </c>
    </row>
    <row r="1973" spans="1:73" ht="13.5" customHeight="1" x14ac:dyDescent="0.25">
      <c r="A1973" s="4" t="str">
        <f t="shared" si="62"/>
        <v>1687_풍각남면_277</v>
      </c>
      <c r="B1973" s="1">
        <v>1687</v>
      </c>
      <c r="C1973" s="1" t="s">
        <v>11322</v>
      </c>
      <c r="D1973" s="1" t="s">
        <v>11323</v>
      </c>
      <c r="E1973" s="1">
        <v>1972</v>
      </c>
      <c r="F1973" s="1">
        <v>11</v>
      </c>
      <c r="G1973" s="1" t="s">
        <v>4041</v>
      </c>
      <c r="H1973" s="1" t="s">
        <v>13398</v>
      </c>
      <c r="I1973" s="1">
        <v>4</v>
      </c>
      <c r="L1973" s="1">
        <v>3</v>
      </c>
      <c r="M1973" s="1" t="s">
        <v>4176</v>
      </c>
      <c r="N1973" s="1" t="s">
        <v>13139</v>
      </c>
      <c r="T1973" s="1" t="s">
        <v>11368</v>
      </c>
      <c r="U1973" s="1" t="s">
        <v>58</v>
      </c>
      <c r="V1973" s="1" t="s">
        <v>6774</v>
      </c>
      <c r="W1973" s="1" t="s">
        <v>2154</v>
      </c>
      <c r="X1973" s="1" t="s">
        <v>10567</v>
      </c>
      <c r="Y1973" s="1" t="s">
        <v>1262</v>
      </c>
      <c r="Z1973" s="1" t="s">
        <v>8127</v>
      </c>
      <c r="AC1973" s="1">
        <v>42</v>
      </c>
      <c r="AD1973" s="1" t="s">
        <v>307</v>
      </c>
      <c r="AE1973" s="1" t="s">
        <v>8745</v>
      </c>
      <c r="AJ1973" s="1" t="s">
        <v>17</v>
      </c>
      <c r="AK1973" s="1" t="s">
        <v>8908</v>
      </c>
      <c r="AL1973" s="1" t="s">
        <v>795</v>
      </c>
      <c r="AM1973" s="1" t="s">
        <v>8865</v>
      </c>
      <c r="AT1973" s="1" t="s">
        <v>471</v>
      </c>
      <c r="AU1973" s="1" t="s">
        <v>9170</v>
      </c>
      <c r="AV1973" s="1" t="s">
        <v>4212</v>
      </c>
      <c r="AW1973" s="1" t="s">
        <v>9545</v>
      </c>
      <c r="BG1973" s="1" t="s">
        <v>471</v>
      </c>
      <c r="BH1973" s="1" t="s">
        <v>9170</v>
      </c>
      <c r="BI1973" s="1" t="s">
        <v>4213</v>
      </c>
      <c r="BJ1973" s="1" t="s">
        <v>10182</v>
      </c>
      <c r="BK1973" s="1" t="s">
        <v>78</v>
      </c>
      <c r="BL1973" s="1" t="s">
        <v>6689</v>
      </c>
      <c r="BM1973" s="1" t="s">
        <v>4214</v>
      </c>
      <c r="BN1973" s="1" t="s">
        <v>10618</v>
      </c>
      <c r="BO1973" s="1" t="s">
        <v>4215</v>
      </c>
      <c r="BP1973" s="1" t="s">
        <v>10771</v>
      </c>
      <c r="BQ1973" s="1" t="s">
        <v>4216</v>
      </c>
      <c r="BR1973" s="1" t="s">
        <v>11996</v>
      </c>
      <c r="BS1973" s="1" t="s">
        <v>4144</v>
      </c>
      <c r="BT1973" s="1" t="s">
        <v>10287</v>
      </c>
    </row>
    <row r="1974" spans="1:73" ht="13.5" customHeight="1" x14ac:dyDescent="0.25">
      <c r="A1974" s="4" t="str">
        <f t="shared" si="62"/>
        <v>1687_풍각남면_277</v>
      </c>
      <c r="B1974" s="1">
        <v>1687</v>
      </c>
      <c r="C1974" s="1" t="s">
        <v>11322</v>
      </c>
      <c r="D1974" s="1" t="s">
        <v>11323</v>
      </c>
      <c r="E1974" s="1">
        <v>1973</v>
      </c>
      <c r="F1974" s="1">
        <v>11</v>
      </c>
      <c r="G1974" s="1" t="s">
        <v>4041</v>
      </c>
      <c r="H1974" s="1" t="s">
        <v>13398</v>
      </c>
      <c r="I1974" s="1">
        <v>4</v>
      </c>
      <c r="L1974" s="1">
        <v>3</v>
      </c>
      <c r="M1974" s="1" t="s">
        <v>4176</v>
      </c>
      <c r="N1974" s="1" t="s">
        <v>13139</v>
      </c>
      <c r="S1974" s="1" t="s">
        <v>52</v>
      </c>
      <c r="T1974" s="1" t="s">
        <v>6593</v>
      </c>
      <c r="W1974" s="1" t="s">
        <v>74</v>
      </c>
      <c r="X1974" s="1" t="s">
        <v>7057</v>
      </c>
      <c r="Y1974" s="1" t="s">
        <v>405</v>
      </c>
      <c r="Z1974" s="1" t="s">
        <v>7177</v>
      </c>
      <c r="AC1974" s="1">
        <v>40</v>
      </c>
      <c r="AD1974" s="1" t="s">
        <v>327</v>
      </c>
      <c r="AE1974" s="1" t="s">
        <v>8748</v>
      </c>
      <c r="AJ1974" s="1" t="s">
        <v>1654</v>
      </c>
      <c r="AK1974" s="1" t="s">
        <v>8909</v>
      </c>
      <c r="AL1974" s="1" t="s">
        <v>238</v>
      </c>
      <c r="AM1974" s="1" t="s">
        <v>8872</v>
      </c>
      <c r="AT1974" s="1" t="s">
        <v>471</v>
      </c>
      <c r="AU1974" s="1" t="s">
        <v>9170</v>
      </c>
      <c r="AV1974" s="1" t="s">
        <v>4217</v>
      </c>
      <c r="AW1974" s="1" t="s">
        <v>9546</v>
      </c>
      <c r="BG1974" s="1" t="s">
        <v>471</v>
      </c>
      <c r="BH1974" s="1" t="s">
        <v>9170</v>
      </c>
      <c r="BI1974" s="1" t="s">
        <v>4218</v>
      </c>
      <c r="BJ1974" s="1" t="s">
        <v>10183</v>
      </c>
      <c r="BK1974" s="1" t="s">
        <v>471</v>
      </c>
      <c r="BL1974" s="1" t="s">
        <v>9170</v>
      </c>
      <c r="BM1974" s="1" t="s">
        <v>95</v>
      </c>
      <c r="BN1974" s="1" t="s">
        <v>13395</v>
      </c>
      <c r="BO1974" s="1" t="s">
        <v>4219</v>
      </c>
      <c r="BP1974" s="1" t="s">
        <v>10772</v>
      </c>
      <c r="BQ1974" s="1" t="s">
        <v>4220</v>
      </c>
      <c r="BR1974" s="1" t="s">
        <v>11099</v>
      </c>
      <c r="BS1974" s="1" t="s">
        <v>4221</v>
      </c>
      <c r="BT1974" s="1" t="s">
        <v>11303</v>
      </c>
    </row>
    <row r="1975" spans="1:73" ht="13.5" customHeight="1" x14ac:dyDescent="0.25">
      <c r="A1975" s="4" t="str">
        <f t="shared" si="62"/>
        <v>1687_풍각남면_277</v>
      </c>
      <c r="B1975" s="1">
        <v>1687</v>
      </c>
      <c r="C1975" s="1" t="s">
        <v>11322</v>
      </c>
      <c r="D1975" s="1" t="s">
        <v>11323</v>
      </c>
      <c r="E1975" s="1">
        <v>1974</v>
      </c>
      <c r="F1975" s="1">
        <v>11</v>
      </c>
      <c r="G1975" s="1" t="s">
        <v>4041</v>
      </c>
      <c r="H1975" s="1" t="s">
        <v>13398</v>
      </c>
      <c r="I1975" s="1">
        <v>4</v>
      </c>
      <c r="L1975" s="1">
        <v>3</v>
      </c>
      <c r="M1975" s="1" t="s">
        <v>4176</v>
      </c>
      <c r="N1975" s="1" t="s">
        <v>13139</v>
      </c>
      <c r="S1975" s="1" t="s">
        <v>93</v>
      </c>
      <c r="T1975" s="1" t="s">
        <v>6597</v>
      </c>
      <c r="Y1975" s="1" t="s">
        <v>4222</v>
      </c>
      <c r="Z1975" s="1" t="s">
        <v>8128</v>
      </c>
      <c r="AC1975" s="1">
        <v>8</v>
      </c>
      <c r="AD1975" s="1" t="s">
        <v>429</v>
      </c>
      <c r="AE1975" s="1" t="s">
        <v>8759</v>
      </c>
      <c r="AF1975" s="1" t="s">
        <v>97</v>
      </c>
      <c r="AG1975" s="1" t="s">
        <v>8774</v>
      </c>
    </row>
    <row r="1976" spans="1:73" ht="13.5" customHeight="1" x14ac:dyDescent="0.25">
      <c r="A1976" s="4" t="str">
        <f t="shared" si="62"/>
        <v>1687_풍각남면_277</v>
      </c>
      <c r="B1976" s="1">
        <v>1687</v>
      </c>
      <c r="C1976" s="1" t="s">
        <v>11322</v>
      </c>
      <c r="D1976" s="1" t="s">
        <v>11323</v>
      </c>
      <c r="E1976" s="1">
        <v>1975</v>
      </c>
      <c r="F1976" s="1">
        <v>11</v>
      </c>
      <c r="G1976" s="1" t="s">
        <v>4041</v>
      </c>
      <c r="H1976" s="1" t="s">
        <v>13398</v>
      </c>
      <c r="I1976" s="1">
        <v>4</v>
      </c>
      <c r="L1976" s="1">
        <v>3</v>
      </c>
      <c r="M1976" s="1" t="s">
        <v>4176</v>
      </c>
      <c r="N1976" s="1" t="s">
        <v>13139</v>
      </c>
      <c r="S1976" s="1" t="s">
        <v>147</v>
      </c>
      <c r="T1976" s="1" t="s">
        <v>6598</v>
      </c>
      <c r="Y1976" s="1" t="s">
        <v>4223</v>
      </c>
      <c r="Z1976" s="1" t="s">
        <v>8129</v>
      </c>
      <c r="AC1976" s="1">
        <v>30</v>
      </c>
      <c r="AD1976" s="1" t="s">
        <v>136</v>
      </c>
      <c r="AE1976" s="1" t="s">
        <v>8728</v>
      </c>
    </row>
    <row r="1977" spans="1:73" ht="13.5" customHeight="1" x14ac:dyDescent="0.25">
      <c r="A1977" s="4" t="str">
        <f t="shared" si="62"/>
        <v>1687_풍각남면_277</v>
      </c>
      <c r="B1977" s="1">
        <v>1687</v>
      </c>
      <c r="C1977" s="1" t="s">
        <v>11322</v>
      </c>
      <c r="D1977" s="1" t="s">
        <v>11323</v>
      </c>
      <c r="E1977" s="1">
        <v>1976</v>
      </c>
      <c r="F1977" s="1">
        <v>11</v>
      </c>
      <c r="G1977" s="1" t="s">
        <v>4041</v>
      </c>
      <c r="H1977" s="1" t="s">
        <v>13398</v>
      </c>
      <c r="I1977" s="1">
        <v>4</v>
      </c>
      <c r="L1977" s="1">
        <v>3</v>
      </c>
      <c r="M1977" s="1" t="s">
        <v>4176</v>
      </c>
      <c r="N1977" s="1" t="s">
        <v>13139</v>
      </c>
      <c r="T1977" s="1" t="s">
        <v>11389</v>
      </c>
      <c r="U1977" s="1" t="s">
        <v>413</v>
      </c>
      <c r="V1977" s="1" t="s">
        <v>6695</v>
      </c>
      <c r="Y1977" s="1" t="s">
        <v>3787</v>
      </c>
      <c r="Z1977" s="1" t="s">
        <v>7872</v>
      </c>
      <c r="AC1977" s="1">
        <v>43</v>
      </c>
      <c r="AD1977" s="1" t="s">
        <v>382</v>
      </c>
      <c r="AE1977" s="1" t="s">
        <v>8753</v>
      </c>
      <c r="AT1977" s="1" t="s">
        <v>297</v>
      </c>
      <c r="AU1977" s="1" t="s">
        <v>11759</v>
      </c>
      <c r="AV1977" s="1" t="s">
        <v>4224</v>
      </c>
      <c r="AW1977" s="1" t="s">
        <v>9547</v>
      </c>
      <c r="BB1977" s="1" t="s">
        <v>46</v>
      </c>
      <c r="BC1977" s="1" t="s">
        <v>6783</v>
      </c>
      <c r="BD1977" s="1" t="s">
        <v>3991</v>
      </c>
      <c r="BE1977" s="1" t="s">
        <v>8067</v>
      </c>
    </row>
    <row r="1978" spans="1:73" ht="13.5" customHeight="1" x14ac:dyDescent="0.25">
      <c r="A1978" s="4" t="str">
        <f t="shared" si="62"/>
        <v>1687_풍각남면_277</v>
      </c>
      <c r="B1978" s="1">
        <v>1687</v>
      </c>
      <c r="C1978" s="1" t="s">
        <v>11322</v>
      </c>
      <c r="D1978" s="1" t="s">
        <v>11323</v>
      </c>
      <c r="E1978" s="1">
        <v>1977</v>
      </c>
      <c r="F1978" s="1">
        <v>11</v>
      </c>
      <c r="G1978" s="1" t="s">
        <v>4041</v>
      </c>
      <c r="H1978" s="1" t="s">
        <v>13398</v>
      </c>
      <c r="I1978" s="1">
        <v>4</v>
      </c>
      <c r="L1978" s="1">
        <v>3</v>
      </c>
      <c r="M1978" s="1" t="s">
        <v>4176</v>
      </c>
      <c r="N1978" s="1" t="s">
        <v>13139</v>
      </c>
      <c r="T1978" s="1" t="s">
        <v>11389</v>
      </c>
      <c r="U1978" s="1" t="s">
        <v>413</v>
      </c>
      <c r="V1978" s="1" t="s">
        <v>6695</v>
      </c>
      <c r="Y1978" s="1" t="s">
        <v>2763</v>
      </c>
      <c r="Z1978" s="1" t="s">
        <v>8130</v>
      </c>
      <c r="AC1978" s="1">
        <v>30</v>
      </c>
      <c r="AD1978" s="1" t="s">
        <v>136</v>
      </c>
      <c r="AE1978" s="1" t="s">
        <v>8728</v>
      </c>
      <c r="AT1978" s="1" t="s">
        <v>297</v>
      </c>
      <c r="AU1978" s="1" t="s">
        <v>11759</v>
      </c>
      <c r="AV1978" s="1" t="s">
        <v>4224</v>
      </c>
      <c r="AW1978" s="1" t="s">
        <v>9547</v>
      </c>
      <c r="BB1978" s="1" t="s">
        <v>46</v>
      </c>
      <c r="BC1978" s="1" t="s">
        <v>6783</v>
      </c>
      <c r="BD1978" s="1" t="s">
        <v>3991</v>
      </c>
      <c r="BE1978" s="1" t="s">
        <v>8067</v>
      </c>
      <c r="BU1978" s="1" t="s">
        <v>14116</v>
      </c>
    </row>
    <row r="1979" spans="1:73" ht="13.5" customHeight="1" x14ac:dyDescent="0.25">
      <c r="A1979" s="4" t="str">
        <f t="shared" ref="A1979:A2017" si="63">HYPERLINK("http://kyu.snu.ac.kr/sdhj/index.jsp?type=hj/GK14817_00IH_0001_0278.jpg","1687_풍각남면_278")</f>
        <v>1687_풍각남면_278</v>
      </c>
      <c r="B1979" s="1">
        <v>1687</v>
      </c>
      <c r="C1979" s="1" t="s">
        <v>11322</v>
      </c>
      <c r="D1979" s="1" t="s">
        <v>11323</v>
      </c>
      <c r="E1979" s="1">
        <v>1978</v>
      </c>
      <c r="F1979" s="1">
        <v>11</v>
      </c>
      <c r="G1979" s="1" t="s">
        <v>4041</v>
      </c>
      <c r="H1979" s="1" t="s">
        <v>13398</v>
      </c>
      <c r="I1979" s="1">
        <v>4</v>
      </c>
      <c r="L1979" s="1">
        <v>3</v>
      </c>
      <c r="M1979" s="1" t="s">
        <v>4176</v>
      </c>
      <c r="N1979" s="1" t="s">
        <v>13139</v>
      </c>
      <c r="T1979" s="1" t="s">
        <v>11389</v>
      </c>
      <c r="U1979" s="1" t="s">
        <v>324</v>
      </c>
      <c r="V1979" s="1" t="s">
        <v>6693</v>
      </c>
      <c r="Y1979" s="1" t="s">
        <v>4225</v>
      </c>
      <c r="Z1979" s="1" t="s">
        <v>8131</v>
      </c>
      <c r="AC1979" s="1">
        <v>42</v>
      </c>
      <c r="AD1979" s="1" t="s">
        <v>307</v>
      </c>
      <c r="AE1979" s="1" t="s">
        <v>8745</v>
      </c>
      <c r="AT1979" s="1" t="s">
        <v>297</v>
      </c>
      <c r="AU1979" s="1" t="s">
        <v>11759</v>
      </c>
      <c r="AV1979" s="1" t="s">
        <v>4224</v>
      </c>
      <c r="AW1979" s="1" t="s">
        <v>9547</v>
      </c>
      <c r="BB1979" s="1" t="s">
        <v>46</v>
      </c>
      <c r="BC1979" s="1" t="s">
        <v>6783</v>
      </c>
      <c r="BD1979" s="1" t="s">
        <v>3991</v>
      </c>
      <c r="BE1979" s="1" t="s">
        <v>8067</v>
      </c>
      <c r="BU1979" s="1" t="s">
        <v>14116</v>
      </c>
    </row>
    <row r="1980" spans="1:73" ht="13.5" customHeight="1" x14ac:dyDescent="0.25">
      <c r="A1980" s="4" t="str">
        <f t="shared" si="63"/>
        <v>1687_풍각남면_278</v>
      </c>
      <c r="B1980" s="1">
        <v>1687</v>
      </c>
      <c r="C1980" s="1" t="s">
        <v>11322</v>
      </c>
      <c r="D1980" s="1" t="s">
        <v>11323</v>
      </c>
      <c r="E1980" s="1">
        <v>1979</v>
      </c>
      <c r="F1980" s="1">
        <v>11</v>
      </c>
      <c r="G1980" s="1" t="s">
        <v>4041</v>
      </c>
      <c r="H1980" s="1" t="s">
        <v>13398</v>
      </c>
      <c r="I1980" s="1">
        <v>4</v>
      </c>
      <c r="L1980" s="1">
        <v>3</v>
      </c>
      <c r="M1980" s="1" t="s">
        <v>4176</v>
      </c>
      <c r="N1980" s="1" t="s">
        <v>13139</v>
      </c>
      <c r="T1980" s="1" t="s">
        <v>11389</v>
      </c>
      <c r="U1980" s="1" t="s">
        <v>324</v>
      </c>
      <c r="V1980" s="1" t="s">
        <v>6693</v>
      </c>
      <c r="Y1980" s="1" t="s">
        <v>1289</v>
      </c>
      <c r="Z1980" s="1" t="s">
        <v>7396</v>
      </c>
      <c r="AC1980" s="1">
        <v>49</v>
      </c>
      <c r="AD1980" s="1" t="s">
        <v>100</v>
      </c>
      <c r="AE1980" s="1" t="s">
        <v>8722</v>
      </c>
      <c r="AF1980" s="1" t="s">
        <v>97</v>
      </c>
      <c r="AG1980" s="1" t="s">
        <v>8774</v>
      </c>
      <c r="AT1980" s="1" t="s">
        <v>297</v>
      </c>
      <c r="AU1980" s="1" t="s">
        <v>11759</v>
      </c>
      <c r="AV1980" s="1" t="s">
        <v>4226</v>
      </c>
      <c r="AW1980" s="1" t="s">
        <v>9548</v>
      </c>
      <c r="BB1980" s="1" t="s">
        <v>46</v>
      </c>
      <c r="BC1980" s="1" t="s">
        <v>6783</v>
      </c>
      <c r="BD1980" s="1" t="s">
        <v>4227</v>
      </c>
      <c r="BE1980" s="1" t="s">
        <v>8555</v>
      </c>
    </row>
    <row r="1981" spans="1:73" ht="13.5" customHeight="1" x14ac:dyDescent="0.25">
      <c r="A1981" s="4" t="str">
        <f t="shared" si="63"/>
        <v>1687_풍각남면_278</v>
      </c>
      <c r="B1981" s="1">
        <v>1687</v>
      </c>
      <c r="C1981" s="1" t="s">
        <v>11322</v>
      </c>
      <c r="D1981" s="1" t="s">
        <v>11323</v>
      </c>
      <c r="E1981" s="1">
        <v>1980</v>
      </c>
      <c r="F1981" s="1">
        <v>11</v>
      </c>
      <c r="G1981" s="1" t="s">
        <v>4041</v>
      </c>
      <c r="H1981" s="1" t="s">
        <v>13398</v>
      </c>
      <c r="I1981" s="1">
        <v>4</v>
      </c>
      <c r="L1981" s="1">
        <v>3</v>
      </c>
      <c r="M1981" s="1" t="s">
        <v>4176</v>
      </c>
      <c r="N1981" s="1" t="s">
        <v>13139</v>
      </c>
      <c r="T1981" s="1" t="s">
        <v>11389</v>
      </c>
      <c r="U1981" s="1" t="s">
        <v>324</v>
      </c>
      <c r="V1981" s="1" t="s">
        <v>6693</v>
      </c>
      <c r="Y1981" s="1" t="s">
        <v>921</v>
      </c>
      <c r="Z1981" s="1" t="s">
        <v>7293</v>
      </c>
      <c r="AC1981" s="1">
        <v>11</v>
      </c>
      <c r="AD1981" s="1" t="s">
        <v>192</v>
      </c>
      <c r="AE1981" s="1" t="s">
        <v>8735</v>
      </c>
      <c r="AF1981" s="1" t="s">
        <v>97</v>
      </c>
      <c r="AG1981" s="1" t="s">
        <v>8774</v>
      </c>
      <c r="AT1981" s="1" t="s">
        <v>297</v>
      </c>
      <c r="AU1981" s="1" t="s">
        <v>11759</v>
      </c>
      <c r="AV1981" s="1" t="s">
        <v>4226</v>
      </c>
      <c r="AW1981" s="1" t="s">
        <v>9548</v>
      </c>
      <c r="BB1981" s="1" t="s">
        <v>46</v>
      </c>
      <c r="BC1981" s="1" t="s">
        <v>6783</v>
      </c>
      <c r="BD1981" s="1" t="s">
        <v>4227</v>
      </c>
      <c r="BE1981" s="1" t="s">
        <v>8555</v>
      </c>
      <c r="BU1981" s="1" t="s">
        <v>14116</v>
      </c>
    </row>
    <row r="1982" spans="1:73" ht="13.5" customHeight="1" x14ac:dyDescent="0.25">
      <c r="A1982" s="4" t="str">
        <f t="shared" si="63"/>
        <v>1687_풍각남면_278</v>
      </c>
      <c r="B1982" s="1">
        <v>1687</v>
      </c>
      <c r="C1982" s="1" t="s">
        <v>11322</v>
      </c>
      <c r="D1982" s="1" t="s">
        <v>11323</v>
      </c>
      <c r="E1982" s="1">
        <v>1981</v>
      </c>
      <c r="F1982" s="1">
        <v>11</v>
      </c>
      <c r="G1982" s="1" t="s">
        <v>4041</v>
      </c>
      <c r="H1982" s="1" t="s">
        <v>13398</v>
      </c>
      <c r="I1982" s="1">
        <v>4</v>
      </c>
      <c r="L1982" s="1">
        <v>3</v>
      </c>
      <c r="M1982" s="1" t="s">
        <v>4176</v>
      </c>
      <c r="N1982" s="1" t="s">
        <v>13139</v>
      </c>
      <c r="T1982" s="1" t="s">
        <v>11389</v>
      </c>
      <c r="U1982" s="1" t="s">
        <v>324</v>
      </c>
      <c r="V1982" s="1" t="s">
        <v>6693</v>
      </c>
      <c r="Y1982" s="1" t="s">
        <v>1400</v>
      </c>
      <c r="Z1982" s="1" t="s">
        <v>7431</v>
      </c>
      <c r="AC1982" s="1">
        <v>8</v>
      </c>
      <c r="AD1982" s="1" t="s">
        <v>429</v>
      </c>
      <c r="AE1982" s="1" t="s">
        <v>8759</v>
      </c>
      <c r="AT1982" s="1" t="s">
        <v>297</v>
      </c>
      <c r="AU1982" s="1" t="s">
        <v>11759</v>
      </c>
      <c r="AV1982" s="1" t="s">
        <v>4226</v>
      </c>
      <c r="AW1982" s="1" t="s">
        <v>9548</v>
      </c>
      <c r="BB1982" s="1" t="s">
        <v>46</v>
      </c>
      <c r="BC1982" s="1" t="s">
        <v>6783</v>
      </c>
      <c r="BD1982" s="1" t="s">
        <v>4227</v>
      </c>
      <c r="BE1982" s="1" t="s">
        <v>8555</v>
      </c>
      <c r="BU1982" s="1" t="s">
        <v>14116</v>
      </c>
    </row>
    <row r="1983" spans="1:73" ht="13.5" customHeight="1" x14ac:dyDescent="0.25">
      <c r="A1983" s="4" t="str">
        <f t="shared" si="63"/>
        <v>1687_풍각남면_278</v>
      </c>
      <c r="B1983" s="1">
        <v>1687</v>
      </c>
      <c r="C1983" s="1" t="s">
        <v>11322</v>
      </c>
      <c r="D1983" s="1" t="s">
        <v>11323</v>
      </c>
      <c r="E1983" s="1">
        <v>1982</v>
      </c>
      <c r="F1983" s="1">
        <v>11</v>
      </c>
      <c r="G1983" s="1" t="s">
        <v>4041</v>
      </c>
      <c r="H1983" s="1" t="s">
        <v>13398</v>
      </c>
      <c r="I1983" s="1">
        <v>4</v>
      </c>
      <c r="L1983" s="1">
        <v>3</v>
      </c>
      <c r="M1983" s="1" t="s">
        <v>4176</v>
      </c>
      <c r="N1983" s="1" t="s">
        <v>13139</v>
      </c>
      <c r="T1983" s="1" t="s">
        <v>11389</v>
      </c>
      <c r="U1983" s="1" t="s">
        <v>324</v>
      </c>
      <c r="V1983" s="1" t="s">
        <v>6693</v>
      </c>
      <c r="Y1983" s="1" t="s">
        <v>4228</v>
      </c>
      <c r="Z1983" s="1" t="s">
        <v>11524</v>
      </c>
      <c r="AC1983" s="1">
        <v>44</v>
      </c>
      <c r="AD1983" s="1" t="s">
        <v>229</v>
      </c>
      <c r="AE1983" s="1" t="s">
        <v>8739</v>
      </c>
      <c r="AF1983" s="1" t="s">
        <v>97</v>
      </c>
      <c r="AG1983" s="1" t="s">
        <v>8774</v>
      </c>
      <c r="AT1983" s="1" t="s">
        <v>1171</v>
      </c>
      <c r="AU1983" s="1" t="s">
        <v>7037</v>
      </c>
      <c r="AV1983" s="1" t="s">
        <v>4229</v>
      </c>
      <c r="AW1983" s="1" t="s">
        <v>9549</v>
      </c>
      <c r="BB1983" s="1" t="s">
        <v>83</v>
      </c>
      <c r="BC1983" s="1" t="s">
        <v>11816</v>
      </c>
      <c r="BD1983" s="1" t="s">
        <v>4230</v>
      </c>
      <c r="BE1983" s="1" t="s">
        <v>9816</v>
      </c>
    </row>
    <row r="1984" spans="1:73" ht="13.5" customHeight="1" x14ac:dyDescent="0.25">
      <c r="A1984" s="4" t="str">
        <f t="shared" si="63"/>
        <v>1687_풍각남면_278</v>
      </c>
      <c r="B1984" s="1">
        <v>1687</v>
      </c>
      <c r="C1984" s="1" t="s">
        <v>11322</v>
      </c>
      <c r="D1984" s="1" t="s">
        <v>11323</v>
      </c>
      <c r="E1984" s="1">
        <v>1983</v>
      </c>
      <c r="F1984" s="1">
        <v>11</v>
      </c>
      <c r="G1984" s="1" t="s">
        <v>4041</v>
      </c>
      <c r="H1984" s="1" t="s">
        <v>13398</v>
      </c>
      <c r="I1984" s="1">
        <v>4</v>
      </c>
      <c r="L1984" s="1">
        <v>3</v>
      </c>
      <c r="M1984" s="1" t="s">
        <v>4176</v>
      </c>
      <c r="N1984" s="1" t="s">
        <v>13139</v>
      </c>
      <c r="T1984" s="1" t="s">
        <v>11389</v>
      </c>
      <c r="U1984" s="1" t="s">
        <v>413</v>
      </c>
      <c r="V1984" s="1" t="s">
        <v>6695</v>
      </c>
      <c r="Y1984" s="1" t="s">
        <v>4231</v>
      </c>
      <c r="Z1984" s="1" t="s">
        <v>8132</v>
      </c>
      <c r="AC1984" s="1">
        <v>8</v>
      </c>
      <c r="AD1984" s="1" t="s">
        <v>429</v>
      </c>
      <c r="AE1984" s="1" t="s">
        <v>8759</v>
      </c>
      <c r="AT1984" s="1" t="s">
        <v>44</v>
      </c>
      <c r="AU1984" s="1" t="s">
        <v>6669</v>
      </c>
      <c r="AV1984" s="1" t="s">
        <v>4232</v>
      </c>
      <c r="AW1984" s="1" t="s">
        <v>7945</v>
      </c>
      <c r="BB1984" s="1" t="s">
        <v>46</v>
      </c>
      <c r="BC1984" s="1" t="s">
        <v>6783</v>
      </c>
      <c r="BD1984" s="1" t="s">
        <v>4228</v>
      </c>
      <c r="BE1984" s="1" t="s">
        <v>11845</v>
      </c>
    </row>
    <row r="1985" spans="1:73" ht="13.5" customHeight="1" x14ac:dyDescent="0.25">
      <c r="A1985" s="4" t="str">
        <f t="shared" si="63"/>
        <v>1687_풍각남면_278</v>
      </c>
      <c r="B1985" s="1">
        <v>1687</v>
      </c>
      <c r="C1985" s="1" t="s">
        <v>11322</v>
      </c>
      <c r="D1985" s="1" t="s">
        <v>11323</v>
      </c>
      <c r="E1985" s="1">
        <v>1984</v>
      </c>
      <c r="F1985" s="1">
        <v>11</v>
      </c>
      <c r="G1985" s="1" t="s">
        <v>4041</v>
      </c>
      <c r="H1985" s="1" t="s">
        <v>13398</v>
      </c>
      <c r="I1985" s="1">
        <v>4</v>
      </c>
      <c r="L1985" s="1">
        <v>3</v>
      </c>
      <c r="M1985" s="1" t="s">
        <v>4176</v>
      </c>
      <c r="N1985" s="1" t="s">
        <v>13139</v>
      </c>
      <c r="T1985" s="1" t="s">
        <v>11389</v>
      </c>
      <c r="U1985" s="1" t="s">
        <v>324</v>
      </c>
      <c r="V1985" s="1" t="s">
        <v>6693</v>
      </c>
      <c r="Y1985" s="1" t="s">
        <v>4233</v>
      </c>
      <c r="Z1985" s="1" t="s">
        <v>11507</v>
      </c>
      <c r="AC1985" s="1">
        <v>16</v>
      </c>
      <c r="AD1985" s="1" t="s">
        <v>1075</v>
      </c>
      <c r="AE1985" s="1" t="s">
        <v>8769</v>
      </c>
      <c r="AF1985" s="1" t="s">
        <v>97</v>
      </c>
      <c r="AG1985" s="1" t="s">
        <v>8774</v>
      </c>
      <c r="AT1985" s="1" t="s">
        <v>44</v>
      </c>
      <c r="AU1985" s="1" t="s">
        <v>6669</v>
      </c>
      <c r="AV1985" s="1" t="s">
        <v>4232</v>
      </c>
      <c r="AW1985" s="1" t="s">
        <v>7945</v>
      </c>
      <c r="BB1985" s="1" t="s">
        <v>46</v>
      </c>
      <c r="BC1985" s="1" t="s">
        <v>6783</v>
      </c>
      <c r="BD1985" s="1" t="s">
        <v>4228</v>
      </c>
      <c r="BE1985" s="1" t="s">
        <v>11845</v>
      </c>
      <c r="BU1985" s="1" t="s">
        <v>14116</v>
      </c>
    </row>
    <row r="1986" spans="1:73" ht="13.5" customHeight="1" x14ac:dyDescent="0.25">
      <c r="A1986" s="4" t="str">
        <f t="shared" si="63"/>
        <v>1687_풍각남면_278</v>
      </c>
      <c r="B1986" s="1">
        <v>1687</v>
      </c>
      <c r="C1986" s="1" t="s">
        <v>11322</v>
      </c>
      <c r="D1986" s="1" t="s">
        <v>11323</v>
      </c>
      <c r="E1986" s="1">
        <v>1985</v>
      </c>
      <c r="F1986" s="1">
        <v>11</v>
      </c>
      <c r="G1986" s="1" t="s">
        <v>4041</v>
      </c>
      <c r="H1986" s="1" t="s">
        <v>13398</v>
      </c>
      <c r="I1986" s="1">
        <v>4</v>
      </c>
      <c r="L1986" s="1">
        <v>3</v>
      </c>
      <c r="M1986" s="1" t="s">
        <v>4176</v>
      </c>
      <c r="N1986" s="1" t="s">
        <v>13139</v>
      </c>
      <c r="S1986" s="1" t="s">
        <v>1168</v>
      </c>
      <c r="T1986" s="1" t="s">
        <v>6612</v>
      </c>
      <c r="Y1986" s="1" t="s">
        <v>4234</v>
      </c>
      <c r="Z1986" s="1" t="s">
        <v>7401</v>
      </c>
      <c r="AC1986" s="1">
        <v>21</v>
      </c>
      <c r="AD1986" s="1" t="s">
        <v>415</v>
      </c>
      <c r="AE1986" s="1" t="s">
        <v>8756</v>
      </c>
      <c r="AF1986" s="1" t="s">
        <v>97</v>
      </c>
      <c r="AG1986" s="1" t="s">
        <v>8774</v>
      </c>
      <c r="AV1986" s="1" t="s">
        <v>320</v>
      </c>
      <c r="AW1986" s="1" t="s">
        <v>12306</v>
      </c>
      <c r="BD1986" s="1" t="s">
        <v>320</v>
      </c>
      <c r="BE1986" s="1" t="s">
        <v>11839</v>
      </c>
      <c r="BU1986" s="1" t="s">
        <v>3624</v>
      </c>
    </row>
    <row r="1987" spans="1:73" ht="13.5" customHeight="1" x14ac:dyDescent="0.25">
      <c r="A1987" s="4" t="str">
        <f t="shared" si="63"/>
        <v>1687_풍각남면_278</v>
      </c>
      <c r="B1987" s="1">
        <v>1687</v>
      </c>
      <c r="C1987" s="1" t="s">
        <v>11322</v>
      </c>
      <c r="D1987" s="1" t="s">
        <v>11323</v>
      </c>
      <c r="E1987" s="1">
        <v>1986</v>
      </c>
      <c r="F1987" s="1">
        <v>11</v>
      </c>
      <c r="G1987" s="1" t="s">
        <v>4041</v>
      </c>
      <c r="H1987" s="1" t="s">
        <v>13398</v>
      </c>
      <c r="I1987" s="1">
        <v>4</v>
      </c>
      <c r="L1987" s="1">
        <v>3</v>
      </c>
      <c r="M1987" s="1" t="s">
        <v>4176</v>
      </c>
      <c r="N1987" s="1" t="s">
        <v>13139</v>
      </c>
      <c r="T1987" s="1" t="s">
        <v>11389</v>
      </c>
      <c r="U1987" s="1" t="s">
        <v>322</v>
      </c>
      <c r="V1987" s="1" t="s">
        <v>6685</v>
      </c>
      <c r="Y1987" s="1" t="s">
        <v>1121</v>
      </c>
      <c r="Z1987" s="1" t="s">
        <v>8133</v>
      </c>
      <c r="AC1987" s="1">
        <v>53</v>
      </c>
      <c r="AD1987" s="1" t="s">
        <v>146</v>
      </c>
      <c r="AE1987" s="1" t="s">
        <v>8730</v>
      </c>
      <c r="AF1987" s="1" t="s">
        <v>4235</v>
      </c>
      <c r="AG1987" s="1" t="s">
        <v>8809</v>
      </c>
      <c r="AT1987" s="1" t="s">
        <v>326</v>
      </c>
      <c r="AU1987" s="1" t="s">
        <v>6686</v>
      </c>
      <c r="AV1987" s="1" t="s">
        <v>4236</v>
      </c>
      <c r="AW1987" s="1" t="s">
        <v>9550</v>
      </c>
      <c r="BB1987" s="1" t="s">
        <v>1193</v>
      </c>
      <c r="BC1987" s="1" t="s">
        <v>11823</v>
      </c>
      <c r="BF1987" s="1" t="s">
        <v>11810</v>
      </c>
    </row>
    <row r="1988" spans="1:73" ht="13.5" customHeight="1" x14ac:dyDescent="0.25">
      <c r="A1988" s="4" t="str">
        <f t="shared" si="63"/>
        <v>1687_풍각남면_278</v>
      </c>
      <c r="B1988" s="1">
        <v>1687</v>
      </c>
      <c r="C1988" s="1" t="s">
        <v>11322</v>
      </c>
      <c r="D1988" s="1" t="s">
        <v>11323</v>
      </c>
      <c r="E1988" s="1">
        <v>1987</v>
      </c>
      <c r="F1988" s="1">
        <v>11</v>
      </c>
      <c r="G1988" s="1" t="s">
        <v>4041</v>
      </c>
      <c r="H1988" s="1" t="s">
        <v>13398</v>
      </c>
      <c r="I1988" s="1">
        <v>4</v>
      </c>
      <c r="L1988" s="1">
        <v>3</v>
      </c>
      <c r="M1988" s="1" t="s">
        <v>4176</v>
      </c>
      <c r="N1988" s="1" t="s">
        <v>13139</v>
      </c>
      <c r="T1988" s="1" t="s">
        <v>11389</v>
      </c>
      <c r="U1988" s="1" t="s">
        <v>322</v>
      </c>
      <c r="V1988" s="1" t="s">
        <v>6685</v>
      </c>
      <c r="Y1988" s="1" t="s">
        <v>3262</v>
      </c>
      <c r="Z1988" s="1" t="s">
        <v>7892</v>
      </c>
      <c r="AC1988" s="1">
        <v>48</v>
      </c>
      <c r="AD1988" s="1" t="s">
        <v>427</v>
      </c>
      <c r="AE1988" s="1" t="s">
        <v>8758</v>
      </c>
      <c r="AF1988" s="1" t="s">
        <v>2330</v>
      </c>
      <c r="AG1988" s="1" t="s">
        <v>8780</v>
      </c>
      <c r="AH1988" s="1" t="s">
        <v>4237</v>
      </c>
      <c r="AI1988" s="1" t="s">
        <v>8886</v>
      </c>
      <c r="AU1988" s="1" t="s">
        <v>6686</v>
      </c>
      <c r="AW1988" s="1" t="s">
        <v>9550</v>
      </c>
      <c r="BC1988" s="1" t="s">
        <v>11823</v>
      </c>
      <c r="BF1988" s="1" t="s">
        <v>11812</v>
      </c>
    </row>
    <row r="1989" spans="1:73" ht="13.5" customHeight="1" x14ac:dyDescent="0.25">
      <c r="A1989" s="4" t="str">
        <f t="shared" si="63"/>
        <v>1687_풍각남면_278</v>
      </c>
      <c r="B1989" s="1">
        <v>1687</v>
      </c>
      <c r="C1989" s="1" t="s">
        <v>11322</v>
      </c>
      <c r="D1989" s="1" t="s">
        <v>11323</v>
      </c>
      <c r="E1989" s="1">
        <v>1988</v>
      </c>
      <c r="F1989" s="1">
        <v>11</v>
      </c>
      <c r="G1989" s="1" t="s">
        <v>4041</v>
      </c>
      <c r="H1989" s="1" t="s">
        <v>13398</v>
      </c>
      <c r="I1989" s="1">
        <v>4</v>
      </c>
      <c r="L1989" s="1">
        <v>3</v>
      </c>
      <c r="M1989" s="1" t="s">
        <v>4176</v>
      </c>
      <c r="N1989" s="1" t="s">
        <v>13139</v>
      </c>
      <c r="T1989" s="1" t="s">
        <v>11389</v>
      </c>
      <c r="U1989" s="1" t="s">
        <v>322</v>
      </c>
      <c r="V1989" s="1" t="s">
        <v>6685</v>
      </c>
      <c r="Y1989" s="1" t="s">
        <v>1548</v>
      </c>
      <c r="Z1989" s="1" t="s">
        <v>7479</v>
      </c>
      <c r="AC1989" s="1">
        <v>28</v>
      </c>
      <c r="AD1989" s="1" t="s">
        <v>340</v>
      </c>
      <c r="AE1989" s="1" t="s">
        <v>8750</v>
      </c>
      <c r="AF1989" s="1" t="s">
        <v>2330</v>
      </c>
      <c r="AG1989" s="1" t="s">
        <v>8780</v>
      </c>
      <c r="AH1989" s="1" t="s">
        <v>164</v>
      </c>
      <c r="AI1989" s="1" t="s">
        <v>8850</v>
      </c>
      <c r="BF1989" s="1" t="s">
        <v>11822</v>
      </c>
    </row>
    <row r="1990" spans="1:73" ht="13.5" customHeight="1" x14ac:dyDescent="0.25">
      <c r="A1990" s="4" t="str">
        <f t="shared" si="63"/>
        <v>1687_풍각남면_278</v>
      </c>
      <c r="B1990" s="1">
        <v>1687</v>
      </c>
      <c r="C1990" s="1" t="s">
        <v>11322</v>
      </c>
      <c r="D1990" s="1" t="s">
        <v>11323</v>
      </c>
      <c r="E1990" s="1">
        <v>1989</v>
      </c>
      <c r="F1990" s="1">
        <v>11</v>
      </c>
      <c r="G1990" s="1" t="s">
        <v>4041</v>
      </c>
      <c r="H1990" s="1" t="s">
        <v>13398</v>
      </c>
      <c r="I1990" s="1">
        <v>4</v>
      </c>
      <c r="L1990" s="1">
        <v>3</v>
      </c>
      <c r="M1990" s="1" t="s">
        <v>4176</v>
      </c>
      <c r="N1990" s="1" t="s">
        <v>13139</v>
      </c>
      <c r="T1990" s="1" t="s">
        <v>11389</v>
      </c>
      <c r="U1990" s="1" t="s">
        <v>326</v>
      </c>
      <c r="V1990" s="1" t="s">
        <v>6686</v>
      </c>
      <c r="Y1990" s="1" t="s">
        <v>2639</v>
      </c>
      <c r="Z1990" s="1" t="s">
        <v>8134</v>
      </c>
      <c r="AC1990" s="1">
        <v>81</v>
      </c>
      <c r="AD1990" s="1" t="s">
        <v>415</v>
      </c>
      <c r="AE1990" s="1" t="s">
        <v>8756</v>
      </c>
      <c r="AT1990" s="1" t="s">
        <v>326</v>
      </c>
      <c r="AU1990" s="1" t="s">
        <v>6686</v>
      </c>
      <c r="AV1990" s="1" t="s">
        <v>4238</v>
      </c>
      <c r="AW1990" s="1" t="s">
        <v>9551</v>
      </c>
      <c r="BB1990" s="1" t="s">
        <v>1193</v>
      </c>
      <c r="BC1990" s="1" t="s">
        <v>11823</v>
      </c>
    </row>
    <row r="1991" spans="1:73" ht="13.5" customHeight="1" x14ac:dyDescent="0.25">
      <c r="A1991" s="4" t="str">
        <f t="shared" si="63"/>
        <v>1687_풍각남면_278</v>
      </c>
      <c r="B1991" s="1">
        <v>1687</v>
      </c>
      <c r="C1991" s="1" t="s">
        <v>11322</v>
      </c>
      <c r="D1991" s="1" t="s">
        <v>11323</v>
      </c>
      <c r="E1991" s="1">
        <v>1990</v>
      </c>
      <c r="F1991" s="1">
        <v>11</v>
      </c>
      <c r="G1991" s="1" t="s">
        <v>4041</v>
      </c>
      <c r="H1991" s="1" t="s">
        <v>13398</v>
      </c>
      <c r="I1991" s="1">
        <v>4</v>
      </c>
      <c r="L1991" s="1">
        <v>3</v>
      </c>
      <c r="M1991" s="1" t="s">
        <v>4176</v>
      </c>
      <c r="N1991" s="1" t="s">
        <v>13139</v>
      </c>
      <c r="T1991" s="1" t="s">
        <v>11389</v>
      </c>
      <c r="U1991" s="1" t="s">
        <v>326</v>
      </c>
      <c r="V1991" s="1" t="s">
        <v>6686</v>
      </c>
      <c r="Y1991" s="1" t="s">
        <v>1742</v>
      </c>
      <c r="Z1991" s="1" t="s">
        <v>7910</v>
      </c>
      <c r="AC1991" s="1">
        <v>65</v>
      </c>
      <c r="AD1991" s="1" t="s">
        <v>133</v>
      </c>
      <c r="AE1991" s="1" t="s">
        <v>8727</v>
      </c>
      <c r="AG1991" s="1" t="s">
        <v>11592</v>
      </c>
      <c r="AT1991" s="1" t="s">
        <v>1192</v>
      </c>
      <c r="AU1991" s="1" t="s">
        <v>9176</v>
      </c>
      <c r="BF1991" s="1" t="s">
        <v>11810</v>
      </c>
    </row>
    <row r="1992" spans="1:73" ht="13.5" customHeight="1" x14ac:dyDescent="0.25">
      <c r="A1992" s="4" t="str">
        <f t="shared" si="63"/>
        <v>1687_풍각남면_278</v>
      </c>
      <c r="B1992" s="1">
        <v>1687</v>
      </c>
      <c r="C1992" s="1" t="s">
        <v>11322</v>
      </c>
      <c r="D1992" s="1" t="s">
        <v>11323</v>
      </c>
      <c r="E1992" s="1">
        <v>1991</v>
      </c>
      <c r="F1992" s="1">
        <v>11</v>
      </c>
      <c r="G1992" s="1" t="s">
        <v>4041</v>
      </c>
      <c r="H1992" s="1" t="s">
        <v>13398</v>
      </c>
      <c r="I1992" s="1">
        <v>4</v>
      </c>
      <c r="L1992" s="1">
        <v>3</v>
      </c>
      <c r="M1992" s="1" t="s">
        <v>4176</v>
      </c>
      <c r="N1992" s="1" t="s">
        <v>13139</v>
      </c>
      <c r="T1992" s="1" t="s">
        <v>11389</v>
      </c>
      <c r="U1992" s="1" t="s">
        <v>326</v>
      </c>
      <c r="V1992" s="1" t="s">
        <v>6686</v>
      </c>
      <c r="Y1992" s="1" t="s">
        <v>1002</v>
      </c>
      <c r="Z1992" s="1" t="s">
        <v>7803</v>
      </c>
      <c r="AC1992" s="1">
        <v>63</v>
      </c>
      <c r="AD1992" s="1" t="s">
        <v>96</v>
      </c>
      <c r="AE1992" s="1" t="s">
        <v>8721</v>
      </c>
      <c r="AG1992" s="1" t="s">
        <v>11593</v>
      </c>
      <c r="AU1992" s="1" t="s">
        <v>9176</v>
      </c>
      <c r="BF1992" s="1" t="s">
        <v>11812</v>
      </c>
    </row>
    <row r="1993" spans="1:73" ht="13.5" customHeight="1" x14ac:dyDescent="0.25">
      <c r="A1993" s="4" t="str">
        <f t="shared" si="63"/>
        <v>1687_풍각남면_278</v>
      </c>
      <c r="B1993" s="1">
        <v>1687</v>
      </c>
      <c r="C1993" s="1" t="s">
        <v>11322</v>
      </c>
      <c r="D1993" s="1" t="s">
        <v>11323</v>
      </c>
      <c r="E1993" s="1">
        <v>1992</v>
      </c>
      <c r="F1993" s="1">
        <v>11</v>
      </c>
      <c r="G1993" s="1" t="s">
        <v>4041</v>
      </c>
      <c r="H1993" s="1" t="s">
        <v>13398</v>
      </c>
      <c r="I1993" s="1">
        <v>4</v>
      </c>
      <c r="L1993" s="1">
        <v>3</v>
      </c>
      <c r="M1993" s="1" t="s">
        <v>4176</v>
      </c>
      <c r="N1993" s="1" t="s">
        <v>13139</v>
      </c>
      <c r="T1993" s="1" t="s">
        <v>11389</v>
      </c>
      <c r="U1993" s="1" t="s">
        <v>326</v>
      </c>
      <c r="V1993" s="1" t="s">
        <v>6686</v>
      </c>
      <c r="Y1993" s="1" t="s">
        <v>1206</v>
      </c>
      <c r="Z1993" s="1" t="s">
        <v>7541</v>
      </c>
      <c r="AC1993" s="1">
        <v>60</v>
      </c>
      <c r="AD1993" s="1" t="s">
        <v>312</v>
      </c>
      <c r="AE1993" s="1" t="s">
        <v>8746</v>
      </c>
      <c r="AF1993" s="1" t="s">
        <v>11591</v>
      </c>
      <c r="AG1993" s="1" t="s">
        <v>11590</v>
      </c>
      <c r="AU1993" s="1" t="s">
        <v>9176</v>
      </c>
      <c r="BF1993" s="1" t="s">
        <v>11818</v>
      </c>
    </row>
    <row r="1994" spans="1:73" ht="13.5" customHeight="1" x14ac:dyDescent="0.25">
      <c r="A1994" s="4" t="str">
        <f t="shared" si="63"/>
        <v>1687_풍각남면_278</v>
      </c>
      <c r="B1994" s="1">
        <v>1687</v>
      </c>
      <c r="C1994" s="1" t="s">
        <v>11322</v>
      </c>
      <c r="D1994" s="1" t="s">
        <v>11323</v>
      </c>
      <c r="E1994" s="1">
        <v>1993</v>
      </c>
      <c r="F1994" s="1">
        <v>11</v>
      </c>
      <c r="G1994" s="1" t="s">
        <v>4041</v>
      </c>
      <c r="H1994" s="1" t="s">
        <v>13398</v>
      </c>
      <c r="I1994" s="1">
        <v>4</v>
      </c>
      <c r="L1994" s="1">
        <v>3</v>
      </c>
      <c r="M1994" s="1" t="s">
        <v>4176</v>
      </c>
      <c r="N1994" s="1" t="s">
        <v>13139</v>
      </c>
      <c r="T1994" s="1" t="s">
        <v>11389</v>
      </c>
      <c r="U1994" s="1" t="s">
        <v>326</v>
      </c>
      <c r="V1994" s="1" t="s">
        <v>6686</v>
      </c>
      <c r="Y1994" s="1" t="s">
        <v>4239</v>
      </c>
      <c r="Z1994" s="1" t="s">
        <v>8135</v>
      </c>
      <c r="AC1994" s="1">
        <v>38</v>
      </c>
      <c r="AD1994" s="1" t="s">
        <v>85</v>
      </c>
      <c r="AE1994" s="1" t="s">
        <v>8720</v>
      </c>
      <c r="AF1994" s="1" t="s">
        <v>2330</v>
      </c>
      <c r="AG1994" s="1" t="s">
        <v>8780</v>
      </c>
      <c r="AH1994" s="1" t="s">
        <v>51</v>
      </c>
      <c r="AI1994" s="1" t="s">
        <v>8849</v>
      </c>
    </row>
    <row r="1995" spans="1:73" ht="13.5" customHeight="1" x14ac:dyDescent="0.25">
      <c r="A1995" s="4" t="str">
        <f t="shared" si="63"/>
        <v>1687_풍각남면_278</v>
      </c>
      <c r="B1995" s="1">
        <v>1687</v>
      </c>
      <c r="C1995" s="1" t="s">
        <v>11322</v>
      </c>
      <c r="D1995" s="1" t="s">
        <v>11323</v>
      </c>
      <c r="E1995" s="1">
        <v>1994</v>
      </c>
      <c r="F1995" s="1">
        <v>11</v>
      </c>
      <c r="G1995" s="1" t="s">
        <v>4041</v>
      </c>
      <c r="H1995" s="1" t="s">
        <v>13398</v>
      </c>
      <c r="I1995" s="1">
        <v>4</v>
      </c>
      <c r="L1995" s="1">
        <v>3</v>
      </c>
      <c r="M1995" s="1" t="s">
        <v>4176</v>
      </c>
      <c r="N1995" s="1" t="s">
        <v>13139</v>
      </c>
      <c r="T1995" s="1" t="s">
        <v>11389</v>
      </c>
      <c r="U1995" s="1" t="s">
        <v>322</v>
      </c>
      <c r="V1995" s="1" t="s">
        <v>6685</v>
      </c>
      <c r="Y1995" s="1" t="s">
        <v>4240</v>
      </c>
      <c r="Z1995" s="1" t="s">
        <v>7613</v>
      </c>
      <c r="AC1995" s="1">
        <v>15</v>
      </c>
      <c r="AD1995" s="1" t="s">
        <v>119</v>
      </c>
      <c r="AE1995" s="1" t="s">
        <v>8724</v>
      </c>
      <c r="AF1995" s="1" t="s">
        <v>2330</v>
      </c>
      <c r="AG1995" s="1" t="s">
        <v>8780</v>
      </c>
      <c r="AH1995" s="1" t="s">
        <v>51</v>
      </c>
      <c r="AI1995" s="1" t="s">
        <v>8849</v>
      </c>
    </row>
    <row r="1996" spans="1:73" ht="13.5" customHeight="1" x14ac:dyDescent="0.25">
      <c r="A1996" s="4" t="str">
        <f t="shared" si="63"/>
        <v>1687_풍각남면_278</v>
      </c>
      <c r="B1996" s="1">
        <v>1687</v>
      </c>
      <c r="C1996" s="1" t="s">
        <v>11322</v>
      </c>
      <c r="D1996" s="1" t="s">
        <v>11323</v>
      </c>
      <c r="E1996" s="1">
        <v>1995</v>
      </c>
      <c r="F1996" s="1">
        <v>11</v>
      </c>
      <c r="G1996" s="1" t="s">
        <v>4041</v>
      </c>
      <c r="H1996" s="1" t="s">
        <v>13398</v>
      </c>
      <c r="I1996" s="1">
        <v>4</v>
      </c>
      <c r="L1996" s="1">
        <v>3</v>
      </c>
      <c r="M1996" s="1" t="s">
        <v>4176</v>
      </c>
      <c r="N1996" s="1" t="s">
        <v>13139</v>
      </c>
      <c r="T1996" s="1" t="s">
        <v>11389</v>
      </c>
      <c r="U1996" s="1" t="s">
        <v>324</v>
      </c>
      <c r="V1996" s="1" t="s">
        <v>6693</v>
      </c>
      <c r="Y1996" s="1" t="s">
        <v>4241</v>
      </c>
      <c r="Z1996" s="1" t="s">
        <v>8136</v>
      </c>
      <c r="AC1996" s="1">
        <v>44</v>
      </c>
      <c r="AD1996" s="1" t="s">
        <v>229</v>
      </c>
      <c r="AE1996" s="1" t="s">
        <v>8739</v>
      </c>
      <c r="AF1996" s="1" t="s">
        <v>97</v>
      </c>
      <c r="AG1996" s="1" t="s">
        <v>8774</v>
      </c>
      <c r="AT1996" s="1" t="s">
        <v>297</v>
      </c>
      <c r="AU1996" s="1" t="s">
        <v>11759</v>
      </c>
      <c r="AV1996" s="1" t="s">
        <v>4224</v>
      </c>
      <c r="AW1996" s="1" t="s">
        <v>9547</v>
      </c>
      <c r="BB1996" s="1" t="s">
        <v>46</v>
      </c>
      <c r="BC1996" s="1" t="s">
        <v>6783</v>
      </c>
      <c r="BD1996" s="1" t="s">
        <v>3991</v>
      </c>
      <c r="BE1996" s="1" t="s">
        <v>8067</v>
      </c>
    </row>
    <row r="1997" spans="1:73" ht="13.5" customHeight="1" x14ac:dyDescent="0.25">
      <c r="A1997" s="4" t="str">
        <f t="shared" si="63"/>
        <v>1687_풍각남면_278</v>
      </c>
      <c r="B1997" s="1">
        <v>1687</v>
      </c>
      <c r="C1997" s="1" t="s">
        <v>11322</v>
      </c>
      <c r="D1997" s="1" t="s">
        <v>11323</v>
      </c>
      <c r="E1997" s="1">
        <v>1996</v>
      </c>
      <c r="F1997" s="1">
        <v>11</v>
      </c>
      <c r="G1997" s="1" t="s">
        <v>4041</v>
      </c>
      <c r="H1997" s="1" t="s">
        <v>13398</v>
      </c>
      <c r="I1997" s="1">
        <v>4</v>
      </c>
      <c r="L1997" s="1">
        <v>3</v>
      </c>
      <c r="M1997" s="1" t="s">
        <v>4176</v>
      </c>
      <c r="N1997" s="1" t="s">
        <v>13139</v>
      </c>
      <c r="T1997" s="1" t="s">
        <v>11389</v>
      </c>
      <c r="U1997" s="1" t="s">
        <v>324</v>
      </c>
      <c r="V1997" s="1" t="s">
        <v>6693</v>
      </c>
      <c r="Y1997" s="1" t="s">
        <v>4242</v>
      </c>
      <c r="Z1997" s="1" t="s">
        <v>8137</v>
      </c>
      <c r="AC1997" s="1">
        <v>42</v>
      </c>
      <c r="AD1997" s="1" t="s">
        <v>307</v>
      </c>
      <c r="AE1997" s="1" t="s">
        <v>8745</v>
      </c>
      <c r="AF1997" s="1" t="s">
        <v>97</v>
      </c>
      <c r="AG1997" s="1" t="s">
        <v>8774</v>
      </c>
      <c r="AT1997" s="1" t="s">
        <v>297</v>
      </c>
      <c r="AU1997" s="1" t="s">
        <v>11759</v>
      </c>
      <c r="AV1997" s="1" t="s">
        <v>4224</v>
      </c>
      <c r="AW1997" s="1" t="s">
        <v>9547</v>
      </c>
      <c r="BB1997" s="1" t="s">
        <v>46</v>
      </c>
      <c r="BC1997" s="1" t="s">
        <v>6783</v>
      </c>
      <c r="BD1997" s="1" t="s">
        <v>3991</v>
      </c>
      <c r="BE1997" s="1" t="s">
        <v>8067</v>
      </c>
      <c r="BU1997" s="1" t="s">
        <v>14116</v>
      </c>
    </row>
    <row r="1998" spans="1:73" ht="13.5" customHeight="1" x14ac:dyDescent="0.25">
      <c r="A1998" s="4" t="str">
        <f t="shared" si="63"/>
        <v>1687_풍각남면_278</v>
      </c>
      <c r="B1998" s="1">
        <v>1687</v>
      </c>
      <c r="C1998" s="1" t="s">
        <v>11322</v>
      </c>
      <c r="D1998" s="1" t="s">
        <v>11323</v>
      </c>
      <c r="E1998" s="1">
        <v>1997</v>
      </c>
      <c r="F1998" s="1">
        <v>11</v>
      </c>
      <c r="G1998" s="1" t="s">
        <v>4041</v>
      </c>
      <c r="H1998" s="1" t="s">
        <v>13398</v>
      </c>
      <c r="I1998" s="1">
        <v>4</v>
      </c>
      <c r="L1998" s="1">
        <v>3</v>
      </c>
      <c r="M1998" s="1" t="s">
        <v>4176</v>
      </c>
      <c r="N1998" s="1" t="s">
        <v>13139</v>
      </c>
      <c r="T1998" s="1" t="s">
        <v>11389</v>
      </c>
      <c r="U1998" s="1" t="s">
        <v>324</v>
      </c>
      <c r="V1998" s="1" t="s">
        <v>6693</v>
      </c>
      <c r="Y1998" s="1" t="s">
        <v>4243</v>
      </c>
      <c r="Z1998" s="1" t="s">
        <v>8138</v>
      </c>
      <c r="AC1998" s="1">
        <v>39</v>
      </c>
      <c r="AD1998" s="1" t="s">
        <v>347</v>
      </c>
      <c r="AE1998" s="1" t="s">
        <v>8751</v>
      </c>
      <c r="AF1998" s="1" t="s">
        <v>97</v>
      </c>
      <c r="AG1998" s="1" t="s">
        <v>8774</v>
      </c>
      <c r="AT1998" s="1" t="s">
        <v>297</v>
      </c>
      <c r="AU1998" s="1" t="s">
        <v>11759</v>
      </c>
      <c r="AV1998" s="1" t="s">
        <v>4224</v>
      </c>
      <c r="AW1998" s="1" t="s">
        <v>9547</v>
      </c>
      <c r="BB1998" s="1" t="s">
        <v>46</v>
      </c>
      <c r="BC1998" s="1" t="s">
        <v>6783</v>
      </c>
      <c r="BD1998" s="1" t="s">
        <v>3991</v>
      </c>
      <c r="BE1998" s="1" t="s">
        <v>8067</v>
      </c>
      <c r="BU1998" s="1" t="s">
        <v>14116</v>
      </c>
    </row>
    <row r="1999" spans="1:73" ht="13.5" customHeight="1" x14ac:dyDescent="0.25">
      <c r="A1999" s="4" t="str">
        <f t="shared" si="63"/>
        <v>1687_풍각남면_278</v>
      </c>
      <c r="B1999" s="1">
        <v>1687</v>
      </c>
      <c r="C1999" s="1" t="s">
        <v>11322</v>
      </c>
      <c r="D1999" s="1" t="s">
        <v>11323</v>
      </c>
      <c r="E1999" s="1">
        <v>1998</v>
      </c>
      <c r="F1999" s="1">
        <v>11</v>
      </c>
      <c r="G1999" s="1" t="s">
        <v>4041</v>
      </c>
      <c r="H1999" s="1" t="s">
        <v>13398</v>
      </c>
      <c r="I1999" s="1">
        <v>4</v>
      </c>
      <c r="L1999" s="1">
        <v>4</v>
      </c>
      <c r="M1999" s="1" t="s">
        <v>12642</v>
      </c>
      <c r="N1999" s="1" t="s">
        <v>13140</v>
      </c>
      <c r="O1999" s="1" t="s">
        <v>6</v>
      </c>
      <c r="P1999" s="1" t="s">
        <v>6578</v>
      </c>
      <c r="T1999" s="1" t="s">
        <v>11369</v>
      </c>
      <c r="U1999" s="1" t="s">
        <v>58</v>
      </c>
      <c r="V1999" s="1" t="s">
        <v>6774</v>
      </c>
      <c r="W1999" s="1" t="s">
        <v>2154</v>
      </c>
      <c r="X1999" s="1" t="s">
        <v>10567</v>
      </c>
      <c r="Y1999" s="1" t="s">
        <v>4244</v>
      </c>
      <c r="Z1999" s="1" t="s">
        <v>8139</v>
      </c>
      <c r="AC1999" s="1">
        <v>40</v>
      </c>
      <c r="AD1999" s="1" t="s">
        <v>327</v>
      </c>
      <c r="AE1999" s="1" t="s">
        <v>8748</v>
      </c>
      <c r="AJ1999" s="1" t="s">
        <v>17</v>
      </c>
      <c r="AK1999" s="1" t="s">
        <v>8908</v>
      </c>
      <c r="AL1999" s="1" t="s">
        <v>795</v>
      </c>
      <c r="AM1999" s="1" t="s">
        <v>8865</v>
      </c>
      <c r="AT1999" s="1" t="s">
        <v>471</v>
      </c>
      <c r="AU1999" s="1" t="s">
        <v>9170</v>
      </c>
      <c r="AV1999" s="1" t="s">
        <v>4212</v>
      </c>
      <c r="AW1999" s="1" t="s">
        <v>9545</v>
      </c>
      <c r="BG1999" s="1" t="s">
        <v>471</v>
      </c>
      <c r="BH1999" s="1" t="s">
        <v>9170</v>
      </c>
      <c r="BI1999" s="1" t="s">
        <v>4213</v>
      </c>
      <c r="BJ1999" s="1" t="s">
        <v>10182</v>
      </c>
      <c r="BK1999" s="1" t="s">
        <v>78</v>
      </c>
      <c r="BL1999" s="1" t="s">
        <v>6689</v>
      </c>
      <c r="BM1999" s="1" t="s">
        <v>4214</v>
      </c>
      <c r="BN1999" s="1" t="s">
        <v>10618</v>
      </c>
      <c r="BO1999" s="1" t="s">
        <v>4215</v>
      </c>
      <c r="BP1999" s="1" t="s">
        <v>10771</v>
      </c>
      <c r="BQ1999" s="1" t="s">
        <v>4216</v>
      </c>
      <c r="BR1999" s="1" t="s">
        <v>11996</v>
      </c>
      <c r="BS1999" s="1" t="s">
        <v>4144</v>
      </c>
      <c r="BT1999" s="1" t="s">
        <v>10287</v>
      </c>
    </row>
    <row r="2000" spans="1:73" ht="13.5" customHeight="1" x14ac:dyDescent="0.25">
      <c r="A2000" s="4" t="str">
        <f t="shared" si="63"/>
        <v>1687_풍각남면_278</v>
      </c>
      <c r="B2000" s="1">
        <v>1687</v>
      </c>
      <c r="C2000" s="1" t="s">
        <v>11322</v>
      </c>
      <c r="D2000" s="1" t="s">
        <v>11323</v>
      </c>
      <c r="E2000" s="1">
        <v>1999</v>
      </c>
      <c r="F2000" s="1">
        <v>11</v>
      </c>
      <c r="G2000" s="1" t="s">
        <v>4041</v>
      </c>
      <c r="H2000" s="1" t="s">
        <v>13398</v>
      </c>
      <c r="I2000" s="1">
        <v>4</v>
      </c>
      <c r="L2000" s="1">
        <v>4</v>
      </c>
      <c r="M2000" s="1" t="s">
        <v>12642</v>
      </c>
      <c r="N2000" s="1" t="s">
        <v>13140</v>
      </c>
      <c r="S2000" s="1" t="s">
        <v>52</v>
      </c>
      <c r="T2000" s="1" t="s">
        <v>6593</v>
      </c>
      <c r="W2000" s="1" t="s">
        <v>74</v>
      </c>
      <c r="X2000" s="1" t="s">
        <v>7057</v>
      </c>
      <c r="Y2000" s="1" t="s">
        <v>405</v>
      </c>
      <c r="Z2000" s="1" t="s">
        <v>7177</v>
      </c>
      <c r="AC2000" s="1">
        <v>28</v>
      </c>
      <c r="AD2000" s="1" t="s">
        <v>340</v>
      </c>
      <c r="AE2000" s="1" t="s">
        <v>8750</v>
      </c>
      <c r="AJ2000" s="1" t="s">
        <v>1654</v>
      </c>
      <c r="AK2000" s="1" t="s">
        <v>8909</v>
      </c>
      <c r="AL2000" s="1" t="s">
        <v>238</v>
      </c>
      <c r="AM2000" s="1" t="s">
        <v>8872</v>
      </c>
      <c r="AT2000" s="1" t="s">
        <v>471</v>
      </c>
      <c r="AU2000" s="1" t="s">
        <v>9170</v>
      </c>
      <c r="AV2000" s="1" t="s">
        <v>4245</v>
      </c>
      <c r="AW2000" s="1" t="s">
        <v>9552</v>
      </c>
      <c r="BG2000" s="1" t="s">
        <v>471</v>
      </c>
      <c r="BH2000" s="1" t="s">
        <v>9170</v>
      </c>
      <c r="BI2000" s="1" t="s">
        <v>4217</v>
      </c>
      <c r="BJ2000" s="1" t="s">
        <v>9546</v>
      </c>
      <c r="BK2000" s="1" t="s">
        <v>471</v>
      </c>
      <c r="BL2000" s="1" t="s">
        <v>9170</v>
      </c>
      <c r="BM2000" s="1" t="s">
        <v>4218</v>
      </c>
      <c r="BN2000" s="1" t="s">
        <v>10183</v>
      </c>
      <c r="BO2000" s="1" t="s">
        <v>471</v>
      </c>
      <c r="BP2000" s="1" t="s">
        <v>9170</v>
      </c>
      <c r="BQ2000" s="1" t="s">
        <v>4246</v>
      </c>
      <c r="BR2000" s="1" t="s">
        <v>12122</v>
      </c>
      <c r="BS2000" s="1" t="s">
        <v>40</v>
      </c>
      <c r="BT2000" s="1" t="s">
        <v>8911</v>
      </c>
    </row>
    <row r="2001" spans="1:73" ht="13.5" customHeight="1" x14ac:dyDescent="0.25">
      <c r="A2001" s="4" t="str">
        <f t="shared" si="63"/>
        <v>1687_풍각남면_278</v>
      </c>
      <c r="B2001" s="1">
        <v>1687</v>
      </c>
      <c r="C2001" s="1" t="s">
        <v>11322</v>
      </c>
      <c r="D2001" s="1" t="s">
        <v>11323</v>
      </c>
      <c r="E2001" s="1">
        <v>2000</v>
      </c>
      <c r="F2001" s="1">
        <v>11</v>
      </c>
      <c r="G2001" s="1" t="s">
        <v>4041</v>
      </c>
      <c r="H2001" s="1" t="s">
        <v>13398</v>
      </c>
      <c r="I2001" s="1">
        <v>4</v>
      </c>
      <c r="L2001" s="1">
        <v>4</v>
      </c>
      <c r="M2001" s="1" t="s">
        <v>12642</v>
      </c>
      <c r="N2001" s="1" t="s">
        <v>13140</v>
      </c>
      <c r="T2001" s="1" t="s">
        <v>11389</v>
      </c>
      <c r="U2001" s="1" t="s">
        <v>324</v>
      </c>
      <c r="V2001" s="1" t="s">
        <v>6693</v>
      </c>
      <c r="Y2001" s="1" t="s">
        <v>1672</v>
      </c>
      <c r="Z2001" s="1" t="s">
        <v>7513</v>
      </c>
      <c r="AC2001" s="1">
        <v>22</v>
      </c>
      <c r="AD2001" s="1" t="s">
        <v>253</v>
      </c>
      <c r="AE2001" s="1" t="s">
        <v>8742</v>
      </c>
      <c r="AT2001" s="1" t="s">
        <v>1171</v>
      </c>
      <c r="AU2001" s="1" t="s">
        <v>7037</v>
      </c>
      <c r="AV2001" s="1" t="s">
        <v>4239</v>
      </c>
      <c r="AW2001" s="1" t="s">
        <v>8135</v>
      </c>
      <c r="BB2001" s="1" t="s">
        <v>83</v>
      </c>
      <c r="BC2001" s="1" t="s">
        <v>11816</v>
      </c>
      <c r="BD2001" s="1" t="s">
        <v>4247</v>
      </c>
      <c r="BE2001" s="1" t="s">
        <v>9817</v>
      </c>
    </row>
    <row r="2002" spans="1:73" ht="13.5" customHeight="1" x14ac:dyDescent="0.25">
      <c r="A2002" s="4" t="str">
        <f t="shared" si="63"/>
        <v>1687_풍각남면_278</v>
      </c>
      <c r="B2002" s="1">
        <v>1687</v>
      </c>
      <c r="C2002" s="1" t="s">
        <v>11322</v>
      </c>
      <c r="D2002" s="1" t="s">
        <v>11323</v>
      </c>
      <c r="E2002" s="1">
        <v>2001</v>
      </c>
      <c r="F2002" s="1">
        <v>11</v>
      </c>
      <c r="G2002" s="1" t="s">
        <v>4041</v>
      </c>
      <c r="H2002" s="1" t="s">
        <v>13398</v>
      </c>
      <c r="I2002" s="1">
        <v>4</v>
      </c>
      <c r="L2002" s="1">
        <v>4</v>
      </c>
      <c r="M2002" s="1" t="s">
        <v>12642</v>
      </c>
      <c r="N2002" s="1" t="s">
        <v>13140</v>
      </c>
      <c r="T2002" s="1" t="s">
        <v>11389</v>
      </c>
      <c r="U2002" s="1" t="s">
        <v>324</v>
      </c>
      <c r="V2002" s="1" t="s">
        <v>6693</v>
      </c>
      <c r="Y2002" s="1" t="s">
        <v>3302</v>
      </c>
      <c r="Z2002" s="1" t="s">
        <v>7907</v>
      </c>
      <c r="AC2002" s="1">
        <v>8</v>
      </c>
      <c r="AD2002" s="1" t="s">
        <v>429</v>
      </c>
      <c r="AE2002" s="1" t="s">
        <v>8759</v>
      </c>
      <c r="AT2002" s="1" t="s">
        <v>44</v>
      </c>
      <c r="AU2002" s="1" t="s">
        <v>6669</v>
      </c>
      <c r="AV2002" s="1" t="s">
        <v>1942</v>
      </c>
      <c r="AW2002" s="1" t="s">
        <v>7576</v>
      </c>
      <c r="BB2002" s="1" t="s">
        <v>46</v>
      </c>
      <c r="BC2002" s="1" t="s">
        <v>6783</v>
      </c>
      <c r="BD2002" s="1" t="s">
        <v>13913</v>
      </c>
      <c r="BE2002" s="1" t="s">
        <v>9818</v>
      </c>
    </row>
    <row r="2003" spans="1:73" ht="13.5" customHeight="1" x14ac:dyDescent="0.25">
      <c r="A2003" s="4" t="str">
        <f t="shared" si="63"/>
        <v>1687_풍각남면_278</v>
      </c>
      <c r="B2003" s="1">
        <v>1687</v>
      </c>
      <c r="C2003" s="1" t="s">
        <v>11322</v>
      </c>
      <c r="D2003" s="1" t="s">
        <v>11323</v>
      </c>
      <c r="E2003" s="1">
        <v>2002</v>
      </c>
      <c r="F2003" s="1">
        <v>11</v>
      </c>
      <c r="G2003" s="1" t="s">
        <v>4041</v>
      </c>
      <c r="H2003" s="1" t="s">
        <v>13398</v>
      </c>
      <c r="I2003" s="1">
        <v>4</v>
      </c>
      <c r="L2003" s="1">
        <v>5</v>
      </c>
      <c r="M2003" s="1" t="s">
        <v>12643</v>
      </c>
      <c r="N2003" s="1" t="s">
        <v>13141</v>
      </c>
      <c r="T2003" s="1" t="s">
        <v>11369</v>
      </c>
      <c r="U2003" s="1" t="s">
        <v>922</v>
      </c>
      <c r="V2003" s="1" t="s">
        <v>6730</v>
      </c>
      <c r="W2003" s="1" t="s">
        <v>74</v>
      </c>
      <c r="X2003" s="1" t="s">
        <v>7057</v>
      </c>
      <c r="Y2003" s="1" t="s">
        <v>4248</v>
      </c>
      <c r="Z2003" s="1" t="s">
        <v>8140</v>
      </c>
      <c r="AC2003" s="1">
        <v>39</v>
      </c>
      <c r="AD2003" s="1" t="s">
        <v>347</v>
      </c>
      <c r="AE2003" s="1" t="s">
        <v>8751</v>
      </c>
      <c r="AJ2003" s="1" t="s">
        <v>17</v>
      </c>
      <c r="AK2003" s="1" t="s">
        <v>8908</v>
      </c>
      <c r="AL2003" s="1" t="s">
        <v>77</v>
      </c>
      <c r="AM2003" s="1" t="s">
        <v>8882</v>
      </c>
      <c r="AT2003" s="1" t="s">
        <v>288</v>
      </c>
      <c r="AU2003" s="1" t="s">
        <v>6823</v>
      </c>
      <c r="AV2003" s="1" t="s">
        <v>4249</v>
      </c>
      <c r="AW2003" s="1" t="s">
        <v>9553</v>
      </c>
      <c r="BG2003" s="1" t="s">
        <v>60</v>
      </c>
      <c r="BH2003" s="1" t="s">
        <v>7012</v>
      </c>
      <c r="BI2003" s="1" t="s">
        <v>2958</v>
      </c>
      <c r="BJ2003" s="1" t="s">
        <v>7822</v>
      </c>
      <c r="BK2003" s="1" t="s">
        <v>4250</v>
      </c>
      <c r="BL2003" s="1" t="s">
        <v>10367</v>
      </c>
      <c r="BM2003" s="1" t="s">
        <v>1144</v>
      </c>
      <c r="BN2003" s="1" t="s">
        <v>9314</v>
      </c>
      <c r="BO2003" s="1" t="s">
        <v>60</v>
      </c>
      <c r="BP2003" s="1" t="s">
        <v>7012</v>
      </c>
      <c r="BQ2003" s="1" t="s">
        <v>4251</v>
      </c>
      <c r="BR2003" s="1" t="s">
        <v>11100</v>
      </c>
      <c r="BS2003" s="1" t="s">
        <v>51</v>
      </c>
      <c r="BT2003" s="1" t="s">
        <v>8849</v>
      </c>
    </row>
    <row r="2004" spans="1:73" ht="13.5" customHeight="1" x14ac:dyDescent="0.25">
      <c r="A2004" s="4" t="str">
        <f t="shared" si="63"/>
        <v>1687_풍각남면_278</v>
      </c>
      <c r="B2004" s="1">
        <v>1687</v>
      </c>
      <c r="C2004" s="1" t="s">
        <v>11322</v>
      </c>
      <c r="D2004" s="1" t="s">
        <v>11323</v>
      </c>
      <c r="E2004" s="1">
        <v>2003</v>
      </c>
      <c r="F2004" s="1">
        <v>11</v>
      </c>
      <c r="G2004" s="1" t="s">
        <v>4041</v>
      </c>
      <c r="H2004" s="1" t="s">
        <v>13398</v>
      </c>
      <c r="I2004" s="1">
        <v>4</v>
      </c>
      <c r="L2004" s="1">
        <v>5</v>
      </c>
      <c r="M2004" s="1" t="s">
        <v>12643</v>
      </c>
      <c r="N2004" s="1" t="s">
        <v>13141</v>
      </c>
      <c r="S2004" s="1" t="s">
        <v>52</v>
      </c>
      <c r="T2004" s="1" t="s">
        <v>6593</v>
      </c>
      <c r="W2004" s="1" t="s">
        <v>98</v>
      </c>
      <c r="X2004" s="1" t="s">
        <v>11439</v>
      </c>
      <c r="Y2004" s="1" t="s">
        <v>140</v>
      </c>
      <c r="Z2004" s="1" t="s">
        <v>7129</v>
      </c>
      <c r="AC2004" s="1">
        <v>36</v>
      </c>
      <c r="AD2004" s="1" t="s">
        <v>76</v>
      </c>
      <c r="AE2004" s="1" t="s">
        <v>8719</v>
      </c>
      <c r="AJ2004" s="1" t="s">
        <v>17</v>
      </c>
      <c r="AK2004" s="1" t="s">
        <v>8908</v>
      </c>
      <c r="AL2004" s="1" t="s">
        <v>56</v>
      </c>
      <c r="AM2004" s="1" t="s">
        <v>11552</v>
      </c>
      <c r="AT2004" s="1" t="s">
        <v>288</v>
      </c>
      <c r="AU2004" s="1" t="s">
        <v>6823</v>
      </c>
      <c r="AV2004" s="1" t="s">
        <v>2035</v>
      </c>
      <c r="AW2004" s="1" t="s">
        <v>11482</v>
      </c>
      <c r="BG2004" s="1" t="s">
        <v>335</v>
      </c>
      <c r="BH2004" s="1" t="s">
        <v>6942</v>
      </c>
      <c r="BI2004" s="1" t="s">
        <v>1727</v>
      </c>
      <c r="BJ2004" s="1" t="s">
        <v>7873</v>
      </c>
      <c r="BK2004" s="1" t="s">
        <v>1277</v>
      </c>
      <c r="BL2004" s="1" t="s">
        <v>9920</v>
      </c>
      <c r="BM2004" s="1" t="s">
        <v>4252</v>
      </c>
      <c r="BN2004" s="1" t="s">
        <v>10619</v>
      </c>
      <c r="BO2004" s="1" t="s">
        <v>931</v>
      </c>
      <c r="BP2004" s="1" t="s">
        <v>6813</v>
      </c>
      <c r="BQ2004" s="1" t="s">
        <v>2017</v>
      </c>
      <c r="BR2004" s="1" t="s">
        <v>12089</v>
      </c>
      <c r="BS2004" s="1" t="s">
        <v>56</v>
      </c>
      <c r="BT2004" s="1" t="s">
        <v>11552</v>
      </c>
    </row>
    <row r="2005" spans="1:73" ht="13.5" customHeight="1" x14ac:dyDescent="0.25">
      <c r="A2005" s="4" t="str">
        <f t="shared" si="63"/>
        <v>1687_풍각남면_278</v>
      </c>
      <c r="B2005" s="1">
        <v>1687</v>
      </c>
      <c r="C2005" s="1" t="s">
        <v>11322</v>
      </c>
      <c r="D2005" s="1" t="s">
        <v>11323</v>
      </c>
      <c r="E2005" s="1">
        <v>2004</v>
      </c>
      <c r="F2005" s="1">
        <v>11</v>
      </c>
      <c r="G2005" s="1" t="s">
        <v>4041</v>
      </c>
      <c r="H2005" s="1" t="s">
        <v>13398</v>
      </c>
      <c r="I2005" s="1">
        <v>4</v>
      </c>
      <c r="L2005" s="1">
        <v>5</v>
      </c>
      <c r="M2005" s="1" t="s">
        <v>12643</v>
      </c>
      <c r="N2005" s="1" t="s">
        <v>13141</v>
      </c>
      <c r="S2005" s="1" t="s">
        <v>68</v>
      </c>
      <c r="T2005" s="1" t="s">
        <v>6595</v>
      </c>
      <c r="W2005" s="1" t="s">
        <v>145</v>
      </c>
      <c r="X2005" s="1" t="s">
        <v>7059</v>
      </c>
      <c r="Y2005" s="1" t="s">
        <v>140</v>
      </c>
      <c r="Z2005" s="1" t="s">
        <v>7129</v>
      </c>
      <c r="AC2005" s="1">
        <v>60</v>
      </c>
      <c r="AD2005" s="1" t="s">
        <v>312</v>
      </c>
      <c r="AE2005" s="1" t="s">
        <v>8746</v>
      </c>
    </row>
    <row r="2006" spans="1:73" ht="13.5" customHeight="1" x14ac:dyDescent="0.25">
      <c r="A2006" s="4" t="str">
        <f t="shared" si="63"/>
        <v>1687_풍각남면_278</v>
      </c>
      <c r="B2006" s="1">
        <v>1687</v>
      </c>
      <c r="C2006" s="1" t="s">
        <v>11322</v>
      </c>
      <c r="D2006" s="1" t="s">
        <v>11323</v>
      </c>
      <c r="E2006" s="1">
        <v>2005</v>
      </c>
      <c r="F2006" s="1">
        <v>11</v>
      </c>
      <c r="G2006" s="1" t="s">
        <v>4041</v>
      </c>
      <c r="H2006" s="1" t="s">
        <v>13398</v>
      </c>
      <c r="I2006" s="1">
        <v>5</v>
      </c>
      <c r="J2006" s="1" t="s">
        <v>4253</v>
      </c>
      <c r="K2006" s="1" t="s">
        <v>6534</v>
      </c>
      <c r="L2006" s="1">
        <v>1</v>
      </c>
      <c r="M2006" s="1" t="s">
        <v>12644</v>
      </c>
      <c r="N2006" s="1" t="s">
        <v>13142</v>
      </c>
      <c r="T2006" s="1" t="s">
        <v>11368</v>
      </c>
      <c r="U2006" s="1" t="s">
        <v>4254</v>
      </c>
      <c r="V2006" s="1" t="s">
        <v>6940</v>
      </c>
      <c r="W2006" s="1" t="s">
        <v>145</v>
      </c>
      <c r="X2006" s="1" t="s">
        <v>7059</v>
      </c>
      <c r="Y2006" s="1" t="s">
        <v>4255</v>
      </c>
      <c r="Z2006" s="1" t="s">
        <v>8141</v>
      </c>
      <c r="AC2006" s="1">
        <v>44</v>
      </c>
      <c r="AD2006" s="1" t="s">
        <v>229</v>
      </c>
      <c r="AE2006" s="1" t="s">
        <v>8739</v>
      </c>
      <c r="AJ2006" s="1" t="s">
        <v>17</v>
      </c>
      <c r="AK2006" s="1" t="s">
        <v>8908</v>
      </c>
      <c r="AL2006" s="1" t="s">
        <v>51</v>
      </c>
      <c r="AM2006" s="1" t="s">
        <v>8849</v>
      </c>
      <c r="AT2006" s="1" t="s">
        <v>288</v>
      </c>
      <c r="AU2006" s="1" t="s">
        <v>6823</v>
      </c>
      <c r="AV2006" s="1" t="s">
        <v>4256</v>
      </c>
      <c r="AW2006" s="1" t="s">
        <v>9554</v>
      </c>
      <c r="BG2006" s="1" t="s">
        <v>78</v>
      </c>
      <c r="BH2006" s="1" t="s">
        <v>6689</v>
      </c>
      <c r="BI2006" s="1" t="s">
        <v>2066</v>
      </c>
      <c r="BJ2006" s="1" t="s">
        <v>8571</v>
      </c>
      <c r="BK2006" s="1" t="s">
        <v>279</v>
      </c>
      <c r="BL2006" s="1" t="s">
        <v>9898</v>
      </c>
      <c r="BM2006" s="1" t="s">
        <v>2925</v>
      </c>
      <c r="BN2006" s="1" t="s">
        <v>8066</v>
      </c>
      <c r="BO2006" s="1" t="s">
        <v>335</v>
      </c>
      <c r="BP2006" s="1" t="s">
        <v>6942</v>
      </c>
      <c r="BQ2006" s="1" t="s">
        <v>4257</v>
      </c>
      <c r="BR2006" s="1" t="s">
        <v>11101</v>
      </c>
      <c r="BS2006" s="1" t="s">
        <v>77</v>
      </c>
      <c r="BT2006" s="1" t="s">
        <v>8882</v>
      </c>
      <c r="BU2006" s="1" t="s">
        <v>14160</v>
      </c>
    </row>
    <row r="2007" spans="1:73" ht="13.5" customHeight="1" x14ac:dyDescent="0.25">
      <c r="A2007" s="4" t="str">
        <f t="shared" si="63"/>
        <v>1687_풍각남면_278</v>
      </c>
      <c r="B2007" s="1">
        <v>1687</v>
      </c>
      <c r="C2007" s="1" t="s">
        <v>11322</v>
      </c>
      <c r="D2007" s="1" t="s">
        <v>11323</v>
      </c>
      <c r="E2007" s="1">
        <v>2006</v>
      </c>
      <c r="F2007" s="1">
        <v>11</v>
      </c>
      <c r="G2007" s="1" t="s">
        <v>4041</v>
      </c>
      <c r="H2007" s="1" t="s">
        <v>13398</v>
      </c>
      <c r="I2007" s="1">
        <v>5</v>
      </c>
      <c r="L2007" s="1">
        <v>1</v>
      </c>
      <c r="M2007" s="1" t="s">
        <v>12644</v>
      </c>
      <c r="N2007" s="1" t="s">
        <v>13142</v>
      </c>
      <c r="S2007" s="1" t="s">
        <v>52</v>
      </c>
      <c r="T2007" s="1" t="s">
        <v>6593</v>
      </c>
      <c r="W2007" s="1" t="s">
        <v>84</v>
      </c>
      <c r="X2007" s="1" t="s">
        <v>11440</v>
      </c>
      <c r="Y2007" s="1" t="s">
        <v>140</v>
      </c>
      <c r="Z2007" s="1" t="s">
        <v>7129</v>
      </c>
      <c r="AC2007" s="1">
        <v>40</v>
      </c>
      <c r="AD2007" s="1" t="s">
        <v>327</v>
      </c>
      <c r="AE2007" s="1" t="s">
        <v>8748</v>
      </c>
      <c r="AJ2007" s="1" t="s">
        <v>17</v>
      </c>
      <c r="AK2007" s="1" t="s">
        <v>8908</v>
      </c>
      <c r="AL2007" s="1" t="s">
        <v>86</v>
      </c>
      <c r="AM2007" s="1" t="s">
        <v>8853</v>
      </c>
      <c r="AT2007" s="1" t="s">
        <v>288</v>
      </c>
      <c r="AU2007" s="1" t="s">
        <v>6823</v>
      </c>
      <c r="AV2007" s="1" t="s">
        <v>4258</v>
      </c>
      <c r="AW2007" s="1" t="s">
        <v>9555</v>
      </c>
      <c r="BG2007" s="1" t="s">
        <v>78</v>
      </c>
      <c r="BH2007" s="1" t="s">
        <v>6689</v>
      </c>
      <c r="BI2007" s="1" t="s">
        <v>272</v>
      </c>
      <c r="BJ2007" s="1" t="s">
        <v>8932</v>
      </c>
      <c r="BK2007" s="1" t="s">
        <v>60</v>
      </c>
      <c r="BL2007" s="1" t="s">
        <v>7012</v>
      </c>
      <c r="BM2007" s="1" t="s">
        <v>273</v>
      </c>
      <c r="BN2007" s="1" t="s">
        <v>10394</v>
      </c>
      <c r="BO2007" s="1" t="s">
        <v>60</v>
      </c>
      <c r="BP2007" s="1" t="s">
        <v>7012</v>
      </c>
      <c r="BQ2007" s="1" t="s">
        <v>4259</v>
      </c>
      <c r="BR2007" s="1" t="s">
        <v>10795</v>
      </c>
      <c r="BS2007" s="1" t="s">
        <v>275</v>
      </c>
      <c r="BT2007" s="1" t="s">
        <v>8913</v>
      </c>
    </row>
    <row r="2008" spans="1:73" ht="13.5" customHeight="1" x14ac:dyDescent="0.25">
      <c r="A2008" s="4" t="str">
        <f t="shared" si="63"/>
        <v>1687_풍각남면_278</v>
      </c>
      <c r="B2008" s="1">
        <v>1687</v>
      </c>
      <c r="C2008" s="1" t="s">
        <v>11322</v>
      </c>
      <c r="D2008" s="1" t="s">
        <v>11323</v>
      </c>
      <c r="E2008" s="1">
        <v>2007</v>
      </c>
      <c r="F2008" s="1">
        <v>11</v>
      </c>
      <c r="G2008" s="1" t="s">
        <v>4041</v>
      </c>
      <c r="H2008" s="1" t="s">
        <v>13398</v>
      </c>
      <c r="I2008" s="1">
        <v>5</v>
      </c>
      <c r="L2008" s="1">
        <v>1</v>
      </c>
      <c r="M2008" s="1" t="s">
        <v>12644</v>
      </c>
      <c r="N2008" s="1" t="s">
        <v>13142</v>
      </c>
      <c r="S2008" s="1" t="s">
        <v>70</v>
      </c>
      <c r="T2008" s="1" t="s">
        <v>6596</v>
      </c>
      <c r="Y2008" s="1" t="s">
        <v>13756</v>
      </c>
      <c r="Z2008" s="1" t="s">
        <v>7334</v>
      </c>
      <c r="AC2008" s="1">
        <v>14</v>
      </c>
      <c r="AD2008" s="1" t="s">
        <v>240</v>
      </c>
      <c r="AE2008" s="1" t="s">
        <v>8740</v>
      </c>
    </row>
    <row r="2009" spans="1:73" ht="13.5" customHeight="1" x14ac:dyDescent="0.25">
      <c r="A2009" s="4" t="str">
        <f t="shared" si="63"/>
        <v>1687_풍각남면_278</v>
      </c>
      <c r="B2009" s="1">
        <v>1687</v>
      </c>
      <c r="C2009" s="1" t="s">
        <v>11322</v>
      </c>
      <c r="D2009" s="1" t="s">
        <v>11323</v>
      </c>
      <c r="E2009" s="1">
        <v>2008</v>
      </c>
      <c r="F2009" s="1">
        <v>11</v>
      </c>
      <c r="G2009" s="1" t="s">
        <v>4041</v>
      </c>
      <c r="H2009" s="1" t="s">
        <v>13398</v>
      </c>
      <c r="I2009" s="1">
        <v>5</v>
      </c>
      <c r="L2009" s="1">
        <v>2</v>
      </c>
      <c r="M2009" s="1" t="s">
        <v>12645</v>
      </c>
      <c r="N2009" s="1" t="s">
        <v>13143</v>
      </c>
      <c r="T2009" s="1" t="s">
        <v>11369</v>
      </c>
      <c r="U2009" s="1" t="s">
        <v>922</v>
      </c>
      <c r="V2009" s="1" t="s">
        <v>6730</v>
      </c>
      <c r="W2009" s="1" t="s">
        <v>74</v>
      </c>
      <c r="X2009" s="1" t="s">
        <v>7057</v>
      </c>
      <c r="Y2009" s="1" t="s">
        <v>2721</v>
      </c>
      <c r="Z2009" s="1" t="s">
        <v>7273</v>
      </c>
      <c r="AC2009" s="1">
        <v>52</v>
      </c>
      <c r="AD2009" s="1" t="s">
        <v>747</v>
      </c>
      <c r="AE2009" s="1" t="s">
        <v>8766</v>
      </c>
      <c r="AJ2009" s="1" t="s">
        <v>17</v>
      </c>
      <c r="AK2009" s="1" t="s">
        <v>8908</v>
      </c>
      <c r="AL2009" s="1" t="s">
        <v>77</v>
      </c>
      <c r="AM2009" s="1" t="s">
        <v>8882</v>
      </c>
      <c r="AT2009" s="1" t="s">
        <v>931</v>
      </c>
      <c r="AU2009" s="1" t="s">
        <v>6813</v>
      </c>
      <c r="AV2009" s="1" t="s">
        <v>4249</v>
      </c>
      <c r="AW2009" s="1" t="s">
        <v>9553</v>
      </c>
      <c r="BG2009" s="1" t="s">
        <v>335</v>
      </c>
      <c r="BH2009" s="1" t="s">
        <v>6942</v>
      </c>
      <c r="BI2009" s="1" t="s">
        <v>3496</v>
      </c>
      <c r="BJ2009" s="1" t="s">
        <v>7822</v>
      </c>
      <c r="BK2009" s="1" t="s">
        <v>4250</v>
      </c>
      <c r="BL2009" s="1" t="s">
        <v>10367</v>
      </c>
      <c r="BM2009" s="1" t="s">
        <v>1217</v>
      </c>
      <c r="BN2009" s="1" t="s">
        <v>9314</v>
      </c>
      <c r="BO2009" s="1" t="s">
        <v>60</v>
      </c>
      <c r="BP2009" s="1" t="s">
        <v>7012</v>
      </c>
      <c r="BQ2009" s="1" t="s">
        <v>4251</v>
      </c>
      <c r="BR2009" s="1" t="s">
        <v>11100</v>
      </c>
      <c r="BS2009" s="1" t="s">
        <v>51</v>
      </c>
      <c r="BT2009" s="1" t="s">
        <v>8849</v>
      </c>
      <c r="BU2009" s="1" t="s">
        <v>14161</v>
      </c>
    </row>
    <row r="2010" spans="1:73" ht="13.5" customHeight="1" x14ac:dyDescent="0.25">
      <c r="A2010" s="4" t="str">
        <f t="shared" si="63"/>
        <v>1687_풍각남면_278</v>
      </c>
      <c r="B2010" s="1">
        <v>1687</v>
      </c>
      <c r="C2010" s="1" t="s">
        <v>11322</v>
      </c>
      <c r="D2010" s="1" t="s">
        <v>11323</v>
      </c>
      <c r="E2010" s="1">
        <v>2009</v>
      </c>
      <c r="F2010" s="1">
        <v>11</v>
      </c>
      <c r="G2010" s="1" t="s">
        <v>4041</v>
      </c>
      <c r="H2010" s="1" t="s">
        <v>13398</v>
      </c>
      <c r="I2010" s="1">
        <v>5</v>
      </c>
      <c r="L2010" s="1">
        <v>2</v>
      </c>
      <c r="M2010" s="1" t="s">
        <v>12645</v>
      </c>
      <c r="N2010" s="1" t="s">
        <v>13143</v>
      </c>
      <c r="S2010" s="1" t="s">
        <v>52</v>
      </c>
      <c r="T2010" s="1" t="s">
        <v>6593</v>
      </c>
      <c r="W2010" s="1" t="s">
        <v>84</v>
      </c>
      <c r="X2010" s="1" t="s">
        <v>11440</v>
      </c>
      <c r="Y2010" s="1" t="s">
        <v>140</v>
      </c>
      <c r="Z2010" s="1" t="s">
        <v>7129</v>
      </c>
      <c r="AC2010" s="1">
        <v>39</v>
      </c>
      <c r="AD2010" s="1" t="s">
        <v>347</v>
      </c>
      <c r="AE2010" s="1" t="s">
        <v>8751</v>
      </c>
      <c r="AJ2010" s="1" t="s">
        <v>17</v>
      </c>
      <c r="AK2010" s="1" t="s">
        <v>8908</v>
      </c>
      <c r="AL2010" s="1" t="s">
        <v>86</v>
      </c>
      <c r="AM2010" s="1" t="s">
        <v>8853</v>
      </c>
      <c r="AT2010" s="1" t="s">
        <v>60</v>
      </c>
      <c r="AU2010" s="1" t="s">
        <v>7012</v>
      </c>
      <c r="AV2010" s="1" t="s">
        <v>1634</v>
      </c>
      <c r="AW2010" s="1" t="s">
        <v>7802</v>
      </c>
      <c r="BG2010" s="1" t="s">
        <v>60</v>
      </c>
      <c r="BH2010" s="1" t="s">
        <v>7012</v>
      </c>
      <c r="BI2010" s="1" t="s">
        <v>4260</v>
      </c>
      <c r="BJ2010" s="1" t="s">
        <v>10184</v>
      </c>
      <c r="BK2010" s="1" t="s">
        <v>60</v>
      </c>
      <c r="BL2010" s="1" t="s">
        <v>7012</v>
      </c>
      <c r="BM2010" s="1" t="s">
        <v>4261</v>
      </c>
      <c r="BN2010" s="1" t="s">
        <v>10620</v>
      </c>
      <c r="BO2010" s="1" t="s">
        <v>60</v>
      </c>
      <c r="BP2010" s="1" t="s">
        <v>7012</v>
      </c>
      <c r="BQ2010" s="1" t="s">
        <v>4262</v>
      </c>
      <c r="BR2010" s="1" t="s">
        <v>12235</v>
      </c>
      <c r="BS2010" s="1" t="s">
        <v>1620</v>
      </c>
      <c r="BT2010" s="1" t="s">
        <v>12315</v>
      </c>
    </row>
    <row r="2011" spans="1:73" ht="13.5" customHeight="1" x14ac:dyDescent="0.25">
      <c r="A2011" s="4" t="str">
        <f t="shared" si="63"/>
        <v>1687_풍각남면_278</v>
      </c>
      <c r="B2011" s="1">
        <v>1687</v>
      </c>
      <c r="C2011" s="1" t="s">
        <v>11322</v>
      </c>
      <c r="D2011" s="1" t="s">
        <v>11323</v>
      </c>
      <c r="E2011" s="1">
        <v>2010</v>
      </c>
      <c r="F2011" s="1">
        <v>11</v>
      </c>
      <c r="G2011" s="1" t="s">
        <v>4041</v>
      </c>
      <c r="H2011" s="1" t="s">
        <v>13398</v>
      </c>
      <c r="I2011" s="1">
        <v>5</v>
      </c>
      <c r="L2011" s="1">
        <v>2</v>
      </c>
      <c r="M2011" s="1" t="s">
        <v>12645</v>
      </c>
      <c r="N2011" s="1" t="s">
        <v>13143</v>
      </c>
      <c r="S2011" s="1" t="s">
        <v>70</v>
      </c>
      <c r="T2011" s="1" t="s">
        <v>6596</v>
      </c>
      <c r="Y2011" s="1" t="s">
        <v>2136</v>
      </c>
      <c r="Z2011" s="1" t="s">
        <v>7619</v>
      </c>
      <c r="AC2011" s="1">
        <v>14</v>
      </c>
      <c r="AD2011" s="1" t="s">
        <v>240</v>
      </c>
      <c r="AE2011" s="1" t="s">
        <v>8740</v>
      </c>
    </row>
    <row r="2012" spans="1:73" ht="13.5" customHeight="1" x14ac:dyDescent="0.25">
      <c r="A2012" s="4" t="str">
        <f t="shared" si="63"/>
        <v>1687_풍각남면_278</v>
      </c>
      <c r="B2012" s="1">
        <v>1687</v>
      </c>
      <c r="C2012" s="1" t="s">
        <v>11322</v>
      </c>
      <c r="D2012" s="1" t="s">
        <v>11323</v>
      </c>
      <c r="E2012" s="1">
        <v>2011</v>
      </c>
      <c r="F2012" s="1">
        <v>11</v>
      </c>
      <c r="G2012" s="1" t="s">
        <v>4041</v>
      </c>
      <c r="H2012" s="1" t="s">
        <v>13398</v>
      </c>
      <c r="I2012" s="1">
        <v>5</v>
      </c>
      <c r="L2012" s="1">
        <v>3</v>
      </c>
      <c r="M2012" s="1" t="s">
        <v>12646</v>
      </c>
      <c r="N2012" s="1" t="s">
        <v>13144</v>
      </c>
      <c r="T2012" s="1" t="s">
        <v>11369</v>
      </c>
      <c r="U2012" s="1" t="s">
        <v>154</v>
      </c>
      <c r="V2012" s="1" t="s">
        <v>6675</v>
      </c>
      <c r="W2012" s="1" t="s">
        <v>342</v>
      </c>
      <c r="X2012" s="1" t="s">
        <v>7064</v>
      </c>
      <c r="Y2012" s="1" t="s">
        <v>4263</v>
      </c>
      <c r="Z2012" s="1" t="s">
        <v>8142</v>
      </c>
      <c r="AC2012" s="1">
        <v>43</v>
      </c>
      <c r="AD2012" s="1" t="s">
        <v>382</v>
      </c>
      <c r="AE2012" s="1" t="s">
        <v>8753</v>
      </c>
      <c r="AJ2012" s="1" t="s">
        <v>17</v>
      </c>
      <c r="AK2012" s="1" t="s">
        <v>8908</v>
      </c>
      <c r="AL2012" s="1" t="s">
        <v>537</v>
      </c>
      <c r="AM2012" s="1" t="s">
        <v>8937</v>
      </c>
      <c r="AT2012" s="1" t="s">
        <v>1184</v>
      </c>
      <c r="AU2012" s="1" t="s">
        <v>6748</v>
      </c>
      <c r="AV2012" s="1" t="s">
        <v>4264</v>
      </c>
      <c r="AW2012" s="1" t="s">
        <v>9556</v>
      </c>
      <c r="BG2012" s="1" t="s">
        <v>1184</v>
      </c>
      <c r="BH2012" s="1" t="s">
        <v>6748</v>
      </c>
      <c r="BI2012" s="1" t="s">
        <v>3534</v>
      </c>
      <c r="BJ2012" s="1" t="s">
        <v>7960</v>
      </c>
      <c r="BK2012" s="1" t="s">
        <v>78</v>
      </c>
      <c r="BL2012" s="1" t="s">
        <v>6689</v>
      </c>
      <c r="BM2012" s="1" t="s">
        <v>2050</v>
      </c>
      <c r="BN2012" s="1" t="s">
        <v>7526</v>
      </c>
      <c r="BO2012" s="1" t="s">
        <v>78</v>
      </c>
      <c r="BP2012" s="1" t="s">
        <v>6689</v>
      </c>
      <c r="BQ2012" s="1" t="s">
        <v>1030</v>
      </c>
      <c r="BR2012" s="1" t="s">
        <v>10840</v>
      </c>
      <c r="BS2012" s="1" t="s">
        <v>77</v>
      </c>
      <c r="BT2012" s="1" t="s">
        <v>8882</v>
      </c>
      <c r="BU2012" s="1" t="s">
        <v>14162</v>
      </c>
    </row>
    <row r="2013" spans="1:73" ht="13.5" customHeight="1" x14ac:dyDescent="0.25">
      <c r="A2013" s="4" t="str">
        <f t="shared" si="63"/>
        <v>1687_풍각남면_278</v>
      </c>
      <c r="B2013" s="1">
        <v>1687</v>
      </c>
      <c r="C2013" s="1" t="s">
        <v>11322</v>
      </c>
      <c r="D2013" s="1" t="s">
        <v>11323</v>
      </c>
      <c r="E2013" s="1">
        <v>2012</v>
      </c>
      <c r="F2013" s="1">
        <v>11</v>
      </c>
      <c r="G2013" s="1" t="s">
        <v>4041</v>
      </c>
      <c r="H2013" s="1" t="s">
        <v>13398</v>
      </c>
      <c r="I2013" s="1">
        <v>5</v>
      </c>
      <c r="L2013" s="1">
        <v>3</v>
      </c>
      <c r="M2013" s="1" t="s">
        <v>12646</v>
      </c>
      <c r="N2013" s="1" t="s">
        <v>13144</v>
      </c>
      <c r="S2013" s="1" t="s">
        <v>52</v>
      </c>
      <c r="T2013" s="1" t="s">
        <v>6593</v>
      </c>
      <c r="W2013" s="1" t="s">
        <v>306</v>
      </c>
      <c r="X2013" s="1" t="s">
        <v>7062</v>
      </c>
      <c r="Y2013" s="1" t="s">
        <v>140</v>
      </c>
      <c r="Z2013" s="1" t="s">
        <v>7129</v>
      </c>
      <c r="AC2013" s="1">
        <v>35</v>
      </c>
      <c r="AD2013" s="1" t="s">
        <v>39</v>
      </c>
      <c r="AE2013" s="1" t="s">
        <v>8715</v>
      </c>
      <c r="AJ2013" s="1" t="s">
        <v>17</v>
      </c>
      <c r="AK2013" s="1" t="s">
        <v>8908</v>
      </c>
      <c r="AL2013" s="1" t="s">
        <v>86</v>
      </c>
      <c r="AM2013" s="1" t="s">
        <v>8853</v>
      </c>
      <c r="AT2013" s="1" t="s">
        <v>60</v>
      </c>
      <c r="AU2013" s="1" t="s">
        <v>7012</v>
      </c>
      <c r="AV2013" s="1" t="s">
        <v>4265</v>
      </c>
      <c r="AW2013" s="1" t="s">
        <v>8268</v>
      </c>
      <c r="BG2013" s="1" t="s">
        <v>60</v>
      </c>
      <c r="BH2013" s="1" t="s">
        <v>7012</v>
      </c>
      <c r="BI2013" s="1" t="s">
        <v>477</v>
      </c>
      <c r="BJ2013" s="1" t="s">
        <v>8660</v>
      </c>
      <c r="BK2013" s="1" t="s">
        <v>60</v>
      </c>
      <c r="BL2013" s="1" t="s">
        <v>7012</v>
      </c>
      <c r="BM2013" s="1" t="s">
        <v>4266</v>
      </c>
      <c r="BN2013" s="1" t="s">
        <v>10621</v>
      </c>
      <c r="BO2013" s="1" t="s">
        <v>60</v>
      </c>
      <c r="BP2013" s="1" t="s">
        <v>7012</v>
      </c>
      <c r="BQ2013" s="1" t="s">
        <v>4267</v>
      </c>
      <c r="BR2013" s="1" t="s">
        <v>12103</v>
      </c>
      <c r="BS2013" s="1" t="s">
        <v>116</v>
      </c>
      <c r="BT2013" s="1" t="s">
        <v>8914</v>
      </c>
    </row>
    <row r="2014" spans="1:73" ht="13.5" customHeight="1" x14ac:dyDescent="0.25">
      <c r="A2014" s="4" t="str">
        <f t="shared" si="63"/>
        <v>1687_풍각남면_278</v>
      </c>
      <c r="B2014" s="1">
        <v>1687</v>
      </c>
      <c r="C2014" s="1" t="s">
        <v>11322</v>
      </c>
      <c r="D2014" s="1" t="s">
        <v>11323</v>
      </c>
      <c r="E2014" s="1">
        <v>2013</v>
      </c>
      <c r="F2014" s="1">
        <v>11</v>
      </c>
      <c r="G2014" s="1" t="s">
        <v>4041</v>
      </c>
      <c r="H2014" s="1" t="s">
        <v>13398</v>
      </c>
      <c r="I2014" s="1">
        <v>5</v>
      </c>
      <c r="L2014" s="1">
        <v>3</v>
      </c>
      <c r="M2014" s="1" t="s">
        <v>12646</v>
      </c>
      <c r="N2014" s="1" t="s">
        <v>13144</v>
      </c>
      <c r="S2014" s="1" t="s">
        <v>70</v>
      </c>
      <c r="T2014" s="1" t="s">
        <v>6596</v>
      </c>
      <c r="Y2014" s="1" t="s">
        <v>1222</v>
      </c>
      <c r="Z2014" s="1" t="s">
        <v>7378</v>
      </c>
      <c r="AC2014" s="1">
        <v>5</v>
      </c>
      <c r="AD2014" s="1" t="s">
        <v>72</v>
      </c>
      <c r="AE2014" s="1" t="s">
        <v>8718</v>
      </c>
    </row>
    <row r="2015" spans="1:73" ht="13.5" customHeight="1" x14ac:dyDescent="0.25">
      <c r="A2015" s="4" t="str">
        <f t="shared" si="63"/>
        <v>1687_풍각남면_278</v>
      </c>
      <c r="B2015" s="1">
        <v>1687</v>
      </c>
      <c r="C2015" s="1" t="s">
        <v>11322</v>
      </c>
      <c r="D2015" s="1" t="s">
        <v>11323</v>
      </c>
      <c r="E2015" s="1">
        <v>2014</v>
      </c>
      <c r="F2015" s="1">
        <v>11</v>
      </c>
      <c r="G2015" s="1" t="s">
        <v>4041</v>
      </c>
      <c r="H2015" s="1" t="s">
        <v>13398</v>
      </c>
      <c r="I2015" s="1">
        <v>5</v>
      </c>
      <c r="L2015" s="1">
        <v>4</v>
      </c>
      <c r="M2015" s="1" t="s">
        <v>12647</v>
      </c>
      <c r="N2015" s="1" t="s">
        <v>13145</v>
      </c>
      <c r="T2015" s="1" t="s">
        <v>11368</v>
      </c>
      <c r="U2015" s="1" t="s">
        <v>922</v>
      </c>
      <c r="V2015" s="1" t="s">
        <v>6730</v>
      </c>
      <c r="W2015" s="1" t="s">
        <v>74</v>
      </c>
      <c r="X2015" s="1" t="s">
        <v>7057</v>
      </c>
      <c r="Y2015" s="1" t="s">
        <v>4268</v>
      </c>
      <c r="Z2015" s="1" t="s">
        <v>8143</v>
      </c>
      <c r="AC2015" s="1">
        <v>50</v>
      </c>
      <c r="AD2015" s="1" t="s">
        <v>533</v>
      </c>
      <c r="AE2015" s="1" t="s">
        <v>7162</v>
      </c>
      <c r="AJ2015" s="1" t="s">
        <v>17</v>
      </c>
      <c r="AK2015" s="1" t="s">
        <v>8908</v>
      </c>
      <c r="AL2015" s="1" t="s">
        <v>77</v>
      </c>
      <c r="AM2015" s="1" t="s">
        <v>8882</v>
      </c>
      <c r="AT2015" s="1" t="s">
        <v>288</v>
      </c>
      <c r="AU2015" s="1" t="s">
        <v>6823</v>
      </c>
      <c r="AV2015" s="1" t="s">
        <v>4249</v>
      </c>
      <c r="AW2015" s="1" t="s">
        <v>9553</v>
      </c>
      <c r="BG2015" s="1" t="s">
        <v>60</v>
      </c>
      <c r="BH2015" s="1" t="s">
        <v>7012</v>
      </c>
      <c r="BI2015" s="1" t="s">
        <v>3496</v>
      </c>
      <c r="BJ2015" s="1" t="s">
        <v>7822</v>
      </c>
      <c r="BK2015" s="1" t="s">
        <v>4250</v>
      </c>
      <c r="BL2015" s="1" t="s">
        <v>10367</v>
      </c>
      <c r="BM2015" s="1" t="s">
        <v>1217</v>
      </c>
      <c r="BN2015" s="1" t="s">
        <v>9314</v>
      </c>
      <c r="BO2015" s="1" t="s">
        <v>60</v>
      </c>
      <c r="BP2015" s="1" t="s">
        <v>7012</v>
      </c>
      <c r="BQ2015" s="1" t="s">
        <v>4251</v>
      </c>
      <c r="BR2015" s="1" t="s">
        <v>11100</v>
      </c>
      <c r="BS2015" s="1" t="s">
        <v>51</v>
      </c>
      <c r="BT2015" s="1" t="s">
        <v>8849</v>
      </c>
    </row>
    <row r="2016" spans="1:73" ht="13.5" customHeight="1" x14ac:dyDescent="0.25">
      <c r="A2016" s="4" t="str">
        <f t="shared" si="63"/>
        <v>1687_풍각남면_278</v>
      </c>
      <c r="B2016" s="1">
        <v>1687</v>
      </c>
      <c r="C2016" s="1" t="s">
        <v>11322</v>
      </c>
      <c r="D2016" s="1" t="s">
        <v>11323</v>
      </c>
      <c r="E2016" s="1">
        <v>2015</v>
      </c>
      <c r="F2016" s="1">
        <v>11</v>
      </c>
      <c r="G2016" s="1" t="s">
        <v>4041</v>
      </c>
      <c r="H2016" s="1" t="s">
        <v>13398</v>
      </c>
      <c r="I2016" s="1">
        <v>5</v>
      </c>
      <c r="L2016" s="1">
        <v>4</v>
      </c>
      <c r="M2016" s="1" t="s">
        <v>12647</v>
      </c>
      <c r="N2016" s="1" t="s">
        <v>13145</v>
      </c>
      <c r="S2016" s="1" t="s">
        <v>52</v>
      </c>
      <c r="T2016" s="1" t="s">
        <v>6593</v>
      </c>
      <c r="W2016" s="1" t="s">
        <v>1729</v>
      </c>
      <c r="X2016" s="1" t="s">
        <v>7084</v>
      </c>
      <c r="Y2016" s="1" t="s">
        <v>140</v>
      </c>
      <c r="Z2016" s="1" t="s">
        <v>7129</v>
      </c>
      <c r="AC2016" s="1">
        <v>45</v>
      </c>
      <c r="AD2016" s="1" t="s">
        <v>406</v>
      </c>
      <c r="AE2016" s="1" t="s">
        <v>8755</v>
      </c>
      <c r="AJ2016" s="1" t="s">
        <v>17</v>
      </c>
      <c r="AK2016" s="1" t="s">
        <v>8908</v>
      </c>
      <c r="AL2016" s="1" t="s">
        <v>238</v>
      </c>
      <c r="AM2016" s="1" t="s">
        <v>8872</v>
      </c>
      <c r="AT2016" s="1" t="s">
        <v>2493</v>
      </c>
      <c r="AU2016" s="1" t="s">
        <v>9192</v>
      </c>
      <c r="AV2016" s="1" t="s">
        <v>1852</v>
      </c>
      <c r="AW2016" s="1" t="s">
        <v>7559</v>
      </c>
      <c r="BG2016" s="1" t="s">
        <v>1149</v>
      </c>
      <c r="BH2016" s="1" t="s">
        <v>9178</v>
      </c>
      <c r="BI2016" s="1" t="s">
        <v>2970</v>
      </c>
      <c r="BJ2016" s="1" t="s">
        <v>7161</v>
      </c>
      <c r="BK2016" s="1" t="s">
        <v>60</v>
      </c>
      <c r="BL2016" s="1" t="s">
        <v>7012</v>
      </c>
      <c r="BM2016" s="1" t="s">
        <v>2488</v>
      </c>
      <c r="BN2016" s="1" t="s">
        <v>9403</v>
      </c>
      <c r="BO2016" s="1" t="s">
        <v>60</v>
      </c>
      <c r="BP2016" s="1" t="s">
        <v>7012</v>
      </c>
      <c r="BQ2016" s="1" t="s">
        <v>13914</v>
      </c>
      <c r="BR2016" s="1" t="s">
        <v>11102</v>
      </c>
      <c r="BS2016" s="1" t="s">
        <v>108</v>
      </c>
      <c r="BT2016" s="1" t="s">
        <v>8869</v>
      </c>
    </row>
    <row r="2017" spans="1:73" ht="13.5" customHeight="1" x14ac:dyDescent="0.25">
      <c r="A2017" s="4" t="str">
        <f t="shared" si="63"/>
        <v>1687_풍각남면_278</v>
      </c>
      <c r="B2017" s="1">
        <v>1687</v>
      </c>
      <c r="C2017" s="1" t="s">
        <v>11322</v>
      </c>
      <c r="D2017" s="1" t="s">
        <v>11323</v>
      </c>
      <c r="E2017" s="1">
        <v>2016</v>
      </c>
      <c r="F2017" s="1">
        <v>11</v>
      </c>
      <c r="G2017" s="1" t="s">
        <v>4041</v>
      </c>
      <c r="H2017" s="1" t="s">
        <v>13398</v>
      </c>
      <c r="I2017" s="1">
        <v>5</v>
      </c>
      <c r="L2017" s="1">
        <v>4</v>
      </c>
      <c r="M2017" s="1" t="s">
        <v>12647</v>
      </c>
      <c r="N2017" s="1" t="s">
        <v>13145</v>
      </c>
      <c r="S2017" s="1" t="s">
        <v>93</v>
      </c>
      <c r="T2017" s="1" t="s">
        <v>6597</v>
      </c>
      <c r="U2017" s="1" t="s">
        <v>922</v>
      </c>
      <c r="V2017" s="1" t="s">
        <v>6730</v>
      </c>
      <c r="Y2017" s="1" t="s">
        <v>1800</v>
      </c>
      <c r="Z2017" s="1" t="s">
        <v>7547</v>
      </c>
      <c r="AC2017" s="1">
        <v>22</v>
      </c>
      <c r="AD2017" s="1" t="s">
        <v>253</v>
      </c>
      <c r="AE2017" s="1" t="s">
        <v>8742</v>
      </c>
      <c r="AF2017" s="1" t="s">
        <v>97</v>
      </c>
      <c r="AG2017" s="1" t="s">
        <v>8774</v>
      </c>
    </row>
    <row r="2018" spans="1:73" ht="13.5" customHeight="1" x14ac:dyDescent="0.25">
      <c r="A2018" s="4" t="str">
        <f t="shared" ref="A2018:A2049" si="64">HYPERLINK("http://kyu.snu.ac.kr/sdhj/index.jsp?type=hj/GK14817_00IH_0001_0279.jpg","1687_풍각남면_279")</f>
        <v>1687_풍각남면_279</v>
      </c>
      <c r="B2018" s="1">
        <v>1687</v>
      </c>
      <c r="C2018" s="1" t="s">
        <v>11322</v>
      </c>
      <c r="D2018" s="1" t="s">
        <v>11323</v>
      </c>
      <c r="E2018" s="1">
        <v>2017</v>
      </c>
      <c r="F2018" s="1">
        <v>11</v>
      </c>
      <c r="G2018" s="1" t="s">
        <v>4041</v>
      </c>
      <c r="H2018" s="1" t="s">
        <v>13398</v>
      </c>
      <c r="I2018" s="1">
        <v>5</v>
      </c>
      <c r="L2018" s="1">
        <v>4</v>
      </c>
      <c r="M2018" s="1" t="s">
        <v>12647</v>
      </c>
      <c r="N2018" s="1" t="s">
        <v>13145</v>
      </c>
      <c r="S2018" s="1" t="s">
        <v>93</v>
      </c>
      <c r="T2018" s="1" t="s">
        <v>6597</v>
      </c>
      <c r="Y2018" s="1" t="s">
        <v>4269</v>
      </c>
      <c r="Z2018" s="1" t="s">
        <v>8144</v>
      </c>
      <c r="AC2018" s="1">
        <v>5</v>
      </c>
      <c r="AD2018" s="1" t="s">
        <v>133</v>
      </c>
      <c r="AE2018" s="1" t="s">
        <v>8727</v>
      </c>
    </row>
    <row r="2019" spans="1:73" ht="13.5" customHeight="1" x14ac:dyDescent="0.25">
      <c r="A2019" s="4" t="str">
        <f t="shared" si="64"/>
        <v>1687_풍각남면_279</v>
      </c>
      <c r="B2019" s="1">
        <v>1687</v>
      </c>
      <c r="C2019" s="1" t="s">
        <v>11322</v>
      </c>
      <c r="D2019" s="1" t="s">
        <v>11323</v>
      </c>
      <c r="E2019" s="1">
        <v>2018</v>
      </c>
      <c r="F2019" s="1">
        <v>11</v>
      </c>
      <c r="G2019" s="1" t="s">
        <v>4041</v>
      </c>
      <c r="H2019" s="1" t="s">
        <v>13398</v>
      </c>
      <c r="I2019" s="1">
        <v>5</v>
      </c>
      <c r="L2019" s="1">
        <v>4</v>
      </c>
      <c r="M2019" s="1" t="s">
        <v>12647</v>
      </c>
      <c r="N2019" s="1" t="s">
        <v>13145</v>
      </c>
      <c r="S2019" s="1" t="s">
        <v>70</v>
      </c>
      <c r="T2019" s="1" t="s">
        <v>6596</v>
      </c>
      <c r="Y2019" s="1" t="s">
        <v>1292</v>
      </c>
      <c r="Z2019" s="1" t="s">
        <v>8145</v>
      </c>
      <c r="AC2019" s="1">
        <v>13</v>
      </c>
      <c r="AD2019" s="1" t="s">
        <v>314</v>
      </c>
      <c r="AE2019" s="1" t="s">
        <v>8747</v>
      </c>
    </row>
    <row r="2020" spans="1:73" ht="13.5" customHeight="1" x14ac:dyDescent="0.25">
      <c r="A2020" s="4" t="str">
        <f t="shared" si="64"/>
        <v>1687_풍각남면_279</v>
      </c>
      <c r="B2020" s="1">
        <v>1687</v>
      </c>
      <c r="C2020" s="1" t="s">
        <v>11322</v>
      </c>
      <c r="D2020" s="1" t="s">
        <v>11323</v>
      </c>
      <c r="E2020" s="1">
        <v>2019</v>
      </c>
      <c r="F2020" s="1">
        <v>11</v>
      </c>
      <c r="G2020" s="1" t="s">
        <v>4041</v>
      </c>
      <c r="H2020" s="1" t="s">
        <v>13398</v>
      </c>
      <c r="I2020" s="1">
        <v>5</v>
      </c>
      <c r="L2020" s="1">
        <v>5</v>
      </c>
      <c r="M2020" s="1" t="s">
        <v>12648</v>
      </c>
      <c r="N2020" s="1" t="s">
        <v>13146</v>
      </c>
      <c r="T2020" s="1" t="s">
        <v>11368</v>
      </c>
      <c r="U2020" s="1" t="s">
        <v>4270</v>
      </c>
      <c r="V2020" s="1" t="s">
        <v>6941</v>
      </c>
      <c r="W2020" s="1" t="s">
        <v>74</v>
      </c>
      <c r="X2020" s="1" t="s">
        <v>7057</v>
      </c>
      <c r="Y2020" s="1" t="s">
        <v>4271</v>
      </c>
      <c r="Z2020" s="1" t="s">
        <v>8146</v>
      </c>
      <c r="AC2020" s="1">
        <v>40</v>
      </c>
      <c r="AD2020" s="1" t="s">
        <v>327</v>
      </c>
      <c r="AE2020" s="1" t="s">
        <v>8748</v>
      </c>
      <c r="AJ2020" s="1" t="s">
        <v>17</v>
      </c>
      <c r="AK2020" s="1" t="s">
        <v>8908</v>
      </c>
      <c r="AL2020" s="1" t="s">
        <v>77</v>
      </c>
      <c r="AM2020" s="1" t="s">
        <v>8882</v>
      </c>
      <c r="AT2020" s="1" t="s">
        <v>335</v>
      </c>
      <c r="AU2020" s="1" t="s">
        <v>6942</v>
      </c>
      <c r="AV2020" s="1" t="s">
        <v>428</v>
      </c>
      <c r="AW2020" s="1" t="s">
        <v>7181</v>
      </c>
      <c r="BG2020" s="1" t="s">
        <v>78</v>
      </c>
      <c r="BH2020" s="1" t="s">
        <v>6689</v>
      </c>
      <c r="BI2020" s="1" t="s">
        <v>3472</v>
      </c>
      <c r="BJ2020" s="1" t="s">
        <v>9369</v>
      </c>
      <c r="BK2020" s="1" t="s">
        <v>4250</v>
      </c>
      <c r="BL2020" s="1" t="s">
        <v>10367</v>
      </c>
      <c r="BM2020" s="1" t="s">
        <v>1144</v>
      </c>
      <c r="BN2020" s="1" t="s">
        <v>9314</v>
      </c>
      <c r="BO2020" s="1" t="s">
        <v>288</v>
      </c>
      <c r="BP2020" s="1" t="s">
        <v>6823</v>
      </c>
      <c r="BQ2020" s="1" t="s">
        <v>4272</v>
      </c>
      <c r="BR2020" s="1" t="s">
        <v>12170</v>
      </c>
      <c r="BS2020" s="1" t="s">
        <v>2537</v>
      </c>
      <c r="BT2020" s="1" t="s">
        <v>8944</v>
      </c>
    </row>
    <row r="2021" spans="1:73" ht="13.5" customHeight="1" x14ac:dyDescent="0.25">
      <c r="A2021" s="4" t="str">
        <f t="shared" si="64"/>
        <v>1687_풍각남면_279</v>
      </c>
      <c r="B2021" s="1">
        <v>1687</v>
      </c>
      <c r="C2021" s="1" t="s">
        <v>11322</v>
      </c>
      <c r="D2021" s="1" t="s">
        <v>11323</v>
      </c>
      <c r="E2021" s="1">
        <v>2020</v>
      </c>
      <c r="F2021" s="1">
        <v>11</v>
      </c>
      <c r="G2021" s="1" t="s">
        <v>4041</v>
      </c>
      <c r="H2021" s="1" t="s">
        <v>13398</v>
      </c>
      <c r="I2021" s="1">
        <v>5</v>
      </c>
      <c r="L2021" s="1">
        <v>5</v>
      </c>
      <c r="M2021" s="1" t="s">
        <v>12648</v>
      </c>
      <c r="N2021" s="1" t="s">
        <v>13146</v>
      </c>
      <c r="S2021" s="1" t="s">
        <v>52</v>
      </c>
      <c r="T2021" s="1" t="s">
        <v>6593</v>
      </c>
      <c r="W2021" s="1" t="s">
        <v>145</v>
      </c>
      <c r="X2021" s="1" t="s">
        <v>7059</v>
      </c>
      <c r="Y2021" s="1" t="s">
        <v>140</v>
      </c>
      <c r="Z2021" s="1" t="s">
        <v>7129</v>
      </c>
      <c r="AC2021" s="1">
        <v>33</v>
      </c>
      <c r="AD2021" s="1" t="s">
        <v>574</v>
      </c>
      <c r="AE2021" s="1" t="s">
        <v>8762</v>
      </c>
      <c r="AJ2021" s="1" t="s">
        <v>17</v>
      </c>
      <c r="AK2021" s="1" t="s">
        <v>8908</v>
      </c>
      <c r="AL2021" s="1" t="s">
        <v>51</v>
      </c>
      <c r="AM2021" s="1" t="s">
        <v>8849</v>
      </c>
      <c r="AT2021" s="1" t="s">
        <v>2266</v>
      </c>
      <c r="AU2021" s="1" t="s">
        <v>6812</v>
      </c>
      <c r="AV2021" s="1" t="s">
        <v>4273</v>
      </c>
      <c r="AW2021" s="1" t="s">
        <v>9557</v>
      </c>
      <c r="BG2021" s="1" t="s">
        <v>60</v>
      </c>
      <c r="BH2021" s="1" t="s">
        <v>7012</v>
      </c>
      <c r="BI2021" s="1" t="s">
        <v>924</v>
      </c>
      <c r="BJ2021" s="1" t="s">
        <v>9294</v>
      </c>
      <c r="BK2021" s="1" t="s">
        <v>335</v>
      </c>
      <c r="BL2021" s="1" t="s">
        <v>6942</v>
      </c>
      <c r="BM2021" s="1" t="s">
        <v>4274</v>
      </c>
      <c r="BN2021" s="1" t="s">
        <v>10715</v>
      </c>
      <c r="BO2021" s="1" t="s">
        <v>60</v>
      </c>
      <c r="BP2021" s="1" t="s">
        <v>7012</v>
      </c>
      <c r="BQ2021" s="1" t="s">
        <v>13915</v>
      </c>
      <c r="BR2021" s="1" t="s">
        <v>11103</v>
      </c>
      <c r="BS2021" s="1" t="s">
        <v>86</v>
      </c>
      <c r="BT2021" s="1" t="s">
        <v>8853</v>
      </c>
    </row>
    <row r="2022" spans="1:73" ht="13.5" customHeight="1" x14ac:dyDescent="0.25">
      <c r="A2022" s="4" t="str">
        <f t="shared" si="64"/>
        <v>1687_풍각남면_279</v>
      </c>
      <c r="B2022" s="1">
        <v>1687</v>
      </c>
      <c r="C2022" s="1" t="s">
        <v>11322</v>
      </c>
      <c r="D2022" s="1" t="s">
        <v>11323</v>
      </c>
      <c r="E2022" s="1">
        <v>2021</v>
      </c>
      <c r="F2022" s="1">
        <v>11</v>
      </c>
      <c r="G2022" s="1" t="s">
        <v>4041</v>
      </c>
      <c r="H2022" s="1" t="s">
        <v>13398</v>
      </c>
      <c r="I2022" s="1">
        <v>5</v>
      </c>
      <c r="L2022" s="1">
        <v>5</v>
      </c>
      <c r="M2022" s="1" t="s">
        <v>12648</v>
      </c>
      <c r="N2022" s="1" t="s">
        <v>13146</v>
      </c>
      <c r="S2022" s="1" t="s">
        <v>66</v>
      </c>
      <c r="T2022" s="1" t="s">
        <v>11384</v>
      </c>
      <c r="U2022" s="1" t="s">
        <v>335</v>
      </c>
      <c r="V2022" s="1" t="s">
        <v>6942</v>
      </c>
      <c r="Y2022" s="1" t="s">
        <v>428</v>
      </c>
      <c r="Z2022" s="1" t="s">
        <v>7181</v>
      </c>
      <c r="AC2022" s="1">
        <v>77</v>
      </c>
      <c r="AD2022" s="1" t="s">
        <v>611</v>
      </c>
      <c r="AE2022" s="1" t="s">
        <v>8764</v>
      </c>
    </row>
    <row r="2023" spans="1:73" ht="13.5" customHeight="1" x14ac:dyDescent="0.25">
      <c r="A2023" s="4" t="str">
        <f t="shared" si="64"/>
        <v>1687_풍각남면_279</v>
      </c>
      <c r="B2023" s="1">
        <v>1687</v>
      </c>
      <c r="C2023" s="1" t="s">
        <v>11322</v>
      </c>
      <c r="D2023" s="1" t="s">
        <v>11323</v>
      </c>
      <c r="E2023" s="1">
        <v>2022</v>
      </c>
      <c r="F2023" s="1">
        <v>11</v>
      </c>
      <c r="G2023" s="1" t="s">
        <v>4041</v>
      </c>
      <c r="H2023" s="1" t="s">
        <v>13398</v>
      </c>
      <c r="I2023" s="1">
        <v>5</v>
      </c>
      <c r="L2023" s="1">
        <v>5</v>
      </c>
      <c r="M2023" s="1" t="s">
        <v>12648</v>
      </c>
      <c r="N2023" s="1" t="s">
        <v>13146</v>
      </c>
      <c r="S2023" s="1" t="s">
        <v>68</v>
      </c>
      <c r="T2023" s="1" t="s">
        <v>6595</v>
      </c>
      <c r="W2023" s="1" t="s">
        <v>775</v>
      </c>
      <c r="X2023" s="1" t="s">
        <v>7103</v>
      </c>
      <c r="Y2023" s="1" t="s">
        <v>140</v>
      </c>
      <c r="Z2023" s="1" t="s">
        <v>7129</v>
      </c>
      <c r="AC2023" s="1">
        <v>77</v>
      </c>
      <c r="AD2023" s="1" t="s">
        <v>67</v>
      </c>
      <c r="AE2023" s="1" t="s">
        <v>8717</v>
      </c>
    </row>
    <row r="2024" spans="1:73" ht="13.5" customHeight="1" x14ac:dyDescent="0.25">
      <c r="A2024" s="4" t="str">
        <f t="shared" si="64"/>
        <v>1687_풍각남면_279</v>
      </c>
      <c r="B2024" s="1">
        <v>1687</v>
      </c>
      <c r="C2024" s="1" t="s">
        <v>11322</v>
      </c>
      <c r="D2024" s="1" t="s">
        <v>11323</v>
      </c>
      <c r="E2024" s="1">
        <v>2023</v>
      </c>
      <c r="F2024" s="1">
        <v>11</v>
      </c>
      <c r="G2024" s="1" t="s">
        <v>4041</v>
      </c>
      <c r="H2024" s="1" t="s">
        <v>13398</v>
      </c>
      <c r="I2024" s="1">
        <v>5</v>
      </c>
      <c r="L2024" s="1">
        <v>5</v>
      </c>
      <c r="M2024" s="1" t="s">
        <v>12648</v>
      </c>
      <c r="N2024" s="1" t="s">
        <v>13146</v>
      </c>
      <c r="T2024" s="1" t="s">
        <v>11389</v>
      </c>
      <c r="U2024" s="1" t="s">
        <v>4275</v>
      </c>
      <c r="V2024" s="1" t="s">
        <v>6943</v>
      </c>
      <c r="Y2024" s="1" t="s">
        <v>4276</v>
      </c>
      <c r="Z2024" s="1" t="s">
        <v>8147</v>
      </c>
      <c r="AC2024" s="1">
        <v>43</v>
      </c>
      <c r="AD2024" s="1" t="s">
        <v>382</v>
      </c>
      <c r="AE2024" s="1" t="s">
        <v>8753</v>
      </c>
      <c r="AT2024" s="1" t="s">
        <v>297</v>
      </c>
      <c r="AU2024" s="1" t="s">
        <v>11759</v>
      </c>
      <c r="AV2024" s="1" t="s">
        <v>4277</v>
      </c>
      <c r="AW2024" s="1" t="s">
        <v>9558</v>
      </c>
      <c r="BB2024" s="1" t="s">
        <v>53</v>
      </c>
      <c r="BC2024" s="1" t="s">
        <v>6668</v>
      </c>
      <c r="BD2024" s="1" t="s">
        <v>1190</v>
      </c>
      <c r="BE2024" s="1" t="s">
        <v>7369</v>
      </c>
    </row>
    <row r="2025" spans="1:73" ht="13.5" customHeight="1" x14ac:dyDescent="0.25">
      <c r="A2025" s="4" t="str">
        <f t="shared" si="64"/>
        <v>1687_풍각남면_279</v>
      </c>
      <c r="B2025" s="1">
        <v>1687</v>
      </c>
      <c r="C2025" s="1" t="s">
        <v>11322</v>
      </c>
      <c r="D2025" s="1" t="s">
        <v>11323</v>
      </c>
      <c r="E2025" s="1">
        <v>2024</v>
      </c>
      <c r="F2025" s="1">
        <v>11</v>
      </c>
      <c r="G2025" s="1" t="s">
        <v>4041</v>
      </c>
      <c r="H2025" s="1" t="s">
        <v>13398</v>
      </c>
      <c r="I2025" s="1">
        <v>5</v>
      </c>
      <c r="L2025" s="1">
        <v>5</v>
      </c>
      <c r="M2025" s="1" t="s">
        <v>12648</v>
      </c>
      <c r="N2025" s="1" t="s">
        <v>13146</v>
      </c>
      <c r="T2025" s="1" t="s">
        <v>11389</v>
      </c>
      <c r="U2025" s="1" t="s">
        <v>324</v>
      </c>
      <c r="V2025" s="1" t="s">
        <v>6693</v>
      </c>
      <c r="Y2025" s="1" t="s">
        <v>4278</v>
      </c>
      <c r="Z2025" s="1" t="s">
        <v>8148</v>
      </c>
      <c r="AC2025" s="1">
        <v>34</v>
      </c>
      <c r="AD2025" s="1" t="s">
        <v>55</v>
      </c>
      <c r="AE2025" s="1" t="s">
        <v>8716</v>
      </c>
      <c r="AT2025" s="1" t="s">
        <v>44</v>
      </c>
      <c r="AU2025" s="1" t="s">
        <v>6669</v>
      </c>
      <c r="AV2025" s="1" t="s">
        <v>11766</v>
      </c>
      <c r="AW2025" s="1" t="s">
        <v>13400</v>
      </c>
      <c r="BB2025" s="1" t="s">
        <v>53</v>
      </c>
      <c r="BC2025" s="1" t="s">
        <v>6668</v>
      </c>
      <c r="BD2025" s="1" t="s">
        <v>13916</v>
      </c>
      <c r="BE2025" s="1" t="s">
        <v>8318</v>
      </c>
    </row>
    <row r="2026" spans="1:73" ht="13.5" customHeight="1" x14ac:dyDescent="0.25">
      <c r="A2026" s="4" t="str">
        <f t="shared" si="64"/>
        <v>1687_풍각남면_279</v>
      </c>
      <c r="B2026" s="1">
        <v>1687</v>
      </c>
      <c r="C2026" s="1" t="s">
        <v>11322</v>
      </c>
      <c r="D2026" s="1" t="s">
        <v>11323</v>
      </c>
      <c r="E2026" s="1">
        <v>2025</v>
      </c>
      <c r="F2026" s="1">
        <v>11</v>
      </c>
      <c r="G2026" s="1" t="s">
        <v>4041</v>
      </c>
      <c r="H2026" s="1" t="s">
        <v>13398</v>
      </c>
      <c r="I2026" s="1">
        <v>5</v>
      </c>
      <c r="L2026" s="1">
        <v>5</v>
      </c>
      <c r="M2026" s="1" t="s">
        <v>12648</v>
      </c>
      <c r="N2026" s="1" t="s">
        <v>13146</v>
      </c>
      <c r="T2026" s="1" t="s">
        <v>11389</v>
      </c>
      <c r="U2026" s="1" t="s">
        <v>324</v>
      </c>
      <c r="V2026" s="1" t="s">
        <v>6693</v>
      </c>
      <c r="Y2026" s="1" t="s">
        <v>4279</v>
      </c>
      <c r="Z2026" s="1" t="s">
        <v>11494</v>
      </c>
      <c r="AC2026" s="1">
        <v>11</v>
      </c>
      <c r="AD2026" s="1" t="s">
        <v>192</v>
      </c>
      <c r="AE2026" s="1" t="s">
        <v>8735</v>
      </c>
      <c r="AF2026" s="1" t="s">
        <v>1021</v>
      </c>
      <c r="AG2026" s="1" t="s">
        <v>8784</v>
      </c>
      <c r="AH2026" s="1" t="s">
        <v>163</v>
      </c>
      <c r="AI2026" s="1" t="s">
        <v>8851</v>
      </c>
    </row>
    <row r="2027" spans="1:73" ht="13.5" customHeight="1" x14ac:dyDescent="0.25">
      <c r="A2027" s="4" t="str">
        <f t="shared" si="64"/>
        <v>1687_풍각남면_279</v>
      </c>
      <c r="B2027" s="1">
        <v>1687</v>
      </c>
      <c r="C2027" s="1" t="s">
        <v>11322</v>
      </c>
      <c r="D2027" s="1" t="s">
        <v>11323</v>
      </c>
      <c r="E2027" s="1">
        <v>2026</v>
      </c>
      <c r="F2027" s="1">
        <v>11</v>
      </c>
      <c r="G2027" s="1" t="s">
        <v>4041</v>
      </c>
      <c r="H2027" s="1" t="s">
        <v>13398</v>
      </c>
      <c r="I2027" s="1">
        <v>6</v>
      </c>
      <c r="J2027" s="1" t="s">
        <v>4280</v>
      </c>
      <c r="K2027" s="1" t="s">
        <v>13607</v>
      </c>
      <c r="L2027" s="1">
        <v>1</v>
      </c>
      <c r="M2027" s="1" t="s">
        <v>12649</v>
      </c>
      <c r="N2027" s="1" t="s">
        <v>12810</v>
      </c>
      <c r="T2027" s="1" t="s">
        <v>11368</v>
      </c>
      <c r="U2027" s="1" t="s">
        <v>3361</v>
      </c>
      <c r="V2027" s="1" t="s">
        <v>6883</v>
      </c>
      <c r="W2027" s="1" t="s">
        <v>84</v>
      </c>
      <c r="X2027" s="1" t="s">
        <v>11440</v>
      </c>
      <c r="Y2027" s="1" t="s">
        <v>4281</v>
      </c>
      <c r="Z2027" s="1" t="s">
        <v>7123</v>
      </c>
      <c r="AC2027" s="1">
        <v>39</v>
      </c>
      <c r="AD2027" s="1" t="s">
        <v>347</v>
      </c>
      <c r="AE2027" s="1" t="s">
        <v>8751</v>
      </c>
      <c r="AJ2027" s="1" t="s">
        <v>17</v>
      </c>
      <c r="AK2027" s="1" t="s">
        <v>8908</v>
      </c>
      <c r="AL2027" s="1" t="s">
        <v>4282</v>
      </c>
      <c r="AM2027" s="1" t="s">
        <v>7933</v>
      </c>
      <c r="AT2027" s="1" t="s">
        <v>60</v>
      </c>
      <c r="AU2027" s="1" t="s">
        <v>7012</v>
      </c>
      <c r="AV2027" s="1" t="s">
        <v>4283</v>
      </c>
      <c r="AW2027" s="1" t="s">
        <v>9559</v>
      </c>
      <c r="BG2027" s="1" t="s">
        <v>60</v>
      </c>
      <c r="BH2027" s="1" t="s">
        <v>7012</v>
      </c>
      <c r="BI2027" s="1" t="s">
        <v>1634</v>
      </c>
      <c r="BJ2027" s="1" t="s">
        <v>7802</v>
      </c>
      <c r="BK2027" s="1" t="s">
        <v>419</v>
      </c>
      <c r="BL2027" s="1" t="s">
        <v>9168</v>
      </c>
      <c r="BM2027" s="1" t="s">
        <v>4260</v>
      </c>
      <c r="BN2027" s="1" t="s">
        <v>10184</v>
      </c>
      <c r="BO2027" s="1" t="s">
        <v>60</v>
      </c>
      <c r="BP2027" s="1" t="s">
        <v>7012</v>
      </c>
      <c r="BQ2027" s="1" t="s">
        <v>4284</v>
      </c>
      <c r="BR2027" s="1" t="s">
        <v>11104</v>
      </c>
      <c r="BS2027" s="1" t="s">
        <v>77</v>
      </c>
      <c r="BT2027" s="1" t="s">
        <v>8882</v>
      </c>
      <c r="BU2027" s="1" t="s">
        <v>14163</v>
      </c>
    </row>
    <row r="2028" spans="1:73" ht="13.5" customHeight="1" x14ac:dyDescent="0.25">
      <c r="A2028" s="4" t="str">
        <f t="shared" si="64"/>
        <v>1687_풍각남면_279</v>
      </c>
      <c r="B2028" s="1">
        <v>1687</v>
      </c>
      <c r="C2028" s="1" t="s">
        <v>11322</v>
      </c>
      <c r="D2028" s="1" t="s">
        <v>11323</v>
      </c>
      <c r="E2028" s="1">
        <v>2027</v>
      </c>
      <c r="F2028" s="1">
        <v>11</v>
      </c>
      <c r="G2028" s="1" t="s">
        <v>4041</v>
      </c>
      <c r="H2028" s="1" t="s">
        <v>13398</v>
      </c>
      <c r="I2028" s="1">
        <v>6</v>
      </c>
      <c r="L2028" s="1">
        <v>1</v>
      </c>
      <c r="M2028" s="1" t="s">
        <v>12649</v>
      </c>
      <c r="N2028" s="1" t="s">
        <v>12810</v>
      </c>
      <c r="S2028" s="1" t="s">
        <v>52</v>
      </c>
      <c r="T2028" s="1" t="s">
        <v>6593</v>
      </c>
      <c r="W2028" s="1" t="s">
        <v>74</v>
      </c>
      <c r="X2028" s="1" t="s">
        <v>7057</v>
      </c>
      <c r="Y2028" s="1" t="s">
        <v>140</v>
      </c>
      <c r="Z2028" s="1" t="s">
        <v>7129</v>
      </c>
      <c r="AC2028" s="1">
        <v>39</v>
      </c>
      <c r="AD2028" s="1" t="s">
        <v>347</v>
      </c>
      <c r="AE2028" s="1" t="s">
        <v>8751</v>
      </c>
      <c r="AJ2028" s="1" t="s">
        <v>17</v>
      </c>
      <c r="AK2028" s="1" t="s">
        <v>8908</v>
      </c>
      <c r="AL2028" s="1" t="s">
        <v>77</v>
      </c>
      <c r="AM2028" s="1" t="s">
        <v>8882</v>
      </c>
      <c r="AT2028" s="1" t="s">
        <v>78</v>
      </c>
      <c r="AU2028" s="1" t="s">
        <v>6689</v>
      </c>
      <c r="AV2028" s="1" t="s">
        <v>428</v>
      </c>
      <c r="AW2028" s="1" t="s">
        <v>7181</v>
      </c>
      <c r="BG2028" s="1" t="s">
        <v>78</v>
      </c>
      <c r="BH2028" s="1" t="s">
        <v>6689</v>
      </c>
      <c r="BI2028" s="1" t="s">
        <v>3472</v>
      </c>
      <c r="BJ2028" s="1" t="s">
        <v>9369</v>
      </c>
      <c r="BK2028" s="1" t="s">
        <v>4250</v>
      </c>
      <c r="BL2028" s="1" t="s">
        <v>10367</v>
      </c>
      <c r="BM2028" s="1" t="s">
        <v>1217</v>
      </c>
      <c r="BN2028" s="1" t="s">
        <v>9314</v>
      </c>
      <c r="BO2028" s="1" t="s">
        <v>288</v>
      </c>
      <c r="BP2028" s="1" t="s">
        <v>6823</v>
      </c>
      <c r="BQ2028" s="1" t="s">
        <v>4272</v>
      </c>
      <c r="BR2028" s="1" t="s">
        <v>12170</v>
      </c>
      <c r="BS2028" s="1" t="s">
        <v>2537</v>
      </c>
      <c r="BT2028" s="1" t="s">
        <v>8944</v>
      </c>
    </row>
    <row r="2029" spans="1:73" ht="13.5" customHeight="1" x14ac:dyDescent="0.25">
      <c r="A2029" s="4" t="str">
        <f t="shared" si="64"/>
        <v>1687_풍각남면_279</v>
      </c>
      <c r="B2029" s="1">
        <v>1687</v>
      </c>
      <c r="C2029" s="1" t="s">
        <v>11322</v>
      </c>
      <c r="D2029" s="1" t="s">
        <v>11323</v>
      </c>
      <c r="E2029" s="1">
        <v>2028</v>
      </c>
      <c r="F2029" s="1">
        <v>11</v>
      </c>
      <c r="G2029" s="1" t="s">
        <v>4041</v>
      </c>
      <c r="H2029" s="1" t="s">
        <v>13398</v>
      </c>
      <c r="I2029" s="1">
        <v>6</v>
      </c>
      <c r="L2029" s="1">
        <v>1</v>
      </c>
      <c r="M2029" s="1" t="s">
        <v>12649</v>
      </c>
      <c r="N2029" s="1" t="s">
        <v>12810</v>
      </c>
      <c r="S2029" s="1" t="s">
        <v>68</v>
      </c>
      <c r="T2029" s="1" t="s">
        <v>6595</v>
      </c>
      <c r="W2029" s="1" t="s">
        <v>74</v>
      </c>
      <c r="X2029" s="1" t="s">
        <v>7057</v>
      </c>
      <c r="Y2029" s="1" t="s">
        <v>140</v>
      </c>
      <c r="Z2029" s="1" t="s">
        <v>7129</v>
      </c>
      <c r="AC2029" s="1">
        <v>70</v>
      </c>
      <c r="AD2029" s="1" t="s">
        <v>67</v>
      </c>
      <c r="AE2029" s="1" t="s">
        <v>8717</v>
      </c>
    </row>
    <row r="2030" spans="1:73" ht="13.5" customHeight="1" x14ac:dyDescent="0.25">
      <c r="A2030" s="4" t="str">
        <f t="shared" si="64"/>
        <v>1687_풍각남면_279</v>
      </c>
      <c r="B2030" s="1">
        <v>1687</v>
      </c>
      <c r="C2030" s="1" t="s">
        <v>11322</v>
      </c>
      <c r="D2030" s="1" t="s">
        <v>11323</v>
      </c>
      <c r="E2030" s="1">
        <v>2029</v>
      </c>
      <c r="F2030" s="1">
        <v>11</v>
      </c>
      <c r="G2030" s="1" t="s">
        <v>4041</v>
      </c>
      <c r="H2030" s="1" t="s">
        <v>13398</v>
      </c>
      <c r="I2030" s="1">
        <v>6</v>
      </c>
      <c r="L2030" s="1">
        <v>1</v>
      </c>
      <c r="M2030" s="1" t="s">
        <v>12649</v>
      </c>
      <c r="N2030" s="1" t="s">
        <v>12810</v>
      </c>
      <c r="S2030" s="1" t="s">
        <v>70</v>
      </c>
      <c r="T2030" s="1" t="s">
        <v>6596</v>
      </c>
      <c r="Y2030" s="1" t="s">
        <v>4285</v>
      </c>
      <c r="Z2030" s="1" t="s">
        <v>8149</v>
      </c>
      <c r="AC2030" s="1">
        <v>8</v>
      </c>
      <c r="AD2030" s="1" t="s">
        <v>429</v>
      </c>
      <c r="AE2030" s="1" t="s">
        <v>8759</v>
      </c>
    </row>
    <row r="2031" spans="1:73" ht="13.5" customHeight="1" x14ac:dyDescent="0.25">
      <c r="A2031" s="4" t="str">
        <f t="shared" si="64"/>
        <v>1687_풍각남면_279</v>
      </c>
      <c r="B2031" s="1">
        <v>1687</v>
      </c>
      <c r="C2031" s="1" t="s">
        <v>11322</v>
      </c>
      <c r="D2031" s="1" t="s">
        <v>11323</v>
      </c>
      <c r="E2031" s="1">
        <v>2030</v>
      </c>
      <c r="F2031" s="1">
        <v>11</v>
      </c>
      <c r="G2031" s="1" t="s">
        <v>4041</v>
      </c>
      <c r="H2031" s="1" t="s">
        <v>13398</v>
      </c>
      <c r="I2031" s="1">
        <v>6</v>
      </c>
      <c r="L2031" s="1">
        <v>2</v>
      </c>
      <c r="M2031" s="1" t="s">
        <v>12650</v>
      </c>
      <c r="N2031" s="1" t="s">
        <v>13147</v>
      </c>
      <c r="T2031" s="1" t="s">
        <v>11368</v>
      </c>
      <c r="U2031" s="1" t="s">
        <v>4286</v>
      </c>
      <c r="V2031" s="1" t="s">
        <v>6944</v>
      </c>
      <c r="W2031" s="1" t="s">
        <v>145</v>
      </c>
      <c r="X2031" s="1" t="s">
        <v>7059</v>
      </c>
      <c r="Y2031" s="1" t="s">
        <v>4287</v>
      </c>
      <c r="Z2031" s="1" t="s">
        <v>8150</v>
      </c>
      <c r="AC2031" s="1">
        <v>60</v>
      </c>
      <c r="AD2031" s="1" t="s">
        <v>312</v>
      </c>
      <c r="AE2031" s="1" t="s">
        <v>8746</v>
      </c>
      <c r="AJ2031" s="1" t="s">
        <v>17</v>
      </c>
      <c r="AK2031" s="1" t="s">
        <v>8908</v>
      </c>
      <c r="AL2031" s="1" t="s">
        <v>51</v>
      </c>
      <c r="AM2031" s="1" t="s">
        <v>8849</v>
      </c>
      <c r="AT2031" s="1" t="s">
        <v>4288</v>
      </c>
      <c r="AU2031" s="1" t="s">
        <v>13378</v>
      </c>
      <c r="AV2031" s="1" t="s">
        <v>4289</v>
      </c>
      <c r="AW2031" s="1" t="s">
        <v>11779</v>
      </c>
      <c r="BG2031" s="1" t="s">
        <v>60</v>
      </c>
      <c r="BH2031" s="1" t="s">
        <v>7012</v>
      </c>
      <c r="BI2031" s="1" t="s">
        <v>924</v>
      </c>
      <c r="BJ2031" s="1" t="s">
        <v>9294</v>
      </c>
      <c r="BK2031" s="1" t="s">
        <v>335</v>
      </c>
      <c r="BL2031" s="1" t="s">
        <v>6942</v>
      </c>
      <c r="BM2031" s="1" t="s">
        <v>4274</v>
      </c>
      <c r="BN2031" s="1" t="s">
        <v>10715</v>
      </c>
      <c r="BO2031" s="1" t="s">
        <v>1754</v>
      </c>
      <c r="BP2031" s="1" t="s">
        <v>9909</v>
      </c>
      <c r="BQ2031" s="1" t="s">
        <v>4290</v>
      </c>
      <c r="BR2031" s="1" t="s">
        <v>12063</v>
      </c>
      <c r="BS2031" s="1" t="s">
        <v>56</v>
      </c>
      <c r="BT2031" s="1" t="s">
        <v>11552</v>
      </c>
    </row>
    <row r="2032" spans="1:73" ht="13.5" customHeight="1" x14ac:dyDescent="0.25">
      <c r="A2032" s="4" t="str">
        <f t="shared" si="64"/>
        <v>1687_풍각남면_279</v>
      </c>
      <c r="B2032" s="1">
        <v>1687</v>
      </c>
      <c r="C2032" s="1" t="s">
        <v>11322</v>
      </c>
      <c r="D2032" s="1" t="s">
        <v>11323</v>
      </c>
      <c r="E2032" s="1">
        <v>2031</v>
      </c>
      <c r="F2032" s="1">
        <v>11</v>
      </c>
      <c r="G2032" s="1" t="s">
        <v>4041</v>
      </c>
      <c r="H2032" s="1" t="s">
        <v>13398</v>
      </c>
      <c r="I2032" s="1">
        <v>6</v>
      </c>
      <c r="L2032" s="1">
        <v>2</v>
      </c>
      <c r="M2032" s="1" t="s">
        <v>12650</v>
      </c>
      <c r="N2032" s="1" t="s">
        <v>13147</v>
      </c>
      <c r="S2032" s="1" t="s">
        <v>52</v>
      </c>
      <c r="T2032" s="1" t="s">
        <v>6593</v>
      </c>
      <c r="W2032" s="1" t="s">
        <v>904</v>
      </c>
      <c r="X2032" s="1" t="s">
        <v>7071</v>
      </c>
      <c r="Y2032" s="1" t="s">
        <v>140</v>
      </c>
      <c r="Z2032" s="1" t="s">
        <v>7129</v>
      </c>
      <c r="AC2032" s="1">
        <v>54</v>
      </c>
      <c r="AD2032" s="1" t="s">
        <v>764</v>
      </c>
      <c r="AE2032" s="1" t="s">
        <v>8767</v>
      </c>
      <c r="AJ2032" s="1" t="s">
        <v>17</v>
      </c>
      <c r="AK2032" s="1" t="s">
        <v>8908</v>
      </c>
      <c r="AL2032" s="1" t="s">
        <v>636</v>
      </c>
      <c r="AM2032" s="1" t="s">
        <v>8934</v>
      </c>
      <c r="AT2032" s="1" t="s">
        <v>78</v>
      </c>
      <c r="AU2032" s="1" t="s">
        <v>6689</v>
      </c>
      <c r="AV2032" s="1" t="s">
        <v>4291</v>
      </c>
      <c r="AW2032" s="1" t="s">
        <v>9560</v>
      </c>
      <c r="BG2032" s="1" t="s">
        <v>60</v>
      </c>
      <c r="BH2032" s="1" t="s">
        <v>7012</v>
      </c>
      <c r="BI2032" s="1" t="s">
        <v>4292</v>
      </c>
      <c r="BJ2032" s="1" t="s">
        <v>10185</v>
      </c>
      <c r="BK2032" s="1" t="s">
        <v>60</v>
      </c>
      <c r="BL2032" s="1" t="s">
        <v>7012</v>
      </c>
      <c r="BM2032" s="1" t="s">
        <v>4293</v>
      </c>
      <c r="BN2032" s="1" t="s">
        <v>10622</v>
      </c>
      <c r="BO2032" s="1" t="s">
        <v>4294</v>
      </c>
      <c r="BP2032" s="1" t="s">
        <v>10773</v>
      </c>
      <c r="BQ2032" s="1" t="s">
        <v>1254</v>
      </c>
      <c r="BR2032" s="1" t="s">
        <v>7079</v>
      </c>
      <c r="BS2032" s="1" t="s">
        <v>4295</v>
      </c>
      <c r="BT2032" s="1" t="s">
        <v>11304</v>
      </c>
    </row>
    <row r="2033" spans="1:73" ht="13.5" customHeight="1" x14ac:dyDescent="0.25">
      <c r="A2033" s="4" t="str">
        <f t="shared" si="64"/>
        <v>1687_풍각남면_279</v>
      </c>
      <c r="B2033" s="1">
        <v>1687</v>
      </c>
      <c r="C2033" s="1" t="s">
        <v>11322</v>
      </c>
      <c r="D2033" s="1" t="s">
        <v>11323</v>
      </c>
      <c r="E2033" s="1">
        <v>2032</v>
      </c>
      <c r="F2033" s="1">
        <v>11</v>
      </c>
      <c r="G2033" s="1" t="s">
        <v>4041</v>
      </c>
      <c r="H2033" s="1" t="s">
        <v>13398</v>
      </c>
      <c r="I2033" s="1">
        <v>6</v>
      </c>
      <c r="L2033" s="1">
        <v>2</v>
      </c>
      <c r="M2033" s="1" t="s">
        <v>12650</v>
      </c>
      <c r="N2033" s="1" t="s">
        <v>13147</v>
      </c>
      <c r="S2033" s="1" t="s">
        <v>68</v>
      </c>
      <c r="T2033" s="1" t="s">
        <v>6595</v>
      </c>
      <c r="W2033" s="1" t="s">
        <v>98</v>
      </c>
      <c r="X2033" s="1" t="s">
        <v>11439</v>
      </c>
      <c r="Y2033" s="1" t="s">
        <v>140</v>
      </c>
      <c r="Z2033" s="1" t="s">
        <v>7129</v>
      </c>
      <c r="AC2033" s="1">
        <v>80</v>
      </c>
      <c r="AD2033" s="1" t="s">
        <v>1066</v>
      </c>
      <c r="AE2033" s="1" t="s">
        <v>7176</v>
      </c>
    </row>
    <row r="2034" spans="1:73" ht="13.5" customHeight="1" x14ac:dyDescent="0.25">
      <c r="A2034" s="4" t="str">
        <f t="shared" si="64"/>
        <v>1687_풍각남면_279</v>
      </c>
      <c r="B2034" s="1">
        <v>1687</v>
      </c>
      <c r="C2034" s="1" t="s">
        <v>11322</v>
      </c>
      <c r="D2034" s="1" t="s">
        <v>11323</v>
      </c>
      <c r="E2034" s="1">
        <v>2033</v>
      </c>
      <c r="F2034" s="1">
        <v>11</v>
      </c>
      <c r="G2034" s="1" t="s">
        <v>4041</v>
      </c>
      <c r="H2034" s="1" t="s">
        <v>13398</v>
      </c>
      <c r="I2034" s="1">
        <v>6</v>
      </c>
      <c r="L2034" s="1">
        <v>2</v>
      </c>
      <c r="M2034" s="1" t="s">
        <v>12650</v>
      </c>
      <c r="N2034" s="1" t="s">
        <v>13147</v>
      </c>
      <c r="S2034" s="1" t="s">
        <v>70</v>
      </c>
      <c r="T2034" s="1" t="s">
        <v>6596</v>
      </c>
      <c r="Y2034" s="1" t="s">
        <v>885</v>
      </c>
      <c r="Z2034" s="1" t="s">
        <v>7286</v>
      </c>
      <c r="AC2034" s="1">
        <v>6</v>
      </c>
      <c r="AD2034" s="1" t="s">
        <v>333</v>
      </c>
      <c r="AE2034" s="1" t="s">
        <v>8749</v>
      </c>
    </row>
    <row r="2035" spans="1:73" ht="13.5" customHeight="1" x14ac:dyDescent="0.25">
      <c r="A2035" s="4" t="str">
        <f t="shared" si="64"/>
        <v>1687_풍각남면_279</v>
      </c>
      <c r="B2035" s="1">
        <v>1687</v>
      </c>
      <c r="C2035" s="1" t="s">
        <v>11322</v>
      </c>
      <c r="D2035" s="1" t="s">
        <v>11323</v>
      </c>
      <c r="E2035" s="1">
        <v>2034</v>
      </c>
      <c r="F2035" s="1">
        <v>11</v>
      </c>
      <c r="G2035" s="1" t="s">
        <v>4041</v>
      </c>
      <c r="H2035" s="1" t="s">
        <v>13398</v>
      </c>
      <c r="I2035" s="1">
        <v>6</v>
      </c>
      <c r="L2035" s="1">
        <v>2</v>
      </c>
      <c r="M2035" s="1" t="s">
        <v>12650</v>
      </c>
      <c r="N2035" s="1" t="s">
        <v>13147</v>
      </c>
      <c r="S2035" s="1" t="s">
        <v>93</v>
      </c>
      <c r="T2035" s="1" t="s">
        <v>6597</v>
      </c>
      <c r="U2035" s="1" t="s">
        <v>189</v>
      </c>
      <c r="V2035" s="1" t="s">
        <v>6677</v>
      </c>
      <c r="Y2035" s="1" t="s">
        <v>1492</v>
      </c>
      <c r="Z2035" s="1" t="s">
        <v>7741</v>
      </c>
      <c r="AC2035" s="1">
        <v>21</v>
      </c>
      <c r="AD2035" s="1" t="s">
        <v>415</v>
      </c>
      <c r="AE2035" s="1" t="s">
        <v>8756</v>
      </c>
      <c r="AF2035" s="1" t="s">
        <v>97</v>
      </c>
      <c r="AG2035" s="1" t="s">
        <v>8774</v>
      </c>
    </row>
    <row r="2036" spans="1:73" ht="13.5" customHeight="1" x14ac:dyDescent="0.25">
      <c r="A2036" s="4" t="str">
        <f t="shared" si="64"/>
        <v>1687_풍각남면_279</v>
      </c>
      <c r="B2036" s="1">
        <v>1687</v>
      </c>
      <c r="C2036" s="1" t="s">
        <v>11322</v>
      </c>
      <c r="D2036" s="1" t="s">
        <v>11323</v>
      </c>
      <c r="E2036" s="1">
        <v>2035</v>
      </c>
      <c r="F2036" s="1">
        <v>11</v>
      </c>
      <c r="G2036" s="1" t="s">
        <v>4041</v>
      </c>
      <c r="H2036" s="1" t="s">
        <v>13398</v>
      </c>
      <c r="I2036" s="1">
        <v>6</v>
      </c>
      <c r="L2036" s="1">
        <v>3</v>
      </c>
      <c r="M2036" s="1" t="s">
        <v>12651</v>
      </c>
      <c r="N2036" s="1" t="s">
        <v>13148</v>
      </c>
      <c r="T2036" s="1" t="s">
        <v>11368</v>
      </c>
      <c r="U2036" s="1" t="s">
        <v>922</v>
      </c>
      <c r="V2036" s="1" t="s">
        <v>6730</v>
      </c>
      <c r="W2036" s="1" t="s">
        <v>74</v>
      </c>
      <c r="X2036" s="1" t="s">
        <v>7057</v>
      </c>
      <c r="Y2036" s="1" t="s">
        <v>2063</v>
      </c>
      <c r="Z2036" s="1" t="s">
        <v>7602</v>
      </c>
      <c r="AC2036" s="1">
        <v>40</v>
      </c>
      <c r="AD2036" s="1" t="s">
        <v>327</v>
      </c>
      <c r="AE2036" s="1" t="s">
        <v>8748</v>
      </c>
      <c r="AJ2036" s="1" t="s">
        <v>17</v>
      </c>
      <c r="AK2036" s="1" t="s">
        <v>8908</v>
      </c>
      <c r="AL2036" s="1" t="s">
        <v>77</v>
      </c>
      <c r="AM2036" s="1" t="s">
        <v>8882</v>
      </c>
      <c r="AT2036" s="1" t="s">
        <v>335</v>
      </c>
      <c r="AU2036" s="1" t="s">
        <v>6942</v>
      </c>
      <c r="AV2036" s="1" t="s">
        <v>428</v>
      </c>
      <c r="AW2036" s="1" t="s">
        <v>7181</v>
      </c>
      <c r="BG2036" s="1" t="s">
        <v>78</v>
      </c>
      <c r="BH2036" s="1" t="s">
        <v>6689</v>
      </c>
      <c r="BI2036" s="1" t="s">
        <v>3472</v>
      </c>
      <c r="BJ2036" s="1" t="s">
        <v>9369</v>
      </c>
      <c r="BK2036" s="1" t="s">
        <v>4250</v>
      </c>
      <c r="BL2036" s="1" t="s">
        <v>10367</v>
      </c>
      <c r="BM2036" s="1" t="s">
        <v>4296</v>
      </c>
      <c r="BN2036" s="1" t="s">
        <v>10623</v>
      </c>
      <c r="BO2036" s="1" t="s">
        <v>60</v>
      </c>
      <c r="BP2036" s="1" t="s">
        <v>7012</v>
      </c>
      <c r="BQ2036" s="1" t="s">
        <v>4272</v>
      </c>
      <c r="BR2036" s="1" t="s">
        <v>12170</v>
      </c>
      <c r="BS2036" s="1" t="s">
        <v>2537</v>
      </c>
      <c r="BT2036" s="1" t="s">
        <v>8944</v>
      </c>
    </row>
    <row r="2037" spans="1:73" ht="13.5" customHeight="1" x14ac:dyDescent="0.25">
      <c r="A2037" s="4" t="str">
        <f t="shared" si="64"/>
        <v>1687_풍각남면_279</v>
      </c>
      <c r="B2037" s="1">
        <v>1687</v>
      </c>
      <c r="C2037" s="1" t="s">
        <v>11322</v>
      </c>
      <c r="D2037" s="1" t="s">
        <v>11323</v>
      </c>
      <c r="E2037" s="1">
        <v>2036</v>
      </c>
      <c r="F2037" s="1">
        <v>11</v>
      </c>
      <c r="G2037" s="1" t="s">
        <v>4041</v>
      </c>
      <c r="H2037" s="1" t="s">
        <v>13398</v>
      </c>
      <c r="I2037" s="1">
        <v>6</v>
      </c>
      <c r="L2037" s="1">
        <v>3</v>
      </c>
      <c r="M2037" s="1" t="s">
        <v>12651</v>
      </c>
      <c r="N2037" s="1" t="s">
        <v>13148</v>
      </c>
      <c r="S2037" s="1" t="s">
        <v>52</v>
      </c>
      <c r="T2037" s="1" t="s">
        <v>6593</v>
      </c>
      <c r="W2037" s="1" t="s">
        <v>245</v>
      </c>
      <c r="X2037" s="1" t="s">
        <v>7060</v>
      </c>
      <c r="Y2037" s="1" t="s">
        <v>140</v>
      </c>
      <c r="Z2037" s="1" t="s">
        <v>7129</v>
      </c>
      <c r="AC2037" s="1">
        <v>41</v>
      </c>
      <c r="AD2037" s="1" t="s">
        <v>287</v>
      </c>
      <c r="AE2037" s="1" t="s">
        <v>8744</v>
      </c>
      <c r="AJ2037" s="1" t="s">
        <v>17</v>
      </c>
      <c r="AK2037" s="1" t="s">
        <v>8908</v>
      </c>
      <c r="AL2037" s="1" t="s">
        <v>86</v>
      </c>
      <c r="AM2037" s="1" t="s">
        <v>8853</v>
      </c>
      <c r="AT2037" s="1" t="s">
        <v>60</v>
      </c>
      <c r="AU2037" s="1" t="s">
        <v>7012</v>
      </c>
      <c r="AV2037" s="1" t="s">
        <v>881</v>
      </c>
      <c r="AW2037" s="1" t="s">
        <v>7444</v>
      </c>
      <c r="BG2037" s="1" t="s">
        <v>78</v>
      </c>
      <c r="BH2037" s="1" t="s">
        <v>6689</v>
      </c>
      <c r="BI2037" s="1" t="s">
        <v>4297</v>
      </c>
      <c r="BJ2037" s="1" t="s">
        <v>10186</v>
      </c>
      <c r="BK2037" s="1" t="s">
        <v>78</v>
      </c>
      <c r="BL2037" s="1" t="s">
        <v>6689</v>
      </c>
      <c r="BM2037" s="1" t="s">
        <v>4298</v>
      </c>
      <c r="BN2037" s="1" t="s">
        <v>10624</v>
      </c>
      <c r="BO2037" s="1" t="s">
        <v>78</v>
      </c>
      <c r="BP2037" s="1" t="s">
        <v>6689</v>
      </c>
      <c r="BQ2037" s="1" t="s">
        <v>4299</v>
      </c>
      <c r="BR2037" s="1" t="s">
        <v>11105</v>
      </c>
      <c r="BS2037" s="1" t="s">
        <v>77</v>
      </c>
      <c r="BT2037" s="1" t="s">
        <v>8882</v>
      </c>
    </row>
    <row r="2038" spans="1:73" ht="13.5" customHeight="1" x14ac:dyDescent="0.25">
      <c r="A2038" s="4" t="str">
        <f t="shared" si="64"/>
        <v>1687_풍각남면_279</v>
      </c>
      <c r="B2038" s="1">
        <v>1687</v>
      </c>
      <c r="C2038" s="1" t="s">
        <v>11322</v>
      </c>
      <c r="D2038" s="1" t="s">
        <v>11323</v>
      </c>
      <c r="E2038" s="1">
        <v>2037</v>
      </c>
      <c r="F2038" s="1">
        <v>11</v>
      </c>
      <c r="G2038" s="1" t="s">
        <v>4041</v>
      </c>
      <c r="H2038" s="1" t="s">
        <v>13398</v>
      </c>
      <c r="I2038" s="1">
        <v>6</v>
      </c>
      <c r="L2038" s="1">
        <v>3</v>
      </c>
      <c r="M2038" s="1" t="s">
        <v>12651</v>
      </c>
      <c r="N2038" s="1" t="s">
        <v>13148</v>
      </c>
      <c r="S2038" s="1" t="s">
        <v>93</v>
      </c>
      <c r="T2038" s="1" t="s">
        <v>6597</v>
      </c>
      <c r="U2038" s="1" t="s">
        <v>4300</v>
      </c>
      <c r="V2038" s="1" t="s">
        <v>6945</v>
      </c>
      <c r="Y2038" s="1" t="s">
        <v>4301</v>
      </c>
      <c r="Z2038" s="1" t="s">
        <v>8151</v>
      </c>
      <c r="AC2038" s="1">
        <v>23</v>
      </c>
      <c r="AD2038" s="1" t="s">
        <v>202</v>
      </c>
      <c r="AE2038" s="1" t="s">
        <v>8736</v>
      </c>
    </row>
    <row r="2039" spans="1:73" ht="13.5" customHeight="1" x14ac:dyDescent="0.25">
      <c r="A2039" s="4" t="str">
        <f t="shared" si="64"/>
        <v>1687_풍각남면_279</v>
      </c>
      <c r="B2039" s="1">
        <v>1687</v>
      </c>
      <c r="C2039" s="1" t="s">
        <v>11322</v>
      </c>
      <c r="D2039" s="1" t="s">
        <v>11323</v>
      </c>
      <c r="E2039" s="1">
        <v>2038</v>
      </c>
      <c r="F2039" s="1">
        <v>11</v>
      </c>
      <c r="G2039" s="1" t="s">
        <v>4041</v>
      </c>
      <c r="H2039" s="1" t="s">
        <v>13398</v>
      </c>
      <c r="I2039" s="1">
        <v>6</v>
      </c>
      <c r="L2039" s="1">
        <v>4</v>
      </c>
      <c r="M2039" s="1" t="s">
        <v>12652</v>
      </c>
      <c r="N2039" s="1" t="s">
        <v>13149</v>
      </c>
      <c r="T2039" s="1" t="s">
        <v>11369</v>
      </c>
      <c r="U2039" s="1" t="s">
        <v>73</v>
      </c>
      <c r="V2039" s="1" t="s">
        <v>6670</v>
      </c>
      <c r="W2039" s="1" t="s">
        <v>342</v>
      </c>
      <c r="X2039" s="1" t="s">
        <v>7064</v>
      </c>
      <c r="Y2039" s="1" t="s">
        <v>4302</v>
      </c>
      <c r="Z2039" s="1" t="s">
        <v>8152</v>
      </c>
      <c r="AC2039" s="1">
        <v>39</v>
      </c>
      <c r="AD2039" s="1" t="s">
        <v>347</v>
      </c>
      <c r="AE2039" s="1" t="s">
        <v>8751</v>
      </c>
      <c r="AJ2039" s="1" t="s">
        <v>17</v>
      </c>
      <c r="AK2039" s="1" t="s">
        <v>8908</v>
      </c>
      <c r="AL2039" s="1" t="s">
        <v>537</v>
      </c>
      <c r="AM2039" s="1" t="s">
        <v>8937</v>
      </c>
      <c r="AT2039" s="1" t="s">
        <v>1184</v>
      </c>
      <c r="AU2039" s="1" t="s">
        <v>6748</v>
      </c>
      <c r="AV2039" s="1" t="s">
        <v>4264</v>
      </c>
      <c r="AW2039" s="1" t="s">
        <v>9556</v>
      </c>
      <c r="BG2039" s="1" t="s">
        <v>1184</v>
      </c>
      <c r="BH2039" s="1" t="s">
        <v>6748</v>
      </c>
      <c r="BI2039" s="1" t="s">
        <v>3534</v>
      </c>
      <c r="BJ2039" s="1" t="s">
        <v>7960</v>
      </c>
      <c r="BK2039" s="1" t="s">
        <v>78</v>
      </c>
      <c r="BL2039" s="1" t="s">
        <v>6689</v>
      </c>
      <c r="BM2039" s="1" t="s">
        <v>2050</v>
      </c>
      <c r="BN2039" s="1" t="s">
        <v>7526</v>
      </c>
      <c r="BO2039" s="1" t="s">
        <v>60</v>
      </c>
      <c r="BP2039" s="1" t="s">
        <v>7012</v>
      </c>
      <c r="BQ2039" s="1" t="s">
        <v>4303</v>
      </c>
      <c r="BR2039" s="1" t="s">
        <v>10840</v>
      </c>
      <c r="BS2039" s="1" t="s">
        <v>77</v>
      </c>
      <c r="BT2039" s="1" t="s">
        <v>8882</v>
      </c>
      <c r="BU2039" s="1" t="s">
        <v>14162</v>
      </c>
    </row>
    <row r="2040" spans="1:73" ht="13.5" customHeight="1" x14ac:dyDescent="0.25">
      <c r="A2040" s="4" t="str">
        <f t="shared" si="64"/>
        <v>1687_풍각남면_279</v>
      </c>
      <c r="B2040" s="1">
        <v>1687</v>
      </c>
      <c r="C2040" s="1" t="s">
        <v>11322</v>
      </c>
      <c r="D2040" s="1" t="s">
        <v>11323</v>
      </c>
      <c r="E2040" s="1">
        <v>2039</v>
      </c>
      <c r="F2040" s="1">
        <v>11</v>
      </c>
      <c r="G2040" s="1" t="s">
        <v>4041</v>
      </c>
      <c r="H2040" s="1" t="s">
        <v>13398</v>
      </c>
      <c r="I2040" s="1">
        <v>6</v>
      </c>
      <c r="L2040" s="1">
        <v>4</v>
      </c>
      <c r="M2040" s="1" t="s">
        <v>12652</v>
      </c>
      <c r="N2040" s="1" t="s">
        <v>13149</v>
      </c>
      <c r="S2040" s="1" t="s">
        <v>52</v>
      </c>
      <c r="T2040" s="1" t="s">
        <v>6593</v>
      </c>
      <c r="W2040" s="1" t="s">
        <v>545</v>
      </c>
      <c r="X2040" s="1" t="s">
        <v>7069</v>
      </c>
      <c r="Y2040" s="1" t="s">
        <v>140</v>
      </c>
      <c r="Z2040" s="1" t="s">
        <v>7129</v>
      </c>
      <c r="AC2040" s="1">
        <v>34</v>
      </c>
      <c r="AD2040" s="1" t="s">
        <v>55</v>
      </c>
      <c r="AE2040" s="1" t="s">
        <v>8716</v>
      </c>
      <c r="AJ2040" s="1" t="s">
        <v>17</v>
      </c>
      <c r="AK2040" s="1" t="s">
        <v>8908</v>
      </c>
      <c r="AL2040" s="1" t="s">
        <v>564</v>
      </c>
      <c r="AM2040" s="1" t="s">
        <v>8918</v>
      </c>
      <c r="AT2040" s="1" t="s">
        <v>78</v>
      </c>
      <c r="AU2040" s="1" t="s">
        <v>6689</v>
      </c>
      <c r="AV2040" s="1" t="s">
        <v>1601</v>
      </c>
      <c r="AW2040" s="1" t="s">
        <v>7492</v>
      </c>
      <c r="BG2040" s="1" t="s">
        <v>78</v>
      </c>
      <c r="BH2040" s="1" t="s">
        <v>6689</v>
      </c>
      <c r="BI2040" s="1" t="s">
        <v>567</v>
      </c>
      <c r="BJ2040" s="1" t="s">
        <v>9325</v>
      </c>
      <c r="BK2040" s="1" t="s">
        <v>60</v>
      </c>
      <c r="BL2040" s="1" t="s">
        <v>7012</v>
      </c>
      <c r="BM2040" s="1" t="s">
        <v>4304</v>
      </c>
      <c r="BN2040" s="1" t="s">
        <v>11870</v>
      </c>
      <c r="BO2040" s="1" t="s">
        <v>60</v>
      </c>
      <c r="BP2040" s="1" t="s">
        <v>7012</v>
      </c>
      <c r="BQ2040" s="1" t="s">
        <v>2030</v>
      </c>
      <c r="BR2040" s="1" t="s">
        <v>10874</v>
      </c>
      <c r="BS2040" s="1" t="s">
        <v>587</v>
      </c>
      <c r="BT2040" s="1" t="s">
        <v>8884</v>
      </c>
    </row>
    <row r="2041" spans="1:73" ht="13.5" customHeight="1" x14ac:dyDescent="0.25">
      <c r="A2041" s="4" t="str">
        <f t="shared" si="64"/>
        <v>1687_풍각남면_279</v>
      </c>
      <c r="B2041" s="1">
        <v>1687</v>
      </c>
      <c r="C2041" s="1" t="s">
        <v>11322</v>
      </c>
      <c r="D2041" s="1" t="s">
        <v>11323</v>
      </c>
      <c r="E2041" s="1">
        <v>2040</v>
      </c>
      <c r="F2041" s="1">
        <v>11</v>
      </c>
      <c r="G2041" s="1" t="s">
        <v>4041</v>
      </c>
      <c r="H2041" s="1" t="s">
        <v>13398</v>
      </c>
      <c r="I2041" s="1">
        <v>6</v>
      </c>
      <c r="L2041" s="1">
        <v>4</v>
      </c>
      <c r="M2041" s="1" t="s">
        <v>12652</v>
      </c>
      <c r="N2041" s="1" t="s">
        <v>13149</v>
      </c>
      <c r="S2041" s="1" t="s">
        <v>147</v>
      </c>
      <c r="T2041" s="1" t="s">
        <v>6598</v>
      </c>
      <c r="U2041" s="1" t="s">
        <v>134</v>
      </c>
      <c r="V2041" s="1" t="s">
        <v>6674</v>
      </c>
      <c r="Y2041" s="1" t="s">
        <v>4305</v>
      </c>
      <c r="Z2041" s="1" t="s">
        <v>8153</v>
      </c>
      <c r="AC2041" s="1">
        <v>23</v>
      </c>
      <c r="AD2041" s="1" t="s">
        <v>202</v>
      </c>
      <c r="AE2041" s="1" t="s">
        <v>8736</v>
      </c>
    </row>
    <row r="2042" spans="1:73" ht="13.5" customHeight="1" x14ac:dyDescent="0.25">
      <c r="A2042" s="4" t="str">
        <f t="shared" si="64"/>
        <v>1687_풍각남면_279</v>
      </c>
      <c r="B2042" s="1">
        <v>1687</v>
      </c>
      <c r="C2042" s="1" t="s">
        <v>11322</v>
      </c>
      <c r="D2042" s="1" t="s">
        <v>11323</v>
      </c>
      <c r="E2042" s="1">
        <v>2041</v>
      </c>
      <c r="F2042" s="1">
        <v>11</v>
      </c>
      <c r="G2042" s="1" t="s">
        <v>4041</v>
      </c>
      <c r="H2042" s="1" t="s">
        <v>13398</v>
      </c>
      <c r="I2042" s="1">
        <v>6</v>
      </c>
      <c r="L2042" s="1">
        <v>5</v>
      </c>
      <c r="M2042" s="1" t="s">
        <v>12653</v>
      </c>
      <c r="N2042" s="1" t="s">
        <v>13150</v>
      </c>
      <c r="T2042" s="1" t="s">
        <v>11369</v>
      </c>
      <c r="U2042" s="1" t="s">
        <v>186</v>
      </c>
      <c r="V2042" s="1" t="s">
        <v>6676</v>
      </c>
      <c r="W2042" s="1" t="s">
        <v>98</v>
      </c>
      <c r="X2042" s="1" t="s">
        <v>11439</v>
      </c>
      <c r="Y2042" s="1" t="s">
        <v>4306</v>
      </c>
      <c r="Z2042" s="1" t="s">
        <v>8154</v>
      </c>
      <c r="AC2042" s="1">
        <v>29</v>
      </c>
      <c r="AD2042" s="1" t="s">
        <v>422</v>
      </c>
      <c r="AE2042" s="1" t="s">
        <v>8757</v>
      </c>
      <c r="AJ2042" s="1" t="s">
        <v>17</v>
      </c>
      <c r="AK2042" s="1" t="s">
        <v>8908</v>
      </c>
      <c r="AL2042" s="1" t="s">
        <v>56</v>
      </c>
      <c r="AM2042" s="1" t="s">
        <v>11552</v>
      </c>
      <c r="AT2042" s="1" t="s">
        <v>288</v>
      </c>
      <c r="AU2042" s="1" t="s">
        <v>6823</v>
      </c>
      <c r="AV2042" s="1" t="s">
        <v>2757</v>
      </c>
      <c r="AW2042" s="1" t="s">
        <v>7770</v>
      </c>
      <c r="BG2042" s="1" t="s">
        <v>78</v>
      </c>
      <c r="BH2042" s="1" t="s">
        <v>6689</v>
      </c>
      <c r="BI2042" s="1" t="s">
        <v>4307</v>
      </c>
      <c r="BJ2042" s="1" t="s">
        <v>7469</v>
      </c>
      <c r="BK2042" s="1" t="s">
        <v>348</v>
      </c>
      <c r="BL2042" s="1" t="s">
        <v>9000</v>
      </c>
      <c r="BM2042" s="1" t="s">
        <v>3123</v>
      </c>
      <c r="BN2042" s="1" t="s">
        <v>10122</v>
      </c>
      <c r="BO2042" s="1" t="s">
        <v>60</v>
      </c>
      <c r="BP2042" s="1" t="s">
        <v>7012</v>
      </c>
      <c r="BQ2042" s="1" t="s">
        <v>4308</v>
      </c>
      <c r="BR2042" s="1" t="s">
        <v>11106</v>
      </c>
      <c r="BS2042" s="1" t="s">
        <v>108</v>
      </c>
      <c r="BT2042" s="1" t="s">
        <v>8869</v>
      </c>
    </row>
    <row r="2043" spans="1:73" ht="13.5" customHeight="1" x14ac:dyDescent="0.25">
      <c r="A2043" s="4" t="str">
        <f t="shared" si="64"/>
        <v>1687_풍각남면_279</v>
      </c>
      <c r="B2043" s="1">
        <v>1687</v>
      </c>
      <c r="C2043" s="1" t="s">
        <v>11322</v>
      </c>
      <c r="D2043" s="1" t="s">
        <v>11323</v>
      </c>
      <c r="E2043" s="1">
        <v>2042</v>
      </c>
      <c r="F2043" s="1">
        <v>11</v>
      </c>
      <c r="G2043" s="1" t="s">
        <v>4041</v>
      </c>
      <c r="H2043" s="1" t="s">
        <v>13398</v>
      </c>
      <c r="I2043" s="1">
        <v>6</v>
      </c>
      <c r="L2043" s="1">
        <v>5</v>
      </c>
      <c r="M2043" s="1" t="s">
        <v>12653</v>
      </c>
      <c r="N2043" s="1" t="s">
        <v>13150</v>
      </c>
      <c r="S2043" s="1" t="s">
        <v>52</v>
      </c>
      <c r="T2043" s="1" t="s">
        <v>6593</v>
      </c>
      <c r="W2043" s="1" t="s">
        <v>4309</v>
      </c>
      <c r="X2043" s="1" t="s">
        <v>7103</v>
      </c>
      <c r="Y2043" s="1" t="s">
        <v>140</v>
      </c>
      <c r="Z2043" s="1" t="s">
        <v>7129</v>
      </c>
      <c r="AC2043" s="1">
        <v>25</v>
      </c>
      <c r="AD2043" s="1" t="s">
        <v>401</v>
      </c>
      <c r="AE2043" s="1" t="s">
        <v>8754</v>
      </c>
      <c r="AJ2043" s="1" t="s">
        <v>17</v>
      </c>
      <c r="AK2043" s="1" t="s">
        <v>8908</v>
      </c>
      <c r="AL2043" s="1" t="s">
        <v>1620</v>
      </c>
      <c r="AM2043" s="1" t="s">
        <v>11554</v>
      </c>
      <c r="AT2043" s="1" t="s">
        <v>60</v>
      </c>
      <c r="AU2043" s="1" t="s">
        <v>7012</v>
      </c>
      <c r="AV2043" s="1" t="s">
        <v>3003</v>
      </c>
      <c r="AW2043" s="1" t="s">
        <v>8074</v>
      </c>
      <c r="BG2043" s="1" t="s">
        <v>60</v>
      </c>
      <c r="BH2043" s="1" t="s">
        <v>7012</v>
      </c>
      <c r="BI2043" s="1" t="s">
        <v>1068</v>
      </c>
      <c r="BJ2043" s="1" t="s">
        <v>7332</v>
      </c>
      <c r="BK2043" s="1" t="s">
        <v>60</v>
      </c>
      <c r="BL2043" s="1" t="s">
        <v>7012</v>
      </c>
      <c r="BM2043" s="1" t="s">
        <v>657</v>
      </c>
      <c r="BN2043" s="1" t="s">
        <v>9274</v>
      </c>
      <c r="BO2043" s="1" t="s">
        <v>159</v>
      </c>
      <c r="BP2043" s="1" t="s">
        <v>9166</v>
      </c>
      <c r="BQ2043" s="1" t="s">
        <v>4310</v>
      </c>
      <c r="BR2043" s="1" t="s">
        <v>11107</v>
      </c>
      <c r="BS2043" s="1" t="s">
        <v>351</v>
      </c>
      <c r="BT2043" s="1" t="s">
        <v>8854</v>
      </c>
    </row>
    <row r="2044" spans="1:73" ht="13.5" customHeight="1" x14ac:dyDescent="0.25">
      <c r="A2044" s="4" t="str">
        <f t="shared" si="64"/>
        <v>1687_풍각남면_279</v>
      </c>
      <c r="B2044" s="1">
        <v>1687</v>
      </c>
      <c r="C2044" s="1" t="s">
        <v>11322</v>
      </c>
      <c r="D2044" s="1" t="s">
        <v>11323</v>
      </c>
      <c r="E2044" s="1">
        <v>2043</v>
      </c>
      <c r="F2044" s="1">
        <v>11</v>
      </c>
      <c r="G2044" s="1" t="s">
        <v>4041</v>
      </c>
      <c r="H2044" s="1" t="s">
        <v>13398</v>
      </c>
      <c r="I2044" s="1">
        <v>6</v>
      </c>
      <c r="L2044" s="1">
        <v>5</v>
      </c>
      <c r="M2044" s="1" t="s">
        <v>12653</v>
      </c>
      <c r="N2044" s="1" t="s">
        <v>13150</v>
      </c>
      <c r="S2044" s="1" t="s">
        <v>66</v>
      </c>
      <c r="T2044" s="1" t="s">
        <v>11384</v>
      </c>
      <c r="U2044" s="1" t="s">
        <v>288</v>
      </c>
      <c r="V2044" s="1" t="s">
        <v>6823</v>
      </c>
      <c r="Y2044" s="1" t="s">
        <v>2757</v>
      </c>
      <c r="Z2044" s="1" t="s">
        <v>7770</v>
      </c>
      <c r="AC2044" s="1">
        <v>66</v>
      </c>
      <c r="AD2044" s="1" t="s">
        <v>333</v>
      </c>
      <c r="AE2044" s="1" t="s">
        <v>8749</v>
      </c>
    </row>
    <row r="2045" spans="1:73" ht="13.5" customHeight="1" x14ac:dyDescent="0.25">
      <c r="A2045" s="4" t="str">
        <f t="shared" si="64"/>
        <v>1687_풍각남면_279</v>
      </c>
      <c r="B2045" s="1">
        <v>1687</v>
      </c>
      <c r="C2045" s="1" t="s">
        <v>11322</v>
      </c>
      <c r="D2045" s="1" t="s">
        <v>11323</v>
      </c>
      <c r="E2045" s="1">
        <v>2044</v>
      </c>
      <c r="F2045" s="1">
        <v>11</v>
      </c>
      <c r="G2045" s="1" t="s">
        <v>4041</v>
      </c>
      <c r="H2045" s="1" t="s">
        <v>13398</v>
      </c>
      <c r="I2045" s="1">
        <v>6</v>
      </c>
      <c r="L2045" s="1">
        <v>5</v>
      </c>
      <c r="M2045" s="1" t="s">
        <v>12653</v>
      </c>
      <c r="N2045" s="1" t="s">
        <v>13150</v>
      </c>
      <c r="S2045" s="1" t="s">
        <v>68</v>
      </c>
      <c r="T2045" s="1" t="s">
        <v>6595</v>
      </c>
      <c r="W2045" s="1" t="s">
        <v>945</v>
      </c>
      <c r="X2045" s="1" t="s">
        <v>7075</v>
      </c>
      <c r="Y2045" s="1" t="s">
        <v>140</v>
      </c>
      <c r="Z2045" s="1" t="s">
        <v>7129</v>
      </c>
      <c r="AF2045" s="1" t="s">
        <v>220</v>
      </c>
      <c r="AG2045" s="1" t="s">
        <v>8737</v>
      </c>
    </row>
    <row r="2046" spans="1:73" ht="13.5" customHeight="1" x14ac:dyDescent="0.25">
      <c r="A2046" s="4" t="str">
        <f t="shared" si="64"/>
        <v>1687_풍각남면_279</v>
      </c>
      <c r="B2046" s="1">
        <v>1687</v>
      </c>
      <c r="C2046" s="1" t="s">
        <v>11322</v>
      </c>
      <c r="D2046" s="1" t="s">
        <v>11323</v>
      </c>
      <c r="E2046" s="1">
        <v>2045</v>
      </c>
      <c r="F2046" s="1">
        <v>11</v>
      </c>
      <c r="G2046" s="1" t="s">
        <v>4041</v>
      </c>
      <c r="H2046" s="1" t="s">
        <v>13398</v>
      </c>
      <c r="I2046" s="1">
        <v>7</v>
      </c>
      <c r="J2046" s="1" t="s">
        <v>13612</v>
      </c>
      <c r="K2046" s="1" t="s">
        <v>6535</v>
      </c>
      <c r="L2046" s="1">
        <v>1</v>
      </c>
      <c r="M2046" s="1" t="s">
        <v>12654</v>
      </c>
      <c r="N2046" s="1" t="s">
        <v>13151</v>
      </c>
      <c r="T2046" s="1" t="s">
        <v>11369</v>
      </c>
      <c r="U2046" s="1" t="s">
        <v>374</v>
      </c>
      <c r="V2046" s="1" t="s">
        <v>6692</v>
      </c>
      <c r="W2046" s="1" t="s">
        <v>245</v>
      </c>
      <c r="X2046" s="1" t="s">
        <v>7060</v>
      </c>
      <c r="Y2046" s="1" t="s">
        <v>4311</v>
      </c>
      <c r="Z2046" s="1" t="s">
        <v>8155</v>
      </c>
      <c r="AC2046" s="1">
        <v>47</v>
      </c>
      <c r="AD2046" s="1" t="s">
        <v>172</v>
      </c>
      <c r="AE2046" s="1" t="s">
        <v>8733</v>
      </c>
      <c r="AJ2046" s="1" t="s">
        <v>17</v>
      </c>
      <c r="AK2046" s="1" t="s">
        <v>8908</v>
      </c>
      <c r="AL2046" s="1" t="s">
        <v>77</v>
      </c>
      <c r="AM2046" s="1" t="s">
        <v>8882</v>
      </c>
      <c r="AT2046" s="1" t="s">
        <v>78</v>
      </c>
      <c r="AU2046" s="1" t="s">
        <v>6689</v>
      </c>
      <c r="AV2046" s="1" t="s">
        <v>4312</v>
      </c>
      <c r="AW2046" s="1" t="s">
        <v>8184</v>
      </c>
      <c r="BG2046" s="1" t="s">
        <v>335</v>
      </c>
      <c r="BH2046" s="1" t="s">
        <v>6942</v>
      </c>
      <c r="BI2046" s="1" t="s">
        <v>4313</v>
      </c>
      <c r="BJ2046" s="1" t="s">
        <v>10187</v>
      </c>
      <c r="BK2046" s="1" t="s">
        <v>60</v>
      </c>
      <c r="BL2046" s="1" t="s">
        <v>7012</v>
      </c>
      <c r="BM2046" s="1" t="s">
        <v>4314</v>
      </c>
      <c r="BN2046" s="1" t="s">
        <v>10625</v>
      </c>
      <c r="BO2046" s="1" t="s">
        <v>60</v>
      </c>
      <c r="BP2046" s="1" t="s">
        <v>7012</v>
      </c>
      <c r="BQ2046" s="1" t="s">
        <v>4315</v>
      </c>
      <c r="BR2046" s="1" t="s">
        <v>11108</v>
      </c>
      <c r="BS2046" s="1" t="s">
        <v>51</v>
      </c>
      <c r="BT2046" s="1" t="s">
        <v>8849</v>
      </c>
    </row>
    <row r="2047" spans="1:73" ht="13.5" customHeight="1" x14ac:dyDescent="0.25">
      <c r="A2047" s="4" t="str">
        <f t="shared" si="64"/>
        <v>1687_풍각남면_279</v>
      </c>
      <c r="B2047" s="1">
        <v>1687</v>
      </c>
      <c r="C2047" s="1" t="s">
        <v>11322</v>
      </c>
      <c r="D2047" s="1" t="s">
        <v>11323</v>
      </c>
      <c r="E2047" s="1">
        <v>2046</v>
      </c>
      <c r="F2047" s="1">
        <v>11</v>
      </c>
      <c r="G2047" s="1" t="s">
        <v>4041</v>
      </c>
      <c r="H2047" s="1" t="s">
        <v>13398</v>
      </c>
      <c r="I2047" s="1">
        <v>7</v>
      </c>
      <c r="L2047" s="1">
        <v>1</v>
      </c>
      <c r="M2047" s="1" t="s">
        <v>12654</v>
      </c>
      <c r="N2047" s="1" t="s">
        <v>13151</v>
      </c>
      <c r="S2047" s="1" t="s">
        <v>52</v>
      </c>
      <c r="T2047" s="1" t="s">
        <v>6593</v>
      </c>
      <c r="W2047" s="1" t="s">
        <v>98</v>
      </c>
      <c r="X2047" s="1" t="s">
        <v>11439</v>
      </c>
      <c r="Y2047" s="1" t="s">
        <v>140</v>
      </c>
      <c r="Z2047" s="1" t="s">
        <v>7129</v>
      </c>
      <c r="AC2047" s="1">
        <v>46</v>
      </c>
      <c r="AD2047" s="1" t="s">
        <v>376</v>
      </c>
      <c r="AE2047" s="1" t="s">
        <v>8752</v>
      </c>
      <c r="AJ2047" s="1" t="s">
        <v>17</v>
      </c>
      <c r="AK2047" s="1" t="s">
        <v>8908</v>
      </c>
      <c r="AL2047" s="1" t="s">
        <v>56</v>
      </c>
      <c r="AM2047" s="1" t="s">
        <v>11552</v>
      </c>
      <c r="AT2047" s="1" t="s">
        <v>293</v>
      </c>
      <c r="AU2047" s="1" t="s">
        <v>6947</v>
      </c>
      <c r="AV2047" s="1" t="s">
        <v>4316</v>
      </c>
      <c r="AW2047" s="1" t="s">
        <v>9319</v>
      </c>
      <c r="BG2047" s="1" t="s">
        <v>293</v>
      </c>
      <c r="BH2047" s="1" t="s">
        <v>6947</v>
      </c>
      <c r="BI2047" s="1" t="s">
        <v>113</v>
      </c>
      <c r="BJ2047" s="1" t="s">
        <v>7805</v>
      </c>
      <c r="BK2047" s="1" t="s">
        <v>293</v>
      </c>
      <c r="BL2047" s="1" t="s">
        <v>6947</v>
      </c>
      <c r="BM2047" s="1" t="s">
        <v>4074</v>
      </c>
      <c r="BN2047" s="1" t="s">
        <v>8257</v>
      </c>
      <c r="BO2047" s="1" t="s">
        <v>288</v>
      </c>
      <c r="BP2047" s="1" t="s">
        <v>6823</v>
      </c>
      <c r="BQ2047" s="1" t="s">
        <v>4317</v>
      </c>
      <c r="BR2047" s="1" t="s">
        <v>11109</v>
      </c>
      <c r="BS2047" s="1" t="s">
        <v>196</v>
      </c>
      <c r="BT2047" s="1" t="s">
        <v>8873</v>
      </c>
      <c r="BU2047" s="1" t="s">
        <v>14164</v>
      </c>
    </row>
    <row r="2048" spans="1:73" ht="13.5" customHeight="1" x14ac:dyDescent="0.25">
      <c r="A2048" s="4" t="str">
        <f t="shared" si="64"/>
        <v>1687_풍각남면_279</v>
      </c>
      <c r="B2048" s="1">
        <v>1687</v>
      </c>
      <c r="C2048" s="1" t="s">
        <v>11322</v>
      </c>
      <c r="D2048" s="1" t="s">
        <v>11323</v>
      </c>
      <c r="E2048" s="1">
        <v>2047</v>
      </c>
      <c r="F2048" s="1">
        <v>11</v>
      </c>
      <c r="G2048" s="1" t="s">
        <v>4041</v>
      </c>
      <c r="H2048" s="1" t="s">
        <v>13398</v>
      </c>
      <c r="I2048" s="1">
        <v>7</v>
      </c>
      <c r="L2048" s="1">
        <v>1</v>
      </c>
      <c r="M2048" s="1" t="s">
        <v>12654</v>
      </c>
      <c r="N2048" s="1" t="s">
        <v>13151</v>
      </c>
      <c r="S2048" s="1" t="s">
        <v>93</v>
      </c>
      <c r="T2048" s="1" t="s">
        <v>6597</v>
      </c>
      <c r="U2048" s="1" t="s">
        <v>134</v>
      </c>
      <c r="V2048" s="1" t="s">
        <v>6674</v>
      </c>
      <c r="Y2048" s="1" t="s">
        <v>4318</v>
      </c>
      <c r="Z2048" s="1" t="s">
        <v>8156</v>
      </c>
      <c r="AC2048" s="1">
        <v>27</v>
      </c>
      <c r="AD2048" s="1" t="s">
        <v>162</v>
      </c>
      <c r="AE2048" s="1" t="s">
        <v>8732</v>
      </c>
    </row>
    <row r="2049" spans="1:73" ht="13.5" customHeight="1" x14ac:dyDescent="0.25">
      <c r="A2049" s="4" t="str">
        <f t="shared" si="64"/>
        <v>1687_풍각남면_279</v>
      </c>
      <c r="B2049" s="1">
        <v>1687</v>
      </c>
      <c r="C2049" s="1" t="s">
        <v>11322</v>
      </c>
      <c r="D2049" s="1" t="s">
        <v>11323</v>
      </c>
      <c r="E2049" s="1">
        <v>2048</v>
      </c>
      <c r="F2049" s="1">
        <v>11</v>
      </c>
      <c r="G2049" s="1" t="s">
        <v>4041</v>
      </c>
      <c r="H2049" s="1" t="s">
        <v>13398</v>
      </c>
      <c r="I2049" s="1">
        <v>7</v>
      </c>
      <c r="L2049" s="1">
        <v>1</v>
      </c>
      <c r="M2049" s="1" t="s">
        <v>12654</v>
      </c>
      <c r="N2049" s="1" t="s">
        <v>13151</v>
      </c>
      <c r="S2049" s="1" t="s">
        <v>93</v>
      </c>
      <c r="T2049" s="1" t="s">
        <v>6597</v>
      </c>
      <c r="U2049" s="1" t="s">
        <v>1846</v>
      </c>
      <c r="V2049" s="1" t="s">
        <v>6786</v>
      </c>
      <c r="Y2049" s="1" t="s">
        <v>4319</v>
      </c>
      <c r="Z2049" s="1" t="s">
        <v>7504</v>
      </c>
      <c r="AC2049" s="1">
        <v>21</v>
      </c>
      <c r="AD2049" s="1" t="s">
        <v>415</v>
      </c>
      <c r="AE2049" s="1" t="s">
        <v>8756</v>
      </c>
      <c r="AF2049" s="1" t="s">
        <v>97</v>
      </c>
      <c r="AG2049" s="1" t="s">
        <v>8774</v>
      </c>
    </row>
    <row r="2050" spans="1:73" ht="13.5" customHeight="1" x14ac:dyDescent="0.25">
      <c r="A2050" s="4" t="str">
        <f t="shared" ref="A2050:A2081" si="65">HYPERLINK("http://kyu.snu.ac.kr/sdhj/index.jsp?type=hj/GK14817_00IH_0001_0280.jpg","1687_풍각남면_280")</f>
        <v>1687_풍각남면_280</v>
      </c>
      <c r="B2050" s="1">
        <v>1687</v>
      </c>
      <c r="C2050" s="1" t="s">
        <v>11322</v>
      </c>
      <c r="D2050" s="1" t="s">
        <v>11323</v>
      </c>
      <c r="E2050" s="1">
        <v>2049</v>
      </c>
      <c r="F2050" s="1">
        <v>11</v>
      </c>
      <c r="G2050" s="1" t="s">
        <v>4041</v>
      </c>
      <c r="H2050" s="1" t="s">
        <v>13398</v>
      </c>
      <c r="I2050" s="1">
        <v>7</v>
      </c>
      <c r="L2050" s="1" t="s">
        <v>13690</v>
      </c>
      <c r="M2050" s="1" t="s">
        <v>12655</v>
      </c>
      <c r="N2050" s="1" t="s">
        <v>13152</v>
      </c>
      <c r="T2050" s="1" t="s">
        <v>11369</v>
      </c>
      <c r="U2050" s="1" t="s">
        <v>4320</v>
      </c>
      <c r="V2050" s="1" t="s">
        <v>6946</v>
      </c>
      <c r="W2050" s="1" t="s">
        <v>98</v>
      </c>
      <c r="X2050" s="1" t="s">
        <v>11439</v>
      </c>
      <c r="Y2050" s="1" t="s">
        <v>1570</v>
      </c>
      <c r="Z2050" s="1" t="s">
        <v>8157</v>
      </c>
      <c r="AC2050" s="1">
        <v>40</v>
      </c>
      <c r="AD2050" s="1" t="s">
        <v>327</v>
      </c>
      <c r="AE2050" s="1" t="s">
        <v>8748</v>
      </c>
      <c r="AJ2050" s="1" t="s">
        <v>17</v>
      </c>
      <c r="AK2050" s="1" t="s">
        <v>8908</v>
      </c>
      <c r="AL2050" s="1" t="s">
        <v>56</v>
      </c>
      <c r="AM2050" s="1" t="s">
        <v>11552</v>
      </c>
      <c r="AT2050" s="1" t="s">
        <v>288</v>
      </c>
      <c r="AU2050" s="1" t="s">
        <v>6823</v>
      </c>
      <c r="AV2050" s="1" t="s">
        <v>2757</v>
      </c>
      <c r="AW2050" s="1" t="s">
        <v>7770</v>
      </c>
      <c r="BG2050" s="1" t="s">
        <v>78</v>
      </c>
      <c r="BH2050" s="1" t="s">
        <v>6689</v>
      </c>
      <c r="BI2050" s="1" t="s">
        <v>4307</v>
      </c>
      <c r="BJ2050" s="1" t="s">
        <v>7469</v>
      </c>
      <c r="BK2050" s="1" t="s">
        <v>348</v>
      </c>
      <c r="BL2050" s="1" t="s">
        <v>9000</v>
      </c>
      <c r="BM2050" s="1" t="s">
        <v>3123</v>
      </c>
      <c r="BN2050" s="1" t="s">
        <v>10122</v>
      </c>
      <c r="BO2050" s="1" t="s">
        <v>60</v>
      </c>
      <c r="BP2050" s="1" t="s">
        <v>7012</v>
      </c>
      <c r="BQ2050" s="1" t="s">
        <v>4308</v>
      </c>
      <c r="BR2050" s="1" t="s">
        <v>11106</v>
      </c>
      <c r="BS2050" s="1" t="s">
        <v>108</v>
      </c>
      <c r="BT2050" s="1" t="s">
        <v>8869</v>
      </c>
      <c r="BU2050" s="1" t="s">
        <v>14179</v>
      </c>
    </row>
    <row r="2051" spans="1:73" ht="13.5" customHeight="1" x14ac:dyDescent="0.25">
      <c r="A2051" s="4" t="str">
        <f t="shared" si="65"/>
        <v>1687_풍각남면_280</v>
      </c>
      <c r="B2051" s="1">
        <v>1687</v>
      </c>
      <c r="C2051" s="1" t="s">
        <v>11322</v>
      </c>
      <c r="D2051" s="1" t="s">
        <v>11323</v>
      </c>
      <c r="E2051" s="1">
        <v>2050</v>
      </c>
      <c r="F2051" s="1">
        <v>11</v>
      </c>
      <c r="G2051" s="1" t="s">
        <v>4041</v>
      </c>
      <c r="H2051" s="1" t="s">
        <v>13398</v>
      </c>
      <c r="I2051" s="1">
        <v>7</v>
      </c>
      <c r="L2051" s="1" t="s">
        <v>13690</v>
      </c>
      <c r="M2051" s="1" t="s">
        <v>12655</v>
      </c>
      <c r="N2051" s="1" t="s">
        <v>13152</v>
      </c>
      <c r="S2051" s="1" t="s">
        <v>52</v>
      </c>
      <c r="T2051" s="1" t="s">
        <v>6593</v>
      </c>
      <c r="W2051" s="1" t="s">
        <v>74</v>
      </c>
      <c r="X2051" s="1" t="s">
        <v>7057</v>
      </c>
      <c r="Y2051" s="1" t="s">
        <v>140</v>
      </c>
      <c r="Z2051" s="1" t="s">
        <v>7129</v>
      </c>
      <c r="AC2051" s="1">
        <v>38</v>
      </c>
      <c r="AD2051" s="1" t="s">
        <v>85</v>
      </c>
      <c r="AE2051" s="1" t="s">
        <v>8720</v>
      </c>
      <c r="AJ2051" s="1" t="s">
        <v>17</v>
      </c>
      <c r="AK2051" s="1" t="s">
        <v>8908</v>
      </c>
      <c r="AL2051" s="1" t="s">
        <v>196</v>
      </c>
      <c r="AM2051" s="1" t="s">
        <v>8873</v>
      </c>
      <c r="AT2051" s="1" t="s">
        <v>60</v>
      </c>
      <c r="AU2051" s="1" t="s">
        <v>7012</v>
      </c>
      <c r="AV2051" s="1" t="s">
        <v>881</v>
      </c>
      <c r="AW2051" s="1" t="s">
        <v>7444</v>
      </c>
      <c r="BG2051" s="1" t="s">
        <v>60</v>
      </c>
      <c r="BH2051" s="1" t="s">
        <v>7012</v>
      </c>
      <c r="BI2051" s="1" t="s">
        <v>4321</v>
      </c>
      <c r="BJ2051" s="1" t="s">
        <v>7081</v>
      </c>
      <c r="BM2051" s="1" t="s">
        <v>4322</v>
      </c>
      <c r="BN2051" s="1" t="s">
        <v>10626</v>
      </c>
      <c r="BO2051" s="1" t="s">
        <v>60</v>
      </c>
      <c r="BP2051" s="1" t="s">
        <v>7012</v>
      </c>
      <c r="BQ2051" s="1" t="s">
        <v>4323</v>
      </c>
      <c r="BR2051" s="1" t="s">
        <v>11105</v>
      </c>
      <c r="BS2051" s="1" t="s">
        <v>77</v>
      </c>
      <c r="BT2051" s="1" t="s">
        <v>8882</v>
      </c>
    </row>
    <row r="2052" spans="1:73" ht="13.5" customHeight="1" x14ac:dyDescent="0.25">
      <c r="A2052" s="4" t="str">
        <f t="shared" si="65"/>
        <v>1687_풍각남면_280</v>
      </c>
      <c r="B2052" s="1">
        <v>1687</v>
      </c>
      <c r="C2052" s="1" t="s">
        <v>11322</v>
      </c>
      <c r="D2052" s="1" t="s">
        <v>11323</v>
      </c>
      <c r="E2052" s="1">
        <v>2051</v>
      </c>
      <c r="F2052" s="1">
        <v>11</v>
      </c>
      <c r="G2052" s="1" t="s">
        <v>4041</v>
      </c>
      <c r="H2052" s="1" t="s">
        <v>13398</v>
      </c>
      <c r="I2052" s="1">
        <v>7</v>
      </c>
      <c r="L2052" s="1" t="s">
        <v>13690</v>
      </c>
      <c r="M2052" s="1" t="s">
        <v>12655</v>
      </c>
      <c r="N2052" s="1" t="s">
        <v>13152</v>
      </c>
      <c r="S2052" s="1" t="s">
        <v>70</v>
      </c>
      <c r="T2052" s="1" t="s">
        <v>6596</v>
      </c>
      <c r="Y2052" s="1" t="s">
        <v>2026</v>
      </c>
      <c r="Z2052" s="1" t="s">
        <v>7594</v>
      </c>
      <c r="AF2052" s="1" t="s">
        <v>129</v>
      </c>
      <c r="AG2052" s="1" t="s">
        <v>8738</v>
      </c>
    </row>
    <row r="2053" spans="1:73" ht="13.5" customHeight="1" x14ac:dyDescent="0.25">
      <c r="A2053" s="4" t="str">
        <f t="shared" si="65"/>
        <v>1687_풍각남면_280</v>
      </c>
      <c r="B2053" s="1">
        <v>1687</v>
      </c>
      <c r="C2053" s="1" t="s">
        <v>11322</v>
      </c>
      <c r="D2053" s="1" t="s">
        <v>11323</v>
      </c>
      <c r="E2053" s="1">
        <v>2052</v>
      </c>
      <c r="F2053" s="1">
        <v>11</v>
      </c>
      <c r="G2053" s="1" t="s">
        <v>4041</v>
      </c>
      <c r="H2053" s="1" t="s">
        <v>13398</v>
      </c>
      <c r="I2053" s="1">
        <v>7</v>
      </c>
      <c r="L2053" s="1">
        <v>2</v>
      </c>
      <c r="M2053" s="1" t="s">
        <v>12656</v>
      </c>
      <c r="N2053" s="1" t="s">
        <v>13153</v>
      </c>
      <c r="T2053" s="1" t="s">
        <v>11368</v>
      </c>
      <c r="U2053" s="1" t="s">
        <v>1539</v>
      </c>
      <c r="V2053" s="1" t="s">
        <v>6769</v>
      </c>
      <c r="W2053" s="1" t="s">
        <v>84</v>
      </c>
      <c r="X2053" s="1" t="s">
        <v>11440</v>
      </c>
      <c r="Y2053" s="1" t="s">
        <v>1673</v>
      </c>
      <c r="Z2053" s="1" t="s">
        <v>7514</v>
      </c>
      <c r="AC2053" s="1">
        <v>35</v>
      </c>
      <c r="AD2053" s="1" t="s">
        <v>39</v>
      </c>
      <c r="AE2053" s="1" t="s">
        <v>8715</v>
      </c>
      <c r="AJ2053" s="1" t="s">
        <v>17</v>
      </c>
      <c r="AK2053" s="1" t="s">
        <v>8908</v>
      </c>
      <c r="AL2053" s="1" t="s">
        <v>636</v>
      </c>
      <c r="AM2053" s="1" t="s">
        <v>8934</v>
      </c>
      <c r="AT2053" s="1" t="s">
        <v>765</v>
      </c>
      <c r="AU2053" s="1" t="s">
        <v>8994</v>
      </c>
      <c r="AV2053" s="1" t="s">
        <v>4324</v>
      </c>
      <c r="AW2053" s="1" t="s">
        <v>8339</v>
      </c>
      <c r="BI2053" s="1" t="s">
        <v>4325</v>
      </c>
      <c r="BJ2053" s="1" t="s">
        <v>9508</v>
      </c>
      <c r="BM2053" s="1" t="s">
        <v>14025</v>
      </c>
      <c r="BN2053" s="1" t="s">
        <v>11321</v>
      </c>
      <c r="BQ2053" s="1" t="s">
        <v>4326</v>
      </c>
      <c r="BR2053" s="1" t="s">
        <v>11110</v>
      </c>
      <c r="BS2053" s="1" t="s">
        <v>51</v>
      </c>
      <c r="BT2053" s="1" t="s">
        <v>8849</v>
      </c>
    </row>
    <row r="2054" spans="1:73" ht="13.5" customHeight="1" x14ac:dyDescent="0.25">
      <c r="A2054" s="4" t="str">
        <f t="shared" si="65"/>
        <v>1687_풍각남면_280</v>
      </c>
      <c r="B2054" s="1">
        <v>1687</v>
      </c>
      <c r="C2054" s="1" t="s">
        <v>11322</v>
      </c>
      <c r="D2054" s="1" t="s">
        <v>11323</v>
      </c>
      <c r="E2054" s="1">
        <v>2053</v>
      </c>
      <c r="F2054" s="1">
        <v>11</v>
      </c>
      <c r="G2054" s="1" t="s">
        <v>4041</v>
      </c>
      <c r="H2054" s="1" t="s">
        <v>13398</v>
      </c>
      <c r="I2054" s="1">
        <v>7</v>
      </c>
      <c r="L2054" s="1">
        <v>2</v>
      </c>
      <c r="M2054" s="1" t="s">
        <v>12656</v>
      </c>
      <c r="N2054" s="1" t="s">
        <v>13153</v>
      </c>
      <c r="S2054" s="1" t="s">
        <v>52</v>
      </c>
      <c r="T2054" s="1" t="s">
        <v>6593</v>
      </c>
      <c r="AF2054" s="1" t="s">
        <v>571</v>
      </c>
      <c r="AG2054" s="1" t="s">
        <v>7068</v>
      </c>
    </row>
    <row r="2055" spans="1:73" ht="13.5" customHeight="1" x14ac:dyDescent="0.25">
      <c r="A2055" s="4" t="str">
        <f t="shared" si="65"/>
        <v>1687_풍각남면_280</v>
      </c>
      <c r="B2055" s="1">
        <v>1687</v>
      </c>
      <c r="C2055" s="1" t="s">
        <v>11322</v>
      </c>
      <c r="D2055" s="1" t="s">
        <v>11323</v>
      </c>
      <c r="E2055" s="1">
        <v>2054</v>
      </c>
      <c r="F2055" s="1">
        <v>11</v>
      </c>
      <c r="G2055" s="1" t="s">
        <v>4041</v>
      </c>
      <c r="H2055" s="1" t="s">
        <v>13398</v>
      </c>
      <c r="I2055" s="1">
        <v>7</v>
      </c>
      <c r="L2055" s="1">
        <v>2</v>
      </c>
      <c r="M2055" s="1" t="s">
        <v>12656</v>
      </c>
      <c r="N2055" s="1" t="s">
        <v>13153</v>
      </c>
      <c r="S2055" s="1" t="s">
        <v>93</v>
      </c>
      <c r="T2055" s="1" t="s">
        <v>6597</v>
      </c>
      <c r="U2055" s="1" t="s">
        <v>293</v>
      </c>
      <c r="V2055" s="1" t="s">
        <v>6947</v>
      </c>
      <c r="Y2055" s="1" t="s">
        <v>2716</v>
      </c>
      <c r="Z2055" s="1" t="s">
        <v>8158</v>
      </c>
      <c r="AC2055" s="1">
        <v>19</v>
      </c>
      <c r="AD2055" s="1" t="s">
        <v>188</v>
      </c>
      <c r="AE2055" s="1" t="s">
        <v>8734</v>
      </c>
    </row>
    <row r="2056" spans="1:73" ht="13.5" customHeight="1" x14ac:dyDescent="0.25">
      <c r="A2056" s="4" t="str">
        <f t="shared" si="65"/>
        <v>1687_풍각남면_280</v>
      </c>
      <c r="B2056" s="1">
        <v>1687</v>
      </c>
      <c r="C2056" s="1" t="s">
        <v>11322</v>
      </c>
      <c r="D2056" s="1" t="s">
        <v>11323</v>
      </c>
      <c r="E2056" s="1">
        <v>2055</v>
      </c>
      <c r="F2056" s="1">
        <v>11</v>
      </c>
      <c r="G2056" s="1" t="s">
        <v>4041</v>
      </c>
      <c r="H2056" s="1" t="s">
        <v>13398</v>
      </c>
      <c r="I2056" s="1">
        <v>7</v>
      </c>
      <c r="L2056" s="1">
        <v>3</v>
      </c>
      <c r="M2056" s="1" t="s">
        <v>13309</v>
      </c>
      <c r="N2056" s="1" t="s">
        <v>13310</v>
      </c>
      <c r="T2056" s="1" t="s">
        <v>11369</v>
      </c>
      <c r="U2056" s="1" t="s">
        <v>58</v>
      </c>
      <c r="V2056" s="1" t="s">
        <v>6774</v>
      </c>
      <c r="W2056" s="1" t="s">
        <v>74</v>
      </c>
      <c r="X2056" s="1" t="s">
        <v>7057</v>
      </c>
      <c r="Y2056" s="1" t="s">
        <v>4327</v>
      </c>
      <c r="Z2056" s="1" t="s">
        <v>8159</v>
      </c>
      <c r="AA2056" s="1" t="s">
        <v>12317</v>
      </c>
      <c r="AB2056" s="1" t="s">
        <v>7493</v>
      </c>
      <c r="AC2056" s="1">
        <v>31</v>
      </c>
      <c r="AD2056" s="1" t="s">
        <v>247</v>
      </c>
      <c r="AE2056" s="1" t="s">
        <v>8741</v>
      </c>
      <c r="AJ2056" s="1" t="s">
        <v>17</v>
      </c>
      <c r="AK2056" s="1" t="s">
        <v>8908</v>
      </c>
      <c r="AL2056" s="1" t="s">
        <v>981</v>
      </c>
      <c r="AM2056" s="1" t="s">
        <v>8921</v>
      </c>
      <c r="AT2056" s="1" t="s">
        <v>471</v>
      </c>
      <c r="AU2056" s="1" t="s">
        <v>9170</v>
      </c>
      <c r="AV2056" s="1" t="s">
        <v>4329</v>
      </c>
      <c r="AW2056" s="1" t="s">
        <v>9561</v>
      </c>
      <c r="BG2056" s="1" t="s">
        <v>3912</v>
      </c>
      <c r="BH2056" s="1" t="s">
        <v>9927</v>
      </c>
      <c r="BI2056" s="1" t="s">
        <v>3913</v>
      </c>
      <c r="BJ2056" s="1" t="s">
        <v>7080</v>
      </c>
      <c r="BK2056" s="1" t="s">
        <v>3914</v>
      </c>
      <c r="BL2056" s="1" t="s">
        <v>10360</v>
      </c>
      <c r="BM2056" s="1" t="s">
        <v>3915</v>
      </c>
      <c r="BN2056" s="1" t="s">
        <v>10600</v>
      </c>
      <c r="BO2056" s="1" t="s">
        <v>471</v>
      </c>
      <c r="BP2056" s="1" t="s">
        <v>9170</v>
      </c>
      <c r="BQ2056" s="1" t="s">
        <v>380</v>
      </c>
      <c r="BR2056" s="1" t="s">
        <v>12102</v>
      </c>
      <c r="BS2056" s="1" t="s">
        <v>56</v>
      </c>
      <c r="BT2056" s="1" t="s">
        <v>11552</v>
      </c>
    </row>
    <row r="2057" spans="1:73" ht="13.5" customHeight="1" x14ac:dyDescent="0.25">
      <c r="A2057" s="4" t="str">
        <f t="shared" si="65"/>
        <v>1687_풍각남면_280</v>
      </c>
      <c r="B2057" s="1">
        <v>1687</v>
      </c>
      <c r="C2057" s="1" t="s">
        <v>11322</v>
      </c>
      <c r="D2057" s="1" t="s">
        <v>11323</v>
      </c>
      <c r="E2057" s="1">
        <v>2056</v>
      </c>
      <c r="F2057" s="1">
        <v>11</v>
      </c>
      <c r="G2057" s="1" t="s">
        <v>4041</v>
      </c>
      <c r="H2057" s="1" t="s">
        <v>13398</v>
      </c>
      <c r="I2057" s="1">
        <v>7</v>
      </c>
      <c r="L2057" s="1">
        <v>3</v>
      </c>
      <c r="M2057" s="1" t="s">
        <v>4120</v>
      </c>
      <c r="N2057" s="1" t="s">
        <v>9092</v>
      </c>
      <c r="S2057" s="1" t="s">
        <v>52</v>
      </c>
      <c r="T2057" s="1" t="s">
        <v>6593</v>
      </c>
      <c r="W2057" s="1" t="s">
        <v>306</v>
      </c>
      <c r="X2057" s="1" t="s">
        <v>7062</v>
      </c>
      <c r="Y2057" s="1" t="s">
        <v>405</v>
      </c>
      <c r="Z2057" s="1" t="s">
        <v>7177</v>
      </c>
      <c r="AC2057" s="1">
        <v>30</v>
      </c>
      <c r="AD2057" s="1" t="s">
        <v>136</v>
      </c>
      <c r="AE2057" s="1" t="s">
        <v>8728</v>
      </c>
      <c r="AJ2057" s="1" t="s">
        <v>17</v>
      </c>
      <c r="AK2057" s="1" t="s">
        <v>8908</v>
      </c>
      <c r="AL2057" s="1" t="s">
        <v>86</v>
      </c>
      <c r="AM2057" s="1" t="s">
        <v>8853</v>
      </c>
      <c r="AT2057" s="1" t="s">
        <v>471</v>
      </c>
      <c r="AU2057" s="1" t="s">
        <v>9170</v>
      </c>
      <c r="AV2057" s="1" t="s">
        <v>1954</v>
      </c>
      <c r="AW2057" s="1" t="s">
        <v>9378</v>
      </c>
      <c r="BG2057" s="1" t="s">
        <v>471</v>
      </c>
      <c r="BH2057" s="1" t="s">
        <v>9170</v>
      </c>
      <c r="BI2057" s="1" t="s">
        <v>4330</v>
      </c>
      <c r="BJ2057" s="1" t="s">
        <v>10188</v>
      </c>
      <c r="BK2057" s="1" t="s">
        <v>1652</v>
      </c>
      <c r="BL2057" s="1" t="s">
        <v>10363</v>
      </c>
      <c r="BM2057" s="1" t="s">
        <v>4331</v>
      </c>
      <c r="BN2057" s="1" t="s">
        <v>10627</v>
      </c>
      <c r="BO2057" s="1" t="s">
        <v>471</v>
      </c>
      <c r="BP2057" s="1" t="s">
        <v>9170</v>
      </c>
      <c r="BQ2057" s="1" t="s">
        <v>4332</v>
      </c>
      <c r="BR2057" s="1" t="s">
        <v>13392</v>
      </c>
      <c r="BS2057" s="1" t="s">
        <v>4333</v>
      </c>
      <c r="BT2057" s="1" t="s">
        <v>11303</v>
      </c>
    </row>
    <row r="2058" spans="1:73" ht="13.5" customHeight="1" x14ac:dyDescent="0.25">
      <c r="A2058" s="4" t="str">
        <f t="shared" si="65"/>
        <v>1687_풍각남면_280</v>
      </c>
      <c r="B2058" s="1">
        <v>1687</v>
      </c>
      <c r="C2058" s="1" t="s">
        <v>11322</v>
      </c>
      <c r="D2058" s="1" t="s">
        <v>11323</v>
      </c>
      <c r="E2058" s="1">
        <v>2057</v>
      </c>
      <c r="F2058" s="1">
        <v>11</v>
      </c>
      <c r="G2058" s="1" t="s">
        <v>4041</v>
      </c>
      <c r="H2058" s="1" t="s">
        <v>13398</v>
      </c>
      <c r="I2058" s="1">
        <v>7</v>
      </c>
      <c r="L2058" s="1">
        <v>3</v>
      </c>
      <c r="M2058" s="1" t="s">
        <v>4120</v>
      </c>
      <c r="N2058" s="1" t="s">
        <v>9092</v>
      </c>
      <c r="S2058" s="1" t="s">
        <v>147</v>
      </c>
      <c r="T2058" s="1" t="s">
        <v>6598</v>
      </c>
      <c r="Y2058" s="1" t="s">
        <v>4334</v>
      </c>
      <c r="Z2058" s="1" t="s">
        <v>8160</v>
      </c>
      <c r="AA2058" s="1" t="s">
        <v>4328</v>
      </c>
      <c r="AB2058" s="1" t="s">
        <v>7493</v>
      </c>
      <c r="AF2058" s="1" t="s">
        <v>443</v>
      </c>
      <c r="AG2058" s="1" t="s">
        <v>11537</v>
      </c>
    </row>
    <row r="2059" spans="1:73" ht="13.5" customHeight="1" x14ac:dyDescent="0.25">
      <c r="A2059" s="4" t="str">
        <f t="shared" si="65"/>
        <v>1687_풍각남면_280</v>
      </c>
      <c r="B2059" s="1">
        <v>1687</v>
      </c>
      <c r="C2059" s="1" t="s">
        <v>11322</v>
      </c>
      <c r="D2059" s="1" t="s">
        <v>11323</v>
      </c>
      <c r="E2059" s="1">
        <v>2058</v>
      </c>
      <c r="F2059" s="1">
        <v>11</v>
      </c>
      <c r="G2059" s="1" t="s">
        <v>4041</v>
      </c>
      <c r="H2059" s="1" t="s">
        <v>13398</v>
      </c>
      <c r="I2059" s="1">
        <v>7</v>
      </c>
      <c r="L2059" s="1">
        <v>3</v>
      </c>
      <c r="M2059" s="1" t="s">
        <v>4120</v>
      </c>
      <c r="N2059" s="1" t="s">
        <v>9092</v>
      </c>
      <c r="S2059" s="1" t="s">
        <v>3083</v>
      </c>
      <c r="T2059" s="1" t="s">
        <v>6637</v>
      </c>
      <c r="W2059" s="1" t="s">
        <v>74</v>
      </c>
      <c r="X2059" s="1" t="s">
        <v>7057</v>
      </c>
      <c r="Y2059" s="1" t="s">
        <v>140</v>
      </c>
      <c r="Z2059" s="1" t="s">
        <v>7129</v>
      </c>
      <c r="AC2059" s="1">
        <v>39</v>
      </c>
      <c r="AD2059" s="1" t="s">
        <v>347</v>
      </c>
      <c r="AE2059" s="1" t="s">
        <v>8751</v>
      </c>
      <c r="AJ2059" s="1" t="s">
        <v>17</v>
      </c>
      <c r="AK2059" s="1" t="s">
        <v>8908</v>
      </c>
      <c r="AL2059" s="1" t="s">
        <v>77</v>
      </c>
      <c r="AM2059" s="1" t="s">
        <v>8882</v>
      </c>
    </row>
    <row r="2060" spans="1:73" ht="13.5" customHeight="1" x14ac:dyDescent="0.25">
      <c r="A2060" s="4" t="str">
        <f t="shared" si="65"/>
        <v>1687_풍각남면_280</v>
      </c>
      <c r="B2060" s="1">
        <v>1687</v>
      </c>
      <c r="C2060" s="1" t="s">
        <v>11322</v>
      </c>
      <c r="D2060" s="1" t="s">
        <v>11323</v>
      </c>
      <c r="E2060" s="1">
        <v>2059</v>
      </c>
      <c r="F2060" s="1">
        <v>11</v>
      </c>
      <c r="G2060" s="1" t="s">
        <v>4041</v>
      </c>
      <c r="H2060" s="1" t="s">
        <v>13398</v>
      </c>
      <c r="I2060" s="1">
        <v>7</v>
      </c>
      <c r="L2060" s="1">
        <v>3</v>
      </c>
      <c r="M2060" s="1" t="s">
        <v>4120</v>
      </c>
      <c r="N2060" s="1" t="s">
        <v>9092</v>
      </c>
      <c r="T2060" s="1" t="s">
        <v>11389</v>
      </c>
      <c r="U2060" s="1" t="s">
        <v>413</v>
      </c>
      <c r="V2060" s="1" t="s">
        <v>6695</v>
      </c>
      <c r="Y2060" s="1" t="s">
        <v>4335</v>
      </c>
      <c r="Z2060" s="1" t="s">
        <v>8161</v>
      </c>
      <c r="AC2060" s="1">
        <v>59</v>
      </c>
      <c r="AD2060" s="1" t="s">
        <v>312</v>
      </c>
      <c r="AE2060" s="1" t="s">
        <v>8746</v>
      </c>
      <c r="AT2060" s="1" t="s">
        <v>297</v>
      </c>
      <c r="AU2060" s="1" t="s">
        <v>11759</v>
      </c>
      <c r="AV2060" s="1" t="s">
        <v>4336</v>
      </c>
      <c r="AW2060" s="1" t="s">
        <v>9562</v>
      </c>
      <c r="BB2060" s="1" t="s">
        <v>46</v>
      </c>
      <c r="BC2060" s="1" t="s">
        <v>6783</v>
      </c>
      <c r="BD2060" s="1" t="s">
        <v>13917</v>
      </c>
      <c r="BE2060" s="1" t="s">
        <v>11846</v>
      </c>
    </row>
    <row r="2061" spans="1:73" ht="13.5" customHeight="1" x14ac:dyDescent="0.25">
      <c r="A2061" s="4" t="str">
        <f t="shared" si="65"/>
        <v>1687_풍각남면_280</v>
      </c>
      <c r="B2061" s="1">
        <v>1687</v>
      </c>
      <c r="C2061" s="1" t="s">
        <v>11322</v>
      </c>
      <c r="D2061" s="1" t="s">
        <v>11323</v>
      </c>
      <c r="E2061" s="1">
        <v>2060</v>
      </c>
      <c r="F2061" s="1">
        <v>11</v>
      </c>
      <c r="G2061" s="1" t="s">
        <v>4041</v>
      </c>
      <c r="H2061" s="1" t="s">
        <v>13398</v>
      </c>
      <c r="I2061" s="1">
        <v>7</v>
      </c>
      <c r="L2061" s="1">
        <v>3</v>
      </c>
      <c r="M2061" s="1" t="s">
        <v>4120</v>
      </c>
      <c r="N2061" s="1" t="s">
        <v>9092</v>
      </c>
      <c r="T2061" s="1" t="s">
        <v>11389</v>
      </c>
      <c r="U2061" s="1" t="s">
        <v>326</v>
      </c>
      <c r="V2061" s="1" t="s">
        <v>6686</v>
      </c>
      <c r="Y2061" s="1" t="s">
        <v>4337</v>
      </c>
      <c r="Z2061" s="1" t="s">
        <v>8162</v>
      </c>
      <c r="AC2061" s="1">
        <v>30</v>
      </c>
      <c r="AD2061" s="1" t="s">
        <v>136</v>
      </c>
      <c r="AE2061" s="1" t="s">
        <v>8728</v>
      </c>
      <c r="AT2061" s="1" t="s">
        <v>297</v>
      </c>
      <c r="AU2061" s="1" t="s">
        <v>11759</v>
      </c>
      <c r="AV2061" s="1" t="s">
        <v>4336</v>
      </c>
      <c r="AW2061" s="1" t="s">
        <v>9562</v>
      </c>
      <c r="BB2061" s="1" t="s">
        <v>46</v>
      </c>
      <c r="BC2061" s="1" t="s">
        <v>6783</v>
      </c>
      <c r="BD2061" s="1" t="s">
        <v>13917</v>
      </c>
      <c r="BE2061" s="1" t="s">
        <v>11846</v>
      </c>
      <c r="BU2061" s="1" t="s">
        <v>5363</v>
      </c>
    </row>
    <row r="2062" spans="1:73" ht="13.5" customHeight="1" x14ac:dyDescent="0.25">
      <c r="A2062" s="4" t="str">
        <f t="shared" si="65"/>
        <v>1687_풍각남면_280</v>
      </c>
      <c r="B2062" s="1">
        <v>1687</v>
      </c>
      <c r="C2062" s="1" t="s">
        <v>11322</v>
      </c>
      <c r="D2062" s="1" t="s">
        <v>11323</v>
      </c>
      <c r="E2062" s="1">
        <v>2061</v>
      </c>
      <c r="F2062" s="1">
        <v>11</v>
      </c>
      <c r="G2062" s="1" t="s">
        <v>4041</v>
      </c>
      <c r="H2062" s="1" t="s">
        <v>13398</v>
      </c>
      <c r="I2062" s="1">
        <v>7</v>
      </c>
      <c r="L2062" s="1">
        <v>3</v>
      </c>
      <c r="M2062" s="1" t="s">
        <v>4120</v>
      </c>
      <c r="N2062" s="1" t="s">
        <v>9092</v>
      </c>
      <c r="T2062" s="1" t="s">
        <v>11389</v>
      </c>
      <c r="U2062" s="1" t="s">
        <v>324</v>
      </c>
      <c r="V2062" s="1" t="s">
        <v>6693</v>
      </c>
      <c r="Y2062" s="1" t="s">
        <v>4338</v>
      </c>
      <c r="Z2062" s="1" t="s">
        <v>7324</v>
      </c>
      <c r="AC2062" s="1">
        <v>41</v>
      </c>
      <c r="AD2062" s="1" t="s">
        <v>287</v>
      </c>
      <c r="AE2062" s="1" t="s">
        <v>8744</v>
      </c>
      <c r="AT2062" s="1" t="s">
        <v>297</v>
      </c>
      <c r="AU2062" s="1" t="s">
        <v>11759</v>
      </c>
      <c r="AV2062" s="1" t="s">
        <v>4336</v>
      </c>
      <c r="AW2062" s="1" t="s">
        <v>9562</v>
      </c>
      <c r="BB2062" s="1" t="s">
        <v>46</v>
      </c>
      <c r="BC2062" s="1" t="s">
        <v>6783</v>
      </c>
      <c r="BD2062" s="1" t="s">
        <v>13917</v>
      </c>
      <c r="BE2062" s="1" t="s">
        <v>11846</v>
      </c>
      <c r="BU2062" s="1" t="s">
        <v>5363</v>
      </c>
    </row>
    <row r="2063" spans="1:73" ht="13.5" customHeight="1" x14ac:dyDescent="0.25">
      <c r="A2063" s="4" t="str">
        <f t="shared" si="65"/>
        <v>1687_풍각남면_280</v>
      </c>
      <c r="B2063" s="1">
        <v>1687</v>
      </c>
      <c r="C2063" s="1" t="s">
        <v>11322</v>
      </c>
      <c r="D2063" s="1" t="s">
        <v>11323</v>
      </c>
      <c r="E2063" s="1">
        <v>2062</v>
      </c>
      <c r="F2063" s="1">
        <v>11</v>
      </c>
      <c r="G2063" s="1" t="s">
        <v>4041</v>
      </c>
      <c r="H2063" s="1" t="s">
        <v>13398</v>
      </c>
      <c r="I2063" s="1">
        <v>7</v>
      </c>
      <c r="L2063" s="1">
        <v>3</v>
      </c>
      <c r="M2063" s="1" t="s">
        <v>4120</v>
      </c>
      <c r="N2063" s="1" t="s">
        <v>9092</v>
      </c>
      <c r="T2063" s="1" t="s">
        <v>11389</v>
      </c>
      <c r="U2063" s="1" t="s">
        <v>324</v>
      </c>
      <c r="V2063" s="1" t="s">
        <v>6693</v>
      </c>
      <c r="Y2063" s="1" t="s">
        <v>921</v>
      </c>
      <c r="Z2063" s="1" t="s">
        <v>7293</v>
      </c>
      <c r="AC2063" s="1">
        <v>16</v>
      </c>
      <c r="AD2063" s="1" t="s">
        <v>1075</v>
      </c>
      <c r="AE2063" s="1" t="s">
        <v>8769</v>
      </c>
      <c r="AF2063" s="1" t="s">
        <v>97</v>
      </c>
      <c r="AG2063" s="1" t="s">
        <v>8774</v>
      </c>
      <c r="AT2063" s="1" t="s">
        <v>1171</v>
      </c>
      <c r="AU2063" s="1" t="s">
        <v>7037</v>
      </c>
      <c r="AV2063" s="1" t="s">
        <v>4339</v>
      </c>
      <c r="AW2063" s="1" t="s">
        <v>9563</v>
      </c>
      <c r="BB2063" s="1" t="s">
        <v>46</v>
      </c>
      <c r="BC2063" s="1" t="s">
        <v>6783</v>
      </c>
      <c r="BD2063" s="1" t="s">
        <v>4340</v>
      </c>
      <c r="BE2063" s="1" t="s">
        <v>7983</v>
      </c>
    </row>
    <row r="2064" spans="1:73" ht="13.5" customHeight="1" x14ac:dyDescent="0.25">
      <c r="A2064" s="4" t="str">
        <f t="shared" si="65"/>
        <v>1687_풍각남면_280</v>
      </c>
      <c r="B2064" s="1">
        <v>1687</v>
      </c>
      <c r="C2064" s="1" t="s">
        <v>11322</v>
      </c>
      <c r="D2064" s="1" t="s">
        <v>11323</v>
      </c>
      <c r="E2064" s="1">
        <v>2063</v>
      </c>
      <c r="F2064" s="1">
        <v>11</v>
      </c>
      <c r="G2064" s="1" t="s">
        <v>4041</v>
      </c>
      <c r="H2064" s="1" t="s">
        <v>13398</v>
      </c>
      <c r="I2064" s="1">
        <v>7</v>
      </c>
      <c r="L2064" s="1">
        <v>3</v>
      </c>
      <c r="M2064" s="1" t="s">
        <v>4120</v>
      </c>
      <c r="N2064" s="1" t="s">
        <v>9092</v>
      </c>
      <c r="T2064" s="1" t="s">
        <v>11389</v>
      </c>
      <c r="U2064" s="1" t="s">
        <v>324</v>
      </c>
      <c r="V2064" s="1" t="s">
        <v>6693</v>
      </c>
      <c r="Y2064" s="1" t="s">
        <v>4341</v>
      </c>
      <c r="Z2064" s="1" t="s">
        <v>8163</v>
      </c>
      <c r="AC2064" s="1">
        <v>4</v>
      </c>
      <c r="AD2064" s="1" t="s">
        <v>72</v>
      </c>
      <c r="AE2064" s="1" t="s">
        <v>8718</v>
      </c>
      <c r="AF2064" s="1" t="s">
        <v>97</v>
      </c>
      <c r="AG2064" s="1" t="s">
        <v>8774</v>
      </c>
      <c r="AT2064" s="1" t="s">
        <v>44</v>
      </c>
      <c r="AU2064" s="1" t="s">
        <v>6669</v>
      </c>
      <c r="AV2064" s="1" t="s">
        <v>4102</v>
      </c>
      <c r="AW2064" s="1" t="s">
        <v>8104</v>
      </c>
      <c r="BB2064" s="1" t="s">
        <v>46</v>
      </c>
      <c r="BC2064" s="1" t="s">
        <v>6783</v>
      </c>
      <c r="BD2064" s="1" t="s">
        <v>13755</v>
      </c>
      <c r="BE2064" s="1" t="s">
        <v>7324</v>
      </c>
    </row>
    <row r="2065" spans="1:73" ht="13.5" customHeight="1" x14ac:dyDescent="0.25">
      <c r="A2065" s="4" t="str">
        <f t="shared" si="65"/>
        <v>1687_풍각남면_280</v>
      </c>
      <c r="B2065" s="1">
        <v>1687</v>
      </c>
      <c r="C2065" s="1" t="s">
        <v>11322</v>
      </c>
      <c r="D2065" s="1" t="s">
        <v>11323</v>
      </c>
      <c r="E2065" s="1">
        <v>2064</v>
      </c>
      <c r="F2065" s="1">
        <v>11</v>
      </c>
      <c r="G2065" s="1" t="s">
        <v>4041</v>
      </c>
      <c r="H2065" s="1" t="s">
        <v>13398</v>
      </c>
      <c r="I2065" s="1">
        <v>7</v>
      </c>
      <c r="L2065" s="1">
        <v>3</v>
      </c>
      <c r="M2065" s="1" t="s">
        <v>4120</v>
      </c>
      <c r="N2065" s="1" t="s">
        <v>9092</v>
      </c>
      <c r="T2065" s="1" t="s">
        <v>11389</v>
      </c>
      <c r="U2065" s="1" t="s">
        <v>324</v>
      </c>
      <c r="V2065" s="1" t="s">
        <v>6693</v>
      </c>
      <c r="Y2065" s="1" t="s">
        <v>4342</v>
      </c>
      <c r="Z2065" s="1" t="s">
        <v>8164</v>
      </c>
      <c r="AC2065" s="1">
        <v>3</v>
      </c>
      <c r="AD2065" s="1" t="s">
        <v>96</v>
      </c>
      <c r="AE2065" s="1" t="s">
        <v>8721</v>
      </c>
      <c r="AF2065" s="1" t="s">
        <v>97</v>
      </c>
      <c r="AG2065" s="1" t="s">
        <v>8774</v>
      </c>
      <c r="AT2065" s="1" t="s">
        <v>44</v>
      </c>
      <c r="AU2065" s="1" t="s">
        <v>6669</v>
      </c>
      <c r="AV2065" s="1" t="s">
        <v>4102</v>
      </c>
      <c r="AW2065" s="1" t="s">
        <v>8104</v>
      </c>
      <c r="BB2065" s="1" t="s">
        <v>46</v>
      </c>
      <c r="BC2065" s="1" t="s">
        <v>6783</v>
      </c>
      <c r="BD2065" s="1" t="s">
        <v>13755</v>
      </c>
      <c r="BE2065" s="1" t="s">
        <v>7324</v>
      </c>
      <c r="BU2065" s="1" t="s">
        <v>5363</v>
      </c>
    </row>
    <row r="2066" spans="1:73" ht="13.5" customHeight="1" x14ac:dyDescent="0.25">
      <c r="A2066" s="4" t="str">
        <f t="shared" si="65"/>
        <v>1687_풍각남면_280</v>
      </c>
      <c r="B2066" s="1">
        <v>1687</v>
      </c>
      <c r="C2066" s="1" t="s">
        <v>11322</v>
      </c>
      <c r="D2066" s="1" t="s">
        <v>11323</v>
      </c>
      <c r="E2066" s="1">
        <v>2065</v>
      </c>
      <c r="F2066" s="1">
        <v>11</v>
      </c>
      <c r="G2066" s="1" t="s">
        <v>4041</v>
      </c>
      <c r="H2066" s="1" t="s">
        <v>13398</v>
      </c>
      <c r="I2066" s="1">
        <v>7</v>
      </c>
      <c r="L2066" s="1">
        <v>3</v>
      </c>
      <c r="M2066" s="1" t="s">
        <v>4120</v>
      </c>
      <c r="N2066" s="1" t="s">
        <v>9092</v>
      </c>
      <c r="T2066" s="1" t="s">
        <v>11389</v>
      </c>
      <c r="U2066" s="1" t="s">
        <v>324</v>
      </c>
      <c r="V2066" s="1" t="s">
        <v>6693</v>
      </c>
      <c r="Y2066" s="1" t="s">
        <v>541</v>
      </c>
      <c r="Z2066" s="1" t="s">
        <v>7206</v>
      </c>
      <c r="AC2066" s="1">
        <v>17</v>
      </c>
      <c r="AD2066" s="1" t="s">
        <v>611</v>
      </c>
      <c r="AE2066" s="1" t="s">
        <v>8764</v>
      </c>
      <c r="AF2066" s="1" t="s">
        <v>1169</v>
      </c>
      <c r="AG2066" s="1" t="s">
        <v>8785</v>
      </c>
    </row>
    <row r="2067" spans="1:73" ht="13.5" customHeight="1" x14ac:dyDescent="0.25">
      <c r="A2067" s="4" t="str">
        <f t="shared" si="65"/>
        <v>1687_풍각남면_280</v>
      </c>
      <c r="B2067" s="1">
        <v>1687</v>
      </c>
      <c r="C2067" s="1" t="s">
        <v>11322</v>
      </c>
      <c r="D2067" s="1" t="s">
        <v>11323</v>
      </c>
      <c r="E2067" s="1">
        <v>2066</v>
      </c>
      <c r="F2067" s="1">
        <v>11</v>
      </c>
      <c r="G2067" s="1" t="s">
        <v>4041</v>
      </c>
      <c r="H2067" s="1" t="s">
        <v>13398</v>
      </c>
      <c r="I2067" s="1">
        <v>7</v>
      </c>
      <c r="L2067" s="1">
        <v>3</v>
      </c>
      <c r="M2067" s="1" t="s">
        <v>4120</v>
      </c>
      <c r="N2067" s="1" t="s">
        <v>9092</v>
      </c>
      <c r="T2067" s="1" t="s">
        <v>11389</v>
      </c>
      <c r="U2067" s="1" t="s">
        <v>324</v>
      </c>
      <c r="V2067" s="1" t="s">
        <v>6693</v>
      </c>
      <c r="Y2067" s="1" t="s">
        <v>4343</v>
      </c>
      <c r="Z2067" s="1" t="s">
        <v>8165</v>
      </c>
      <c r="AC2067" s="1">
        <v>51</v>
      </c>
      <c r="AD2067" s="1" t="s">
        <v>107</v>
      </c>
      <c r="AE2067" s="1" t="s">
        <v>8723</v>
      </c>
      <c r="AF2067" s="1" t="s">
        <v>1169</v>
      </c>
      <c r="AG2067" s="1" t="s">
        <v>8785</v>
      </c>
    </row>
    <row r="2068" spans="1:73" ht="13.5" customHeight="1" x14ac:dyDescent="0.25">
      <c r="A2068" s="4" t="str">
        <f t="shared" si="65"/>
        <v>1687_풍각남면_280</v>
      </c>
      <c r="B2068" s="1">
        <v>1687</v>
      </c>
      <c r="C2068" s="1" t="s">
        <v>11322</v>
      </c>
      <c r="D2068" s="1" t="s">
        <v>11323</v>
      </c>
      <c r="E2068" s="1">
        <v>2067</v>
      </c>
      <c r="F2068" s="1">
        <v>11</v>
      </c>
      <c r="G2068" s="1" t="s">
        <v>4041</v>
      </c>
      <c r="H2068" s="1" t="s">
        <v>13398</v>
      </c>
      <c r="I2068" s="1">
        <v>7</v>
      </c>
      <c r="L2068" s="1">
        <v>3</v>
      </c>
      <c r="M2068" s="1" t="s">
        <v>4120</v>
      </c>
      <c r="N2068" s="1" t="s">
        <v>9092</v>
      </c>
      <c r="T2068" s="1" t="s">
        <v>11389</v>
      </c>
      <c r="U2068" s="1" t="s">
        <v>324</v>
      </c>
      <c r="V2068" s="1" t="s">
        <v>6693</v>
      </c>
      <c r="Y2068" s="1" t="s">
        <v>3093</v>
      </c>
      <c r="Z2068" s="1" t="s">
        <v>7572</v>
      </c>
      <c r="AC2068" s="1">
        <v>21</v>
      </c>
      <c r="AD2068" s="1" t="s">
        <v>415</v>
      </c>
      <c r="AE2068" s="1" t="s">
        <v>8756</v>
      </c>
      <c r="AT2068" s="1" t="s">
        <v>44</v>
      </c>
      <c r="AU2068" s="1" t="s">
        <v>6669</v>
      </c>
      <c r="AV2068" s="1" t="s">
        <v>1120</v>
      </c>
      <c r="AW2068" s="1" t="s">
        <v>7728</v>
      </c>
      <c r="BB2068" s="1" t="s">
        <v>46</v>
      </c>
      <c r="BC2068" s="1" t="s">
        <v>6783</v>
      </c>
      <c r="BD2068" s="1" t="s">
        <v>4119</v>
      </c>
      <c r="BE2068" s="1" t="s">
        <v>11847</v>
      </c>
    </row>
    <row r="2069" spans="1:73" ht="13.5" customHeight="1" x14ac:dyDescent="0.25">
      <c r="A2069" s="4" t="str">
        <f t="shared" si="65"/>
        <v>1687_풍각남면_280</v>
      </c>
      <c r="B2069" s="1">
        <v>1687</v>
      </c>
      <c r="C2069" s="1" t="s">
        <v>11322</v>
      </c>
      <c r="D2069" s="1" t="s">
        <v>11323</v>
      </c>
      <c r="E2069" s="1">
        <v>2068</v>
      </c>
      <c r="F2069" s="1">
        <v>11</v>
      </c>
      <c r="G2069" s="1" t="s">
        <v>4041</v>
      </c>
      <c r="H2069" s="1" t="s">
        <v>13398</v>
      </c>
      <c r="I2069" s="1">
        <v>7</v>
      </c>
      <c r="L2069" s="1">
        <v>3</v>
      </c>
      <c r="M2069" s="1" t="s">
        <v>4120</v>
      </c>
      <c r="N2069" s="1" t="s">
        <v>9092</v>
      </c>
      <c r="T2069" s="1" t="s">
        <v>11389</v>
      </c>
      <c r="U2069" s="1" t="s">
        <v>324</v>
      </c>
      <c r="V2069" s="1" t="s">
        <v>6693</v>
      </c>
      <c r="Y2069" s="1" t="s">
        <v>4344</v>
      </c>
      <c r="Z2069" s="1" t="s">
        <v>8166</v>
      </c>
      <c r="AC2069" s="1">
        <v>16</v>
      </c>
      <c r="AD2069" s="1" t="s">
        <v>1075</v>
      </c>
      <c r="AE2069" s="1" t="s">
        <v>8769</v>
      </c>
      <c r="AF2069" s="1" t="s">
        <v>97</v>
      </c>
      <c r="AG2069" s="1" t="s">
        <v>8774</v>
      </c>
      <c r="AT2069" s="1" t="s">
        <v>44</v>
      </c>
      <c r="AU2069" s="1" t="s">
        <v>6669</v>
      </c>
      <c r="AV2069" s="1" t="s">
        <v>1120</v>
      </c>
      <c r="AW2069" s="1" t="s">
        <v>7728</v>
      </c>
      <c r="BB2069" s="1" t="s">
        <v>46</v>
      </c>
      <c r="BC2069" s="1" t="s">
        <v>6783</v>
      </c>
      <c r="BD2069" s="1" t="s">
        <v>4119</v>
      </c>
      <c r="BE2069" s="1" t="s">
        <v>11847</v>
      </c>
      <c r="BU2069" s="1" t="s">
        <v>5363</v>
      </c>
    </row>
    <row r="2070" spans="1:73" ht="13.5" customHeight="1" x14ac:dyDescent="0.25">
      <c r="A2070" s="4" t="str">
        <f t="shared" si="65"/>
        <v>1687_풍각남면_280</v>
      </c>
      <c r="B2070" s="1">
        <v>1687</v>
      </c>
      <c r="C2070" s="1" t="s">
        <v>11322</v>
      </c>
      <c r="D2070" s="1" t="s">
        <v>11323</v>
      </c>
      <c r="E2070" s="1">
        <v>2069</v>
      </c>
      <c r="F2070" s="1">
        <v>11</v>
      </c>
      <c r="G2070" s="1" t="s">
        <v>4041</v>
      </c>
      <c r="H2070" s="1" t="s">
        <v>13398</v>
      </c>
      <c r="I2070" s="1">
        <v>7</v>
      </c>
      <c r="L2070" s="1">
        <v>3</v>
      </c>
      <c r="M2070" s="1" t="s">
        <v>4120</v>
      </c>
      <c r="N2070" s="1" t="s">
        <v>9092</v>
      </c>
      <c r="T2070" s="1" t="s">
        <v>11389</v>
      </c>
      <c r="U2070" s="1" t="s">
        <v>324</v>
      </c>
      <c r="V2070" s="1" t="s">
        <v>6693</v>
      </c>
      <c r="Y2070" s="1" t="s">
        <v>1574</v>
      </c>
      <c r="Z2070" s="1" t="s">
        <v>7483</v>
      </c>
      <c r="AC2070" s="1">
        <v>11</v>
      </c>
      <c r="AD2070" s="1" t="s">
        <v>192</v>
      </c>
      <c r="AE2070" s="1" t="s">
        <v>8735</v>
      </c>
      <c r="AF2070" s="1" t="s">
        <v>97</v>
      </c>
      <c r="AG2070" s="1" t="s">
        <v>8774</v>
      </c>
      <c r="AT2070" s="1" t="s">
        <v>44</v>
      </c>
      <c r="AU2070" s="1" t="s">
        <v>6669</v>
      </c>
      <c r="AV2070" s="1" t="s">
        <v>1120</v>
      </c>
      <c r="AW2070" s="1" t="s">
        <v>7728</v>
      </c>
      <c r="BB2070" s="1" t="s">
        <v>46</v>
      </c>
      <c r="BC2070" s="1" t="s">
        <v>6783</v>
      </c>
      <c r="BD2070" s="1" t="s">
        <v>4119</v>
      </c>
      <c r="BE2070" s="1" t="s">
        <v>11847</v>
      </c>
      <c r="BU2070" s="1" t="s">
        <v>5363</v>
      </c>
    </row>
    <row r="2071" spans="1:73" ht="13.5" customHeight="1" x14ac:dyDescent="0.25">
      <c r="A2071" s="4" t="str">
        <f t="shared" si="65"/>
        <v>1687_풍각남면_280</v>
      </c>
      <c r="B2071" s="1">
        <v>1687</v>
      </c>
      <c r="C2071" s="1" t="s">
        <v>11322</v>
      </c>
      <c r="D2071" s="1" t="s">
        <v>11323</v>
      </c>
      <c r="E2071" s="1">
        <v>2070</v>
      </c>
      <c r="F2071" s="1">
        <v>11</v>
      </c>
      <c r="G2071" s="1" t="s">
        <v>4041</v>
      </c>
      <c r="H2071" s="1" t="s">
        <v>13398</v>
      </c>
      <c r="I2071" s="1">
        <v>7</v>
      </c>
      <c r="L2071" s="1">
        <v>3</v>
      </c>
      <c r="M2071" s="1" t="s">
        <v>4120</v>
      </c>
      <c r="N2071" s="1" t="s">
        <v>9092</v>
      </c>
      <c r="T2071" s="1" t="s">
        <v>11389</v>
      </c>
      <c r="U2071" s="1" t="s">
        <v>324</v>
      </c>
      <c r="V2071" s="1" t="s">
        <v>6693</v>
      </c>
      <c r="Y2071" s="1" t="s">
        <v>4345</v>
      </c>
      <c r="Z2071" s="1" t="s">
        <v>8167</v>
      </c>
      <c r="AC2071" s="1">
        <v>16</v>
      </c>
      <c r="AD2071" s="1" t="s">
        <v>1075</v>
      </c>
      <c r="AE2071" s="1" t="s">
        <v>8769</v>
      </c>
      <c r="AF2071" s="1" t="s">
        <v>97</v>
      </c>
      <c r="AG2071" s="1" t="s">
        <v>8774</v>
      </c>
      <c r="AT2071" s="1" t="s">
        <v>1171</v>
      </c>
      <c r="AU2071" s="1" t="s">
        <v>7037</v>
      </c>
      <c r="AV2071" s="1" t="s">
        <v>4337</v>
      </c>
      <c r="AW2071" s="1" t="s">
        <v>8162</v>
      </c>
      <c r="BB2071" s="1" t="s">
        <v>46</v>
      </c>
      <c r="BC2071" s="1" t="s">
        <v>6783</v>
      </c>
      <c r="BD2071" s="1" t="s">
        <v>54</v>
      </c>
      <c r="BE2071" s="1" t="s">
        <v>7112</v>
      </c>
    </row>
    <row r="2072" spans="1:73" ht="13.5" customHeight="1" x14ac:dyDescent="0.25">
      <c r="A2072" s="4" t="str">
        <f t="shared" si="65"/>
        <v>1687_풍각남면_280</v>
      </c>
      <c r="B2072" s="1">
        <v>1687</v>
      </c>
      <c r="C2072" s="1" t="s">
        <v>11322</v>
      </c>
      <c r="D2072" s="1" t="s">
        <v>11323</v>
      </c>
      <c r="E2072" s="1">
        <v>2071</v>
      </c>
      <c r="F2072" s="1">
        <v>11</v>
      </c>
      <c r="G2072" s="1" t="s">
        <v>4041</v>
      </c>
      <c r="H2072" s="1" t="s">
        <v>13398</v>
      </c>
      <c r="I2072" s="1">
        <v>7</v>
      </c>
      <c r="L2072" s="1">
        <v>3</v>
      </c>
      <c r="M2072" s="1" t="s">
        <v>4120</v>
      </c>
      <c r="N2072" s="1" t="s">
        <v>9092</v>
      </c>
      <c r="T2072" s="1" t="s">
        <v>11389</v>
      </c>
      <c r="U2072" s="1" t="s">
        <v>324</v>
      </c>
      <c r="V2072" s="1" t="s">
        <v>6693</v>
      </c>
      <c r="Y2072" s="1" t="s">
        <v>2023</v>
      </c>
      <c r="Z2072" s="1" t="s">
        <v>7593</v>
      </c>
      <c r="AC2072" s="1">
        <v>14</v>
      </c>
      <c r="AD2072" s="1" t="s">
        <v>240</v>
      </c>
      <c r="AE2072" s="1" t="s">
        <v>8740</v>
      </c>
      <c r="AF2072" s="1" t="s">
        <v>97</v>
      </c>
      <c r="AG2072" s="1" t="s">
        <v>8774</v>
      </c>
      <c r="AT2072" s="1" t="s">
        <v>1171</v>
      </c>
      <c r="AU2072" s="1" t="s">
        <v>7037</v>
      </c>
      <c r="AV2072" s="1" t="s">
        <v>4337</v>
      </c>
      <c r="AW2072" s="1" t="s">
        <v>8162</v>
      </c>
      <c r="BB2072" s="1" t="s">
        <v>46</v>
      </c>
      <c r="BC2072" s="1" t="s">
        <v>6783</v>
      </c>
      <c r="BD2072" s="1" t="s">
        <v>54</v>
      </c>
      <c r="BE2072" s="1" t="s">
        <v>7112</v>
      </c>
      <c r="BU2072" s="1" t="s">
        <v>5363</v>
      </c>
    </row>
    <row r="2073" spans="1:73" ht="13.5" customHeight="1" x14ac:dyDescent="0.25">
      <c r="A2073" s="4" t="str">
        <f t="shared" si="65"/>
        <v>1687_풍각남면_280</v>
      </c>
      <c r="B2073" s="1">
        <v>1687</v>
      </c>
      <c r="C2073" s="1" t="s">
        <v>11322</v>
      </c>
      <c r="D2073" s="1" t="s">
        <v>11323</v>
      </c>
      <c r="E2073" s="1">
        <v>2072</v>
      </c>
      <c r="F2073" s="1">
        <v>11</v>
      </c>
      <c r="G2073" s="1" t="s">
        <v>4041</v>
      </c>
      <c r="H2073" s="1" t="s">
        <v>13398</v>
      </c>
      <c r="I2073" s="1">
        <v>7</v>
      </c>
      <c r="L2073" s="1">
        <v>3</v>
      </c>
      <c r="M2073" s="1" t="s">
        <v>4120</v>
      </c>
      <c r="N2073" s="1" t="s">
        <v>9092</v>
      </c>
      <c r="T2073" s="1" t="s">
        <v>11389</v>
      </c>
      <c r="U2073" s="1" t="s">
        <v>324</v>
      </c>
      <c r="V2073" s="1" t="s">
        <v>6693</v>
      </c>
      <c r="Y2073" s="1" t="s">
        <v>4346</v>
      </c>
      <c r="Z2073" s="1" t="s">
        <v>8168</v>
      </c>
      <c r="AC2073" s="1">
        <v>59</v>
      </c>
      <c r="AD2073" s="1" t="s">
        <v>312</v>
      </c>
      <c r="AE2073" s="1" t="s">
        <v>8746</v>
      </c>
      <c r="AF2073" s="1" t="s">
        <v>97</v>
      </c>
      <c r="AG2073" s="1" t="s">
        <v>8774</v>
      </c>
      <c r="AT2073" s="1" t="s">
        <v>297</v>
      </c>
      <c r="AU2073" s="1" t="s">
        <v>11759</v>
      </c>
      <c r="AV2073" s="1" t="s">
        <v>4347</v>
      </c>
      <c r="AW2073" s="1" t="s">
        <v>13577</v>
      </c>
      <c r="BB2073" s="1" t="s">
        <v>46</v>
      </c>
      <c r="BC2073" s="1" t="s">
        <v>6783</v>
      </c>
      <c r="BD2073" s="1" t="s">
        <v>4124</v>
      </c>
      <c r="BE2073" s="1" t="s">
        <v>9813</v>
      </c>
    </row>
    <row r="2074" spans="1:73" ht="13.5" customHeight="1" x14ac:dyDescent="0.25">
      <c r="A2074" s="4" t="str">
        <f t="shared" si="65"/>
        <v>1687_풍각남면_280</v>
      </c>
      <c r="B2074" s="1">
        <v>1687</v>
      </c>
      <c r="C2074" s="1" t="s">
        <v>11322</v>
      </c>
      <c r="D2074" s="1" t="s">
        <v>11323</v>
      </c>
      <c r="E2074" s="1">
        <v>2073</v>
      </c>
      <c r="F2074" s="1">
        <v>11</v>
      </c>
      <c r="G2074" s="1" t="s">
        <v>4041</v>
      </c>
      <c r="H2074" s="1" t="s">
        <v>13398</v>
      </c>
      <c r="I2074" s="1">
        <v>7</v>
      </c>
      <c r="L2074" s="1">
        <v>3</v>
      </c>
      <c r="M2074" s="1" t="s">
        <v>4120</v>
      </c>
      <c r="N2074" s="1" t="s">
        <v>9092</v>
      </c>
      <c r="T2074" s="1" t="s">
        <v>11389</v>
      </c>
      <c r="U2074" s="1" t="s">
        <v>326</v>
      </c>
      <c r="V2074" s="1" t="s">
        <v>6686</v>
      </c>
      <c r="Y2074" s="1" t="s">
        <v>4348</v>
      </c>
      <c r="Z2074" s="1" t="s">
        <v>8169</v>
      </c>
      <c r="AG2074" s="1" t="s">
        <v>13700</v>
      </c>
      <c r="AI2074" s="1" t="s">
        <v>8887</v>
      </c>
    </row>
    <row r="2075" spans="1:73" ht="13.5" customHeight="1" x14ac:dyDescent="0.25">
      <c r="A2075" s="4" t="str">
        <f t="shared" si="65"/>
        <v>1687_풍각남면_280</v>
      </c>
      <c r="B2075" s="1">
        <v>1687</v>
      </c>
      <c r="C2075" s="1" t="s">
        <v>11322</v>
      </c>
      <c r="D2075" s="1" t="s">
        <v>11323</v>
      </c>
      <c r="E2075" s="1">
        <v>2074</v>
      </c>
      <c r="F2075" s="1">
        <v>11</v>
      </c>
      <c r="G2075" s="1" t="s">
        <v>4041</v>
      </c>
      <c r="H2075" s="1" t="s">
        <v>13398</v>
      </c>
      <c r="I2075" s="1">
        <v>7</v>
      </c>
      <c r="L2075" s="1">
        <v>3</v>
      </c>
      <c r="M2075" s="1" t="s">
        <v>4120</v>
      </c>
      <c r="N2075" s="1" t="s">
        <v>9092</v>
      </c>
      <c r="T2075" s="1" t="s">
        <v>11389</v>
      </c>
      <c r="U2075" s="1" t="s">
        <v>322</v>
      </c>
      <c r="V2075" s="1" t="s">
        <v>6685</v>
      </c>
      <c r="Y2075" s="1" t="s">
        <v>4349</v>
      </c>
      <c r="Z2075" s="1" t="s">
        <v>8170</v>
      </c>
      <c r="AG2075" s="1" t="s">
        <v>13700</v>
      </c>
      <c r="AI2075" s="1" t="s">
        <v>8887</v>
      </c>
    </row>
    <row r="2076" spans="1:73" ht="13.5" customHeight="1" x14ac:dyDescent="0.25">
      <c r="A2076" s="4" t="str">
        <f t="shared" si="65"/>
        <v>1687_풍각남면_280</v>
      </c>
      <c r="B2076" s="1">
        <v>1687</v>
      </c>
      <c r="C2076" s="1" t="s">
        <v>11322</v>
      </c>
      <c r="D2076" s="1" t="s">
        <v>11323</v>
      </c>
      <c r="E2076" s="1">
        <v>2075</v>
      </c>
      <c r="F2076" s="1">
        <v>11</v>
      </c>
      <c r="G2076" s="1" t="s">
        <v>4041</v>
      </c>
      <c r="H2076" s="1" t="s">
        <v>13398</v>
      </c>
      <c r="I2076" s="1">
        <v>7</v>
      </c>
      <c r="L2076" s="1">
        <v>3</v>
      </c>
      <c r="M2076" s="1" t="s">
        <v>4120</v>
      </c>
      <c r="N2076" s="1" t="s">
        <v>9092</v>
      </c>
      <c r="T2076" s="1" t="s">
        <v>11389</v>
      </c>
      <c r="U2076" s="1" t="s">
        <v>326</v>
      </c>
      <c r="V2076" s="1" t="s">
        <v>6686</v>
      </c>
      <c r="Y2076" s="1" t="s">
        <v>562</v>
      </c>
      <c r="Z2076" s="1" t="s">
        <v>7213</v>
      </c>
      <c r="AG2076" s="1" t="s">
        <v>13700</v>
      </c>
      <c r="AI2076" s="1" t="s">
        <v>8887</v>
      </c>
    </row>
    <row r="2077" spans="1:73" ht="13.5" customHeight="1" x14ac:dyDescent="0.25">
      <c r="A2077" s="4" t="str">
        <f t="shared" si="65"/>
        <v>1687_풍각남면_280</v>
      </c>
      <c r="B2077" s="1">
        <v>1687</v>
      </c>
      <c r="C2077" s="1" t="s">
        <v>11322</v>
      </c>
      <c r="D2077" s="1" t="s">
        <v>11323</v>
      </c>
      <c r="E2077" s="1">
        <v>2076</v>
      </c>
      <c r="F2077" s="1">
        <v>11</v>
      </c>
      <c r="G2077" s="1" t="s">
        <v>4041</v>
      </c>
      <c r="H2077" s="1" t="s">
        <v>13398</v>
      </c>
      <c r="I2077" s="1">
        <v>7</v>
      </c>
      <c r="L2077" s="1">
        <v>3</v>
      </c>
      <c r="M2077" s="1" t="s">
        <v>4120</v>
      </c>
      <c r="N2077" s="1" t="s">
        <v>9092</v>
      </c>
      <c r="T2077" s="1" t="s">
        <v>11389</v>
      </c>
      <c r="U2077" s="1" t="s">
        <v>322</v>
      </c>
      <c r="V2077" s="1" t="s">
        <v>6685</v>
      </c>
      <c r="Y2077" s="1" t="s">
        <v>13918</v>
      </c>
      <c r="Z2077" s="1" t="s">
        <v>11486</v>
      </c>
      <c r="AG2077" s="1" t="s">
        <v>13700</v>
      </c>
      <c r="AI2077" s="1" t="s">
        <v>8887</v>
      </c>
    </row>
    <row r="2078" spans="1:73" ht="13.5" customHeight="1" x14ac:dyDescent="0.25">
      <c r="A2078" s="4" t="str">
        <f t="shared" si="65"/>
        <v>1687_풍각남면_280</v>
      </c>
      <c r="B2078" s="1">
        <v>1687</v>
      </c>
      <c r="C2078" s="1" t="s">
        <v>11322</v>
      </c>
      <c r="D2078" s="1" t="s">
        <v>11323</v>
      </c>
      <c r="E2078" s="1">
        <v>2077</v>
      </c>
      <c r="F2078" s="1">
        <v>11</v>
      </c>
      <c r="G2078" s="1" t="s">
        <v>4041</v>
      </c>
      <c r="H2078" s="1" t="s">
        <v>13398</v>
      </c>
      <c r="I2078" s="1">
        <v>7</v>
      </c>
      <c r="L2078" s="1">
        <v>3</v>
      </c>
      <c r="M2078" s="1" t="s">
        <v>4120</v>
      </c>
      <c r="N2078" s="1" t="s">
        <v>9092</v>
      </c>
      <c r="T2078" s="1" t="s">
        <v>11389</v>
      </c>
      <c r="U2078" s="1" t="s">
        <v>322</v>
      </c>
      <c r="V2078" s="1" t="s">
        <v>6685</v>
      </c>
      <c r="Y2078" s="1" t="s">
        <v>13919</v>
      </c>
      <c r="Z2078" s="1" t="s">
        <v>8171</v>
      </c>
      <c r="AG2078" s="1" t="s">
        <v>13700</v>
      </c>
      <c r="AI2078" s="1" t="s">
        <v>8887</v>
      </c>
    </row>
    <row r="2079" spans="1:73" ht="13.5" customHeight="1" x14ac:dyDescent="0.25">
      <c r="A2079" s="4" t="str">
        <f t="shared" si="65"/>
        <v>1687_풍각남면_280</v>
      </c>
      <c r="B2079" s="1">
        <v>1687</v>
      </c>
      <c r="C2079" s="1" t="s">
        <v>11322</v>
      </c>
      <c r="D2079" s="1" t="s">
        <v>11323</v>
      </c>
      <c r="E2079" s="1">
        <v>2078</v>
      </c>
      <c r="F2079" s="1">
        <v>11</v>
      </c>
      <c r="G2079" s="1" t="s">
        <v>4041</v>
      </c>
      <c r="H2079" s="1" t="s">
        <v>13398</v>
      </c>
      <c r="I2079" s="1">
        <v>7</v>
      </c>
      <c r="L2079" s="1">
        <v>3</v>
      </c>
      <c r="M2079" s="1" t="s">
        <v>4120</v>
      </c>
      <c r="N2079" s="1" t="s">
        <v>9092</v>
      </c>
      <c r="T2079" s="1" t="s">
        <v>11389</v>
      </c>
      <c r="U2079" s="1" t="s">
        <v>322</v>
      </c>
      <c r="V2079" s="1" t="s">
        <v>6685</v>
      </c>
      <c r="Y2079" s="1" t="s">
        <v>1363</v>
      </c>
      <c r="Z2079" s="1" t="s">
        <v>7418</v>
      </c>
      <c r="AG2079" s="1" t="s">
        <v>13700</v>
      </c>
      <c r="AI2079" s="1" t="s">
        <v>8887</v>
      </c>
    </row>
    <row r="2080" spans="1:73" ht="13.5" customHeight="1" x14ac:dyDescent="0.25">
      <c r="A2080" s="4" t="str">
        <f t="shared" si="65"/>
        <v>1687_풍각남면_280</v>
      </c>
      <c r="B2080" s="1">
        <v>1687</v>
      </c>
      <c r="C2080" s="1" t="s">
        <v>11322</v>
      </c>
      <c r="D2080" s="1" t="s">
        <v>11323</v>
      </c>
      <c r="E2080" s="1">
        <v>2079</v>
      </c>
      <c r="F2080" s="1">
        <v>11</v>
      </c>
      <c r="G2080" s="1" t="s">
        <v>4041</v>
      </c>
      <c r="H2080" s="1" t="s">
        <v>13398</v>
      </c>
      <c r="I2080" s="1">
        <v>7</v>
      </c>
      <c r="L2080" s="1">
        <v>3</v>
      </c>
      <c r="M2080" s="1" t="s">
        <v>4120</v>
      </c>
      <c r="N2080" s="1" t="s">
        <v>9092</v>
      </c>
      <c r="T2080" s="1" t="s">
        <v>11389</v>
      </c>
      <c r="U2080" s="1" t="s">
        <v>326</v>
      </c>
      <c r="V2080" s="1" t="s">
        <v>6686</v>
      </c>
      <c r="Y2080" s="1" t="s">
        <v>2180</v>
      </c>
      <c r="Z2080" s="1" t="s">
        <v>7633</v>
      </c>
      <c r="AF2080" s="1" t="s">
        <v>4350</v>
      </c>
      <c r="AG2080" s="1" t="s">
        <v>8810</v>
      </c>
      <c r="AH2080" s="1" t="s">
        <v>13633</v>
      </c>
      <c r="AI2080" s="1" t="s">
        <v>8887</v>
      </c>
    </row>
    <row r="2081" spans="1:73" ht="13.5" customHeight="1" x14ac:dyDescent="0.25">
      <c r="A2081" s="4" t="str">
        <f t="shared" si="65"/>
        <v>1687_풍각남면_280</v>
      </c>
      <c r="B2081" s="1">
        <v>1687</v>
      </c>
      <c r="C2081" s="1" t="s">
        <v>11322</v>
      </c>
      <c r="D2081" s="1" t="s">
        <v>11323</v>
      </c>
      <c r="E2081" s="1">
        <v>2080</v>
      </c>
      <c r="F2081" s="1">
        <v>11</v>
      </c>
      <c r="G2081" s="1" t="s">
        <v>4041</v>
      </c>
      <c r="H2081" s="1" t="s">
        <v>13398</v>
      </c>
      <c r="I2081" s="1">
        <v>7</v>
      </c>
      <c r="L2081" s="1">
        <v>4</v>
      </c>
      <c r="M2081" s="1" t="s">
        <v>13309</v>
      </c>
      <c r="N2081" s="1" t="s">
        <v>13310</v>
      </c>
      <c r="O2081" s="1" t="s">
        <v>443</v>
      </c>
      <c r="P2081" s="1" t="s">
        <v>11371</v>
      </c>
      <c r="T2081" s="1" t="s">
        <v>11368</v>
      </c>
      <c r="U2081" s="1" t="s">
        <v>58</v>
      </c>
      <c r="V2081" s="1" t="s">
        <v>6774</v>
      </c>
      <c r="W2081" s="1" t="s">
        <v>74</v>
      </c>
      <c r="X2081" s="1" t="s">
        <v>7057</v>
      </c>
      <c r="Y2081" s="1" t="s">
        <v>13313</v>
      </c>
      <c r="Z2081" s="1" t="s">
        <v>8160</v>
      </c>
      <c r="AA2081" s="1" t="s">
        <v>12317</v>
      </c>
      <c r="AB2081" s="1" t="s">
        <v>7493</v>
      </c>
      <c r="AC2081" s="1">
        <v>27</v>
      </c>
      <c r="AD2081" s="1" t="s">
        <v>162</v>
      </c>
      <c r="AE2081" s="1" t="s">
        <v>8732</v>
      </c>
      <c r="AJ2081" s="1" t="s">
        <v>17</v>
      </c>
      <c r="AK2081" s="1" t="s">
        <v>8908</v>
      </c>
      <c r="AL2081" s="1" t="s">
        <v>981</v>
      </c>
      <c r="AM2081" s="1" t="s">
        <v>8921</v>
      </c>
      <c r="AT2081" s="1" t="s">
        <v>471</v>
      </c>
      <c r="AU2081" s="1" t="s">
        <v>9170</v>
      </c>
      <c r="AV2081" s="1" t="s">
        <v>4329</v>
      </c>
      <c r="AW2081" s="1" t="s">
        <v>9561</v>
      </c>
      <c r="BG2081" s="1" t="s">
        <v>3912</v>
      </c>
      <c r="BH2081" s="1" t="s">
        <v>9927</v>
      </c>
      <c r="BI2081" s="1" t="s">
        <v>3913</v>
      </c>
      <c r="BJ2081" s="1" t="s">
        <v>7080</v>
      </c>
      <c r="BK2081" s="1" t="s">
        <v>4351</v>
      </c>
      <c r="BL2081" s="1" t="s">
        <v>10368</v>
      </c>
      <c r="BM2081" s="1" t="s">
        <v>3915</v>
      </c>
      <c r="BN2081" s="1" t="s">
        <v>10600</v>
      </c>
      <c r="BO2081" s="1" t="s">
        <v>471</v>
      </c>
      <c r="BP2081" s="1" t="s">
        <v>9170</v>
      </c>
      <c r="BQ2081" s="1" t="s">
        <v>380</v>
      </c>
      <c r="BR2081" s="1" t="s">
        <v>12102</v>
      </c>
      <c r="BS2081" s="1" t="s">
        <v>56</v>
      </c>
      <c r="BT2081" s="1" t="s">
        <v>11552</v>
      </c>
    </row>
    <row r="2082" spans="1:73" ht="13.5" customHeight="1" x14ac:dyDescent="0.25">
      <c r="A2082" s="4" t="str">
        <f t="shared" ref="A2082:A2099" si="66">HYPERLINK("http://kyu.snu.ac.kr/sdhj/index.jsp?type=hj/GK14817_00IH_0001_0280.jpg","1687_풍각남면_280")</f>
        <v>1687_풍각남면_280</v>
      </c>
      <c r="B2082" s="1">
        <v>1687</v>
      </c>
      <c r="C2082" s="1" t="s">
        <v>11322</v>
      </c>
      <c r="D2082" s="1" t="s">
        <v>11323</v>
      </c>
      <c r="E2082" s="1">
        <v>2081</v>
      </c>
      <c r="F2082" s="1">
        <v>11</v>
      </c>
      <c r="G2082" s="1" t="s">
        <v>4041</v>
      </c>
      <c r="H2082" s="1" t="s">
        <v>13398</v>
      </c>
      <c r="I2082" s="1">
        <v>7</v>
      </c>
      <c r="L2082" s="1">
        <v>4</v>
      </c>
      <c r="M2082" s="1" t="s">
        <v>4120</v>
      </c>
      <c r="N2082" s="1" t="s">
        <v>9092</v>
      </c>
      <c r="S2082" s="1" t="s">
        <v>52</v>
      </c>
      <c r="T2082" s="1" t="s">
        <v>6593</v>
      </c>
      <c r="W2082" s="1" t="s">
        <v>98</v>
      </c>
      <c r="X2082" s="1" t="s">
        <v>11439</v>
      </c>
      <c r="Y2082" s="1" t="s">
        <v>405</v>
      </c>
      <c r="Z2082" s="1" t="s">
        <v>7177</v>
      </c>
      <c r="AC2082" s="1">
        <v>25</v>
      </c>
      <c r="AD2082" s="1" t="s">
        <v>401</v>
      </c>
      <c r="AE2082" s="1" t="s">
        <v>8754</v>
      </c>
      <c r="AJ2082" s="1" t="s">
        <v>1654</v>
      </c>
      <c r="AK2082" s="1" t="s">
        <v>8909</v>
      </c>
      <c r="AL2082" s="1" t="s">
        <v>370</v>
      </c>
      <c r="AM2082" s="1" t="s">
        <v>8933</v>
      </c>
      <c r="AT2082" s="1" t="s">
        <v>905</v>
      </c>
      <c r="AU2082" s="1" t="s">
        <v>6967</v>
      </c>
      <c r="AV2082" s="1" t="s">
        <v>4352</v>
      </c>
      <c r="AW2082" s="1" t="s">
        <v>9564</v>
      </c>
      <c r="BG2082" s="1" t="s">
        <v>905</v>
      </c>
      <c r="BH2082" s="1" t="s">
        <v>6967</v>
      </c>
      <c r="BI2082" s="1" t="s">
        <v>4353</v>
      </c>
      <c r="BJ2082" s="1" t="s">
        <v>10189</v>
      </c>
      <c r="BK2082" s="1" t="s">
        <v>281</v>
      </c>
      <c r="BL2082" s="1" t="s">
        <v>9918</v>
      </c>
      <c r="BM2082" s="1" t="s">
        <v>4354</v>
      </c>
      <c r="BN2082" s="1" t="s">
        <v>10628</v>
      </c>
      <c r="BO2082" s="1" t="s">
        <v>78</v>
      </c>
      <c r="BP2082" s="1" t="s">
        <v>6689</v>
      </c>
      <c r="BQ2082" s="1" t="s">
        <v>4355</v>
      </c>
      <c r="BR2082" s="1" t="s">
        <v>11968</v>
      </c>
      <c r="BS2082" s="1" t="s">
        <v>4356</v>
      </c>
      <c r="BT2082" s="1" t="s">
        <v>11305</v>
      </c>
    </row>
    <row r="2083" spans="1:73" ht="13.5" customHeight="1" x14ac:dyDescent="0.25">
      <c r="A2083" s="4" t="str">
        <f t="shared" si="66"/>
        <v>1687_풍각남면_280</v>
      </c>
      <c r="B2083" s="1">
        <v>1687</v>
      </c>
      <c r="C2083" s="1" t="s">
        <v>11322</v>
      </c>
      <c r="D2083" s="1" t="s">
        <v>11323</v>
      </c>
      <c r="E2083" s="1">
        <v>2082</v>
      </c>
      <c r="F2083" s="1">
        <v>11</v>
      </c>
      <c r="G2083" s="1" t="s">
        <v>4041</v>
      </c>
      <c r="H2083" s="1" t="s">
        <v>13398</v>
      </c>
      <c r="I2083" s="1">
        <v>7</v>
      </c>
      <c r="L2083" s="1">
        <v>4</v>
      </c>
      <c r="M2083" s="1" t="s">
        <v>4120</v>
      </c>
      <c r="N2083" s="1" t="s">
        <v>9092</v>
      </c>
      <c r="T2083" s="1" t="s">
        <v>11389</v>
      </c>
      <c r="U2083" s="1" t="s">
        <v>413</v>
      </c>
      <c r="V2083" s="1" t="s">
        <v>6695</v>
      </c>
      <c r="Y2083" s="1" t="s">
        <v>4348</v>
      </c>
      <c r="Z2083" s="1" t="s">
        <v>8169</v>
      </c>
      <c r="AC2083" s="1">
        <v>16</v>
      </c>
      <c r="AD2083" s="1" t="s">
        <v>1075</v>
      </c>
      <c r="AE2083" s="1" t="s">
        <v>8769</v>
      </c>
      <c r="AT2083" s="1" t="s">
        <v>44</v>
      </c>
      <c r="AU2083" s="1" t="s">
        <v>6669</v>
      </c>
      <c r="AV2083" s="1" t="s">
        <v>4102</v>
      </c>
      <c r="AW2083" s="1" t="s">
        <v>8104</v>
      </c>
      <c r="BB2083" s="1" t="s">
        <v>46</v>
      </c>
      <c r="BC2083" s="1" t="s">
        <v>6783</v>
      </c>
      <c r="BD2083" s="1" t="s">
        <v>13755</v>
      </c>
      <c r="BE2083" s="1" t="s">
        <v>7324</v>
      </c>
    </row>
    <row r="2084" spans="1:73" ht="13.5" customHeight="1" x14ac:dyDescent="0.25">
      <c r="A2084" s="4" t="str">
        <f t="shared" si="66"/>
        <v>1687_풍각남면_280</v>
      </c>
      <c r="B2084" s="1">
        <v>1687</v>
      </c>
      <c r="C2084" s="1" t="s">
        <v>11322</v>
      </c>
      <c r="D2084" s="1" t="s">
        <v>11323</v>
      </c>
      <c r="E2084" s="1">
        <v>2083</v>
      </c>
      <c r="F2084" s="1">
        <v>11</v>
      </c>
      <c r="G2084" s="1" t="s">
        <v>4041</v>
      </c>
      <c r="H2084" s="1" t="s">
        <v>13398</v>
      </c>
      <c r="I2084" s="1">
        <v>7</v>
      </c>
      <c r="L2084" s="1">
        <v>4</v>
      </c>
      <c r="M2084" s="1" t="s">
        <v>4120</v>
      </c>
      <c r="N2084" s="1" t="s">
        <v>9092</v>
      </c>
      <c r="T2084" s="1" t="s">
        <v>11389</v>
      </c>
      <c r="U2084" s="1" t="s">
        <v>326</v>
      </c>
      <c r="V2084" s="1" t="s">
        <v>6686</v>
      </c>
      <c r="Y2084" s="1" t="s">
        <v>2180</v>
      </c>
      <c r="Z2084" s="1" t="s">
        <v>7633</v>
      </c>
      <c r="AC2084" s="1">
        <v>24</v>
      </c>
      <c r="AD2084" s="1" t="s">
        <v>764</v>
      </c>
      <c r="AE2084" s="1" t="s">
        <v>8767</v>
      </c>
      <c r="AF2084" s="1" t="s">
        <v>1169</v>
      </c>
      <c r="AG2084" s="1" t="s">
        <v>8785</v>
      </c>
    </row>
    <row r="2085" spans="1:73" ht="13.5" customHeight="1" x14ac:dyDescent="0.25">
      <c r="A2085" s="4" t="str">
        <f t="shared" si="66"/>
        <v>1687_풍각남면_280</v>
      </c>
      <c r="B2085" s="1">
        <v>1687</v>
      </c>
      <c r="C2085" s="1" t="s">
        <v>11322</v>
      </c>
      <c r="D2085" s="1" t="s">
        <v>11323</v>
      </c>
      <c r="E2085" s="1">
        <v>2084</v>
      </c>
      <c r="F2085" s="1">
        <v>11</v>
      </c>
      <c r="G2085" s="1" t="s">
        <v>4041</v>
      </c>
      <c r="H2085" s="1" t="s">
        <v>13398</v>
      </c>
      <c r="I2085" s="1">
        <v>7</v>
      </c>
      <c r="L2085" s="1">
        <v>4</v>
      </c>
      <c r="M2085" s="1" t="s">
        <v>4120</v>
      </c>
      <c r="N2085" s="1" t="s">
        <v>9092</v>
      </c>
      <c r="T2085" s="1" t="s">
        <v>11389</v>
      </c>
      <c r="U2085" s="1" t="s">
        <v>324</v>
      </c>
      <c r="V2085" s="1" t="s">
        <v>6693</v>
      </c>
      <c r="Y2085" s="1" t="s">
        <v>13918</v>
      </c>
      <c r="Z2085" s="1" t="s">
        <v>11486</v>
      </c>
      <c r="AC2085" s="1">
        <v>42</v>
      </c>
      <c r="AD2085" s="1" t="s">
        <v>307</v>
      </c>
      <c r="AE2085" s="1" t="s">
        <v>8745</v>
      </c>
      <c r="AT2085" s="1" t="s">
        <v>44</v>
      </c>
      <c r="AU2085" s="1" t="s">
        <v>6669</v>
      </c>
      <c r="AV2085" s="1" t="s">
        <v>4043</v>
      </c>
      <c r="AW2085" s="1" t="s">
        <v>11508</v>
      </c>
      <c r="BB2085" s="1" t="s">
        <v>83</v>
      </c>
      <c r="BC2085" s="1" t="s">
        <v>11816</v>
      </c>
      <c r="BD2085" s="1" t="s">
        <v>13910</v>
      </c>
      <c r="BE2085" s="1" t="s">
        <v>9809</v>
      </c>
    </row>
    <row r="2086" spans="1:73" ht="13.5" customHeight="1" x14ac:dyDescent="0.25">
      <c r="A2086" s="4" t="str">
        <f t="shared" si="66"/>
        <v>1687_풍각남면_280</v>
      </c>
      <c r="B2086" s="1">
        <v>1687</v>
      </c>
      <c r="C2086" s="1" t="s">
        <v>11322</v>
      </c>
      <c r="D2086" s="1" t="s">
        <v>11323</v>
      </c>
      <c r="E2086" s="1">
        <v>2085</v>
      </c>
      <c r="F2086" s="1">
        <v>11</v>
      </c>
      <c r="G2086" s="1" t="s">
        <v>4041</v>
      </c>
      <c r="H2086" s="1" t="s">
        <v>13398</v>
      </c>
      <c r="I2086" s="1">
        <v>7</v>
      </c>
      <c r="L2086" s="1">
        <v>4</v>
      </c>
      <c r="M2086" s="1" t="s">
        <v>4120</v>
      </c>
      <c r="N2086" s="1" t="s">
        <v>9092</v>
      </c>
      <c r="T2086" s="1" t="s">
        <v>11389</v>
      </c>
      <c r="U2086" s="1" t="s">
        <v>324</v>
      </c>
      <c r="V2086" s="1" t="s">
        <v>6693</v>
      </c>
      <c r="Y2086" s="1" t="s">
        <v>13919</v>
      </c>
      <c r="Z2086" s="1" t="s">
        <v>8171</v>
      </c>
      <c r="AC2086" s="1">
        <v>45</v>
      </c>
      <c r="AD2086" s="1" t="s">
        <v>100</v>
      </c>
      <c r="AE2086" s="1" t="s">
        <v>8722</v>
      </c>
      <c r="AT2086" s="1" t="s">
        <v>1171</v>
      </c>
      <c r="AU2086" s="1" t="s">
        <v>7037</v>
      </c>
      <c r="AV2086" s="1" t="s">
        <v>999</v>
      </c>
      <c r="AW2086" s="1" t="s">
        <v>7888</v>
      </c>
      <c r="BB2086" s="1" t="s">
        <v>83</v>
      </c>
      <c r="BC2086" s="1" t="s">
        <v>11816</v>
      </c>
      <c r="BD2086" s="1" t="s">
        <v>132</v>
      </c>
      <c r="BE2086" s="1" t="s">
        <v>7126</v>
      </c>
    </row>
    <row r="2087" spans="1:73" ht="13.5" customHeight="1" x14ac:dyDescent="0.25">
      <c r="A2087" s="4" t="str">
        <f t="shared" si="66"/>
        <v>1687_풍각남면_280</v>
      </c>
      <c r="B2087" s="1">
        <v>1687</v>
      </c>
      <c r="C2087" s="1" t="s">
        <v>11322</v>
      </c>
      <c r="D2087" s="1" t="s">
        <v>11323</v>
      </c>
      <c r="E2087" s="1">
        <v>2086</v>
      </c>
      <c r="F2087" s="1">
        <v>11</v>
      </c>
      <c r="G2087" s="1" t="s">
        <v>4041</v>
      </c>
      <c r="H2087" s="1" t="s">
        <v>13398</v>
      </c>
      <c r="I2087" s="1">
        <v>7</v>
      </c>
      <c r="L2087" s="1">
        <v>4</v>
      </c>
      <c r="M2087" s="1" t="s">
        <v>4120</v>
      </c>
      <c r="N2087" s="1" t="s">
        <v>9092</v>
      </c>
      <c r="T2087" s="1" t="s">
        <v>11389</v>
      </c>
      <c r="U2087" s="1" t="s">
        <v>324</v>
      </c>
      <c r="V2087" s="1" t="s">
        <v>6693</v>
      </c>
      <c r="Y2087" s="1" t="s">
        <v>1363</v>
      </c>
      <c r="Z2087" s="1" t="s">
        <v>7418</v>
      </c>
      <c r="AC2087" s="1">
        <v>15</v>
      </c>
      <c r="AD2087" s="1" t="s">
        <v>119</v>
      </c>
      <c r="AE2087" s="1" t="s">
        <v>8724</v>
      </c>
      <c r="AT2087" s="1" t="s">
        <v>44</v>
      </c>
      <c r="AU2087" s="1" t="s">
        <v>6669</v>
      </c>
      <c r="AV2087" s="1" t="s">
        <v>2800</v>
      </c>
      <c r="AW2087" s="1" t="s">
        <v>9565</v>
      </c>
      <c r="BB2087" s="1" t="s">
        <v>46</v>
      </c>
      <c r="BC2087" s="1" t="s">
        <v>6783</v>
      </c>
      <c r="BD2087" s="1" t="s">
        <v>13919</v>
      </c>
      <c r="BE2087" s="1" t="s">
        <v>8171</v>
      </c>
    </row>
    <row r="2088" spans="1:73" ht="13.5" customHeight="1" x14ac:dyDescent="0.25">
      <c r="A2088" s="4" t="str">
        <f t="shared" si="66"/>
        <v>1687_풍각남면_280</v>
      </c>
      <c r="B2088" s="1">
        <v>1687</v>
      </c>
      <c r="C2088" s="1" t="s">
        <v>11322</v>
      </c>
      <c r="D2088" s="1" t="s">
        <v>11323</v>
      </c>
      <c r="E2088" s="1">
        <v>2087</v>
      </c>
      <c r="F2088" s="1">
        <v>11</v>
      </c>
      <c r="G2088" s="1" t="s">
        <v>4041</v>
      </c>
      <c r="H2088" s="1" t="s">
        <v>13398</v>
      </c>
      <c r="I2088" s="1">
        <v>7</v>
      </c>
      <c r="L2088" s="1">
        <v>4</v>
      </c>
      <c r="M2088" s="1" t="s">
        <v>4120</v>
      </c>
      <c r="N2088" s="1" t="s">
        <v>9092</v>
      </c>
      <c r="T2088" s="1" t="s">
        <v>11389</v>
      </c>
      <c r="U2088" s="1" t="s">
        <v>324</v>
      </c>
      <c r="V2088" s="1" t="s">
        <v>6693</v>
      </c>
      <c r="Y2088" s="1" t="s">
        <v>4349</v>
      </c>
      <c r="Z2088" s="1" t="s">
        <v>8170</v>
      </c>
      <c r="AC2088" s="1">
        <v>14</v>
      </c>
      <c r="AD2088" s="1" t="s">
        <v>240</v>
      </c>
      <c r="AE2088" s="1" t="s">
        <v>8740</v>
      </c>
      <c r="AT2088" s="1" t="s">
        <v>1171</v>
      </c>
      <c r="AU2088" s="1" t="s">
        <v>7037</v>
      </c>
      <c r="AV2088" s="1" t="s">
        <v>2071</v>
      </c>
      <c r="AW2088" s="1" t="s">
        <v>8161</v>
      </c>
      <c r="BB2088" s="1" t="s">
        <v>46</v>
      </c>
      <c r="BC2088" s="1" t="s">
        <v>6783</v>
      </c>
      <c r="BD2088" s="1" t="s">
        <v>13434</v>
      </c>
      <c r="BE2088" s="1" t="s">
        <v>13453</v>
      </c>
    </row>
    <row r="2089" spans="1:73" ht="13.5" customHeight="1" x14ac:dyDescent="0.25">
      <c r="A2089" s="4" t="str">
        <f t="shared" si="66"/>
        <v>1687_풍각남면_280</v>
      </c>
      <c r="B2089" s="1">
        <v>1687</v>
      </c>
      <c r="C2089" s="1" t="s">
        <v>11322</v>
      </c>
      <c r="D2089" s="1" t="s">
        <v>11323</v>
      </c>
      <c r="E2089" s="1">
        <v>2088</v>
      </c>
      <c r="F2089" s="1">
        <v>11</v>
      </c>
      <c r="G2089" s="1" t="s">
        <v>4041</v>
      </c>
      <c r="H2089" s="1" t="s">
        <v>13398</v>
      </c>
      <c r="I2089" s="1">
        <v>7</v>
      </c>
      <c r="L2089" s="1">
        <v>4</v>
      </c>
      <c r="M2089" s="1" t="s">
        <v>4120</v>
      </c>
      <c r="N2089" s="1" t="s">
        <v>9092</v>
      </c>
      <c r="T2089" s="1" t="s">
        <v>11389</v>
      </c>
      <c r="U2089" s="1" t="s">
        <v>324</v>
      </c>
      <c r="V2089" s="1" t="s">
        <v>6693</v>
      </c>
      <c r="Y2089" s="1" t="s">
        <v>562</v>
      </c>
      <c r="Z2089" s="1" t="s">
        <v>7213</v>
      </c>
      <c r="AC2089" s="1">
        <v>11</v>
      </c>
      <c r="AD2089" s="1" t="s">
        <v>192</v>
      </c>
      <c r="AE2089" s="1" t="s">
        <v>8735</v>
      </c>
      <c r="AT2089" s="1" t="s">
        <v>1171</v>
      </c>
      <c r="AU2089" s="1" t="s">
        <v>7037</v>
      </c>
      <c r="AV2089" s="1" t="s">
        <v>2071</v>
      </c>
      <c r="AW2089" s="1" t="s">
        <v>8161</v>
      </c>
      <c r="BB2089" s="1" t="s">
        <v>46</v>
      </c>
      <c r="BC2089" s="1" t="s">
        <v>6783</v>
      </c>
      <c r="BD2089" s="1" t="s">
        <v>13434</v>
      </c>
      <c r="BE2089" s="1" t="s">
        <v>13453</v>
      </c>
      <c r="BU2089" s="1" t="s">
        <v>5363</v>
      </c>
    </row>
    <row r="2090" spans="1:73" ht="13.5" customHeight="1" x14ac:dyDescent="0.25">
      <c r="A2090" s="4" t="str">
        <f t="shared" si="66"/>
        <v>1687_풍각남면_280</v>
      </c>
      <c r="B2090" s="1">
        <v>1687</v>
      </c>
      <c r="C2090" s="1" t="s">
        <v>11322</v>
      </c>
      <c r="D2090" s="1" t="s">
        <v>11323</v>
      </c>
      <c r="E2090" s="1">
        <v>2089</v>
      </c>
      <c r="F2090" s="1">
        <v>11</v>
      </c>
      <c r="G2090" s="1" t="s">
        <v>4041</v>
      </c>
      <c r="H2090" s="1" t="s">
        <v>13398</v>
      </c>
      <c r="I2090" s="1">
        <v>7</v>
      </c>
      <c r="L2090" s="1">
        <v>4</v>
      </c>
      <c r="M2090" s="1" t="s">
        <v>4120</v>
      </c>
      <c r="N2090" s="1" t="s">
        <v>9092</v>
      </c>
      <c r="T2090" s="1" t="s">
        <v>11389</v>
      </c>
      <c r="U2090" s="1" t="s">
        <v>324</v>
      </c>
      <c r="V2090" s="1" t="s">
        <v>6693</v>
      </c>
      <c r="Y2090" s="1" t="s">
        <v>2207</v>
      </c>
      <c r="Z2090" s="1" t="s">
        <v>7639</v>
      </c>
      <c r="AC2090" s="1">
        <v>10</v>
      </c>
      <c r="AD2090" s="1" t="s">
        <v>67</v>
      </c>
      <c r="AE2090" s="1" t="s">
        <v>8717</v>
      </c>
      <c r="AT2090" s="1" t="s">
        <v>1171</v>
      </c>
      <c r="AU2090" s="1" t="s">
        <v>7037</v>
      </c>
      <c r="AV2090" s="1" t="s">
        <v>4337</v>
      </c>
      <c r="AW2090" s="1" t="s">
        <v>8162</v>
      </c>
      <c r="BB2090" s="1" t="s">
        <v>46</v>
      </c>
      <c r="BC2090" s="1" t="s">
        <v>6783</v>
      </c>
      <c r="BD2090" s="1" t="s">
        <v>54</v>
      </c>
      <c r="BE2090" s="1" t="s">
        <v>7112</v>
      </c>
    </row>
    <row r="2091" spans="1:73" ht="13.5" customHeight="1" x14ac:dyDescent="0.25">
      <c r="A2091" s="4" t="str">
        <f t="shared" si="66"/>
        <v>1687_풍각남면_280</v>
      </c>
      <c r="B2091" s="1">
        <v>1687</v>
      </c>
      <c r="C2091" s="1" t="s">
        <v>11322</v>
      </c>
      <c r="D2091" s="1" t="s">
        <v>11323</v>
      </c>
      <c r="E2091" s="1">
        <v>2090</v>
      </c>
      <c r="F2091" s="1">
        <v>11</v>
      </c>
      <c r="G2091" s="1" t="s">
        <v>4041</v>
      </c>
      <c r="H2091" s="1" t="s">
        <v>13398</v>
      </c>
      <c r="I2091" s="1">
        <v>7</v>
      </c>
      <c r="L2091" s="1">
        <v>5</v>
      </c>
      <c r="M2091" s="1" t="s">
        <v>12657</v>
      </c>
      <c r="N2091" s="1" t="s">
        <v>13154</v>
      </c>
      <c r="T2091" s="1" t="s">
        <v>11368</v>
      </c>
      <c r="U2091" s="1" t="s">
        <v>922</v>
      </c>
      <c r="V2091" s="1" t="s">
        <v>6730</v>
      </c>
      <c r="W2091" s="1" t="s">
        <v>74</v>
      </c>
      <c r="X2091" s="1" t="s">
        <v>7057</v>
      </c>
      <c r="Y2091" s="1" t="s">
        <v>3565</v>
      </c>
      <c r="Z2091" s="1" t="s">
        <v>7965</v>
      </c>
      <c r="AC2091" s="1">
        <v>48</v>
      </c>
      <c r="AD2091" s="1" t="s">
        <v>427</v>
      </c>
      <c r="AE2091" s="1" t="s">
        <v>8758</v>
      </c>
      <c r="AJ2091" s="1" t="s">
        <v>17</v>
      </c>
      <c r="AK2091" s="1" t="s">
        <v>8908</v>
      </c>
      <c r="AL2091" s="1" t="s">
        <v>77</v>
      </c>
      <c r="AM2091" s="1" t="s">
        <v>8882</v>
      </c>
      <c r="AT2091" s="1" t="s">
        <v>335</v>
      </c>
      <c r="AU2091" s="1" t="s">
        <v>6942</v>
      </c>
      <c r="AV2091" s="1" t="s">
        <v>3489</v>
      </c>
      <c r="AW2091" s="1" t="s">
        <v>8180</v>
      </c>
      <c r="BG2091" s="1" t="s">
        <v>78</v>
      </c>
      <c r="BH2091" s="1" t="s">
        <v>6689</v>
      </c>
      <c r="BI2091" s="1" t="s">
        <v>3472</v>
      </c>
      <c r="BJ2091" s="1" t="s">
        <v>9369</v>
      </c>
      <c r="BK2091" s="1" t="s">
        <v>2912</v>
      </c>
      <c r="BL2091" s="1" t="s">
        <v>9222</v>
      </c>
      <c r="BM2091" s="1" t="s">
        <v>1217</v>
      </c>
      <c r="BN2091" s="1" t="s">
        <v>9314</v>
      </c>
      <c r="BO2091" s="1" t="s">
        <v>1181</v>
      </c>
      <c r="BP2091" s="1" t="s">
        <v>9946</v>
      </c>
      <c r="BQ2091" s="1" t="s">
        <v>4357</v>
      </c>
      <c r="BR2091" s="1" t="s">
        <v>11026</v>
      </c>
      <c r="BS2091" s="1" t="s">
        <v>196</v>
      </c>
      <c r="BT2091" s="1" t="s">
        <v>8873</v>
      </c>
      <c r="BU2091" s="1" t="s">
        <v>14165</v>
      </c>
    </row>
    <row r="2092" spans="1:73" ht="13.5" customHeight="1" x14ac:dyDescent="0.25">
      <c r="A2092" s="4" t="str">
        <f t="shared" si="66"/>
        <v>1687_풍각남면_280</v>
      </c>
      <c r="B2092" s="1">
        <v>1687</v>
      </c>
      <c r="C2092" s="1" t="s">
        <v>11322</v>
      </c>
      <c r="D2092" s="1" t="s">
        <v>11323</v>
      </c>
      <c r="E2092" s="1">
        <v>2091</v>
      </c>
      <c r="F2092" s="1">
        <v>11</v>
      </c>
      <c r="G2092" s="1" t="s">
        <v>4041</v>
      </c>
      <c r="H2092" s="1" t="s">
        <v>13398</v>
      </c>
      <c r="I2092" s="1">
        <v>7</v>
      </c>
      <c r="L2092" s="1">
        <v>5</v>
      </c>
      <c r="M2092" s="1" t="s">
        <v>12657</v>
      </c>
      <c r="N2092" s="1" t="s">
        <v>13154</v>
      </c>
      <c r="S2092" s="1" t="s">
        <v>52</v>
      </c>
      <c r="T2092" s="1" t="s">
        <v>6593</v>
      </c>
      <c r="W2092" s="1" t="s">
        <v>84</v>
      </c>
      <c r="X2092" s="1" t="s">
        <v>11440</v>
      </c>
      <c r="Y2092" s="1" t="s">
        <v>140</v>
      </c>
      <c r="Z2092" s="1" t="s">
        <v>7129</v>
      </c>
      <c r="AC2092" s="1">
        <v>43</v>
      </c>
      <c r="AD2092" s="1" t="s">
        <v>382</v>
      </c>
      <c r="AE2092" s="1" t="s">
        <v>8753</v>
      </c>
      <c r="AJ2092" s="1" t="s">
        <v>17</v>
      </c>
      <c r="AK2092" s="1" t="s">
        <v>8908</v>
      </c>
      <c r="AL2092" s="1" t="s">
        <v>86</v>
      </c>
      <c r="AM2092" s="1" t="s">
        <v>8853</v>
      </c>
      <c r="AT2092" s="1" t="s">
        <v>60</v>
      </c>
      <c r="AU2092" s="1" t="s">
        <v>7012</v>
      </c>
      <c r="AV2092" s="1" t="s">
        <v>576</v>
      </c>
      <c r="AW2092" s="1" t="s">
        <v>7768</v>
      </c>
      <c r="BG2092" s="1" t="s">
        <v>60</v>
      </c>
      <c r="BH2092" s="1" t="s">
        <v>7012</v>
      </c>
      <c r="BI2092" s="1" t="s">
        <v>4358</v>
      </c>
      <c r="BJ2092" s="1" t="s">
        <v>10190</v>
      </c>
      <c r="BK2092" s="1" t="s">
        <v>60</v>
      </c>
      <c r="BL2092" s="1" t="s">
        <v>7012</v>
      </c>
      <c r="BM2092" s="1" t="s">
        <v>4359</v>
      </c>
      <c r="BN2092" s="1" t="s">
        <v>10293</v>
      </c>
      <c r="BO2092" s="1" t="s">
        <v>4360</v>
      </c>
      <c r="BP2092" s="1" t="s">
        <v>10774</v>
      </c>
      <c r="BQ2092" s="1" t="s">
        <v>4361</v>
      </c>
      <c r="BR2092" s="1" t="s">
        <v>11111</v>
      </c>
      <c r="BS2092" s="1" t="s">
        <v>86</v>
      </c>
      <c r="BT2092" s="1" t="s">
        <v>8853</v>
      </c>
    </row>
    <row r="2093" spans="1:73" ht="13.5" customHeight="1" x14ac:dyDescent="0.25">
      <c r="A2093" s="4" t="str">
        <f t="shared" si="66"/>
        <v>1687_풍각남면_280</v>
      </c>
      <c r="B2093" s="1">
        <v>1687</v>
      </c>
      <c r="C2093" s="1" t="s">
        <v>11322</v>
      </c>
      <c r="D2093" s="1" t="s">
        <v>11323</v>
      </c>
      <c r="E2093" s="1">
        <v>2092</v>
      </c>
      <c r="F2093" s="1">
        <v>11</v>
      </c>
      <c r="G2093" s="1" t="s">
        <v>4041</v>
      </c>
      <c r="H2093" s="1" t="s">
        <v>13398</v>
      </c>
      <c r="I2093" s="1">
        <v>7</v>
      </c>
      <c r="L2093" s="1">
        <v>5</v>
      </c>
      <c r="M2093" s="1" t="s">
        <v>12657</v>
      </c>
      <c r="N2093" s="1" t="s">
        <v>13154</v>
      </c>
      <c r="S2093" s="1" t="s">
        <v>93</v>
      </c>
      <c r="T2093" s="1" t="s">
        <v>6597</v>
      </c>
      <c r="U2093" s="1" t="s">
        <v>134</v>
      </c>
      <c r="V2093" s="1" t="s">
        <v>6674</v>
      </c>
      <c r="Y2093" s="1" t="s">
        <v>4362</v>
      </c>
      <c r="Z2093" s="1" t="s">
        <v>8172</v>
      </c>
      <c r="AC2093" s="1">
        <v>25</v>
      </c>
      <c r="AD2093" s="1" t="s">
        <v>401</v>
      </c>
      <c r="AE2093" s="1" t="s">
        <v>8754</v>
      </c>
    </row>
    <row r="2094" spans="1:73" ht="13.5" customHeight="1" x14ac:dyDescent="0.25">
      <c r="A2094" s="4" t="str">
        <f t="shared" si="66"/>
        <v>1687_풍각남면_280</v>
      </c>
      <c r="B2094" s="1">
        <v>1687</v>
      </c>
      <c r="C2094" s="1" t="s">
        <v>11322</v>
      </c>
      <c r="D2094" s="1" t="s">
        <v>11323</v>
      </c>
      <c r="E2094" s="1">
        <v>2093</v>
      </c>
      <c r="F2094" s="1">
        <v>11</v>
      </c>
      <c r="G2094" s="1" t="s">
        <v>4041</v>
      </c>
      <c r="H2094" s="1" t="s">
        <v>13398</v>
      </c>
      <c r="I2094" s="1">
        <v>7</v>
      </c>
      <c r="L2094" s="1">
        <v>5</v>
      </c>
      <c r="M2094" s="1" t="s">
        <v>12657</v>
      </c>
      <c r="N2094" s="1" t="s">
        <v>13154</v>
      </c>
      <c r="S2094" s="1" t="s">
        <v>70</v>
      </c>
      <c r="T2094" s="1" t="s">
        <v>6596</v>
      </c>
      <c r="Y2094" s="1" t="s">
        <v>13436</v>
      </c>
      <c r="Z2094" s="1" t="s">
        <v>13454</v>
      </c>
      <c r="AC2094" s="1">
        <v>8</v>
      </c>
      <c r="AD2094" s="1" t="s">
        <v>429</v>
      </c>
      <c r="AE2094" s="1" t="s">
        <v>8759</v>
      </c>
    </row>
    <row r="2095" spans="1:73" ht="13.5" customHeight="1" x14ac:dyDescent="0.25">
      <c r="A2095" s="4" t="str">
        <f t="shared" si="66"/>
        <v>1687_풍각남면_280</v>
      </c>
      <c r="B2095" s="1">
        <v>1687</v>
      </c>
      <c r="C2095" s="1" t="s">
        <v>11322</v>
      </c>
      <c r="D2095" s="1" t="s">
        <v>11323</v>
      </c>
      <c r="E2095" s="1">
        <v>2094</v>
      </c>
      <c r="F2095" s="1">
        <v>11</v>
      </c>
      <c r="G2095" s="1" t="s">
        <v>4041</v>
      </c>
      <c r="H2095" s="1" t="s">
        <v>13398</v>
      </c>
      <c r="I2095" s="1">
        <v>8</v>
      </c>
      <c r="J2095" s="1" t="s">
        <v>4363</v>
      </c>
      <c r="K2095" s="1" t="s">
        <v>6536</v>
      </c>
      <c r="L2095" s="1">
        <v>1</v>
      </c>
      <c r="M2095" s="1" t="s">
        <v>12658</v>
      </c>
      <c r="N2095" s="1" t="s">
        <v>13155</v>
      </c>
      <c r="T2095" s="1" t="s">
        <v>11369</v>
      </c>
      <c r="U2095" s="1" t="s">
        <v>3361</v>
      </c>
      <c r="V2095" s="1" t="s">
        <v>6883</v>
      </c>
      <c r="W2095" s="1" t="s">
        <v>2302</v>
      </c>
      <c r="X2095" s="1" t="s">
        <v>7093</v>
      </c>
      <c r="Y2095" s="1" t="s">
        <v>4364</v>
      </c>
      <c r="Z2095" s="1" t="s">
        <v>8173</v>
      </c>
      <c r="AC2095" s="1">
        <v>48</v>
      </c>
      <c r="AD2095" s="1" t="s">
        <v>427</v>
      </c>
      <c r="AE2095" s="1" t="s">
        <v>8758</v>
      </c>
      <c r="AJ2095" s="1" t="s">
        <v>17</v>
      </c>
      <c r="AK2095" s="1" t="s">
        <v>8908</v>
      </c>
      <c r="AL2095" s="1" t="s">
        <v>2537</v>
      </c>
      <c r="AM2095" s="1" t="s">
        <v>8944</v>
      </c>
      <c r="AT2095" s="1" t="s">
        <v>78</v>
      </c>
      <c r="AU2095" s="1" t="s">
        <v>6689</v>
      </c>
      <c r="AV2095" s="1" t="s">
        <v>997</v>
      </c>
      <c r="AW2095" s="1" t="s">
        <v>7312</v>
      </c>
      <c r="BG2095" s="1" t="s">
        <v>60</v>
      </c>
      <c r="BH2095" s="1" t="s">
        <v>7012</v>
      </c>
      <c r="BI2095" s="1" t="s">
        <v>1056</v>
      </c>
      <c r="BJ2095" s="1" t="s">
        <v>9358</v>
      </c>
      <c r="BK2095" s="1" t="s">
        <v>60</v>
      </c>
      <c r="BL2095" s="1" t="s">
        <v>7012</v>
      </c>
      <c r="BM2095" s="1" t="s">
        <v>13920</v>
      </c>
      <c r="BN2095" s="1" t="s">
        <v>11921</v>
      </c>
      <c r="BO2095" s="1" t="s">
        <v>78</v>
      </c>
      <c r="BP2095" s="1" t="s">
        <v>6689</v>
      </c>
      <c r="BQ2095" s="1" t="s">
        <v>4365</v>
      </c>
      <c r="BR2095" s="1" t="s">
        <v>12005</v>
      </c>
      <c r="BS2095" s="1" t="s">
        <v>56</v>
      </c>
      <c r="BT2095" s="1" t="s">
        <v>11552</v>
      </c>
    </row>
    <row r="2096" spans="1:73" ht="13.5" customHeight="1" x14ac:dyDescent="0.25">
      <c r="A2096" s="4" t="str">
        <f t="shared" si="66"/>
        <v>1687_풍각남면_280</v>
      </c>
      <c r="B2096" s="1">
        <v>1687</v>
      </c>
      <c r="C2096" s="1" t="s">
        <v>11322</v>
      </c>
      <c r="D2096" s="1" t="s">
        <v>11323</v>
      </c>
      <c r="E2096" s="1">
        <v>2095</v>
      </c>
      <c r="F2096" s="1">
        <v>11</v>
      </c>
      <c r="G2096" s="1" t="s">
        <v>4041</v>
      </c>
      <c r="H2096" s="1" t="s">
        <v>13398</v>
      </c>
      <c r="I2096" s="1">
        <v>8</v>
      </c>
      <c r="L2096" s="1">
        <v>1</v>
      </c>
      <c r="M2096" s="1" t="s">
        <v>12658</v>
      </c>
      <c r="N2096" s="1" t="s">
        <v>13155</v>
      </c>
      <c r="S2096" s="1" t="s">
        <v>52</v>
      </c>
      <c r="T2096" s="1" t="s">
        <v>6593</v>
      </c>
      <c r="W2096" s="1" t="s">
        <v>560</v>
      </c>
      <c r="X2096" s="1" t="s">
        <v>7070</v>
      </c>
      <c r="Y2096" s="1" t="s">
        <v>140</v>
      </c>
      <c r="Z2096" s="1" t="s">
        <v>7129</v>
      </c>
      <c r="AC2096" s="1">
        <v>45</v>
      </c>
      <c r="AD2096" s="1" t="s">
        <v>406</v>
      </c>
      <c r="AE2096" s="1" t="s">
        <v>8755</v>
      </c>
      <c r="AJ2096" s="1" t="s">
        <v>17</v>
      </c>
      <c r="AK2096" s="1" t="s">
        <v>8908</v>
      </c>
      <c r="AL2096" s="1" t="s">
        <v>106</v>
      </c>
      <c r="AM2096" s="1" t="s">
        <v>8894</v>
      </c>
      <c r="AT2096" s="1" t="s">
        <v>60</v>
      </c>
      <c r="AU2096" s="1" t="s">
        <v>7012</v>
      </c>
      <c r="AV2096" s="1" t="s">
        <v>4366</v>
      </c>
      <c r="AW2096" s="1" t="s">
        <v>9566</v>
      </c>
      <c r="BG2096" s="1" t="s">
        <v>4367</v>
      </c>
      <c r="BH2096" s="1" t="s">
        <v>9930</v>
      </c>
      <c r="BI2096" s="1" t="s">
        <v>2833</v>
      </c>
      <c r="BJ2096" s="1" t="s">
        <v>8980</v>
      </c>
      <c r="BK2096" s="1" t="s">
        <v>334</v>
      </c>
      <c r="BL2096" s="1" t="s">
        <v>6767</v>
      </c>
      <c r="BM2096" s="1" t="s">
        <v>4368</v>
      </c>
      <c r="BN2096" s="1" t="s">
        <v>10629</v>
      </c>
      <c r="BO2096" s="1" t="s">
        <v>60</v>
      </c>
      <c r="BP2096" s="1" t="s">
        <v>7012</v>
      </c>
      <c r="BQ2096" s="1" t="s">
        <v>4369</v>
      </c>
      <c r="BR2096" s="1" t="s">
        <v>12184</v>
      </c>
      <c r="BS2096" s="1" t="s">
        <v>51</v>
      </c>
      <c r="BT2096" s="1" t="s">
        <v>8849</v>
      </c>
    </row>
    <row r="2097" spans="1:72" ht="13.5" customHeight="1" x14ac:dyDescent="0.25">
      <c r="A2097" s="4" t="str">
        <f t="shared" si="66"/>
        <v>1687_풍각남면_280</v>
      </c>
      <c r="B2097" s="1">
        <v>1687</v>
      </c>
      <c r="C2097" s="1" t="s">
        <v>11322</v>
      </c>
      <c r="D2097" s="1" t="s">
        <v>11323</v>
      </c>
      <c r="E2097" s="1">
        <v>2096</v>
      </c>
      <c r="F2097" s="1">
        <v>11</v>
      </c>
      <c r="G2097" s="1" t="s">
        <v>4041</v>
      </c>
      <c r="H2097" s="1" t="s">
        <v>13398</v>
      </c>
      <c r="I2097" s="1">
        <v>8</v>
      </c>
      <c r="L2097" s="1">
        <v>1</v>
      </c>
      <c r="M2097" s="1" t="s">
        <v>12658</v>
      </c>
      <c r="N2097" s="1" t="s">
        <v>13155</v>
      </c>
      <c r="S2097" s="1" t="s">
        <v>93</v>
      </c>
      <c r="T2097" s="1" t="s">
        <v>6597</v>
      </c>
      <c r="U2097" s="1" t="s">
        <v>134</v>
      </c>
      <c r="V2097" s="1" t="s">
        <v>6674</v>
      </c>
      <c r="Y2097" s="1" t="s">
        <v>1362</v>
      </c>
      <c r="Z2097" s="1" t="s">
        <v>7417</v>
      </c>
      <c r="AC2097" s="1">
        <v>32</v>
      </c>
      <c r="AD2097" s="1" t="s">
        <v>633</v>
      </c>
      <c r="AE2097" s="1" t="s">
        <v>7260</v>
      </c>
    </row>
    <row r="2098" spans="1:72" ht="13.5" customHeight="1" x14ac:dyDescent="0.25">
      <c r="A2098" s="4" t="str">
        <f t="shared" si="66"/>
        <v>1687_풍각남면_280</v>
      </c>
      <c r="B2098" s="1">
        <v>1687</v>
      </c>
      <c r="C2098" s="1" t="s">
        <v>11322</v>
      </c>
      <c r="D2098" s="1" t="s">
        <v>11323</v>
      </c>
      <c r="E2098" s="1">
        <v>2097</v>
      </c>
      <c r="F2098" s="1">
        <v>11</v>
      </c>
      <c r="G2098" s="1" t="s">
        <v>4041</v>
      </c>
      <c r="H2098" s="1" t="s">
        <v>13398</v>
      </c>
      <c r="I2098" s="1">
        <v>8</v>
      </c>
      <c r="L2098" s="1">
        <v>1</v>
      </c>
      <c r="M2098" s="1" t="s">
        <v>12658</v>
      </c>
      <c r="N2098" s="1" t="s">
        <v>13155</v>
      </c>
      <c r="S2098" s="1" t="s">
        <v>341</v>
      </c>
      <c r="T2098" s="1" t="s">
        <v>6594</v>
      </c>
      <c r="W2098" s="1" t="s">
        <v>4370</v>
      </c>
      <c r="X2098" s="1" t="s">
        <v>7092</v>
      </c>
      <c r="Y2098" s="1" t="s">
        <v>140</v>
      </c>
      <c r="Z2098" s="1" t="s">
        <v>7129</v>
      </c>
      <c r="AC2098" s="1">
        <v>25</v>
      </c>
      <c r="AD2098" s="1" t="s">
        <v>401</v>
      </c>
      <c r="AE2098" s="1" t="s">
        <v>8754</v>
      </c>
    </row>
    <row r="2099" spans="1:72" ht="13.5" customHeight="1" x14ac:dyDescent="0.25">
      <c r="A2099" s="4" t="str">
        <f t="shared" si="66"/>
        <v>1687_풍각남면_280</v>
      </c>
      <c r="B2099" s="1">
        <v>1687</v>
      </c>
      <c r="C2099" s="1" t="s">
        <v>11322</v>
      </c>
      <c r="D2099" s="1" t="s">
        <v>11323</v>
      </c>
      <c r="E2099" s="1">
        <v>2098</v>
      </c>
      <c r="F2099" s="1">
        <v>11</v>
      </c>
      <c r="G2099" s="1" t="s">
        <v>4041</v>
      </c>
      <c r="H2099" s="1" t="s">
        <v>13398</v>
      </c>
      <c r="I2099" s="1">
        <v>8</v>
      </c>
      <c r="L2099" s="1">
        <v>2</v>
      </c>
      <c r="M2099" s="1" t="s">
        <v>12471</v>
      </c>
      <c r="N2099" s="1" t="s">
        <v>12964</v>
      </c>
      <c r="T2099" s="1" t="s">
        <v>11369</v>
      </c>
      <c r="U2099" s="1" t="s">
        <v>4371</v>
      </c>
      <c r="V2099" s="1" t="s">
        <v>11404</v>
      </c>
      <c r="W2099" s="1" t="s">
        <v>98</v>
      </c>
      <c r="X2099" s="1" t="s">
        <v>11439</v>
      </c>
      <c r="Y2099" s="1" t="s">
        <v>2387</v>
      </c>
      <c r="Z2099" s="1" t="s">
        <v>7679</v>
      </c>
      <c r="AC2099" s="1">
        <v>50</v>
      </c>
      <c r="AD2099" s="1" t="s">
        <v>533</v>
      </c>
      <c r="AE2099" s="1" t="s">
        <v>7162</v>
      </c>
      <c r="AJ2099" s="1" t="s">
        <v>17</v>
      </c>
      <c r="AK2099" s="1" t="s">
        <v>8908</v>
      </c>
      <c r="AL2099" s="1" t="s">
        <v>56</v>
      </c>
      <c r="AM2099" s="1" t="s">
        <v>11552</v>
      </c>
      <c r="AT2099" s="1" t="s">
        <v>78</v>
      </c>
      <c r="AU2099" s="1" t="s">
        <v>6689</v>
      </c>
      <c r="AV2099" s="1" t="s">
        <v>4307</v>
      </c>
      <c r="AW2099" s="1" t="s">
        <v>7469</v>
      </c>
      <c r="BG2099" s="1" t="s">
        <v>335</v>
      </c>
      <c r="BH2099" s="1" t="s">
        <v>6942</v>
      </c>
      <c r="BI2099" s="1" t="s">
        <v>3123</v>
      </c>
      <c r="BJ2099" s="1" t="s">
        <v>10122</v>
      </c>
      <c r="BK2099" s="1" t="s">
        <v>348</v>
      </c>
      <c r="BL2099" s="1" t="s">
        <v>9000</v>
      </c>
      <c r="BM2099" s="1" t="s">
        <v>4372</v>
      </c>
      <c r="BN2099" s="1" t="s">
        <v>10630</v>
      </c>
      <c r="BO2099" s="1" t="s">
        <v>60</v>
      </c>
      <c r="BP2099" s="1" t="s">
        <v>7012</v>
      </c>
      <c r="BQ2099" s="1" t="s">
        <v>3124</v>
      </c>
      <c r="BR2099" s="1" t="s">
        <v>10997</v>
      </c>
      <c r="BS2099" s="1" t="s">
        <v>56</v>
      </c>
      <c r="BT2099" s="1" t="s">
        <v>11552</v>
      </c>
    </row>
    <row r="2100" spans="1:72" ht="13.5" customHeight="1" x14ac:dyDescent="0.25">
      <c r="A2100" s="4" t="str">
        <f t="shared" ref="A2100:A2134" si="67">HYPERLINK("http://kyu.snu.ac.kr/sdhj/index.jsp?type=hj/GK14817_00IH_0001_0281.jpg","1687_풍각남면_281")</f>
        <v>1687_풍각남면_281</v>
      </c>
      <c r="B2100" s="1">
        <v>1687</v>
      </c>
      <c r="C2100" s="1" t="s">
        <v>11322</v>
      </c>
      <c r="D2100" s="1" t="s">
        <v>11323</v>
      </c>
      <c r="E2100" s="1">
        <v>2099</v>
      </c>
      <c r="F2100" s="1">
        <v>11</v>
      </c>
      <c r="G2100" s="1" t="s">
        <v>4041</v>
      </c>
      <c r="H2100" s="1" t="s">
        <v>13398</v>
      </c>
      <c r="I2100" s="1">
        <v>8</v>
      </c>
      <c r="L2100" s="1">
        <v>2</v>
      </c>
      <c r="M2100" s="1" t="s">
        <v>12471</v>
      </c>
      <c r="N2100" s="1" t="s">
        <v>12964</v>
      </c>
      <c r="S2100" s="1" t="s">
        <v>52</v>
      </c>
      <c r="T2100" s="1" t="s">
        <v>6593</v>
      </c>
      <c r="Y2100" s="1" t="s">
        <v>1190</v>
      </c>
      <c r="Z2100" s="1" t="s">
        <v>7369</v>
      </c>
      <c r="AC2100" s="1">
        <v>35</v>
      </c>
      <c r="AD2100" s="1" t="s">
        <v>39</v>
      </c>
      <c r="AE2100" s="1" t="s">
        <v>8715</v>
      </c>
      <c r="AJ2100" s="1" t="s">
        <v>17</v>
      </c>
      <c r="AK2100" s="1" t="s">
        <v>8908</v>
      </c>
      <c r="AL2100" s="1" t="s">
        <v>56</v>
      </c>
      <c r="AM2100" s="1" t="s">
        <v>11552</v>
      </c>
      <c r="AT2100" s="1" t="s">
        <v>60</v>
      </c>
      <c r="AU2100" s="1" t="s">
        <v>7012</v>
      </c>
      <c r="AV2100" s="1" t="s">
        <v>485</v>
      </c>
      <c r="AW2100" s="1" t="s">
        <v>8564</v>
      </c>
      <c r="BG2100" s="1" t="s">
        <v>60</v>
      </c>
      <c r="BH2100" s="1" t="s">
        <v>7012</v>
      </c>
      <c r="BI2100" s="1" t="s">
        <v>4373</v>
      </c>
      <c r="BJ2100" s="1" t="s">
        <v>10191</v>
      </c>
      <c r="BK2100" s="1" t="s">
        <v>60</v>
      </c>
      <c r="BL2100" s="1" t="s">
        <v>7012</v>
      </c>
      <c r="BM2100" s="1" t="s">
        <v>4374</v>
      </c>
      <c r="BN2100" s="1" t="s">
        <v>11923</v>
      </c>
      <c r="BO2100" s="1" t="s">
        <v>60</v>
      </c>
      <c r="BP2100" s="1" t="s">
        <v>7012</v>
      </c>
      <c r="BQ2100" s="1" t="s">
        <v>4375</v>
      </c>
      <c r="BR2100" s="1" t="s">
        <v>11112</v>
      </c>
      <c r="BS2100" s="1" t="s">
        <v>86</v>
      </c>
      <c r="BT2100" s="1" t="s">
        <v>8853</v>
      </c>
    </row>
    <row r="2101" spans="1:72" ht="13.5" customHeight="1" x14ac:dyDescent="0.25">
      <c r="A2101" s="4" t="str">
        <f t="shared" si="67"/>
        <v>1687_풍각남면_281</v>
      </c>
      <c r="B2101" s="1">
        <v>1687</v>
      </c>
      <c r="C2101" s="1" t="s">
        <v>11322</v>
      </c>
      <c r="D2101" s="1" t="s">
        <v>11323</v>
      </c>
      <c r="E2101" s="1">
        <v>2100</v>
      </c>
      <c r="F2101" s="1">
        <v>11</v>
      </c>
      <c r="G2101" s="1" t="s">
        <v>4041</v>
      </c>
      <c r="H2101" s="1" t="s">
        <v>13398</v>
      </c>
      <c r="I2101" s="1">
        <v>8</v>
      </c>
      <c r="L2101" s="1">
        <v>3</v>
      </c>
      <c r="M2101" s="1" t="s">
        <v>12659</v>
      </c>
      <c r="N2101" s="1" t="s">
        <v>13156</v>
      </c>
      <c r="T2101" s="1" t="s">
        <v>11368</v>
      </c>
      <c r="U2101" s="1" t="s">
        <v>4376</v>
      </c>
      <c r="V2101" s="1" t="s">
        <v>6948</v>
      </c>
      <c r="W2101" s="1" t="s">
        <v>2302</v>
      </c>
      <c r="X2101" s="1" t="s">
        <v>7093</v>
      </c>
      <c r="Y2101" s="1" t="s">
        <v>3927</v>
      </c>
      <c r="Z2101" s="1" t="s">
        <v>8056</v>
      </c>
      <c r="AC2101" s="1">
        <v>43</v>
      </c>
      <c r="AD2101" s="1" t="s">
        <v>382</v>
      </c>
      <c r="AE2101" s="1" t="s">
        <v>8753</v>
      </c>
      <c r="AJ2101" s="1" t="s">
        <v>17</v>
      </c>
      <c r="AK2101" s="1" t="s">
        <v>8908</v>
      </c>
      <c r="AL2101" s="1" t="s">
        <v>2537</v>
      </c>
      <c r="AM2101" s="1" t="s">
        <v>8944</v>
      </c>
      <c r="AT2101" s="1" t="s">
        <v>78</v>
      </c>
      <c r="AU2101" s="1" t="s">
        <v>6689</v>
      </c>
      <c r="AV2101" s="1" t="s">
        <v>997</v>
      </c>
      <c r="AW2101" s="1" t="s">
        <v>7312</v>
      </c>
      <c r="BG2101" s="1" t="s">
        <v>60</v>
      </c>
      <c r="BH2101" s="1" t="s">
        <v>7012</v>
      </c>
      <c r="BI2101" s="1" t="s">
        <v>1056</v>
      </c>
      <c r="BJ2101" s="1" t="s">
        <v>9358</v>
      </c>
      <c r="BK2101" s="1" t="s">
        <v>60</v>
      </c>
      <c r="BL2101" s="1" t="s">
        <v>7012</v>
      </c>
      <c r="BM2101" s="1" t="s">
        <v>4377</v>
      </c>
      <c r="BN2101" s="1" t="s">
        <v>11921</v>
      </c>
      <c r="BO2101" s="1" t="s">
        <v>78</v>
      </c>
      <c r="BP2101" s="1" t="s">
        <v>6689</v>
      </c>
      <c r="BQ2101" s="1" t="s">
        <v>4378</v>
      </c>
      <c r="BR2101" s="1" t="s">
        <v>12005</v>
      </c>
      <c r="BS2101" s="1" t="s">
        <v>56</v>
      </c>
      <c r="BT2101" s="1" t="s">
        <v>11552</v>
      </c>
    </row>
    <row r="2102" spans="1:72" ht="13.5" customHeight="1" x14ac:dyDescent="0.25">
      <c r="A2102" s="4" t="str">
        <f t="shared" si="67"/>
        <v>1687_풍각남면_281</v>
      </c>
      <c r="B2102" s="1">
        <v>1687</v>
      </c>
      <c r="C2102" s="1" t="s">
        <v>11322</v>
      </c>
      <c r="D2102" s="1" t="s">
        <v>11323</v>
      </c>
      <c r="E2102" s="1">
        <v>2101</v>
      </c>
      <c r="F2102" s="1">
        <v>11</v>
      </c>
      <c r="G2102" s="1" t="s">
        <v>4041</v>
      </c>
      <c r="H2102" s="1" t="s">
        <v>13398</v>
      </c>
      <c r="I2102" s="1">
        <v>8</v>
      </c>
      <c r="L2102" s="1">
        <v>3</v>
      </c>
      <c r="M2102" s="1" t="s">
        <v>12659</v>
      </c>
      <c r="N2102" s="1" t="s">
        <v>13156</v>
      </c>
      <c r="S2102" s="1" t="s">
        <v>52</v>
      </c>
      <c r="T2102" s="1" t="s">
        <v>6593</v>
      </c>
      <c r="W2102" s="1" t="s">
        <v>245</v>
      </c>
      <c r="X2102" s="1" t="s">
        <v>7060</v>
      </c>
      <c r="Y2102" s="1" t="s">
        <v>140</v>
      </c>
      <c r="Z2102" s="1" t="s">
        <v>7129</v>
      </c>
      <c r="AF2102" s="1" t="s">
        <v>220</v>
      </c>
      <c r="AG2102" s="1" t="s">
        <v>8737</v>
      </c>
    </row>
    <row r="2103" spans="1:72" ht="13.5" customHeight="1" x14ac:dyDescent="0.25">
      <c r="A2103" s="4" t="str">
        <f t="shared" si="67"/>
        <v>1687_풍각남면_281</v>
      </c>
      <c r="B2103" s="1">
        <v>1687</v>
      </c>
      <c r="C2103" s="1" t="s">
        <v>11322</v>
      </c>
      <c r="D2103" s="1" t="s">
        <v>11323</v>
      </c>
      <c r="E2103" s="1">
        <v>2102</v>
      </c>
      <c r="F2103" s="1">
        <v>11</v>
      </c>
      <c r="G2103" s="1" t="s">
        <v>4041</v>
      </c>
      <c r="H2103" s="1" t="s">
        <v>13398</v>
      </c>
      <c r="I2103" s="1">
        <v>8</v>
      </c>
      <c r="L2103" s="1">
        <v>3</v>
      </c>
      <c r="M2103" s="1" t="s">
        <v>12659</v>
      </c>
      <c r="N2103" s="1" t="s">
        <v>13156</v>
      </c>
      <c r="T2103" s="1" t="s">
        <v>11389</v>
      </c>
      <c r="U2103" s="1" t="s">
        <v>324</v>
      </c>
      <c r="V2103" s="1" t="s">
        <v>6693</v>
      </c>
      <c r="Y2103" s="1" t="s">
        <v>3991</v>
      </c>
      <c r="Z2103" s="1" t="s">
        <v>8067</v>
      </c>
      <c r="AC2103" s="1">
        <v>35</v>
      </c>
      <c r="AD2103" s="1" t="s">
        <v>39</v>
      </c>
      <c r="AE2103" s="1" t="s">
        <v>8715</v>
      </c>
      <c r="AF2103" s="1" t="s">
        <v>1169</v>
      </c>
      <c r="AG2103" s="1" t="s">
        <v>8785</v>
      </c>
    </row>
    <row r="2104" spans="1:72" ht="13.5" customHeight="1" x14ac:dyDescent="0.25">
      <c r="A2104" s="4" t="str">
        <f t="shared" si="67"/>
        <v>1687_풍각남면_281</v>
      </c>
      <c r="B2104" s="1">
        <v>1687</v>
      </c>
      <c r="C2104" s="1" t="s">
        <v>11322</v>
      </c>
      <c r="D2104" s="1" t="s">
        <v>11323</v>
      </c>
      <c r="E2104" s="1">
        <v>2103</v>
      </c>
      <c r="F2104" s="1">
        <v>11</v>
      </c>
      <c r="G2104" s="1" t="s">
        <v>4041</v>
      </c>
      <c r="H2104" s="1" t="s">
        <v>13398</v>
      </c>
      <c r="I2104" s="1">
        <v>8</v>
      </c>
      <c r="L2104" s="1">
        <v>3</v>
      </c>
      <c r="M2104" s="1" t="s">
        <v>12659</v>
      </c>
      <c r="N2104" s="1" t="s">
        <v>13156</v>
      </c>
      <c r="S2104" s="1" t="s">
        <v>70</v>
      </c>
      <c r="T2104" s="1" t="s">
        <v>6596</v>
      </c>
      <c r="Y2104" s="1" t="s">
        <v>1421</v>
      </c>
      <c r="Z2104" s="1" t="s">
        <v>7439</v>
      </c>
      <c r="AC2104" s="1">
        <v>13</v>
      </c>
      <c r="AD2104" s="1" t="s">
        <v>314</v>
      </c>
      <c r="AE2104" s="1" t="s">
        <v>8747</v>
      </c>
    </row>
    <row r="2105" spans="1:72" ht="13.5" customHeight="1" x14ac:dyDescent="0.25">
      <c r="A2105" s="4" t="str">
        <f t="shared" si="67"/>
        <v>1687_풍각남면_281</v>
      </c>
      <c r="B2105" s="1">
        <v>1687</v>
      </c>
      <c r="C2105" s="1" t="s">
        <v>11322</v>
      </c>
      <c r="D2105" s="1" t="s">
        <v>11323</v>
      </c>
      <c r="E2105" s="1">
        <v>2104</v>
      </c>
      <c r="F2105" s="1">
        <v>11</v>
      </c>
      <c r="G2105" s="1" t="s">
        <v>4041</v>
      </c>
      <c r="H2105" s="1" t="s">
        <v>13398</v>
      </c>
      <c r="I2105" s="1">
        <v>8</v>
      </c>
      <c r="L2105" s="1">
        <v>3</v>
      </c>
      <c r="M2105" s="1" t="s">
        <v>12659</v>
      </c>
      <c r="N2105" s="1" t="s">
        <v>13156</v>
      </c>
      <c r="S2105" s="1" t="s">
        <v>93</v>
      </c>
      <c r="T2105" s="1" t="s">
        <v>6597</v>
      </c>
      <c r="U2105" s="1" t="s">
        <v>189</v>
      </c>
      <c r="V2105" s="1" t="s">
        <v>6677</v>
      </c>
      <c r="Y2105" s="1" t="s">
        <v>4379</v>
      </c>
      <c r="Z2105" s="1" t="s">
        <v>8174</v>
      </c>
      <c r="AC2105" s="1">
        <v>22</v>
      </c>
      <c r="AD2105" s="1" t="s">
        <v>202</v>
      </c>
      <c r="AE2105" s="1" t="s">
        <v>8736</v>
      </c>
      <c r="AF2105" s="1" t="s">
        <v>97</v>
      </c>
      <c r="AG2105" s="1" t="s">
        <v>8774</v>
      </c>
    </row>
    <row r="2106" spans="1:72" ht="13.5" customHeight="1" x14ac:dyDescent="0.25">
      <c r="A2106" s="4" t="str">
        <f t="shared" si="67"/>
        <v>1687_풍각남면_281</v>
      </c>
      <c r="B2106" s="1">
        <v>1687</v>
      </c>
      <c r="C2106" s="1" t="s">
        <v>11322</v>
      </c>
      <c r="D2106" s="1" t="s">
        <v>11323</v>
      </c>
      <c r="E2106" s="1">
        <v>2105</v>
      </c>
      <c r="F2106" s="1">
        <v>11</v>
      </c>
      <c r="G2106" s="1" t="s">
        <v>4041</v>
      </c>
      <c r="H2106" s="1" t="s">
        <v>13398</v>
      </c>
      <c r="I2106" s="1">
        <v>8</v>
      </c>
      <c r="L2106" s="1">
        <v>4</v>
      </c>
      <c r="M2106" s="1" t="s">
        <v>12660</v>
      </c>
      <c r="N2106" s="1" t="s">
        <v>13157</v>
      </c>
      <c r="T2106" s="1" t="s">
        <v>11369</v>
      </c>
      <c r="U2106" s="1" t="s">
        <v>4286</v>
      </c>
      <c r="V2106" s="1" t="s">
        <v>6944</v>
      </c>
      <c r="W2106" s="1" t="s">
        <v>2302</v>
      </c>
      <c r="X2106" s="1" t="s">
        <v>7093</v>
      </c>
      <c r="Y2106" s="1" t="s">
        <v>4380</v>
      </c>
      <c r="Z2106" s="1" t="s">
        <v>8175</v>
      </c>
      <c r="AC2106" s="1">
        <v>37</v>
      </c>
      <c r="AD2106" s="1" t="s">
        <v>124</v>
      </c>
      <c r="AE2106" s="1" t="s">
        <v>8726</v>
      </c>
      <c r="AJ2106" s="1" t="s">
        <v>17</v>
      </c>
      <c r="AK2106" s="1" t="s">
        <v>8908</v>
      </c>
      <c r="AL2106" s="1" t="s">
        <v>2537</v>
      </c>
      <c r="AM2106" s="1" t="s">
        <v>8944</v>
      </c>
      <c r="AT2106" s="1" t="s">
        <v>288</v>
      </c>
      <c r="AU2106" s="1" t="s">
        <v>6823</v>
      </c>
      <c r="AV2106" s="1" t="s">
        <v>2483</v>
      </c>
      <c r="AW2106" s="1" t="s">
        <v>9402</v>
      </c>
      <c r="BG2106" s="1" t="s">
        <v>78</v>
      </c>
      <c r="BH2106" s="1" t="s">
        <v>6689</v>
      </c>
      <c r="BI2106" s="1" t="s">
        <v>997</v>
      </c>
      <c r="BJ2106" s="1" t="s">
        <v>7312</v>
      </c>
      <c r="BK2106" s="1" t="s">
        <v>60</v>
      </c>
      <c r="BL2106" s="1" t="s">
        <v>7012</v>
      </c>
      <c r="BM2106" s="1" t="s">
        <v>1056</v>
      </c>
      <c r="BN2106" s="1" t="s">
        <v>9358</v>
      </c>
      <c r="BO2106" s="1" t="s">
        <v>60</v>
      </c>
      <c r="BP2106" s="1" t="s">
        <v>7012</v>
      </c>
      <c r="BQ2106" s="1" t="s">
        <v>2485</v>
      </c>
      <c r="BR2106" s="1" t="s">
        <v>10941</v>
      </c>
      <c r="BS2106" s="1" t="s">
        <v>51</v>
      </c>
      <c r="BT2106" s="1" t="s">
        <v>8849</v>
      </c>
    </row>
    <row r="2107" spans="1:72" ht="13.5" customHeight="1" x14ac:dyDescent="0.25">
      <c r="A2107" s="4" t="str">
        <f t="shared" si="67"/>
        <v>1687_풍각남면_281</v>
      </c>
      <c r="B2107" s="1">
        <v>1687</v>
      </c>
      <c r="C2107" s="1" t="s">
        <v>11322</v>
      </c>
      <c r="D2107" s="1" t="s">
        <v>11323</v>
      </c>
      <c r="E2107" s="1">
        <v>2106</v>
      </c>
      <c r="F2107" s="1">
        <v>11</v>
      </c>
      <c r="G2107" s="1" t="s">
        <v>4041</v>
      </c>
      <c r="H2107" s="1" t="s">
        <v>13398</v>
      </c>
      <c r="I2107" s="1">
        <v>8</v>
      </c>
      <c r="L2107" s="1">
        <v>4</v>
      </c>
      <c r="M2107" s="1" t="s">
        <v>12660</v>
      </c>
      <c r="N2107" s="1" t="s">
        <v>13157</v>
      </c>
      <c r="S2107" s="1" t="s">
        <v>52</v>
      </c>
      <c r="T2107" s="1" t="s">
        <v>6593</v>
      </c>
      <c r="W2107" s="1" t="s">
        <v>98</v>
      </c>
      <c r="X2107" s="1" t="s">
        <v>11439</v>
      </c>
      <c r="Y2107" s="1" t="s">
        <v>140</v>
      </c>
      <c r="Z2107" s="1" t="s">
        <v>7129</v>
      </c>
      <c r="AC2107" s="1">
        <v>34</v>
      </c>
      <c r="AD2107" s="1" t="s">
        <v>55</v>
      </c>
      <c r="AE2107" s="1" t="s">
        <v>8716</v>
      </c>
      <c r="AJ2107" s="1" t="s">
        <v>17</v>
      </c>
      <c r="AK2107" s="1" t="s">
        <v>8908</v>
      </c>
      <c r="AL2107" s="1" t="s">
        <v>56</v>
      </c>
      <c r="AM2107" s="1" t="s">
        <v>11552</v>
      </c>
      <c r="AT2107" s="1" t="s">
        <v>60</v>
      </c>
      <c r="AU2107" s="1" t="s">
        <v>7012</v>
      </c>
      <c r="AV2107" s="1" t="s">
        <v>4381</v>
      </c>
      <c r="AW2107" s="1" t="s">
        <v>7248</v>
      </c>
      <c r="BG2107" s="1" t="s">
        <v>78</v>
      </c>
      <c r="BH2107" s="1" t="s">
        <v>6689</v>
      </c>
      <c r="BI2107" s="1" t="s">
        <v>1162</v>
      </c>
      <c r="BJ2107" s="1" t="s">
        <v>8645</v>
      </c>
      <c r="BK2107" s="1" t="s">
        <v>60</v>
      </c>
      <c r="BL2107" s="1" t="s">
        <v>7012</v>
      </c>
      <c r="BM2107" s="1" t="s">
        <v>4382</v>
      </c>
      <c r="BN2107" s="1" t="s">
        <v>10631</v>
      </c>
      <c r="BO2107" s="1" t="s">
        <v>60</v>
      </c>
      <c r="BP2107" s="1" t="s">
        <v>7012</v>
      </c>
      <c r="BQ2107" s="1" t="s">
        <v>4383</v>
      </c>
      <c r="BR2107" s="1" t="s">
        <v>11113</v>
      </c>
      <c r="BS2107" s="1" t="s">
        <v>77</v>
      </c>
      <c r="BT2107" s="1" t="s">
        <v>8882</v>
      </c>
    </row>
    <row r="2108" spans="1:72" ht="13.5" customHeight="1" x14ac:dyDescent="0.25">
      <c r="A2108" s="4" t="str">
        <f t="shared" si="67"/>
        <v>1687_풍각남면_281</v>
      </c>
      <c r="B2108" s="1">
        <v>1687</v>
      </c>
      <c r="C2108" s="1" t="s">
        <v>11322</v>
      </c>
      <c r="D2108" s="1" t="s">
        <v>11323</v>
      </c>
      <c r="E2108" s="1">
        <v>2107</v>
      </c>
      <c r="F2108" s="1">
        <v>11</v>
      </c>
      <c r="G2108" s="1" t="s">
        <v>4041</v>
      </c>
      <c r="H2108" s="1" t="s">
        <v>13398</v>
      </c>
      <c r="I2108" s="1">
        <v>8</v>
      </c>
      <c r="L2108" s="1">
        <v>4</v>
      </c>
      <c r="M2108" s="1" t="s">
        <v>12660</v>
      </c>
      <c r="N2108" s="1" t="s">
        <v>13157</v>
      </c>
      <c r="S2108" s="1" t="s">
        <v>68</v>
      </c>
      <c r="T2108" s="1" t="s">
        <v>6595</v>
      </c>
      <c r="W2108" s="1" t="s">
        <v>1478</v>
      </c>
      <c r="X2108" s="1" t="s">
        <v>7080</v>
      </c>
      <c r="Y2108" s="1" t="s">
        <v>140</v>
      </c>
      <c r="Z2108" s="1" t="s">
        <v>7129</v>
      </c>
      <c r="AC2108" s="1">
        <v>55</v>
      </c>
      <c r="AD2108" s="1" t="s">
        <v>431</v>
      </c>
      <c r="AE2108" s="1" t="s">
        <v>8760</v>
      </c>
    </row>
    <row r="2109" spans="1:72" ht="13.5" customHeight="1" x14ac:dyDescent="0.25">
      <c r="A2109" s="4" t="str">
        <f t="shared" si="67"/>
        <v>1687_풍각남면_281</v>
      </c>
      <c r="B2109" s="1">
        <v>1687</v>
      </c>
      <c r="C2109" s="1" t="s">
        <v>11322</v>
      </c>
      <c r="D2109" s="1" t="s">
        <v>11323</v>
      </c>
      <c r="E2109" s="1">
        <v>2108</v>
      </c>
      <c r="F2109" s="1">
        <v>11</v>
      </c>
      <c r="G2109" s="1" t="s">
        <v>4041</v>
      </c>
      <c r="H2109" s="1" t="s">
        <v>13398</v>
      </c>
      <c r="I2109" s="1">
        <v>8</v>
      </c>
      <c r="L2109" s="1">
        <v>4</v>
      </c>
      <c r="M2109" s="1" t="s">
        <v>12660</v>
      </c>
      <c r="N2109" s="1" t="s">
        <v>13157</v>
      </c>
      <c r="S2109" s="1" t="s">
        <v>70</v>
      </c>
      <c r="T2109" s="1" t="s">
        <v>6596</v>
      </c>
      <c r="Y2109" s="1" t="s">
        <v>13921</v>
      </c>
      <c r="Z2109" s="1" t="s">
        <v>7777</v>
      </c>
      <c r="AC2109" s="1">
        <v>7</v>
      </c>
      <c r="AD2109" s="1" t="s">
        <v>121</v>
      </c>
      <c r="AE2109" s="1" t="s">
        <v>8725</v>
      </c>
    </row>
    <row r="2110" spans="1:72" ht="13.5" customHeight="1" x14ac:dyDescent="0.25">
      <c r="A2110" s="4" t="str">
        <f t="shared" si="67"/>
        <v>1687_풍각남면_281</v>
      </c>
      <c r="B2110" s="1">
        <v>1687</v>
      </c>
      <c r="C2110" s="1" t="s">
        <v>11322</v>
      </c>
      <c r="D2110" s="1" t="s">
        <v>11323</v>
      </c>
      <c r="E2110" s="1">
        <v>2109</v>
      </c>
      <c r="F2110" s="1">
        <v>11</v>
      </c>
      <c r="G2110" s="1" t="s">
        <v>4041</v>
      </c>
      <c r="H2110" s="1" t="s">
        <v>13398</v>
      </c>
      <c r="I2110" s="1">
        <v>8</v>
      </c>
      <c r="L2110" s="1">
        <v>4</v>
      </c>
      <c r="M2110" s="1" t="s">
        <v>12660</v>
      </c>
      <c r="N2110" s="1" t="s">
        <v>13157</v>
      </c>
      <c r="S2110" s="1" t="s">
        <v>93</v>
      </c>
      <c r="T2110" s="1" t="s">
        <v>6597</v>
      </c>
      <c r="U2110" s="1" t="s">
        <v>189</v>
      </c>
      <c r="V2110" s="1" t="s">
        <v>6677</v>
      </c>
      <c r="Y2110" s="1" t="s">
        <v>4384</v>
      </c>
      <c r="Z2110" s="1" t="s">
        <v>8176</v>
      </c>
      <c r="AC2110" s="1">
        <v>20</v>
      </c>
      <c r="AD2110" s="1" t="s">
        <v>1066</v>
      </c>
      <c r="AE2110" s="1" t="s">
        <v>7176</v>
      </c>
      <c r="AF2110" s="1" t="s">
        <v>4385</v>
      </c>
      <c r="AG2110" s="1" t="s">
        <v>8811</v>
      </c>
    </row>
    <row r="2111" spans="1:72" ht="13.5" customHeight="1" x14ac:dyDescent="0.25">
      <c r="A2111" s="4" t="str">
        <f t="shared" si="67"/>
        <v>1687_풍각남면_281</v>
      </c>
      <c r="B2111" s="1">
        <v>1687</v>
      </c>
      <c r="C2111" s="1" t="s">
        <v>11322</v>
      </c>
      <c r="D2111" s="1" t="s">
        <v>11323</v>
      </c>
      <c r="E2111" s="1">
        <v>2110</v>
      </c>
      <c r="F2111" s="1">
        <v>11</v>
      </c>
      <c r="G2111" s="1" t="s">
        <v>4041</v>
      </c>
      <c r="H2111" s="1" t="s">
        <v>13398</v>
      </c>
      <c r="I2111" s="1">
        <v>8</v>
      </c>
      <c r="L2111" s="1">
        <v>5</v>
      </c>
      <c r="M2111" s="1" t="s">
        <v>12661</v>
      </c>
      <c r="N2111" s="1" t="s">
        <v>13158</v>
      </c>
      <c r="T2111" s="1" t="s">
        <v>11369</v>
      </c>
      <c r="U2111" s="1" t="s">
        <v>3596</v>
      </c>
      <c r="V2111" s="1" t="s">
        <v>6897</v>
      </c>
      <c r="W2111" s="1" t="s">
        <v>2302</v>
      </c>
      <c r="X2111" s="1" t="s">
        <v>7093</v>
      </c>
      <c r="Y2111" s="1" t="s">
        <v>4386</v>
      </c>
      <c r="Z2111" s="1" t="s">
        <v>8177</v>
      </c>
      <c r="AC2111" s="1">
        <v>51</v>
      </c>
      <c r="AD2111" s="1" t="s">
        <v>107</v>
      </c>
      <c r="AE2111" s="1" t="s">
        <v>8723</v>
      </c>
      <c r="AJ2111" s="1" t="s">
        <v>17</v>
      </c>
      <c r="AK2111" s="1" t="s">
        <v>8908</v>
      </c>
      <c r="AL2111" s="1" t="s">
        <v>2537</v>
      </c>
      <c r="AM2111" s="1" t="s">
        <v>8944</v>
      </c>
      <c r="AT2111" s="1" t="s">
        <v>78</v>
      </c>
      <c r="AU2111" s="1" t="s">
        <v>6689</v>
      </c>
      <c r="AV2111" s="1" t="s">
        <v>997</v>
      </c>
      <c r="AW2111" s="1" t="s">
        <v>7312</v>
      </c>
      <c r="BG2111" s="1" t="s">
        <v>60</v>
      </c>
      <c r="BH2111" s="1" t="s">
        <v>7012</v>
      </c>
      <c r="BI2111" s="1" t="s">
        <v>1056</v>
      </c>
      <c r="BJ2111" s="1" t="s">
        <v>9358</v>
      </c>
      <c r="BK2111" s="1" t="s">
        <v>60</v>
      </c>
      <c r="BL2111" s="1" t="s">
        <v>7012</v>
      </c>
      <c r="BM2111" s="1" t="s">
        <v>13920</v>
      </c>
      <c r="BN2111" s="1" t="s">
        <v>11921</v>
      </c>
      <c r="BO2111" s="1" t="s">
        <v>78</v>
      </c>
      <c r="BP2111" s="1" t="s">
        <v>6689</v>
      </c>
      <c r="BQ2111" s="1" t="s">
        <v>4365</v>
      </c>
      <c r="BR2111" s="1" t="s">
        <v>12005</v>
      </c>
      <c r="BS2111" s="1" t="s">
        <v>56</v>
      </c>
      <c r="BT2111" s="1" t="s">
        <v>11552</v>
      </c>
    </row>
    <row r="2112" spans="1:72" ht="13.5" customHeight="1" x14ac:dyDescent="0.25">
      <c r="A2112" s="4" t="str">
        <f t="shared" si="67"/>
        <v>1687_풍각남면_281</v>
      </c>
      <c r="B2112" s="1">
        <v>1687</v>
      </c>
      <c r="C2112" s="1" t="s">
        <v>11322</v>
      </c>
      <c r="D2112" s="1" t="s">
        <v>11323</v>
      </c>
      <c r="E2112" s="1">
        <v>2111</v>
      </c>
      <c r="F2112" s="1">
        <v>11</v>
      </c>
      <c r="G2112" s="1" t="s">
        <v>4041</v>
      </c>
      <c r="H2112" s="1" t="s">
        <v>13398</v>
      </c>
      <c r="I2112" s="1">
        <v>8</v>
      </c>
      <c r="L2112" s="1">
        <v>5</v>
      </c>
      <c r="M2112" s="1" t="s">
        <v>12661</v>
      </c>
      <c r="N2112" s="1" t="s">
        <v>13158</v>
      </c>
      <c r="S2112" s="1" t="s">
        <v>52</v>
      </c>
      <c r="T2112" s="1" t="s">
        <v>6593</v>
      </c>
      <c r="W2112" s="1" t="s">
        <v>98</v>
      </c>
      <c r="X2112" s="1" t="s">
        <v>11439</v>
      </c>
      <c r="Y2112" s="1" t="s">
        <v>140</v>
      </c>
      <c r="Z2112" s="1" t="s">
        <v>7129</v>
      </c>
      <c r="AC2112" s="1">
        <v>47</v>
      </c>
      <c r="AD2112" s="1" t="s">
        <v>172</v>
      </c>
      <c r="AE2112" s="1" t="s">
        <v>8733</v>
      </c>
      <c r="AJ2112" s="1" t="s">
        <v>17</v>
      </c>
      <c r="AK2112" s="1" t="s">
        <v>8908</v>
      </c>
      <c r="AL2112" s="1" t="s">
        <v>56</v>
      </c>
      <c r="AM2112" s="1" t="s">
        <v>11552</v>
      </c>
      <c r="AT2112" s="1" t="s">
        <v>60</v>
      </c>
      <c r="AU2112" s="1" t="s">
        <v>7012</v>
      </c>
      <c r="AV2112" s="1" t="s">
        <v>1601</v>
      </c>
      <c r="AW2112" s="1" t="s">
        <v>7492</v>
      </c>
      <c r="BG2112" s="1" t="s">
        <v>60</v>
      </c>
      <c r="BH2112" s="1" t="s">
        <v>7012</v>
      </c>
      <c r="BI2112" s="1" t="s">
        <v>111</v>
      </c>
      <c r="BJ2112" s="1" t="s">
        <v>7984</v>
      </c>
      <c r="BK2112" s="1" t="s">
        <v>60</v>
      </c>
      <c r="BL2112" s="1" t="s">
        <v>7012</v>
      </c>
      <c r="BM2112" s="1" t="s">
        <v>1281</v>
      </c>
      <c r="BN2112" s="1" t="s">
        <v>7394</v>
      </c>
      <c r="BO2112" s="1" t="s">
        <v>60</v>
      </c>
      <c r="BP2112" s="1" t="s">
        <v>7012</v>
      </c>
      <c r="BQ2112" s="1" t="s">
        <v>4387</v>
      </c>
      <c r="BR2112" s="1" t="s">
        <v>11114</v>
      </c>
      <c r="BS2112" s="1" t="s">
        <v>522</v>
      </c>
      <c r="BT2112" s="1" t="s">
        <v>8889</v>
      </c>
    </row>
    <row r="2113" spans="1:73" ht="13.5" customHeight="1" x14ac:dyDescent="0.25">
      <c r="A2113" s="4" t="str">
        <f t="shared" si="67"/>
        <v>1687_풍각남면_281</v>
      </c>
      <c r="B2113" s="1">
        <v>1687</v>
      </c>
      <c r="C2113" s="1" t="s">
        <v>11322</v>
      </c>
      <c r="D2113" s="1" t="s">
        <v>11323</v>
      </c>
      <c r="E2113" s="1">
        <v>2112</v>
      </c>
      <c r="F2113" s="1">
        <v>11</v>
      </c>
      <c r="G2113" s="1" t="s">
        <v>4041</v>
      </c>
      <c r="H2113" s="1" t="s">
        <v>13398</v>
      </c>
      <c r="I2113" s="1">
        <v>8</v>
      </c>
      <c r="L2113" s="1">
        <v>5</v>
      </c>
      <c r="M2113" s="1" t="s">
        <v>12661</v>
      </c>
      <c r="N2113" s="1" t="s">
        <v>13158</v>
      </c>
      <c r="S2113" s="1" t="s">
        <v>93</v>
      </c>
      <c r="T2113" s="1" t="s">
        <v>6597</v>
      </c>
      <c r="U2113" s="1" t="s">
        <v>154</v>
      </c>
      <c r="V2113" s="1" t="s">
        <v>6675</v>
      </c>
      <c r="Y2113" s="1" t="s">
        <v>4388</v>
      </c>
      <c r="Z2113" s="1" t="s">
        <v>8178</v>
      </c>
      <c r="AC2113" s="1">
        <v>21</v>
      </c>
      <c r="AD2113" s="1" t="s">
        <v>415</v>
      </c>
      <c r="AE2113" s="1" t="s">
        <v>8756</v>
      </c>
    </row>
    <row r="2114" spans="1:73" ht="13.5" customHeight="1" x14ac:dyDescent="0.25">
      <c r="A2114" s="4" t="str">
        <f t="shared" si="67"/>
        <v>1687_풍각남면_281</v>
      </c>
      <c r="B2114" s="1">
        <v>1687</v>
      </c>
      <c r="C2114" s="1" t="s">
        <v>11322</v>
      </c>
      <c r="D2114" s="1" t="s">
        <v>11323</v>
      </c>
      <c r="E2114" s="1">
        <v>2113</v>
      </c>
      <c r="F2114" s="1">
        <v>11</v>
      </c>
      <c r="G2114" s="1" t="s">
        <v>4041</v>
      </c>
      <c r="H2114" s="1" t="s">
        <v>13398</v>
      </c>
      <c r="I2114" s="1">
        <v>8</v>
      </c>
      <c r="L2114" s="1">
        <v>5</v>
      </c>
      <c r="M2114" s="1" t="s">
        <v>12661</v>
      </c>
      <c r="N2114" s="1" t="s">
        <v>13158</v>
      </c>
      <c r="S2114" s="1" t="s">
        <v>70</v>
      </c>
      <c r="T2114" s="1" t="s">
        <v>6596</v>
      </c>
      <c r="Y2114" s="1" t="s">
        <v>1798</v>
      </c>
      <c r="Z2114" s="1" t="s">
        <v>7546</v>
      </c>
      <c r="AF2114" s="1" t="s">
        <v>531</v>
      </c>
      <c r="AG2114" s="1" t="s">
        <v>8781</v>
      </c>
    </row>
    <row r="2115" spans="1:73" ht="13.5" customHeight="1" x14ac:dyDescent="0.25">
      <c r="A2115" s="4" t="str">
        <f t="shared" si="67"/>
        <v>1687_풍각남면_281</v>
      </c>
      <c r="B2115" s="1">
        <v>1687</v>
      </c>
      <c r="C2115" s="1" t="s">
        <v>11322</v>
      </c>
      <c r="D2115" s="1" t="s">
        <v>11323</v>
      </c>
      <c r="E2115" s="1">
        <v>2114</v>
      </c>
      <c r="F2115" s="1">
        <v>11</v>
      </c>
      <c r="G2115" s="1" t="s">
        <v>4041</v>
      </c>
      <c r="H2115" s="1" t="s">
        <v>13398</v>
      </c>
      <c r="I2115" s="1">
        <v>8</v>
      </c>
      <c r="L2115" s="1">
        <v>5</v>
      </c>
      <c r="M2115" s="1" t="s">
        <v>12661</v>
      </c>
      <c r="N2115" s="1" t="s">
        <v>13158</v>
      </c>
      <c r="S2115" s="1" t="s">
        <v>93</v>
      </c>
      <c r="T2115" s="1" t="s">
        <v>6597</v>
      </c>
      <c r="U2115" s="1" t="s">
        <v>154</v>
      </c>
      <c r="V2115" s="1" t="s">
        <v>6675</v>
      </c>
      <c r="Y2115" s="1" t="s">
        <v>4389</v>
      </c>
      <c r="Z2115" s="1" t="s">
        <v>8179</v>
      </c>
      <c r="AC2115" s="1">
        <v>28</v>
      </c>
      <c r="AD2115" s="1" t="s">
        <v>340</v>
      </c>
      <c r="AE2115" s="1" t="s">
        <v>8750</v>
      </c>
    </row>
    <row r="2116" spans="1:73" ht="13.5" customHeight="1" x14ac:dyDescent="0.25">
      <c r="A2116" s="4" t="str">
        <f t="shared" si="67"/>
        <v>1687_풍각남면_281</v>
      </c>
      <c r="B2116" s="1">
        <v>1687</v>
      </c>
      <c r="C2116" s="1" t="s">
        <v>11322</v>
      </c>
      <c r="D2116" s="1" t="s">
        <v>11323</v>
      </c>
      <c r="E2116" s="1">
        <v>2115</v>
      </c>
      <c r="F2116" s="1">
        <v>11</v>
      </c>
      <c r="G2116" s="1" t="s">
        <v>4041</v>
      </c>
      <c r="H2116" s="1" t="s">
        <v>13398</v>
      </c>
      <c r="I2116" s="1">
        <v>8</v>
      </c>
      <c r="L2116" s="1">
        <v>5</v>
      </c>
      <c r="M2116" s="1" t="s">
        <v>12661</v>
      </c>
      <c r="N2116" s="1" t="s">
        <v>13158</v>
      </c>
      <c r="S2116" s="1" t="s">
        <v>341</v>
      </c>
      <c r="T2116" s="1" t="s">
        <v>6594</v>
      </c>
      <c r="W2116" s="1" t="s">
        <v>245</v>
      </c>
      <c r="X2116" s="1" t="s">
        <v>7060</v>
      </c>
      <c r="Y2116" s="1" t="s">
        <v>140</v>
      </c>
      <c r="Z2116" s="1" t="s">
        <v>7129</v>
      </c>
      <c r="AC2116" s="1">
        <v>23</v>
      </c>
      <c r="AD2116" s="1" t="s">
        <v>202</v>
      </c>
      <c r="AE2116" s="1" t="s">
        <v>8736</v>
      </c>
      <c r="AF2116" s="1" t="s">
        <v>97</v>
      </c>
      <c r="AG2116" s="1" t="s">
        <v>8774</v>
      </c>
    </row>
    <row r="2117" spans="1:73" ht="13.5" customHeight="1" x14ac:dyDescent="0.25">
      <c r="A2117" s="4" t="str">
        <f t="shared" si="67"/>
        <v>1687_풍각남면_281</v>
      </c>
      <c r="B2117" s="1">
        <v>1687</v>
      </c>
      <c r="C2117" s="1" t="s">
        <v>11322</v>
      </c>
      <c r="D2117" s="1" t="s">
        <v>11323</v>
      </c>
      <c r="E2117" s="1">
        <v>2116</v>
      </c>
      <c r="F2117" s="1">
        <v>11</v>
      </c>
      <c r="G2117" s="1" t="s">
        <v>4041</v>
      </c>
      <c r="H2117" s="1" t="s">
        <v>13398</v>
      </c>
      <c r="I2117" s="1">
        <v>8</v>
      </c>
      <c r="L2117" s="1">
        <v>5</v>
      </c>
      <c r="M2117" s="1" t="s">
        <v>12661</v>
      </c>
      <c r="N2117" s="1" t="s">
        <v>13158</v>
      </c>
      <c r="T2117" s="1" t="s">
        <v>11389</v>
      </c>
      <c r="U2117" s="1" t="s">
        <v>413</v>
      </c>
      <c r="V2117" s="1" t="s">
        <v>6695</v>
      </c>
      <c r="Y2117" s="1" t="s">
        <v>3092</v>
      </c>
      <c r="Z2117" s="1" t="s">
        <v>7860</v>
      </c>
      <c r="AF2117" s="1" t="s">
        <v>1588</v>
      </c>
      <c r="AG2117" s="1" t="s">
        <v>8787</v>
      </c>
      <c r="AH2117" s="1" t="s">
        <v>4390</v>
      </c>
      <c r="AI2117" s="1" t="s">
        <v>8888</v>
      </c>
    </row>
    <row r="2118" spans="1:73" ht="13.5" customHeight="1" x14ac:dyDescent="0.25">
      <c r="A2118" s="4" t="str">
        <f t="shared" si="67"/>
        <v>1687_풍각남면_281</v>
      </c>
      <c r="B2118" s="1">
        <v>1687</v>
      </c>
      <c r="C2118" s="1" t="s">
        <v>11322</v>
      </c>
      <c r="D2118" s="1" t="s">
        <v>11323</v>
      </c>
      <c r="E2118" s="1">
        <v>2117</v>
      </c>
      <c r="F2118" s="1">
        <v>11</v>
      </c>
      <c r="G2118" s="1" t="s">
        <v>4041</v>
      </c>
      <c r="H2118" s="1" t="s">
        <v>13398</v>
      </c>
      <c r="I2118" s="1">
        <v>9</v>
      </c>
      <c r="J2118" s="1" t="s">
        <v>4391</v>
      </c>
      <c r="K2118" s="1" t="s">
        <v>6537</v>
      </c>
      <c r="L2118" s="1">
        <v>1</v>
      </c>
      <c r="M2118" s="1" t="s">
        <v>12662</v>
      </c>
      <c r="N2118" s="1" t="s">
        <v>13159</v>
      </c>
      <c r="T2118" s="1" t="s">
        <v>11368</v>
      </c>
      <c r="U2118" s="1" t="s">
        <v>922</v>
      </c>
      <c r="V2118" s="1" t="s">
        <v>6730</v>
      </c>
      <c r="W2118" s="1" t="s">
        <v>74</v>
      </c>
      <c r="X2118" s="1" t="s">
        <v>7057</v>
      </c>
      <c r="Y2118" s="1" t="s">
        <v>4392</v>
      </c>
      <c r="Z2118" s="1" t="s">
        <v>7128</v>
      </c>
      <c r="AC2118" s="1">
        <v>39</v>
      </c>
      <c r="AD2118" s="1" t="s">
        <v>347</v>
      </c>
      <c r="AE2118" s="1" t="s">
        <v>8751</v>
      </c>
      <c r="AJ2118" s="1" t="s">
        <v>17</v>
      </c>
      <c r="AK2118" s="1" t="s">
        <v>8908</v>
      </c>
      <c r="AL2118" s="1" t="s">
        <v>77</v>
      </c>
      <c r="AM2118" s="1" t="s">
        <v>8882</v>
      </c>
      <c r="AT2118" s="1" t="s">
        <v>931</v>
      </c>
      <c r="AU2118" s="1" t="s">
        <v>6813</v>
      </c>
      <c r="AV2118" s="1" t="s">
        <v>3565</v>
      </c>
      <c r="AW2118" s="1" t="s">
        <v>7965</v>
      </c>
      <c r="BG2118" s="1" t="s">
        <v>335</v>
      </c>
      <c r="BH2118" s="1" t="s">
        <v>6942</v>
      </c>
      <c r="BI2118" s="1" t="s">
        <v>3489</v>
      </c>
      <c r="BJ2118" s="1" t="s">
        <v>8180</v>
      </c>
      <c r="BK2118" s="1" t="s">
        <v>78</v>
      </c>
      <c r="BL2118" s="1" t="s">
        <v>6689</v>
      </c>
      <c r="BM2118" s="1" t="s">
        <v>3472</v>
      </c>
      <c r="BN2118" s="1" t="s">
        <v>9369</v>
      </c>
      <c r="BO2118" s="1" t="s">
        <v>60</v>
      </c>
      <c r="BP2118" s="1" t="s">
        <v>7012</v>
      </c>
      <c r="BQ2118" s="1" t="s">
        <v>4393</v>
      </c>
      <c r="BR2118" s="1" t="s">
        <v>12250</v>
      </c>
      <c r="BS2118" s="1" t="s">
        <v>86</v>
      </c>
      <c r="BT2118" s="1" t="s">
        <v>8853</v>
      </c>
      <c r="BU2118" s="1" t="s">
        <v>14166</v>
      </c>
    </row>
    <row r="2119" spans="1:73" ht="13.5" customHeight="1" x14ac:dyDescent="0.25">
      <c r="A2119" s="4" t="str">
        <f t="shared" si="67"/>
        <v>1687_풍각남면_281</v>
      </c>
      <c r="B2119" s="1">
        <v>1687</v>
      </c>
      <c r="C2119" s="1" t="s">
        <v>11322</v>
      </c>
      <c r="D2119" s="1" t="s">
        <v>11323</v>
      </c>
      <c r="E2119" s="1">
        <v>2118</v>
      </c>
      <c r="F2119" s="1">
        <v>11</v>
      </c>
      <c r="G2119" s="1" t="s">
        <v>4041</v>
      </c>
      <c r="H2119" s="1" t="s">
        <v>13398</v>
      </c>
      <c r="I2119" s="1">
        <v>9</v>
      </c>
      <c r="L2119" s="1">
        <v>1</v>
      </c>
      <c r="M2119" s="1" t="s">
        <v>12662</v>
      </c>
      <c r="N2119" s="1" t="s">
        <v>13159</v>
      </c>
      <c r="S2119" s="1" t="s">
        <v>52</v>
      </c>
      <c r="T2119" s="1" t="s">
        <v>6593</v>
      </c>
      <c r="W2119" s="1" t="s">
        <v>98</v>
      </c>
      <c r="X2119" s="1" t="s">
        <v>11439</v>
      </c>
      <c r="Y2119" s="1" t="s">
        <v>140</v>
      </c>
      <c r="Z2119" s="1" t="s">
        <v>7129</v>
      </c>
      <c r="AC2119" s="1">
        <v>40</v>
      </c>
      <c r="AD2119" s="1" t="s">
        <v>327</v>
      </c>
      <c r="AE2119" s="1" t="s">
        <v>8748</v>
      </c>
      <c r="AJ2119" s="1" t="s">
        <v>17</v>
      </c>
      <c r="AK2119" s="1" t="s">
        <v>8908</v>
      </c>
      <c r="AL2119" s="1" t="s">
        <v>56</v>
      </c>
      <c r="AM2119" s="1" t="s">
        <v>11552</v>
      </c>
      <c r="AT2119" s="1" t="s">
        <v>60</v>
      </c>
      <c r="AU2119" s="1" t="s">
        <v>7012</v>
      </c>
      <c r="AV2119" s="1" t="s">
        <v>722</v>
      </c>
      <c r="AW2119" s="1" t="s">
        <v>7247</v>
      </c>
      <c r="BG2119" s="1" t="s">
        <v>78</v>
      </c>
      <c r="BH2119" s="1" t="s">
        <v>6689</v>
      </c>
      <c r="BI2119" s="1" t="s">
        <v>1706</v>
      </c>
      <c r="BJ2119" s="1" t="s">
        <v>10030</v>
      </c>
      <c r="BK2119" s="1" t="s">
        <v>335</v>
      </c>
      <c r="BL2119" s="1" t="s">
        <v>6942</v>
      </c>
      <c r="BM2119" s="1" t="s">
        <v>4394</v>
      </c>
      <c r="BN2119" s="1" t="s">
        <v>10632</v>
      </c>
      <c r="BO2119" s="1" t="s">
        <v>335</v>
      </c>
      <c r="BP2119" s="1" t="s">
        <v>6942</v>
      </c>
      <c r="BQ2119" s="1" t="s">
        <v>4395</v>
      </c>
      <c r="BR2119" s="1" t="s">
        <v>11989</v>
      </c>
      <c r="BS2119" s="1" t="s">
        <v>56</v>
      </c>
      <c r="BT2119" s="1" t="s">
        <v>11552</v>
      </c>
    </row>
    <row r="2120" spans="1:73" ht="13.5" customHeight="1" x14ac:dyDescent="0.25">
      <c r="A2120" s="4" t="str">
        <f t="shared" si="67"/>
        <v>1687_풍각남면_281</v>
      </c>
      <c r="B2120" s="1">
        <v>1687</v>
      </c>
      <c r="C2120" s="1" t="s">
        <v>11322</v>
      </c>
      <c r="D2120" s="1" t="s">
        <v>11323</v>
      </c>
      <c r="E2120" s="1">
        <v>2119</v>
      </c>
      <c r="F2120" s="1">
        <v>11</v>
      </c>
      <c r="G2120" s="1" t="s">
        <v>4041</v>
      </c>
      <c r="H2120" s="1" t="s">
        <v>13398</v>
      </c>
      <c r="I2120" s="1">
        <v>9</v>
      </c>
      <c r="L2120" s="1">
        <v>1</v>
      </c>
      <c r="M2120" s="1" t="s">
        <v>12662</v>
      </c>
      <c r="N2120" s="1" t="s">
        <v>13159</v>
      </c>
      <c r="S2120" s="1" t="s">
        <v>356</v>
      </c>
      <c r="T2120" s="1" t="s">
        <v>6605</v>
      </c>
      <c r="U2120" s="1" t="s">
        <v>3102</v>
      </c>
      <c r="V2120" s="1" t="s">
        <v>11396</v>
      </c>
      <c r="Y2120" s="1" t="s">
        <v>3489</v>
      </c>
      <c r="Z2120" s="1" t="s">
        <v>8180</v>
      </c>
      <c r="AC2120" s="1">
        <v>83</v>
      </c>
      <c r="AD2120" s="1" t="s">
        <v>202</v>
      </c>
      <c r="AE2120" s="1" t="s">
        <v>8736</v>
      </c>
    </row>
    <row r="2121" spans="1:73" ht="13.5" customHeight="1" x14ac:dyDescent="0.25">
      <c r="A2121" s="4" t="str">
        <f t="shared" si="67"/>
        <v>1687_풍각남면_281</v>
      </c>
      <c r="B2121" s="1">
        <v>1687</v>
      </c>
      <c r="C2121" s="1" t="s">
        <v>11322</v>
      </c>
      <c r="D2121" s="1" t="s">
        <v>11323</v>
      </c>
      <c r="E2121" s="1">
        <v>2120</v>
      </c>
      <c r="F2121" s="1">
        <v>11</v>
      </c>
      <c r="G2121" s="1" t="s">
        <v>4041</v>
      </c>
      <c r="H2121" s="1" t="s">
        <v>13398</v>
      </c>
      <c r="I2121" s="1">
        <v>9</v>
      </c>
      <c r="L2121" s="1">
        <v>1</v>
      </c>
      <c r="M2121" s="1" t="s">
        <v>12662</v>
      </c>
      <c r="N2121" s="1" t="s">
        <v>13159</v>
      </c>
      <c r="S2121" s="1" t="s">
        <v>2120</v>
      </c>
      <c r="T2121" s="1" t="s">
        <v>6626</v>
      </c>
      <c r="W2121" s="1" t="s">
        <v>381</v>
      </c>
      <c r="X2121" s="1" t="s">
        <v>7065</v>
      </c>
      <c r="Y2121" s="1" t="s">
        <v>140</v>
      </c>
      <c r="Z2121" s="1" t="s">
        <v>7129</v>
      </c>
      <c r="AC2121" s="1">
        <v>82</v>
      </c>
      <c r="AD2121" s="1" t="s">
        <v>253</v>
      </c>
      <c r="AE2121" s="1" t="s">
        <v>8742</v>
      </c>
    </row>
    <row r="2122" spans="1:73" ht="13.5" customHeight="1" x14ac:dyDescent="0.25">
      <c r="A2122" s="4" t="str">
        <f t="shared" si="67"/>
        <v>1687_풍각남면_281</v>
      </c>
      <c r="B2122" s="1">
        <v>1687</v>
      </c>
      <c r="C2122" s="1" t="s">
        <v>11322</v>
      </c>
      <c r="D2122" s="1" t="s">
        <v>11323</v>
      </c>
      <c r="E2122" s="1">
        <v>2121</v>
      </c>
      <c r="F2122" s="1">
        <v>11</v>
      </c>
      <c r="G2122" s="1" t="s">
        <v>4041</v>
      </c>
      <c r="H2122" s="1" t="s">
        <v>13398</v>
      </c>
      <c r="I2122" s="1">
        <v>9</v>
      </c>
      <c r="L2122" s="1">
        <v>2</v>
      </c>
      <c r="M2122" s="1" t="s">
        <v>12663</v>
      </c>
      <c r="N2122" s="1" t="s">
        <v>13160</v>
      </c>
      <c r="T2122" s="1" t="s">
        <v>11368</v>
      </c>
      <c r="U2122" s="1" t="s">
        <v>922</v>
      </c>
      <c r="V2122" s="1" t="s">
        <v>6730</v>
      </c>
      <c r="W2122" s="1" t="s">
        <v>74</v>
      </c>
      <c r="X2122" s="1" t="s">
        <v>7057</v>
      </c>
      <c r="Y2122" s="1" t="s">
        <v>155</v>
      </c>
      <c r="Z2122" s="1" t="s">
        <v>7131</v>
      </c>
      <c r="AC2122" s="1">
        <v>26</v>
      </c>
      <c r="AD2122" s="1" t="s">
        <v>141</v>
      </c>
      <c r="AE2122" s="1" t="s">
        <v>8729</v>
      </c>
      <c r="AJ2122" s="1" t="s">
        <v>17</v>
      </c>
      <c r="AK2122" s="1" t="s">
        <v>8908</v>
      </c>
      <c r="AL2122" s="1" t="s">
        <v>77</v>
      </c>
      <c r="AM2122" s="1" t="s">
        <v>8882</v>
      </c>
      <c r="AT2122" s="1" t="s">
        <v>3866</v>
      </c>
      <c r="AU2122" s="1" t="s">
        <v>9216</v>
      </c>
      <c r="AV2122" s="1" t="s">
        <v>4396</v>
      </c>
      <c r="AW2122" s="1" t="s">
        <v>8236</v>
      </c>
      <c r="BG2122" s="1" t="s">
        <v>335</v>
      </c>
      <c r="BH2122" s="1" t="s">
        <v>6942</v>
      </c>
      <c r="BI2122" s="1" t="s">
        <v>379</v>
      </c>
      <c r="BJ2122" s="1" t="s">
        <v>9582</v>
      </c>
      <c r="BK2122" s="1" t="s">
        <v>78</v>
      </c>
      <c r="BL2122" s="1" t="s">
        <v>6689</v>
      </c>
      <c r="BM2122" s="1" t="s">
        <v>3472</v>
      </c>
      <c r="BN2122" s="1" t="s">
        <v>9369</v>
      </c>
      <c r="BO2122" s="1" t="s">
        <v>335</v>
      </c>
      <c r="BP2122" s="1" t="s">
        <v>6942</v>
      </c>
      <c r="BQ2122" s="1" t="s">
        <v>4397</v>
      </c>
      <c r="BR2122" s="1" t="s">
        <v>12203</v>
      </c>
      <c r="BS2122" s="1" t="s">
        <v>86</v>
      </c>
      <c r="BT2122" s="1" t="s">
        <v>8853</v>
      </c>
    </row>
    <row r="2123" spans="1:73" ht="13.5" customHeight="1" x14ac:dyDescent="0.25">
      <c r="A2123" s="4" t="str">
        <f t="shared" si="67"/>
        <v>1687_풍각남면_281</v>
      </c>
      <c r="B2123" s="1">
        <v>1687</v>
      </c>
      <c r="C2123" s="1" t="s">
        <v>11322</v>
      </c>
      <c r="D2123" s="1" t="s">
        <v>11323</v>
      </c>
      <c r="E2123" s="1">
        <v>2122</v>
      </c>
      <c r="F2123" s="1">
        <v>11</v>
      </c>
      <c r="G2123" s="1" t="s">
        <v>4041</v>
      </c>
      <c r="H2123" s="1" t="s">
        <v>13398</v>
      </c>
      <c r="I2123" s="1">
        <v>9</v>
      </c>
      <c r="L2123" s="1">
        <v>2</v>
      </c>
      <c r="M2123" s="1" t="s">
        <v>12663</v>
      </c>
      <c r="N2123" s="1" t="s">
        <v>13160</v>
      </c>
      <c r="S2123" s="1" t="s">
        <v>52</v>
      </c>
      <c r="T2123" s="1" t="s">
        <v>6593</v>
      </c>
      <c r="W2123" s="1" t="s">
        <v>98</v>
      </c>
      <c r="X2123" s="1" t="s">
        <v>11439</v>
      </c>
      <c r="Y2123" s="1" t="s">
        <v>140</v>
      </c>
      <c r="Z2123" s="1" t="s">
        <v>7129</v>
      </c>
      <c r="AC2123" s="1">
        <v>39</v>
      </c>
      <c r="AD2123" s="1" t="s">
        <v>347</v>
      </c>
      <c r="AE2123" s="1" t="s">
        <v>8751</v>
      </c>
      <c r="AJ2123" s="1" t="s">
        <v>17</v>
      </c>
      <c r="AK2123" s="1" t="s">
        <v>8908</v>
      </c>
      <c r="AL2123" s="1" t="s">
        <v>163</v>
      </c>
      <c r="AM2123" s="1" t="s">
        <v>8851</v>
      </c>
      <c r="AT2123" s="1" t="s">
        <v>931</v>
      </c>
      <c r="AU2123" s="1" t="s">
        <v>6813</v>
      </c>
      <c r="AV2123" s="1" t="s">
        <v>1156</v>
      </c>
      <c r="AW2123" s="1" t="s">
        <v>7360</v>
      </c>
      <c r="BG2123" s="1" t="s">
        <v>931</v>
      </c>
      <c r="BH2123" s="1" t="s">
        <v>6813</v>
      </c>
      <c r="BI2123" s="1" t="s">
        <v>4398</v>
      </c>
      <c r="BJ2123" s="1" t="s">
        <v>10192</v>
      </c>
      <c r="BK2123" s="1" t="s">
        <v>4399</v>
      </c>
      <c r="BL2123" s="1" t="s">
        <v>10369</v>
      </c>
      <c r="BM2123" s="1" t="s">
        <v>1001</v>
      </c>
      <c r="BN2123" s="1" t="s">
        <v>9406</v>
      </c>
      <c r="BO2123" s="1" t="s">
        <v>335</v>
      </c>
      <c r="BP2123" s="1" t="s">
        <v>6942</v>
      </c>
      <c r="BQ2123" s="1" t="s">
        <v>4400</v>
      </c>
      <c r="BR2123" s="1" t="s">
        <v>12147</v>
      </c>
      <c r="BS2123" s="1" t="s">
        <v>56</v>
      </c>
      <c r="BT2123" s="1" t="s">
        <v>11552</v>
      </c>
    </row>
    <row r="2124" spans="1:73" ht="13.5" customHeight="1" x14ac:dyDescent="0.25">
      <c r="A2124" s="4" t="str">
        <f t="shared" si="67"/>
        <v>1687_풍각남면_281</v>
      </c>
      <c r="B2124" s="1">
        <v>1687</v>
      </c>
      <c r="C2124" s="1" t="s">
        <v>11322</v>
      </c>
      <c r="D2124" s="1" t="s">
        <v>11323</v>
      </c>
      <c r="E2124" s="1">
        <v>2123</v>
      </c>
      <c r="F2124" s="1">
        <v>11</v>
      </c>
      <c r="G2124" s="1" t="s">
        <v>4041</v>
      </c>
      <c r="H2124" s="1" t="s">
        <v>13398</v>
      </c>
      <c r="I2124" s="1">
        <v>9</v>
      </c>
      <c r="L2124" s="1">
        <v>3</v>
      </c>
      <c r="M2124" s="1" t="s">
        <v>12664</v>
      </c>
      <c r="N2124" s="1" t="s">
        <v>13161</v>
      </c>
      <c r="T2124" s="1" t="s">
        <v>11369</v>
      </c>
      <c r="U2124" s="1" t="s">
        <v>3134</v>
      </c>
      <c r="V2124" s="1" t="s">
        <v>6870</v>
      </c>
      <c r="W2124" s="1" t="s">
        <v>74</v>
      </c>
      <c r="X2124" s="1" t="s">
        <v>7057</v>
      </c>
      <c r="Y2124" s="1" t="s">
        <v>1104</v>
      </c>
      <c r="Z2124" s="1" t="s">
        <v>7346</v>
      </c>
      <c r="AC2124" s="1">
        <v>41</v>
      </c>
      <c r="AD2124" s="1" t="s">
        <v>287</v>
      </c>
      <c r="AE2124" s="1" t="s">
        <v>8744</v>
      </c>
      <c r="AJ2124" s="1" t="s">
        <v>17</v>
      </c>
      <c r="AK2124" s="1" t="s">
        <v>8908</v>
      </c>
      <c r="AL2124" s="1" t="s">
        <v>77</v>
      </c>
      <c r="AM2124" s="1" t="s">
        <v>8882</v>
      </c>
      <c r="AT2124" s="1" t="s">
        <v>288</v>
      </c>
      <c r="AU2124" s="1" t="s">
        <v>6823</v>
      </c>
      <c r="AV2124" s="1" t="s">
        <v>4401</v>
      </c>
      <c r="AW2124" s="1" t="s">
        <v>9567</v>
      </c>
      <c r="AX2124" s="1" t="s">
        <v>335</v>
      </c>
      <c r="AY2124" s="1" t="s">
        <v>6942</v>
      </c>
      <c r="AZ2124" s="1" t="s">
        <v>379</v>
      </c>
      <c r="BA2124" s="1" t="s">
        <v>9582</v>
      </c>
      <c r="BG2124" s="1" t="s">
        <v>78</v>
      </c>
      <c r="BH2124" s="1" t="s">
        <v>6689</v>
      </c>
      <c r="BI2124" s="1" t="s">
        <v>3472</v>
      </c>
      <c r="BJ2124" s="1" t="s">
        <v>9369</v>
      </c>
      <c r="BK2124" s="1" t="s">
        <v>4402</v>
      </c>
      <c r="BL2124" s="1" t="s">
        <v>10370</v>
      </c>
      <c r="BM2124" s="1" t="s">
        <v>1217</v>
      </c>
      <c r="BN2124" s="1" t="s">
        <v>9314</v>
      </c>
      <c r="BO2124" s="1" t="s">
        <v>60</v>
      </c>
      <c r="BP2124" s="1" t="s">
        <v>7012</v>
      </c>
      <c r="BQ2124" s="1" t="s">
        <v>4403</v>
      </c>
      <c r="BR2124" s="1" t="s">
        <v>11115</v>
      </c>
      <c r="BS2124" s="1" t="s">
        <v>86</v>
      </c>
      <c r="BT2124" s="1" t="s">
        <v>8853</v>
      </c>
    </row>
    <row r="2125" spans="1:73" ht="13.5" customHeight="1" x14ac:dyDescent="0.25">
      <c r="A2125" s="4" t="str">
        <f t="shared" si="67"/>
        <v>1687_풍각남면_281</v>
      </c>
      <c r="B2125" s="1">
        <v>1687</v>
      </c>
      <c r="C2125" s="1" t="s">
        <v>11322</v>
      </c>
      <c r="D2125" s="1" t="s">
        <v>11323</v>
      </c>
      <c r="E2125" s="1">
        <v>2124</v>
      </c>
      <c r="F2125" s="1">
        <v>11</v>
      </c>
      <c r="G2125" s="1" t="s">
        <v>4041</v>
      </c>
      <c r="H2125" s="1" t="s">
        <v>13398</v>
      </c>
      <c r="I2125" s="1">
        <v>9</v>
      </c>
      <c r="L2125" s="1">
        <v>3</v>
      </c>
      <c r="M2125" s="1" t="s">
        <v>12664</v>
      </c>
      <c r="N2125" s="1" t="s">
        <v>13161</v>
      </c>
      <c r="S2125" s="1" t="s">
        <v>52</v>
      </c>
      <c r="T2125" s="1" t="s">
        <v>6593</v>
      </c>
      <c r="W2125" s="1" t="s">
        <v>98</v>
      </c>
      <c r="X2125" s="1" t="s">
        <v>11439</v>
      </c>
      <c r="Y2125" s="1" t="s">
        <v>140</v>
      </c>
      <c r="Z2125" s="1" t="s">
        <v>7129</v>
      </c>
      <c r="AC2125" s="1">
        <v>46</v>
      </c>
      <c r="AD2125" s="1" t="s">
        <v>376</v>
      </c>
      <c r="AE2125" s="1" t="s">
        <v>8752</v>
      </c>
      <c r="AJ2125" s="1" t="s">
        <v>17</v>
      </c>
      <c r="AK2125" s="1" t="s">
        <v>8908</v>
      </c>
      <c r="AL2125" s="1" t="s">
        <v>56</v>
      </c>
      <c r="AM2125" s="1" t="s">
        <v>11552</v>
      </c>
      <c r="AT2125" s="1" t="s">
        <v>78</v>
      </c>
      <c r="AU2125" s="1" t="s">
        <v>6689</v>
      </c>
      <c r="AV2125" s="1" t="s">
        <v>4404</v>
      </c>
      <c r="AW2125" s="1" t="s">
        <v>9568</v>
      </c>
      <c r="BG2125" s="1" t="s">
        <v>2813</v>
      </c>
      <c r="BH2125" s="1" t="s">
        <v>9916</v>
      </c>
      <c r="BI2125" s="1" t="s">
        <v>4405</v>
      </c>
      <c r="BJ2125" s="1" t="s">
        <v>10193</v>
      </c>
      <c r="BK2125" s="1" t="s">
        <v>4406</v>
      </c>
      <c r="BL2125" s="1" t="s">
        <v>10347</v>
      </c>
      <c r="BM2125" s="1" t="s">
        <v>4407</v>
      </c>
      <c r="BN2125" s="1" t="s">
        <v>10633</v>
      </c>
      <c r="BO2125" s="1" t="s">
        <v>78</v>
      </c>
      <c r="BP2125" s="1" t="s">
        <v>6689</v>
      </c>
      <c r="BQ2125" s="1" t="s">
        <v>2968</v>
      </c>
      <c r="BR2125" s="1" t="s">
        <v>12023</v>
      </c>
      <c r="BS2125" s="1" t="s">
        <v>56</v>
      </c>
      <c r="BT2125" s="1" t="s">
        <v>11552</v>
      </c>
    </row>
    <row r="2126" spans="1:73" ht="13.5" customHeight="1" x14ac:dyDescent="0.25">
      <c r="A2126" s="4" t="str">
        <f t="shared" si="67"/>
        <v>1687_풍각남면_281</v>
      </c>
      <c r="B2126" s="1">
        <v>1687</v>
      </c>
      <c r="C2126" s="1" t="s">
        <v>11322</v>
      </c>
      <c r="D2126" s="1" t="s">
        <v>11323</v>
      </c>
      <c r="E2126" s="1">
        <v>2125</v>
      </c>
      <c r="F2126" s="1">
        <v>11</v>
      </c>
      <c r="G2126" s="1" t="s">
        <v>4041</v>
      </c>
      <c r="H2126" s="1" t="s">
        <v>13398</v>
      </c>
      <c r="I2126" s="1">
        <v>9</v>
      </c>
      <c r="L2126" s="1">
        <v>3</v>
      </c>
      <c r="M2126" s="1" t="s">
        <v>12664</v>
      </c>
      <c r="N2126" s="1" t="s">
        <v>13161</v>
      </c>
      <c r="S2126" s="1" t="s">
        <v>68</v>
      </c>
      <c r="T2126" s="1" t="s">
        <v>6595</v>
      </c>
      <c r="W2126" s="1" t="s">
        <v>306</v>
      </c>
      <c r="X2126" s="1" t="s">
        <v>7062</v>
      </c>
      <c r="Y2126" s="1" t="s">
        <v>140</v>
      </c>
      <c r="Z2126" s="1" t="s">
        <v>7129</v>
      </c>
      <c r="AC2126" s="1">
        <v>74</v>
      </c>
      <c r="AD2126" s="1" t="s">
        <v>240</v>
      </c>
      <c r="AE2126" s="1" t="s">
        <v>8740</v>
      </c>
    </row>
    <row r="2127" spans="1:73" ht="13.5" customHeight="1" x14ac:dyDescent="0.25">
      <c r="A2127" s="4" t="str">
        <f t="shared" si="67"/>
        <v>1687_풍각남면_281</v>
      </c>
      <c r="B2127" s="1">
        <v>1687</v>
      </c>
      <c r="C2127" s="1" t="s">
        <v>11322</v>
      </c>
      <c r="D2127" s="1" t="s">
        <v>11323</v>
      </c>
      <c r="E2127" s="1">
        <v>2126</v>
      </c>
      <c r="F2127" s="1">
        <v>11</v>
      </c>
      <c r="G2127" s="1" t="s">
        <v>4041</v>
      </c>
      <c r="H2127" s="1" t="s">
        <v>13398</v>
      </c>
      <c r="I2127" s="1">
        <v>9</v>
      </c>
      <c r="L2127" s="1">
        <v>3</v>
      </c>
      <c r="M2127" s="1" t="s">
        <v>12664</v>
      </c>
      <c r="N2127" s="1" t="s">
        <v>13161</v>
      </c>
      <c r="S2127" s="1" t="s">
        <v>70</v>
      </c>
      <c r="T2127" s="1" t="s">
        <v>6596</v>
      </c>
      <c r="Y2127" s="1" t="s">
        <v>1622</v>
      </c>
      <c r="Z2127" s="1" t="s">
        <v>7496</v>
      </c>
      <c r="AC2127" s="1">
        <v>3</v>
      </c>
      <c r="AD2127" s="1" t="s">
        <v>96</v>
      </c>
      <c r="AE2127" s="1" t="s">
        <v>8721</v>
      </c>
      <c r="AF2127" s="1" t="s">
        <v>97</v>
      </c>
      <c r="AG2127" s="1" t="s">
        <v>8774</v>
      </c>
    </row>
    <row r="2128" spans="1:73" ht="13.5" customHeight="1" x14ac:dyDescent="0.25">
      <c r="A2128" s="4" t="str">
        <f t="shared" si="67"/>
        <v>1687_풍각남면_281</v>
      </c>
      <c r="B2128" s="1">
        <v>1687</v>
      </c>
      <c r="C2128" s="1" t="s">
        <v>11322</v>
      </c>
      <c r="D2128" s="1" t="s">
        <v>11323</v>
      </c>
      <c r="E2128" s="1">
        <v>2127</v>
      </c>
      <c r="F2128" s="1">
        <v>11</v>
      </c>
      <c r="G2128" s="1" t="s">
        <v>4041</v>
      </c>
      <c r="H2128" s="1" t="s">
        <v>13398</v>
      </c>
      <c r="I2128" s="1">
        <v>9</v>
      </c>
      <c r="L2128" s="1">
        <v>4</v>
      </c>
      <c r="M2128" s="1" t="s">
        <v>12665</v>
      </c>
      <c r="N2128" s="1" t="s">
        <v>13162</v>
      </c>
      <c r="T2128" s="1" t="s">
        <v>11368</v>
      </c>
      <c r="U2128" s="1" t="s">
        <v>1868</v>
      </c>
      <c r="V2128" s="1" t="s">
        <v>6791</v>
      </c>
      <c r="W2128" s="1" t="s">
        <v>945</v>
      </c>
      <c r="X2128" s="1" t="s">
        <v>7075</v>
      </c>
      <c r="Y2128" s="1" t="s">
        <v>4408</v>
      </c>
      <c r="Z2128" s="1" t="s">
        <v>8181</v>
      </c>
      <c r="AC2128" s="1">
        <v>42</v>
      </c>
      <c r="AD2128" s="1" t="s">
        <v>307</v>
      </c>
      <c r="AE2128" s="1" t="s">
        <v>8745</v>
      </c>
      <c r="AJ2128" s="1" t="s">
        <v>17</v>
      </c>
      <c r="AK2128" s="1" t="s">
        <v>8908</v>
      </c>
      <c r="AL2128" s="1" t="s">
        <v>108</v>
      </c>
      <c r="AM2128" s="1" t="s">
        <v>8869</v>
      </c>
      <c r="AT2128" s="1" t="s">
        <v>1184</v>
      </c>
      <c r="AU2128" s="1" t="s">
        <v>6748</v>
      </c>
      <c r="AV2128" s="1" t="s">
        <v>1605</v>
      </c>
      <c r="AW2128" s="1" t="s">
        <v>8566</v>
      </c>
      <c r="BG2128" s="1" t="s">
        <v>471</v>
      </c>
      <c r="BH2128" s="1" t="s">
        <v>9170</v>
      </c>
      <c r="BI2128" s="1" t="s">
        <v>4161</v>
      </c>
      <c r="BJ2128" s="1" t="s">
        <v>10179</v>
      </c>
      <c r="BK2128" s="1" t="s">
        <v>281</v>
      </c>
      <c r="BL2128" s="1" t="s">
        <v>9918</v>
      </c>
      <c r="BM2128" s="1" t="s">
        <v>2954</v>
      </c>
      <c r="BN2128" s="1" t="s">
        <v>10116</v>
      </c>
      <c r="BO2128" s="1" t="s">
        <v>4409</v>
      </c>
      <c r="BP2128" s="1" t="s">
        <v>10775</v>
      </c>
      <c r="BQ2128" s="1" t="s">
        <v>4192</v>
      </c>
      <c r="BR2128" s="1" t="s">
        <v>11098</v>
      </c>
      <c r="BS2128" s="1" t="s">
        <v>106</v>
      </c>
      <c r="BT2128" s="1" t="s">
        <v>8894</v>
      </c>
    </row>
    <row r="2129" spans="1:72" ht="13.5" customHeight="1" x14ac:dyDescent="0.25">
      <c r="A2129" s="4" t="str">
        <f t="shared" si="67"/>
        <v>1687_풍각남면_281</v>
      </c>
      <c r="B2129" s="1">
        <v>1687</v>
      </c>
      <c r="C2129" s="1" t="s">
        <v>11322</v>
      </c>
      <c r="D2129" s="1" t="s">
        <v>11323</v>
      </c>
      <c r="E2129" s="1">
        <v>2128</v>
      </c>
      <c r="F2129" s="1">
        <v>11</v>
      </c>
      <c r="G2129" s="1" t="s">
        <v>4041</v>
      </c>
      <c r="H2129" s="1" t="s">
        <v>13398</v>
      </c>
      <c r="I2129" s="1">
        <v>9</v>
      </c>
      <c r="L2129" s="1">
        <v>4</v>
      </c>
      <c r="M2129" s="1" t="s">
        <v>12665</v>
      </c>
      <c r="N2129" s="1" t="s">
        <v>13162</v>
      </c>
      <c r="S2129" s="1" t="s">
        <v>52</v>
      </c>
      <c r="T2129" s="1" t="s">
        <v>6593</v>
      </c>
      <c r="W2129" s="1" t="s">
        <v>98</v>
      </c>
      <c r="X2129" s="1" t="s">
        <v>11439</v>
      </c>
      <c r="Y2129" s="1" t="s">
        <v>405</v>
      </c>
      <c r="Z2129" s="1" t="s">
        <v>7177</v>
      </c>
      <c r="AC2129" s="1">
        <v>38</v>
      </c>
      <c r="AD2129" s="1" t="s">
        <v>85</v>
      </c>
      <c r="AE2129" s="1" t="s">
        <v>8720</v>
      </c>
      <c r="AJ2129" s="1" t="s">
        <v>17</v>
      </c>
      <c r="AK2129" s="1" t="s">
        <v>8908</v>
      </c>
      <c r="AL2129" s="1" t="s">
        <v>56</v>
      </c>
      <c r="AM2129" s="1" t="s">
        <v>11552</v>
      </c>
      <c r="AT2129" s="1" t="s">
        <v>78</v>
      </c>
      <c r="AU2129" s="1" t="s">
        <v>6689</v>
      </c>
      <c r="AV2129" s="1" t="s">
        <v>2757</v>
      </c>
      <c r="AW2129" s="1" t="s">
        <v>7770</v>
      </c>
      <c r="BG2129" s="1" t="s">
        <v>4410</v>
      </c>
      <c r="BH2129" s="1" t="s">
        <v>9931</v>
      </c>
      <c r="BI2129" s="1" t="s">
        <v>4411</v>
      </c>
      <c r="BJ2129" s="1" t="s">
        <v>7469</v>
      </c>
      <c r="BK2129" s="1" t="s">
        <v>335</v>
      </c>
      <c r="BL2129" s="1" t="s">
        <v>6942</v>
      </c>
      <c r="BM2129" s="1" t="s">
        <v>4125</v>
      </c>
      <c r="BN2129" s="1" t="s">
        <v>10122</v>
      </c>
      <c r="BO2129" s="1" t="s">
        <v>471</v>
      </c>
      <c r="BP2129" s="1" t="s">
        <v>9170</v>
      </c>
      <c r="BQ2129" s="1" t="s">
        <v>4308</v>
      </c>
      <c r="BR2129" s="1" t="s">
        <v>11106</v>
      </c>
      <c r="BS2129" s="1" t="s">
        <v>108</v>
      </c>
      <c r="BT2129" s="1" t="s">
        <v>8869</v>
      </c>
    </row>
    <row r="2130" spans="1:72" ht="13.5" customHeight="1" x14ac:dyDescent="0.25">
      <c r="A2130" s="4" t="str">
        <f t="shared" si="67"/>
        <v>1687_풍각남면_281</v>
      </c>
      <c r="B2130" s="1">
        <v>1687</v>
      </c>
      <c r="C2130" s="1" t="s">
        <v>11322</v>
      </c>
      <c r="D2130" s="1" t="s">
        <v>11323</v>
      </c>
      <c r="E2130" s="1">
        <v>2129</v>
      </c>
      <c r="F2130" s="1">
        <v>11</v>
      </c>
      <c r="G2130" s="1" t="s">
        <v>4041</v>
      </c>
      <c r="H2130" s="1" t="s">
        <v>13398</v>
      </c>
      <c r="I2130" s="1">
        <v>9</v>
      </c>
      <c r="L2130" s="1">
        <v>5</v>
      </c>
      <c r="M2130" s="1" t="s">
        <v>13917</v>
      </c>
      <c r="N2130" s="1" t="s">
        <v>11522</v>
      </c>
      <c r="T2130" s="1" t="s">
        <v>11368</v>
      </c>
      <c r="U2130" s="1" t="s">
        <v>4179</v>
      </c>
      <c r="V2130" s="1" t="s">
        <v>6936</v>
      </c>
      <c r="Y2130" s="1" t="s">
        <v>13917</v>
      </c>
      <c r="Z2130" s="1" t="s">
        <v>11522</v>
      </c>
      <c r="AC2130" s="1">
        <v>62</v>
      </c>
      <c r="AD2130" s="1" t="s">
        <v>69</v>
      </c>
      <c r="AE2130" s="1" t="s">
        <v>6722</v>
      </c>
      <c r="AJ2130" s="1" t="s">
        <v>17</v>
      </c>
      <c r="AK2130" s="1" t="s">
        <v>8908</v>
      </c>
      <c r="AL2130" s="1" t="s">
        <v>56</v>
      </c>
      <c r="AM2130" s="1" t="s">
        <v>11552</v>
      </c>
      <c r="AN2130" s="1" t="s">
        <v>41</v>
      </c>
      <c r="AO2130" s="1" t="s">
        <v>6620</v>
      </c>
      <c r="AP2130" s="1" t="s">
        <v>58</v>
      </c>
      <c r="AQ2130" s="1" t="s">
        <v>6774</v>
      </c>
      <c r="AR2130" s="1" t="s">
        <v>4412</v>
      </c>
      <c r="AS2130" s="1" t="s">
        <v>9096</v>
      </c>
      <c r="AT2130" s="1" t="s">
        <v>60</v>
      </c>
      <c r="AU2130" s="1" t="s">
        <v>7012</v>
      </c>
      <c r="AV2130" s="1" t="s">
        <v>4123</v>
      </c>
      <c r="AW2130" s="1" t="s">
        <v>9540</v>
      </c>
      <c r="BB2130" s="1" t="s">
        <v>46</v>
      </c>
      <c r="BC2130" s="1" t="s">
        <v>6783</v>
      </c>
      <c r="BD2130" s="1" t="s">
        <v>4124</v>
      </c>
      <c r="BE2130" s="1" t="s">
        <v>9813</v>
      </c>
      <c r="BG2130" s="1" t="s">
        <v>335</v>
      </c>
      <c r="BH2130" s="1" t="s">
        <v>6942</v>
      </c>
      <c r="BI2130" s="1" t="s">
        <v>4125</v>
      </c>
      <c r="BJ2130" s="1" t="s">
        <v>10122</v>
      </c>
      <c r="BK2130" s="1" t="s">
        <v>335</v>
      </c>
      <c r="BL2130" s="1" t="s">
        <v>6942</v>
      </c>
      <c r="BM2130" s="1" t="s">
        <v>4372</v>
      </c>
      <c r="BN2130" s="1" t="s">
        <v>10630</v>
      </c>
      <c r="BO2130" s="1" t="s">
        <v>44</v>
      </c>
      <c r="BP2130" s="1" t="s">
        <v>6669</v>
      </c>
      <c r="BQ2130" s="1" t="s">
        <v>959</v>
      </c>
      <c r="BR2130" s="1" t="s">
        <v>9297</v>
      </c>
      <c r="BS2130" s="1" t="s">
        <v>51</v>
      </c>
      <c r="BT2130" s="1" t="s">
        <v>8849</v>
      </c>
    </row>
    <row r="2131" spans="1:72" ht="13.5" customHeight="1" x14ac:dyDescent="0.25">
      <c r="A2131" s="4" t="str">
        <f t="shared" si="67"/>
        <v>1687_풍각남면_281</v>
      </c>
      <c r="B2131" s="1">
        <v>1687</v>
      </c>
      <c r="C2131" s="1" t="s">
        <v>11322</v>
      </c>
      <c r="D2131" s="1" t="s">
        <v>11323</v>
      </c>
      <c r="E2131" s="1">
        <v>2130</v>
      </c>
      <c r="F2131" s="1">
        <v>11</v>
      </c>
      <c r="G2131" s="1" t="s">
        <v>4041</v>
      </c>
      <c r="H2131" s="1" t="s">
        <v>13398</v>
      </c>
      <c r="I2131" s="1">
        <v>9</v>
      </c>
      <c r="L2131" s="1">
        <v>5</v>
      </c>
      <c r="M2131" s="1" t="s">
        <v>13917</v>
      </c>
      <c r="N2131" s="1" t="s">
        <v>11522</v>
      </c>
      <c r="S2131" s="1" t="s">
        <v>341</v>
      </c>
      <c r="T2131" s="1" t="s">
        <v>6594</v>
      </c>
      <c r="U2131" s="1" t="s">
        <v>46</v>
      </c>
      <c r="V2131" s="1" t="s">
        <v>6783</v>
      </c>
      <c r="Y2131" s="1" t="s">
        <v>54</v>
      </c>
      <c r="Z2131" s="1" t="s">
        <v>7112</v>
      </c>
      <c r="AC2131" s="1">
        <v>30</v>
      </c>
      <c r="AD2131" s="1" t="s">
        <v>136</v>
      </c>
      <c r="AE2131" s="1" t="s">
        <v>8728</v>
      </c>
      <c r="AF2131" s="1" t="s">
        <v>97</v>
      </c>
      <c r="AG2131" s="1" t="s">
        <v>8774</v>
      </c>
      <c r="AV2131" s="1" t="s">
        <v>4413</v>
      </c>
      <c r="AW2131" s="1" t="s">
        <v>9569</v>
      </c>
      <c r="BB2131" s="1" t="s">
        <v>46</v>
      </c>
      <c r="BC2131" s="1" t="s">
        <v>6783</v>
      </c>
      <c r="BD2131" s="1" t="s">
        <v>1167</v>
      </c>
      <c r="BE2131" s="1" t="s">
        <v>7806</v>
      </c>
    </row>
    <row r="2132" spans="1:72" ht="13.5" customHeight="1" x14ac:dyDescent="0.25">
      <c r="A2132" s="4" t="str">
        <f t="shared" si="67"/>
        <v>1687_풍각남면_281</v>
      </c>
      <c r="B2132" s="1">
        <v>1687</v>
      </c>
      <c r="C2132" s="1" t="s">
        <v>11322</v>
      </c>
      <c r="D2132" s="1" t="s">
        <v>11323</v>
      </c>
      <c r="E2132" s="1">
        <v>2131</v>
      </c>
      <c r="F2132" s="1">
        <v>11</v>
      </c>
      <c r="G2132" s="1" t="s">
        <v>4041</v>
      </c>
      <c r="H2132" s="1" t="s">
        <v>13398</v>
      </c>
      <c r="I2132" s="1">
        <v>9</v>
      </c>
      <c r="L2132" s="1">
        <v>5</v>
      </c>
      <c r="M2132" s="1" t="s">
        <v>13917</v>
      </c>
      <c r="N2132" s="1" t="s">
        <v>11522</v>
      </c>
      <c r="S2132" s="1" t="s">
        <v>343</v>
      </c>
      <c r="T2132" s="1" t="s">
        <v>6604</v>
      </c>
      <c r="Y2132" s="1" t="s">
        <v>4345</v>
      </c>
      <c r="Z2132" s="1" t="s">
        <v>8167</v>
      </c>
      <c r="AC2132" s="1">
        <v>13</v>
      </c>
      <c r="AD2132" s="1" t="s">
        <v>314</v>
      </c>
      <c r="AE2132" s="1" t="s">
        <v>8747</v>
      </c>
      <c r="AF2132" s="1" t="s">
        <v>97</v>
      </c>
      <c r="AG2132" s="1" t="s">
        <v>8774</v>
      </c>
    </row>
    <row r="2133" spans="1:72" ht="13.5" customHeight="1" x14ac:dyDescent="0.25">
      <c r="A2133" s="4" t="str">
        <f t="shared" si="67"/>
        <v>1687_풍각남면_281</v>
      </c>
      <c r="B2133" s="1">
        <v>1687</v>
      </c>
      <c r="C2133" s="1" t="s">
        <v>11322</v>
      </c>
      <c r="D2133" s="1" t="s">
        <v>11323</v>
      </c>
      <c r="E2133" s="1">
        <v>2132</v>
      </c>
      <c r="F2133" s="1">
        <v>11</v>
      </c>
      <c r="G2133" s="1" t="s">
        <v>4041</v>
      </c>
      <c r="H2133" s="1" t="s">
        <v>13398</v>
      </c>
      <c r="I2133" s="1">
        <v>9</v>
      </c>
      <c r="L2133" s="1">
        <v>5</v>
      </c>
      <c r="M2133" s="1" t="s">
        <v>13917</v>
      </c>
      <c r="N2133" s="1" t="s">
        <v>11522</v>
      </c>
      <c r="S2133" s="1" t="s">
        <v>343</v>
      </c>
      <c r="T2133" s="1" t="s">
        <v>6604</v>
      </c>
      <c r="Y2133" s="1" t="s">
        <v>2168</v>
      </c>
      <c r="Z2133" s="1" t="s">
        <v>7629</v>
      </c>
      <c r="AC2133" s="1">
        <v>10</v>
      </c>
      <c r="AD2133" s="1" t="s">
        <v>67</v>
      </c>
      <c r="AE2133" s="1" t="s">
        <v>8717</v>
      </c>
      <c r="AF2133" s="1" t="s">
        <v>97</v>
      </c>
      <c r="AG2133" s="1" t="s">
        <v>8774</v>
      </c>
    </row>
    <row r="2134" spans="1:72" ht="13.5" customHeight="1" x14ac:dyDescent="0.25">
      <c r="A2134" s="4" t="str">
        <f t="shared" si="67"/>
        <v>1687_풍각남면_281</v>
      </c>
      <c r="B2134" s="1">
        <v>1687</v>
      </c>
      <c r="C2134" s="1" t="s">
        <v>11322</v>
      </c>
      <c r="D2134" s="1" t="s">
        <v>11323</v>
      </c>
      <c r="E2134" s="1">
        <v>2133</v>
      </c>
      <c r="F2134" s="1">
        <v>11</v>
      </c>
      <c r="G2134" s="1" t="s">
        <v>4041</v>
      </c>
      <c r="H2134" s="1" t="s">
        <v>13398</v>
      </c>
      <c r="I2134" s="1">
        <v>9</v>
      </c>
      <c r="L2134" s="1">
        <v>5</v>
      </c>
      <c r="M2134" s="1" t="s">
        <v>13917</v>
      </c>
      <c r="N2134" s="1" t="s">
        <v>11522</v>
      </c>
      <c r="S2134" s="1" t="s">
        <v>343</v>
      </c>
      <c r="T2134" s="1" t="s">
        <v>6604</v>
      </c>
      <c r="Y2134" s="1" t="s">
        <v>4414</v>
      </c>
      <c r="Z2134" s="1" t="s">
        <v>8182</v>
      </c>
      <c r="AC2134" s="1">
        <v>6</v>
      </c>
      <c r="AD2134" s="1" t="s">
        <v>333</v>
      </c>
      <c r="AE2134" s="1" t="s">
        <v>8749</v>
      </c>
      <c r="AF2134" s="1" t="s">
        <v>97</v>
      </c>
      <c r="AG2134" s="1" t="s">
        <v>8774</v>
      </c>
    </row>
    <row r="2135" spans="1:72" ht="13.5" customHeight="1" x14ac:dyDescent="0.25">
      <c r="A2135" s="4" t="str">
        <f t="shared" ref="A2135:A2171" si="68">HYPERLINK("http://kyu.snu.ac.kr/sdhj/index.jsp?type=hj/GK14817_00IH_0001_0282.jpg","1687_풍각남면_282")</f>
        <v>1687_풍각남면_282</v>
      </c>
      <c r="B2135" s="1">
        <v>1687</v>
      </c>
      <c r="C2135" s="1" t="s">
        <v>11322</v>
      </c>
      <c r="D2135" s="1" t="s">
        <v>11323</v>
      </c>
      <c r="E2135" s="1">
        <v>2134</v>
      </c>
      <c r="F2135" s="1">
        <v>11</v>
      </c>
      <c r="G2135" s="1" t="s">
        <v>4041</v>
      </c>
      <c r="H2135" s="1" t="s">
        <v>13398</v>
      </c>
      <c r="I2135" s="1">
        <v>10</v>
      </c>
      <c r="J2135" s="1" t="s">
        <v>4415</v>
      </c>
      <c r="K2135" s="1" t="s">
        <v>6538</v>
      </c>
      <c r="L2135" s="1">
        <v>1</v>
      </c>
      <c r="M2135" s="1" t="s">
        <v>12666</v>
      </c>
      <c r="N2135" s="1" t="s">
        <v>13163</v>
      </c>
      <c r="T2135" s="1" t="s">
        <v>11369</v>
      </c>
      <c r="U2135" s="1" t="s">
        <v>3458</v>
      </c>
      <c r="V2135" s="1" t="s">
        <v>6889</v>
      </c>
      <c r="W2135" s="1" t="s">
        <v>245</v>
      </c>
      <c r="X2135" s="1" t="s">
        <v>7060</v>
      </c>
      <c r="Y2135" s="1" t="s">
        <v>676</v>
      </c>
      <c r="Z2135" s="1" t="s">
        <v>8183</v>
      </c>
      <c r="AC2135" s="1">
        <v>39</v>
      </c>
      <c r="AD2135" s="1" t="s">
        <v>347</v>
      </c>
      <c r="AE2135" s="1" t="s">
        <v>8751</v>
      </c>
      <c r="AJ2135" s="1" t="s">
        <v>17</v>
      </c>
      <c r="AK2135" s="1" t="s">
        <v>8908</v>
      </c>
      <c r="AL2135" s="1" t="s">
        <v>77</v>
      </c>
      <c r="AM2135" s="1" t="s">
        <v>8882</v>
      </c>
      <c r="AT2135" s="1" t="s">
        <v>78</v>
      </c>
      <c r="AU2135" s="1" t="s">
        <v>6689</v>
      </c>
      <c r="AV2135" s="1" t="s">
        <v>4416</v>
      </c>
      <c r="AW2135" s="1" t="s">
        <v>8184</v>
      </c>
      <c r="BG2135" s="1" t="s">
        <v>335</v>
      </c>
      <c r="BH2135" s="1" t="s">
        <v>6942</v>
      </c>
      <c r="BI2135" s="1" t="s">
        <v>3476</v>
      </c>
      <c r="BJ2135" s="1" t="s">
        <v>7098</v>
      </c>
      <c r="BK2135" s="1" t="s">
        <v>335</v>
      </c>
      <c r="BL2135" s="1" t="s">
        <v>6942</v>
      </c>
      <c r="BM2135" s="1" t="s">
        <v>4314</v>
      </c>
      <c r="BN2135" s="1" t="s">
        <v>10625</v>
      </c>
      <c r="BO2135" s="1" t="s">
        <v>60</v>
      </c>
      <c r="BP2135" s="1" t="s">
        <v>7012</v>
      </c>
      <c r="BQ2135" s="1" t="s">
        <v>4315</v>
      </c>
      <c r="BR2135" s="1" t="s">
        <v>11108</v>
      </c>
      <c r="BS2135" s="1" t="s">
        <v>51</v>
      </c>
      <c r="BT2135" s="1" t="s">
        <v>8849</v>
      </c>
    </row>
    <row r="2136" spans="1:72" ht="13.5" customHeight="1" x14ac:dyDescent="0.25">
      <c r="A2136" s="4" t="str">
        <f t="shared" si="68"/>
        <v>1687_풍각남면_282</v>
      </c>
      <c r="B2136" s="1">
        <v>1687</v>
      </c>
      <c r="C2136" s="1" t="s">
        <v>11322</v>
      </c>
      <c r="D2136" s="1" t="s">
        <v>11323</v>
      </c>
      <c r="E2136" s="1">
        <v>2135</v>
      </c>
      <c r="F2136" s="1">
        <v>11</v>
      </c>
      <c r="G2136" s="1" t="s">
        <v>4041</v>
      </c>
      <c r="H2136" s="1" t="s">
        <v>13398</v>
      </c>
      <c r="I2136" s="1">
        <v>10</v>
      </c>
      <c r="L2136" s="1">
        <v>1</v>
      </c>
      <c r="M2136" s="1" t="s">
        <v>12666</v>
      </c>
      <c r="N2136" s="1" t="s">
        <v>13163</v>
      </c>
      <c r="S2136" s="1" t="s">
        <v>52</v>
      </c>
      <c r="T2136" s="1" t="s">
        <v>6593</v>
      </c>
      <c r="W2136" s="1" t="s">
        <v>2302</v>
      </c>
      <c r="X2136" s="1" t="s">
        <v>7093</v>
      </c>
      <c r="Y2136" s="1" t="s">
        <v>140</v>
      </c>
      <c r="Z2136" s="1" t="s">
        <v>7129</v>
      </c>
      <c r="AC2136" s="1">
        <v>37</v>
      </c>
      <c r="AD2136" s="1" t="s">
        <v>124</v>
      </c>
      <c r="AE2136" s="1" t="s">
        <v>8726</v>
      </c>
      <c r="AJ2136" s="1" t="s">
        <v>17</v>
      </c>
      <c r="AK2136" s="1" t="s">
        <v>8908</v>
      </c>
      <c r="AL2136" s="1" t="s">
        <v>631</v>
      </c>
      <c r="AM2136" s="1" t="s">
        <v>8941</v>
      </c>
      <c r="AT2136" s="1" t="s">
        <v>78</v>
      </c>
      <c r="AU2136" s="1" t="s">
        <v>6689</v>
      </c>
      <c r="AV2136" s="1" t="s">
        <v>997</v>
      </c>
      <c r="AW2136" s="1" t="s">
        <v>7312</v>
      </c>
      <c r="BG2136" s="1" t="s">
        <v>60</v>
      </c>
      <c r="BH2136" s="1" t="s">
        <v>7012</v>
      </c>
      <c r="BI2136" s="1" t="s">
        <v>1056</v>
      </c>
      <c r="BJ2136" s="1" t="s">
        <v>9358</v>
      </c>
      <c r="BK2136" s="1" t="s">
        <v>60</v>
      </c>
      <c r="BL2136" s="1" t="s">
        <v>7012</v>
      </c>
      <c r="BM2136" s="1" t="s">
        <v>13920</v>
      </c>
      <c r="BN2136" s="1" t="s">
        <v>11921</v>
      </c>
      <c r="BO2136" s="1" t="s">
        <v>78</v>
      </c>
      <c r="BP2136" s="1" t="s">
        <v>6689</v>
      </c>
      <c r="BQ2136" s="1" t="s">
        <v>4365</v>
      </c>
      <c r="BR2136" s="1" t="s">
        <v>12005</v>
      </c>
      <c r="BS2136" s="1" t="s">
        <v>56</v>
      </c>
      <c r="BT2136" s="1" t="s">
        <v>11552</v>
      </c>
    </row>
    <row r="2137" spans="1:72" ht="13.5" customHeight="1" x14ac:dyDescent="0.25">
      <c r="A2137" s="4" t="str">
        <f t="shared" si="68"/>
        <v>1687_풍각남면_282</v>
      </c>
      <c r="B2137" s="1">
        <v>1687</v>
      </c>
      <c r="C2137" s="1" t="s">
        <v>11322</v>
      </c>
      <c r="D2137" s="1" t="s">
        <v>11323</v>
      </c>
      <c r="E2137" s="1">
        <v>2136</v>
      </c>
      <c r="F2137" s="1">
        <v>11</v>
      </c>
      <c r="G2137" s="1" t="s">
        <v>4041</v>
      </c>
      <c r="H2137" s="1" t="s">
        <v>13398</v>
      </c>
      <c r="I2137" s="1">
        <v>10</v>
      </c>
      <c r="L2137" s="1">
        <v>1</v>
      </c>
      <c r="M2137" s="1" t="s">
        <v>12666</v>
      </c>
      <c r="N2137" s="1" t="s">
        <v>13163</v>
      </c>
      <c r="S2137" s="1" t="s">
        <v>66</v>
      </c>
      <c r="T2137" s="1" t="s">
        <v>11384</v>
      </c>
      <c r="U2137" s="1" t="s">
        <v>78</v>
      </c>
      <c r="V2137" s="1" t="s">
        <v>6689</v>
      </c>
      <c r="Y2137" s="1" t="s">
        <v>4416</v>
      </c>
      <c r="Z2137" s="1" t="s">
        <v>8184</v>
      </c>
      <c r="AC2137" s="1">
        <v>85</v>
      </c>
      <c r="AD2137" s="1" t="s">
        <v>401</v>
      </c>
      <c r="AE2137" s="1" t="s">
        <v>8754</v>
      </c>
    </row>
    <row r="2138" spans="1:72" ht="13.5" customHeight="1" x14ac:dyDescent="0.25">
      <c r="A2138" s="4" t="str">
        <f t="shared" si="68"/>
        <v>1687_풍각남면_282</v>
      </c>
      <c r="B2138" s="1">
        <v>1687</v>
      </c>
      <c r="C2138" s="1" t="s">
        <v>11322</v>
      </c>
      <c r="D2138" s="1" t="s">
        <v>11323</v>
      </c>
      <c r="E2138" s="1">
        <v>2137</v>
      </c>
      <c r="F2138" s="1">
        <v>11</v>
      </c>
      <c r="G2138" s="1" t="s">
        <v>4041</v>
      </c>
      <c r="H2138" s="1" t="s">
        <v>13398</v>
      </c>
      <c r="I2138" s="1">
        <v>10</v>
      </c>
      <c r="L2138" s="1">
        <v>1</v>
      </c>
      <c r="M2138" s="1" t="s">
        <v>12666</v>
      </c>
      <c r="N2138" s="1" t="s">
        <v>13163</v>
      </c>
      <c r="S2138" s="1" t="s">
        <v>93</v>
      </c>
      <c r="T2138" s="1" t="s">
        <v>6597</v>
      </c>
      <c r="U2138" s="1" t="s">
        <v>154</v>
      </c>
      <c r="V2138" s="1" t="s">
        <v>6675</v>
      </c>
      <c r="Y2138" s="1" t="s">
        <v>4417</v>
      </c>
      <c r="Z2138" s="1" t="s">
        <v>8185</v>
      </c>
      <c r="AC2138" s="1">
        <v>22</v>
      </c>
      <c r="AD2138" s="1" t="s">
        <v>253</v>
      </c>
      <c r="AE2138" s="1" t="s">
        <v>8742</v>
      </c>
    </row>
    <row r="2139" spans="1:72" ht="13.5" customHeight="1" x14ac:dyDescent="0.25">
      <c r="A2139" s="4" t="str">
        <f t="shared" si="68"/>
        <v>1687_풍각남면_282</v>
      </c>
      <c r="B2139" s="1">
        <v>1687</v>
      </c>
      <c r="C2139" s="1" t="s">
        <v>11322</v>
      </c>
      <c r="D2139" s="1" t="s">
        <v>11323</v>
      </c>
      <c r="E2139" s="1">
        <v>2138</v>
      </c>
      <c r="F2139" s="1">
        <v>11</v>
      </c>
      <c r="G2139" s="1" t="s">
        <v>4041</v>
      </c>
      <c r="H2139" s="1" t="s">
        <v>13398</v>
      </c>
      <c r="I2139" s="1">
        <v>10</v>
      </c>
      <c r="L2139" s="1">
        <v>2</v>
      </c>
      <c r="M2139" s="1" t="s">
        <v>13475</v>
      </c>
      <c r="N2139" s="1" t="s">
        <v>13477</v>
      </c>
      <c r="O2139" s="1" t="s">
        <v>6</v>
      </c>
      <c r="P2139" s="1" t="s">
        <v>6578</v>
      </c>
      <c r="T2139" s="1" t="s">
        <v>11369</v>
      </c>
      <c r="U2139" s="1" t="s">
        <v>4418</v>
      </c>
      <c r="V2139" s="1" t="s">
        <v>11391</v>
      </c>
      <c r="W2139" s="1" t="s">
        <v>381</v>
      </c>
      <c r="X2139" s="1" t="s">
        <v>7065</v>
      </c>
      <c r="Y2139" s="1" t="s">
        <v>13434</v>
      </c>
      <c r="Z2139" s="1" t="s">
        <v>13453</v>
      </c>
      <c r="AC2139" s="1">
        <v>49</v>
      </c>
      <c r="AD2139" s="1" t="s">
        <v>100</v>
      </c>
      <c r="AE2139" s="1" t="s">
        <v>8722</v>
      </c>
      <c r="AJ2139" s="1" t="s">
        <v>17</v>
      </c>
      <c r="AK2139" s="1" t="s">
        <v>8908</v>
      </c>
      <c r="AL2139" s="1" t="s">
        <v>196</v>
      </c>
      <c r="AM2139" s="1" t="s">
        <v>8873</v>
      </c>
      <c r="AT2139" s="1" t="s">
        <v>60</v>
      </c>
      <c r="AU2139" s="1" t="s">
        <v>7012</v>
      </c>
      <c r="AV2139" s="1" t="s">
        <v>4419</v>
      </c>
      <c r="AW2139" s="1" t="s">
        <v>9570</v>
      </c>
      <c r="BG2139" s="1" t="s">
        <v>335</v>
      </c>
      <c r="BH2139" s="1" t="s">
        <v>6942</v>
      </c>
      <c r="BI2139" s="1" t="s">
        <v>4420</v>
      </c>
      <c r="BJ2139" s="1" t="s">
        <v>7511</v>
      </c>
      <c r="BK2139" s="1" t="s">
        <v>60</v>
      </c>
      <c r="BL2139" s="1" t="s">
        <v>7012</v>
      </c>
      <c r="BM2139" s="1" t="s">
        <v>4421</v>
      </c>
      <c r="BN2139" s="1" t="s">
        <v>10634</v>
      </c>
      <c r="BQ2139" s="1" t="s">
        <v>320</v>
      </c>
      <c r="BR2139" s="1" t="s">
        <v>12306</v>
      </c>
    </row>
    <row r="2140" spans="1:72" ht="13.5" customHeight="1" x14ac:dyDescent="0.25">
      <c r="A2140" s="4" t="str">
        <f t="shared" si="68"/>
        <v>1687_풍각남면_282</v>
      </c>
      <c r="B2140" s="1">
        <v>1687</v>
      </c>
      <c r="C2140" s="1" t="s">
        <v>11322</v>
      </c>
      <c r="D2140" s="1" t="s">
        <v>11323</v>
      </c>
      <c r="E2140" s="1">
        <v>2139</v>
      </c>
      <c r="F2140" s="1">
        <v>11</v>
      </c>
      <c r="G2140" s="1" t="s">
        <v>4041</v>
      </c>
      <c r="H2140" s="1" t="s">
        <v>13398</v>
      </c>
      <c r="I2140" s="1">
        <v>10</v>
      </c>
      <c r="L2140" s="1">
        <v>2</v>
      </c>
      <c r="M2140" s="1" t="s">
        <v>13474</v>
      </c>
      <c r="N2140" s="1" t="s">
        <v>13476</v>
      </c>
      <c r="S2140" s="1" t="s">
        <v>70</v>
      </c>
      <c r="T2140" s="1" t="s">
        <v>6596</v>
      </c>
      <c r="Y2140" s="1" t="s">
        <v>4349</v>
      </c>
      <c r="Z2140" s="1" t="s">
        <v>8170</v>
      </c>
      <c r="AC2140" s="1">
        <v>16</v>
      </c>
      <c r="AD2140" s="1" t="s">
        <v>1075</v>
      </c>
      <c r="AE2140" s="1" t="s">
        <v>8769</v>
      </c>
      <c r="AF2140" s="1" t="s">
        <v>97</v>
      </c>
      <c r="AG2140" s="1" t="s">
        <v>8774</v>
      </c>
    </row>
    <row r="2141" spans="1:72" ht="13.5" customHeight="1" x14ac:dyDescent="0.25">
      <c r="A2141" s="4" t="str">
        <f t="shared" si="68"/>
        <v>1687_풍각남면_282</v>
      </c>
      <c r="B2141" s="1">
        <v>1687</v>
      </c>
      <c r="C2141" s="1" t="s">
        <v>11322</v>
      </c>
      <c r="D2141" s="1" t="s">
        <v>11323</v>
      </c>
      <c r="E2141" s="1">
        <v>2140</v>
      </c>
      <c r="F2141" s="1">
        <v>11</v>
      </c>
      <c r="G2141" s="1" t="s">
        <v>4041</v>
      </c>
      <c r="H2141" s="1" t="s">
        <v>13398</v>
      </c>
      <c r="I2141" s="1">
        <v>10</v>
      </c>
      <c r="L2141" s="1">
        <v>2</v>
      </c>
      <c r="M2141" s="1" t="s">
        <v>13474</v>
      </c>
      <c r="N2141" s="1" t="s">
        <v>13476</v>
      </c>
      <c r="S2141" s="1" t="s">
        <v>70</v>
      </c>
      <c r="T2141" s="1" t="s">
        <v>6596</v>
      </c>
      <c r="Y2141" s="1" t="s">
        <v>4422</v>
      </c>
      <c r="Z2141" s="1" t="s">
        <v>8186</v>
      </c>
      <c r="AC2141" s="1">
        <v>15</v>
      </c>
      <c r="AD2141" s="1" t="s">
        <v>119</v>
      </c>
      <c r="AE2141" s="1" t="s">
        <v>8724</v>
      </c>
      <c r="AF2141" s="1" t="s">
        <v>97</v>
      </c>
      <c r="AG2141" s="1" t="s">
        <v>8774</v>
      </c>
    </row>
    <row r="2142" spans="1:72" ht="13.5" customHeight="1" x14ac:dyDescent="0.25">
      <c r="A2142" s="4" t="str">
        <f t="shared" si="68"/>
        <v>1687_풍각남면_282</v>
      </c>
      <c r="B2142" s="1">
        <v>1687</v>
      </c>
      <c r="C2142" s="1" t="s">
        <v>11322</v>
      </c>
      <c r="D2142" s="1" t="s">
        <v>11323</v>
      </c>
      <c r="E2142" s="1">
        <v>2141</v>
      </c>
      <c r="F2142" s="1">
        <v>11</v>
      </c>
      <c r="G2142" s="1" t="s">
        <v>4041</v>
      </c>
      <c r="H2142" s="1" t="s">
        <v>13398</v>
      </c>
      <c r="I2142" s="1">
        <v>10</v>
      </c>
      <c r="L2142" s="1">
        <v>2</v>
      </c>
      <c r="M2142" s="1" t="s">
        <v>13474</v>
      </c>
      <c r="N2142" s="1" t="s">
        <v>13476</v>
      </c>
      <c r="S2142" s="1" t="s">
        <v>70</v>
      </c>
      <c r="T2142" s="1" t="s">
        <v>6596</v>
      </c>
      <c r="Y2142" s="1" t="s">
        <v>4423</v>
      </c>
      <c r="Z2142" s="1" t="s">
        <v>8187</v>
      </c>
      <c r="AC2142" s="1">
        <v>10</v>
      </c>
      <c r="AD2142" s="1" t="s">
        <v>67</v>
      </c>
      <c r="AE2142" s="1" t="s">
        <v>8717</v>
      </c>
    </row>
    <row r="2143" spans="1:72" ht="13.5" customHeight="1" x14ac:dyDescent="0.25">
      <c r="A2143" s="4" t="str">
        <f t="shared" si="68"/>
        <v>1687_풍각남면_282</v>
      </c>
      <c r="B2143" s="1">
        <v>1687</v>
      </c>
      <c r="C2143" s="1" t="s">
        <v>11322</v>
      </c>
      <c r="D2143" s="1" t="s">
        <v>11323</v>
      </c>
      <c r="E2143" s="1">
        <v>2142</v>
      </c>
      <c r="F2143" s="1">
        <v>11</v>
      </c>
      <c r="G2143" s="1" t="s">
        <v>4041</v>
      </c>
      <c r="H2143" s="1" t="s">
        <v>13398</v>
      </c>
      <c r="I2143" s="1">
        <v>10</v>
      </c>
      <c r="L2143" s="1">
        <v>2</v>
      </c>
      <c r="M2143" s="1" t="s">
        <v>13474</v>
      </c>
      <c r="N2143" s="1" t="s">
        <v>13476</v>
      </c>
      <c r="S2143" s="1" t="s">
        <v>93</v>
      </c>
      <c r="T2143" s="1" t="s">
        <v>6597</v>
      </c>
      <c r="Y2143" s="1" t="s">
        <v>562</v>
      </c>
      <c r="Z2143" s="1" t="s">
        <v>7213</v>
      </c>
      <c r="AC2143" s="1">
        <v>7</v>
      </c>
      <c r="AD2143" s="1" t="s">
        <v>121</v>
      </c>
      <c r="AE2143" s="1" t="s">
        <v>8725</v>
      </c>
      <c r="AF2143" s="1" t="s">
        <v>97</v>
      </c>
      <c r="AG2143" s="1" t="s">
        <v>8774</v>
      </c>
    </row>
    <row r="2144" spans="1:72" ht="13.5" customHeight="1" x14ac:dyDescent="0.25">
      <c r="A2144" s="4" t="str">
        <f t="shared" si="68"/>
        <v>1687_풍각남면_282</v>
      </c>
      <c r="B2144" s="1">
        <v>1687</v>
      </c>
      <c r="C2144" s="1" t="s">
        <v>11322</v>
      </c>
      <c r="D2144" s="1" t="s">
        <v>11323</v>
      </c>
      <c r="E2144" s="1">
        <v>2143</v>
      </c>
      <c r="F2144" s="1">
        <v>11</v>
      </c>
      <c r="G2144" s="1" t="s">
        <v>4041</v>
      </c>
      <c r="H2144" s="1" t="s">
        <v>13398</v>
      </c>
      <c r="I2144" s="1">
        <v>10</v>
      </c>
      <c r="L2144" s="1">
        <v>3</v>
      </c>
      <c r="M2144" s="1" t="s">
        <v>71</v>
      </c>
      <c r="N2144" s="1" t="s">
        <v>13334</v>
      </c>
      <c r="T2144" s="1" t="s">
        <v>11368</v>
      </c>
      <c r="U2144" s="1" t="s">
        <v>4179</v>
      </c>
      <c r="V2144" s="1" t="s">
        <v>6936</v>
      </c>
      <c r="Y2144" s="1" t="s">
        <v>71</v>
      </c>
      <c r="Z2144" s="1" t="s">
        <v>13334</v>
      </c>
      <c r="AC2144" s="1">
        <v>70</v>
      </c>
      <c r="AD2144" s="1" t="s">
        <v>67</v>
      </c>
      <c r="AE2144" s="1" t="s">
        <v>8717</v>
      </c>
      <c r="AJ2144" s="1" t="s">
        <v>17</v>
      </c>
      <c r="AK2144" s="1" t="s">
        <v>8908</v>
      </c>
      <c r="AL2144" s="1" t="s">
        <v>56</v>
      </c>
      <c r="AM2144" s="1" t="s">
        <v>11552</v>
      </c>
      <c r="AN2144" s="1" t="s">
        <v>41</v>
      </c>
      <c r="AO2144" s="1" t="s">
        <v>6620</v>
      </c>
      <c r="AP2144" s="1" t="s">
        <v>58</v>
      </c>
      <c r="AQ2144" s="1" t="s">
        <v>6774</v>
      </c>
      <c r="AR2144" s="1" t="s">
        <v>4122</v>
      </c>
      <c r="AS2144" s="1" t="s">
        <v>9093</v>
      </c>
      <c r="AT2144" s="1" t="s">
        <v>1171</v>
      </c>
      <c r="AU2144" s="1" t="s">
        <v>7037</v>
      </c>
      <c r="AV2144" s="1" t="s">
        <v>2657</v>
      </c>
      <c r="AW2144" s="1" t="s">
        <v>7746</v>
      </c>
      <c r="BB2144" s="1" t="s">
        <v>46</v>
      </c>
      <c r="BC2144" s="1" t="s">
        <v>6783</v>
      </c>
      <c r="BD2144" s="1" t="s">
        <v>4424</v>
      </c>
      <c r="BE2144" s="1" t="s">
        <v>9808</v>
      </c>
      <c r="BG2144" s="1" t="s">
        <v>44</v>
      </c>
      <c r="BH2144" s="1" t="s">
        <v>6669</v>
      </c>
      <c r="BI2144" s="1" t="s">
        <v>4425</v>
      </c>
      <c r="BJ2144" s="1" t="s">
        <v>10194</v>
      </c>
      <c r="BK2144" s="1" t="s">
        <v>44</v>
      </c>
      <c r="BL2144" s="1" t="s">
        <v>6669</v>
      </c>
      <c r="BM2144" s="1" t="s">
        <v>3931</v>
      </c>
      <c r="BN2144" s="1" t="s">
        <v>9522</v>
      </c>
      <c r="BO2144" s="1" t="s">
        <v>60</v>
      </c>
      <c r="BP2144" s="1" t="s">
        <v>7012</v>
      </c>
      <c r="BQ2144" s="1" t="s">
        <v>4426</v>
      </c>
      <c r="BR2144" s="1" t="s">
        <v>11116</v>
      </c>
      <c r="BS2144" s="1" t="s">
        <v>351</v>
      </c>
      <c r="BT2144" s="1" t="s">
        <v>8854</v>
      </c>
    </row>
    <row r="2145" spans="1:72" ht="13.5" customHeight="1" x14ac:dyDescent="0.25">
      <c r="A2145" s="4" t="str">
        <f t="shared" si="68"/>
        <v>1687_풍각남면_282</v>
      </c>
      <c r="B2145" s="1">
        <v>1687</v>
      </c>
      <c r="C2145" s="1" t="s">
        <v>11322</v>
      </c>
      <c r="D2145" s="1" t="s">
        <v>11323</v>
      </c>
      <c r="E2145" s="1">
        <v>2144</v>
      </c>
      <c r="F2145" s="1">
        <v>11</v>
      </c>
      <c r="G2145" s="1" t="s">
        <v>4041</v>
      </c>
      <c r="H2145" s="1" t="s">
        <v>13398</v>
      </c>
      <c r="I2145" s="1">
        <v>10</v>
      </c>
      <c r="L2145" s="1">
        <v>3</v>
      </c>
      <c r="M2145" s="1" t="s">
        <v>71</v>
      </c>
      <c r="N2145" s="1" t="s">
        <v>13569</v>
      </c>
      <c r="S2145" s="1" t="s">
        <v>70</v>
      </c>
      <c r="T2145" s="1" t="s">
        <v>6596</v>
      </c>
      <c r="Y2145" s="1" t="s">
        <v>4075</v>
      </c>
      <c r="Z2145" s="1" t="s">
        <v>8089</v>
      </c>
      <c r="AC2145" s="1">
        <v>28</v>
      </c>
      <c r="AD2145" s="1" t="s">
        <v>340</v>
      </c>
      <c r="AE2145" s="1" t="s">
        <v>8750</v>
      </c>
    </row>
    <row r="2146" spans="1:72" ht="13.5" customHeight="1" x14ac:dyDescent="0.25">
      <c r="A2146" s="4" t="str">
        <f t="shared" si="68"/>
        <v>1687_풍각남면_282</v>
      </c>
      <c r="B2146" s="1">
        <v>1687</v>
      </c>
      <c r="C2146" s="1" t="s">
        <v>11322</v>
      </c>
      <c r="D2146" s="1" t="s">
        <v>11323</v>
      </c>
      <c r="E2146" s="1">
        <v>2145</v>
      </c>
      <c r="F2146" s="1">
        <v>11</v>
      </c>
      <c r="G2146" s="1" t="s">
        <v>4041</v>
      </c>
      <c r="H2146" s="1" t="s">
        <v>13398</v>
      </c>
      <c r="I2146" s="1">
        <v>10</v>
      </c>
      <c r="L2146" s="1">
        <v>3</v>
      </c>
      <c r="M2146" s="1" t="s">
        <v>71</v>
      </c>
      <c r="N2146" s="1" t="s">
        <v>13569</v>
      </c>
      <c r="S2146" s="1" t="s">
        <v>341</v>
      </c>
      <c r="T2146" s="1" t="s">
        <v>6594</v>
      </c>
      <c r="U2146" s="1" t="s">
        <v>46</v>
      </c>
      <c r="V2146" s="1" t="s">
        <v>6783</v>
      </c>
      <c r="Y2146" s="1" t="s">
        <v>4427</v>
      </c>
      <c r="Z2146" s="1" t="s">
        <v>8188</v>
      </c>
      <c r="AC2146" s="1">
        <v>30</v>
      </c>
      <c r="AD2146" s="1" t="s">
        <v>136</v>
      </c>
      <c r="AE2146" s="1" t="s">
        <v>8728</v>
      </c>
      <c r="AF2146" s="1" t="s">
        <v>97</v>
      </c>
      <c r="AG2146" s="1" t="s">
        <v>8774</v>
      </c>
      <c r="AV2146" s="1" t="s">
        <v>4090</v>
      </c>
      <c r="AW2146" s="1" t="s">
        <v>9538</v>
      </c>
      <c r="BB2146" s="1" t="s">
        <v>46</v>
      </c>
      <c r="BC2146" s="1" t="s">
        <v>6783</v>
      </c>
      <c r="BD2146" s="1" t="s">
        <v>4180</v>
      </c>
      <c r="BE2146" s="1" t="s">
        <v>7241</v>
      </c>
    </row>
    <row r="2147" spans="1:72" ht="13.5" customHeight="1" x14ac:dyDescent="0.25">
      <c r="A2147" s="4" t="str">
        <f t="shared" si="68"/>
        <v>1687_풍각남면_282</v>
      </c>
      <c r="B2147" s="1">
        <v>1687</v>
      </c>
      <c r="C2147" s="1" t="s">
        <v>11322</v>
      </c>
      <c r="D2147" s="1" t="s">
        <v>11323</v>
      </c>
      <c r="E2147" s="1">
        <v>2146</v>
      </c>
      <c r="F2147" s="1">
        <v>11</v>
      </c>
      <c r="G2147" s="1" t="s">
        <v>4041</v>
      </c>
      <c r="H2147" s="1" t="s">
        <v>13398</v>
      </c>
      <c r="I2147" s="1">
        <v>10</v>
      </c>
      <c r="L2147" s="1">
        <v>3</v>
      </c>
      <c r="M2147" s="1" t="s">
        <v>71</v>
      </c>
      <c r="N2147" s="1" t="s">
        <v>13569</v>
      </c>
      <c r="S2147" s="1" t="s">
        <v>2769</v>
      </c>
      <c r="T2147" s="1" t="s">
        <v>6634</v>
      </c>
      <c r="Y2147" s="1" t="s">
        <v>3632</v>
      </c>
      <c r="Z2147" s="1" t="s">
        <v>7986</v>
      </c>
      <c r="AC2147" s="1">
        <v>10</v>
      </c>
      <c r="AD2147" s="1" t="s">
        <v>67</v>
      </c>
      <c r="AE2147" s="1" t="s">
        <v>8717</v>
      </c>
      <c r="AF2147" s="1" t="s">
        <v>97</v>
      </c>
      <c r="AG2147" s="1" t="s">
        <v>8774</v>
      </c>
    </row>
    <row r="2148" spans="1:72" ht="13.5" customHeight="1" x14ac:dyDescent="0.25">
      <c r="A2148" s="4" t="str">
        <f t="shared" si="68"/>
        <v>1687_풍각남면_282</v>
      </c>
      <c r="B2148" s="1">
        <v>1687</v>
      </c>
      <c r="C2148" s="1" t="s">
        <v>11322</v>
      </c>
      <c r="D2148" s="1" t="s">
        <v>11323</v>
      </c>
      <c r="E2148" s="1">
        <v>2147</v>
      </c>
      <c r="F2148" s="1">
        <v>11</v>
      </c>
      <c r="G2148" s="1" t="s">
        <v>4041</v>
      </c>
      <c r="H2148" s="1" t="s">
        <v>13398</v>
      </c>
      <c r="I2148" s="1">
        <v>10</v>
      </c>
      <c r="L2148" s="1">
        <v>4</v>
      </c>
      <c r="M2148" s="1" t="s">
        <v>1439</v>
      </c>
      <c r="N2148" s="1" t="s">
        <v>8189</v>
      </c>
      <c r="T2148" s="1" t="s">
        <v>11369</v>
      </c>
      <c r="U2148" s="1" t="s">
        <v>44</v>
      </c>
      <c r="V2148" s="1" t="s">
        <v>6669</v>
      </c>
      <c r="Y2148" s="1" t="s">
        <v>1439</v>
      </c>
      <c r="Z2148" s="1" t="s">
        <v>8189</v>
      </c>
      <c r="AC2148" s="1">
        <v>55</v>
      </c>
      <c r="AD2148" s="1" t="s">
        <v>431</v>
      </c>
      <c r="AE2148" s="1" t="s">
        <v>8760</v>
      </c>
      <c r="AJ2148" s="1" t="s">
        <v>17</v>
      </c>
      <c r="AK2148" s="1" t="s">
        <v>8908</v>
      </c>
      <c r="AL2148" s="1" t="s">
        <v>51</v>
      </c>
      <c r="AM2148" s="1" t="s">
        <v>8849</v>
      </c>
      <c r="AN2148" s="1" t="s">
        <v>41</v>
      </c>
      <c r="AO2148" s="1" t="s">
        <v>6620</v>
      </c>
      <c r="AP2148" s="1" t="s">
        <v>58</v>
      </c>
      <c r="AQ2148" s="1" t="s">
        <v>6774</v>
      </c>
      <c r="AR2148" s="1" t="s">
        <v>4428</v>
      </c>
      <c r="AS2148" s="1" t="s">
        <v>9097</v>
      </c>
      <c r="AT2148" s="1" t="s">
        <v>44</v>
      </c>
      <c r="AU2148" s="1" t="s">
        <v>6669</v>
      </c>
      <c r="AV2148" s="1" t="s">
        <v>4429</v>
      </c>
      <c r="AW2148" s="1" t="s">
        <v>9571</v>
      </c>
      <c r="BB2148" s="1" t="s">
        <v>46</v>
      </c>
      <c r="BC2148" s="1" t="s">
        <v>6783</v>
      </c>
      <c r="BD2148" s="1" t="s">
        <v>4150</v>
      </c>
      <c r="BE2148" s="1" t="s">
        <v>8289</v>
      </c>
      <c r="BG2148" s="1" t="s">
        <v>60</v>
      </c>
      <c r="BH2148" s="1" t="s">
        <v>7012</v>
      </c>
      <c r="BI2148" s="1" t="s">
        <v>2069</v>
      </c>
      <c r="BJ2148" s="1" t="s">
        <v>9644</v>
      </c>
      <c r="BK2148" s="1" t="s">
        <v>159</v>
      </c>
      <c r="BL2148" s="1" t="s">
        <v>9166</v>
      </c>
      <c r="BM2148" s="1" t="s">
        <v>682</v>
      </c>
      <c r="BN2148" s="1" t="s">
        <v>7333</v>
      </c>
      <c r="BO2148" s="1" t="s">
        <v>44</v>
      </c>
      <c r="BP2148" s="1" t="s">
        <v>6669</v>
      </c>
      <c r="BQ2148" s="1" t="s">
        <v>4430</v>
      </c>
      <c r="BR2148" s="1" t="s">
        <v>11117</v>
      </c>
      <c r="BS2148" s="1" t="s">
        <v>51</v>
      </c>
      <c r="BT2148" s="1" t="s">
        <v>8849</v>
      </c>
    </row>
    <row r="2149" spans="1:72" ht="13.5" customHeight="1" x14ac:dyDescent="0.25">
      <c r="A2149" s="4" t="str">
        <f t="shared" si="68"/>
        <v>1687_풍각남면_282</v>
      </c>
      <c r="B2149" s="1">
        <v>1687</v>
      </c>
      <c r="C2149" s="1" t="s">
        <v>11322</v>
      </c>
      <c r="D2149" s="1" t="s">
        <v>11323</v>
      </c>
      <c r="E2149" s="1">
        <v>2148</v>
      </c>
      <c r="F2149" s="1">
        <v>11</v>
      </c>
      <c r="G2149" s="1" t="s">
        <v>4041</v>
      </c>
      <c r="H2149" s="1" t="s">
        <v>13398</v>
      </c>
      <c r="I2149" s="1">
        <v>10</v>
      </c>
      <c r="L2149" s="1">
        <v>4</v>
      </c>
      <c r="M2149" s="1" t="s">
        <v>1439</v>
      </c>
      <c r="N2149" s="1" t="s">
        <v>8189</v>
      </c>
      <c r="S2149" s="1" t="s">
        <v>52</v>
      </c>
      <c r="T2149" s="1" t="s">
        <v>6593</v>
      </c>
      <c r="Y2149" s="1" t="s">
        <v>13434</v>
      </c>
      <c r="Z2149" s="1" t="s">
        <v>13453</v>
      </c>
      <c r="AF2149" s="1" t="s">
        <v>220</v>
      </c>
      <c r="AG2149" s="1" t="s">
        <v>8737</v>
      </c>
    </row>
    <row r="2150" spans="1:72" ht="13.5" customHeight="1" x14ac:dyDescent="0.25">
      <c r="A2150" s="4" t="str">
        <f t="shared" si="68"/>
        <v>1687_풍각남면_282</v>
      </c>
      <c r="B2150" s="1">
        <v>1687</v>
      </c>
      <c r="C2150" s="1" t="s">
        <v>11322</v>
      </c>
      <c r="D2150" s="1" t="s">
        <v>11323</v>
      </c>
      <c r="E2150" s="1">
        <v>2149</v>
      </c>
      <c r="F2150" s="1">
        <v>11</v>
      </c>
      <c r="G2150" s="1" t="s">
        <v>4041</v>
      </c>
      <c r="H2150" s="1" t="s">
        <v>13398</v>
      </c>
      <c r="I2150" s="1">
        <v>10</v>
      </c>
      <c r="L2150" s="1">
        <v>5</v>
      </c>
      <c r="M2150" s="1" t="s">
        <v>4431</v>
      </c>
      <c r="N2150" s="1" t="s">
        <v>8190</v>
      </c>
      <c r="O2150" s="1" t="s">
        <v>6</v>
      </c>
      <c r="P2150" s="1" t="s">
        <v>6578</v>
      </c>
      <c r="T2150" s="1" t="s">
        <v>11369</v>
      </c>
      <c r="U2150" s="1" t="s">
        <v>4179</v>
      </c>
      <c r="V2150" s="1" t="s">
        <v>6936</v>
      </c>
      <c r="Y2150" s="1" t="s">
        <v>4431</v>
      </c>
      <c r="Z2150" s="1" t="s">
        <v>8190</v>
      </c>
      <c r="AC2150" s="1">
        <v>48</v>
      </c>
      <c r="AD2150" s="1" t="s">
        <v>427</v>
      </c>
      <c r="AE2150" s="1" t="s">
        <v>8758</v>
      </c>
      <c r="AJ2150" s="1" t="s">
        <v>17</v>
      </c>
      <c r="AK2150" s="1" t="s">
        <v>8908</v>
      </c>
      <c r="AL2150" s="1" t="s">
        <v>636</v>
      </c>
      <c r="AM2150" s="1" t="s">
        <v>8934</v>
      </c>
      <c r="AN2150" s="1" t="s">
        <v>163</v>
      </c>
      <c r="AO2150" s="1" t="s">
        <v>8851</v>
      </c>
      <c r="AP2150" s="1" t="s">
        <v>58</v>
      </c>
      <c r="AQ2150" s="1" t="s">
        <v>6774</v>
      </c>
      <c r="AR2150" s="1" t="s">
        <v>4432</v>
      </c>
      <c r="AS2150" s="1" t="s">
        <v>9098</v>
      </c>
      <c r="AT2150" s="1" t="s">
        <v>1171</v>
      </c>
      <c r="AU2150" s="1" t="s">
        <v>7037</v>
      </c>
      <c r="AV2150" s="1" t="s">
        <v>4433</v>
      </c>
      <c r="AW2150" s="1" t="s">
        <v>9572</v>
      </c>
      <c r="BB2150" s="1" t="s">
        <v>83</v>
      </c>
      <c r="BC2150" s="1" t="s">
        <v>11816</v>
      </c>
      <c r="BD2150" s="1" t="s">
        <v>4434</v>
      </c>
      <c r="BE2150" s="1" t="s">
        <v>9819</v>
      </c>
      <c r="BG2150" s="1" t="s">
        <v>44</v>
      </c>
      <c r="BH2150" s="1" t="s">
        <v>6669</v>
      </c>
      <c r="BI2150" s="1" t="s">
        <v>4264</v>
      </c>
      <c r="BJ2150" s="1" t="s">
        <v>9556</v>
      </c>
      <c r="BM2150" s="1" t="s">
        <v>320</v>
      </c>
      <c r="BN2150" s="1" t="s">
        <v>11933</v>
      </c>
      <c r="BQ2150" s="1" t="s">
        <v>320</v>
      </c>
      <c r="BR2150" s="1" t="s">
        <v>12306</v>
      </c>
    </row>
    <row r="2151" spans="1:72" ht="13.5" customHeight="1" x14ac:dyDescent="0.25">
      <c r="A2151" s="4" t="str">
        <f t="shared" si="68"/>
        <v>1687_풍각남면_282</v>
      </c>
      <c r="B2151" s="1">
        <v>1687</v>
      </c>
      <c r="C2151" s="1" t="s">
        <v>11322</v>
      </c>
      <c r="D2151" s="1" t="s">
        <v>11323</v>
      </c>
      <c r="E2151" s="1">
        <v>2150</v>
      </c>
      <c r="F2151" s="1">
        <v>11</v>
      </c>
      <c r="G2151" s="1" t="s">
        <v>4041</v>
      </c>
      <c r="H2151" s="1" t="s">
        <v>13398</v>
      </c>
      <c r="I2151" s="1">
        <v>10</v>
      </c>
      <c r="L2151" s="1">
        <v>5</v>
      </c>
      <c r="M2151" s="1" t="s">
        <v>4431</v>
      </c>
      <c r="N2151" s="1" t="s">
        <v>8190</v>
      </c>
      <c r="S2151" s="1" t="s">
        <v>93</v>
      </c>
      <c r="T2151" s="1" t="s">
        <v>6597</v>
      </c>
      <c r="Y2151" s="1" t="s">
        <v>4435</v>
      </c>
      <c r="Z2151" s="1" t="s">
        <v>8191</v>
      </c>
      <c r="AC2151" s="1">
        <v>13</v>
      </c>
      <c r="AD2151" s="1" t="s">
        <v>314</v>
      </c>
      <c r="AE2151" s="1" t="s">
        <v>8747</v>
      </c>
      <c r="AF2151" s="1" t="s">
        <v>97</v>
      </c>
      <c r="AG2151" s="1" t="s">
        <v>8774</v>
      </c>
    </row>
    <row r="2152" spans="1:72" ht="13.5" customHeight="1" x14ac:dyDescent="0.25">
      <c r="A2152" s="4" t="str">
        <f t="shared" si="68"/>
        <v>1687_풍각남면_282</v>
      </c>
      <c r="B2152" s="1">
        <v>1687</v>
      </c>
      <c r="C2152" s="1" t="s">
        <v>11322</v>
      </c>
      <c r="D2152" s="1" t="s">
        <v>11323</v>
      </c>
      <c r="E2152" s="1">
        <v>2151</v>
      </c>
      <c r="F2152" s="1">
        <v>11</v>
      </c>
      <c r="G2152" s="1" t="s">
        <v>4041</v>
      </c>
      <c r="H2152" s="1" t="s">
        <v>13398</v>
      </c>
      <c r="I2152" s="1">
        <v>10</v>
      </c>
      <c r="L2152" s="1">
        <v>5</v>
      </c>
      <c r="M2152" s="1" t="s">
        <v>4431</v>
      </c>
      <c r="N2152" s="1" t="s">
        <v>8190</v>
      </c>
      <c r="S2152" s="1" t="s">
        <v>70</v>
      </c>
      <c r="T2152" s="1" t="s">
        <v>6596</v>
      </c>
      <c r="Y2152" s="1" t="s">
        <v>132</v>
      </c>
      <c r="Z2152" s="1" t="s">
        <v>7126</v>
      </c>
      <c r="AC2152" s="1">
        <v>11</v>
      </c>
      <c r="AD2152" s="1" t="s">
        <v>192</v>
      </c>
      <c r="AE2152" s="1" t="s">
        <v>8735</v>
      </c>
      <c r="AF2152" s="1" t="s">
        <v>97</v>
      </c>
      <c r="AG2152" s="1" t="s">
        <v>8774</v>
      </c>
    </row>
    <row r="2153" spans="1:72" ht="13.5" customHeight="1" x14ac:dyDescent="0.25">
      <c r="A2153" s="4" t="str">
        <f t="shared" si="68"/>
        <v>1687_풍각남면_282</v>
      </c>
      <c r="B2153" s="1">
        <v>1687</v>
      </c>
      <c r="C2153" s="1" t="s">
        <v>11322</v>
      </c>
      <c r="D2153" s="1" t="s">
        <v>11323</v>
      </c>
      <c r="E2153" s="1">
        <v>2152</v>
      </c>
      <c r="F2153" s="1">
        <v>11</v>
      </c>
      <c r="G2153" s="1" t="s">
        <v>4041</v>
      </c>
      <c r="H2153" s="1" t="s">
        <v>13398</v>
      </c>
      <c r="I2153" s="1">
        <v>10</v>
      </c>
      <c r="L2153" s="1">
        <v>5</v>
      </c>
      <c r="M2153" s="1" t="s">
        <v>4431</v>
      </c>
      <c r="N2153" s="1" t="s">
        <v>8190</v>
      </c>
      <c r="S2153" s="1" t="s">
        <v>70</v>
      </c>
      <c r="T2153" s="1" t="s">
        <v>6596</v>
      </c>
      <c r="Y2153" s="1" t="s">
        <v>4436</v>
      </c>
      <c r="Z2153" s="1" t="s">
        <v>8192</v>
      </c>
      <c r="AC2153" s="1">
        <v>9</v>
      </c>
      <c r="AD2153" s="1" t="s">
        <v>594</v>
      </c>
      <c r="AE2153" s="1" t="s">
        <v>8763</v>
      </c>
      <c r="AF2153" s="1" t="s">
        <v>97</v>
      </c>
      <c r="AG2153" s="1" t="s">
        <v>8774</v>
      </c>
    </row>
    <row r="2154" spans="1:72" ht="13.5" customHeight="1" x14ac:dyDescent="0.25">
      <c r="A2154" s="4" t="str">
        <f t="shared" si="68"/>
        <v>1687_풍각남면_282</v>
      </c>
      <c r="B2154" s="1">
        <v>1687</v>
      </c>
      <c r="C2154" s="1" t="s">
        <v>11322</v>
      </c>
      <c r="D2154" s="1" t="s">
        <v>11323</v>
      </c>
      <c r="E2154" s="1">
        <v>2153</v>
      </c>
      <c r="F2154" s="1">
        <v>11</v>
      </c>
      <c r="G2154" s="1" t="s">
        <v>4041</v>
      </c>
      <c r="H2154" s="1" t="s">
        <v>13398</v>
      </c>
      <c r="I2154" s="1">
        <v>10</v>
      </c>
      <c r="L2154" s="1">
        <v>5</v>
      </c>
      <c r="M2154" s="1" t="s">
        <v>4431</v>
      </c>
      <c r="N2154" s="1" t="s">
        <v>8190</v>
      </c>
      <c r="S2154" s="1" t="s">
        <v>70</v>
      </c>
      <c r="T2154" s="1" t="s">
        <v>6596</v>
      </c>
      <c r="Y2154" s="1" t="s">
        <v>3587</v>
      </c>
      <c r="Z2154" s="1" t="s">
        <v>8193</v>
      </c>
      <c r="AC2154" s="1">
        <v>7</v>
      </c>
      <c r="AD2154" s="1" t="s">
        <v>121</v>
      </c>
      <c r="AE2154" s="1" t="s">
        <v>8725</v>
      </c>
      <c r="AF2154" s="1" t="s">
        <v>97</v>
      </c>
      <c r="AG2154" s="1" t="s">
        <v>8774</v>
      </c>
    </row>
    <row r="2155" spans="1:72" ht="13.5" customHeight="1" x14ac:dyDescent="0.25">
      <c r="A2155" s="4" t="str">
        <f t="shared" si="68"/>
        <v>1687_풍각남면_282</v>
      </c>
      <c r="B2155" s="1">
        <v>1687</v>
      </c>
      <c r="C2155" s="1" t="s">
        <v>11322</v>
      </c>
      <c r="D2155" s="1" t="s">
        <v>11323</v>
      </c>
      <c r="E2155" s="1">
        <v>2154</v>
      </c>
      <c r="F2155" s="1">
        <v>11</v>
      </c>
      <c r="G2155" s="1" t="s">
        <v>4041</v>
      </c>
      <c r="H2155" s="1" t="s">
        <v>13398</v>
      </c>
      <c r="I2155" s="1">
        <v>11</v>
      </c>
      <c r="J2155" s="1" t="s">
        <v>4437</v>
      </c>
      <c r="K2155" s="1" t="s">
        <v>6539</v>
      </c>
      <c r="L2155" s="1">
        <v>1</v>
      </c>
      <c r="M2155" s="1" t="s">
        <v>12667</v>
      </c>
      <c r="N2155" s="1" t="s">
        <v>13164</v>
      </c>
      <c r="T2155" s="1" t="s">
        <v>11368</v>
      </c>
      <c r="U2155" s="1" t="s">
        <v>134</v>
      </c>
      <c r="V2155" s="1" t="s">
        <v>6674</v>
      </c>
      <c r="W2155" s="1" t="s">
        <v>145</v>
      </c>
      <c r="X2155" s="1" t="s">
        <v>7059</v>
      </c>
      <c r="Y2155" s="1" t="s">
        <v>1319</v>
      </c>
      <c r="Z2155" s="1" t="s">
        <v>7405</v>
      </c>
      <c r="AC2155" s="1">
        <v>43</v>
      </c>
      <c r="AD2155" s="1" t="s">
        <v>382</v>
      </c>
      <c r="AE2155" s="1" t="s">
        <v>8753</v>
      </c>
      <c r="AJ2155" s="1" t="s">
        <v>17</v>
      </c>
      <c r="AK2155" s="1" t="s">
        <v>8908</v>
      </c>
      <c r="AL2155" s="1" t="s">
        <v>51</v>
      </c>
      <c r="AM2155" s="1" t="s">
        <v>8849</v>
      </c>
      <c r="AT2155" s="1" t="s">
        <v>78</v>
      </c>
      <c r="AU2155" s="1" t="s">
        <v>6689</v>
      </c>
      <c r="AV2155" s="1" t="s">
        <v>708</v>
      </c>
      <c r="AW2155" s="1" t="s">
        <v>7278</v>
      </c>
      <c r="BG2155" s="1" t="s">
        <v>60</v>
      </c>
      <c r="BH2155" s="1" t="s">
        <v>7012</v>
      </c>
      <c r="BI2155" s="1" t="s">
        <v>3404</v>
      </c>
      <c r="BJ2155" s="1" t="s">
        <v>9533</v>
      </c>
      <c r="BK2155" s="1" t="s">
        <v>60</v>
      </c>
      <c r="BL2155" s="1" t="s">
        <v>7012</v>
      </c>
      <c r="BM2155" s="1" t="s">
        <v>662</v>
      </c>
      <c r="BN2155" s="1" t="s">
        <v>9974</v>
      </c>
      <c r="BO2155" s="1" t="s">
        <v>60</v>
      </c>
      <c r="BP2155" s="1" t="s">
        <v>7012</v>
      </c>
      <c r="BQ2155" s="1" t="s">
        <v>4438</v>
      </c>
      <c r="BR2155" s="1" t="s">
        <v>11118</v>
      </c>
      <c r="BS2155" s="1" t="s">
        <v>108</v>
      </c>
      <c r="BT2155" s="1" t="s">
        <v>8869</v>
      </c>
    </row>
    <row r="2156" spans="1:72" ht="13.5" customHeight="1" x14ac:dyDescent="0.25">
      <c r="A2156" s="4" t="str">
        <f t="shared" si="68"/>
        <v>1687_풍각남면_282</v>
      </c>
      <c r="B2156" s="1">
        <v>1687</v>
      </c>
      <c r="C2156" s="1" t="s">
        <v>11322</v>
      </c>
      <c r="D2156" s="1" t="s">
        <v>11323</v>
      </c>
      <c r="E2156" s="1">
        <v>2155</v>
      </c>
      <c r="F2156" s="1">
        <v>11</v>
      </c>
      <c r="G2156" s="1" t="s">
        <v>4041</v>
      </c>
      <c r="H2156" s="1" t="s">
        <v>13398</v>
      </c>
      <c r="I2156" s="1">
        <v>11</v>
      </c>
      <c r="L2156" s="1">
        <v>1</v>
      </c>
      <c r="M2156" s="1" t="s">
        <v>12667</v>
      </c>
      <c r="N2156" s="1" t="s">
        <v>13164</v>
      </c>
      <c r="S2156" s="1" t="s">
        <v>52</v>
      </c>
      <c r="T2156" s="1" t="s">
        <v>6593</v>
      </c>
      <c r="U2156" s="1" t="s">
        <v>83</v>
      </c>
      <c r="V2156" s="1" t="s">
        <v>11397</v>
      </c>
      <c r="W2156" s="1" t="s">
        <v>74</v>
      </c>
      <c r="X2156" s="1" t="s">
        <v>7057</v>
      </c>
      <c r="Y2156" s="1" t="s">
        <v>1210</v>
      </c>
      <c r="Z2156" s="1" t="s">
        <v>7376</v>
      </c>
      <c r="AC2156" s="1">
        <v>40</v>
      </c>
      <c r="AD2156" s="1" t="s">
        <v>327</v>
      </c>
      <c r="AE2156" s="1" t="s">
        <v>8748</v>
      </c>
      <c r="AJ2156" s="1" t="s">
        <v>17</v>
      </c>
      <c r="AK2156" s="1" t="s">
        <v>8908</v>
      </c>
      <c r="AL2156" s="1" t="s">
        <v>163</v>
      </c>
      <c r="AM2156" s="1" t="s">
        <v>8851</v>
      </c>
      <c r="AT2156" s="1" t="s">
        <v>618</v>
      </c>
      <c r="AU2156" s="1" t="s">
        <v>6817</v>
      </c>
      <c r="AV2156" s="1" t="s">
        <v>3828</v>
      </c>
      <c r="AW2156" s="1" t="s">
        <v>8206</v>
      </c>
      <c r="BG2156" s="1" t="s">
        <v>618</v>
      </c>
      <c r="BH2156" s="1" t="s">
        <v>6817</v>
      </c>
      <c r="BI2156" s="1" t="s">
        <v>4119</v>
      </c>
      <c r="BJ2156" s="1" t="s">
        <v>11486</v>
      </c>
      <c r="BK2156" s="1" t="s">
        <v>78</v>
      </c>
      <c r="BL2156" s="1" t="s">
        <v>6689</v>
      </c>
      <c r="BM2156" s="1" t="s">
        <v>4439</v>
      </c>
      <c r="BN2156" s="1" t="s">
        <v>9891</v>
      </c>
      <c r="BO2156" s="1" t="s">
        <v>618</v>
      </c>
      <c r="BP2156" s="1" t="s">
        <v>6817</v>
      </c>
      <c r="BQ2156" s="1" t="s">
        <v>4440</v>
      </c>
      <c r="BR2156" s="1" t="s">
        <v>12081</v>
      </c>
      <c r="BS2156" s="1" t="s">
        <v>56</v>
      </c>
      <c r="BT2156" s="1" t="s">
        <v>11552</v>
      </c>
    </row>
    <row r="2157" spans="1:72" ht="13.5" customHeight="1" x14ac:dyDescent="0.25">
      <c r="A2157" s="4" t="str">
        <f t="shared" si="68"/>
        <v>1687_풍각남면_282</v>
      </c>
      <c r="B2157" s="1">
        <v>1687</v>
      </c>
      <c r="C2157" s="1" t="s">
        <v>11322</v>
      </c>
      <c r="D2157" s="1" t="s">
        <v>11323</v>
      </c>
      <c r="E2157" s="1">
        <v>2156</v>
      </c>
      <c r="F2157" s="1">
        <v>11</v>
      </c>
      <c r="G2157" s="1" t="s">
        <v>4041</v>
      </c>
      <c r="H2157" s="1" t="s">
        <v>13398</v>
      </c>
      <c r="I2157" s="1">
        <v>11</v>
      </c>
      <c r="L2157" s="1">
        <v>1</v>
      </c>
      <c r="M2157" s="1" t="s">
        <v>12667</v>
      </c>
      <c r="N2157" s="1" t="s">
        <v>13164</v>
      </c>
      <c r="S2157" s="1" t="s">
        <v>2120</v>
      </c>
      <c r="T2157" s="1" t="s">
        <v>6626</v>
      </c>
      <c r="U2157" s="1" t="s">
        <v>53</v>
      </c>
      <c r="V2157" s="1" t="s">
        <v>6668</v>
      </c>
      <c r="Y2157" s="1" t="s">
        <v>2159</v>
      </c>
      <c r="Z2157" s="1" t="s">
        <v>7929</v>
      </c>
      <c r="AC2157" s="1">
        <v>76</v>
      </c>
      <c r="AD2157" s="1" t="s">
        <v>1075</v>
      </c>
      <c r="AE2157" s="1" t="s">
        <v>8769</v>
      </c>
      <c r="AJ2157" s="1" t="s">
        <v>17</v>
      </c>
      <c r="AK2157" s="1" t="s">
        <v>8908</v>
      </c>
      <c r="AL2157" s="1" t="s">
        <v>351</v>
      </c>
      <c r="AM2157" s="1" t="s">
        <v>8854</v>
      </c>
      <c r="AN2157" s="1" t="s">
        <v>1215</v>
      </c>
      <c r="AO2157" s="1" t="s">
        <v>8924</v>
      </c>
      <c r="AP2157" s="1" t="s">
        <v>58</v>
      </c>
      <c r="AQ2157" s="1" t="s">
        <v>6774</v>
      </c>
      <c r="AR2157" s="1" t="s">
        <v>4441</v>
      </c>
      <c r="AS2157" s="1" t="s">
        <v>11705</v>
      </c>
    </row>
    <row r="2158" spans="1:72" ht="13.5" customHeight="1" x14ac:dyDescent="0.25">
      <c r="A2158" s="4" t="str">
        <f t="shared" si="68"/>
        <v>1687_풍각남면_282</v>
      </c>
      <c r="B2158" s="1">
        <v>1687</v>
      </c>
      <c r="C2158" s="1" t="s">
        <v>11322</v>
      </c>
      <c r="D2158" s="1" t="s">
        <v>11323</v>
      </c>
      <c r="E2158" s="1">
        <v>2157</v>
      </c>
      <c r="F2158" s="1">
        <v>11</v>
      </c>
      <c r="G2158" s="1" t="s">
        <v>4041</v>
      </c>
      <c r="H2158" s="1" t="s">
        <v>13398</v>
      </c>
      <c r="I2158" s="1">
        <v>11</v>
      </c>
      <c r="L2158" s="1">
        <v>1</v>
      </c>
      <c r="M2158" s="1" t="s">
        <v>12667</v>
      </c>
      <c r="N2158" s="1" t="s">
        <v>13164</v>
      </c>
      <c r="S2158" s="1" t="s">
        <v>93</v>
      </c>
      <c r="T2158" s="1" t="s">
        <v>6597</v>
      </c>
      <c r="U2158" s="1" t="s">
        <v>4442</v>
      </c>
      <c r="V2158" s="1" t="s">
        <v>6949</v>
      </c>
      <c r="Y2158" s="1" t="s">
        <v>4443</v>
      </c>
      <c r="Z2158" s="1" t="s">
        <v>8194</v>
      </c>
      <c r="AC2158" s="1">
        <v>9</v>
      </c>
      <c r="AD2158" s="1" t="s">
        <v>594</v>
      </c>
      <c r="AE2158" s="1" t="s">
        <v>8763</v>
      </c>
    </row>
    <row r="2159" spans="1:72" ht="13.5" customHeight="1" x14ac:dyDescent="0.25">
      <c r="A2159" s="4" t="str">
        <f t="shared" si="68"/>
        <v>1687_풍각남면_282</v>
      </c>
      <c r="B2159" s="1">
        <v>1687</v>
      </c>
      <c r="C2159" s="1" t="s">
        <v>11322</v>
      </c>
      <c r="D2159" s="1" t="s">
        <v>11323</v>
      </c>
      <c r="E2159" s="1">
        <v>2158</v>
      </c>
      <c r="F2159" s="1">
        <v>11</v>
      </c>
      <c r="G2159" s="1" t="s">
        <v>4041</v>
      </c>
      <c r="H2159" s="1" t="s">
        <v>13398</v>
      </c>
      <c r="I2159" s="1">
        <v>11</v>
      </c>
      <c r="L2159" s="1">
        <v>1</v>
      </c>
      <c r="M2159" s="1" t="s">
        <v>12667</v>
      </c>
      <c r="N2159" s="1" t="s">
        <v>13164</v>
      </c>
      <c r="S2159" s="1" t="s">
        <v>70</v>
      </c>
      <c r="T2159" s="1" t="s">
        <v>6596</v>
      </c>
      <c r="Y2159" s="1" t="s">
        <v>4444</v>
      </c>
      <c r="Z2159" s="1" t="s">
        <v>8195</v>
      </c>
      <c r="AF2159" s="1" t="s">
        <v>220</v>
      </c>
      <c r="AG2159" s="1" t="s">
        <v>8737</v>
      </c>
    </row>
    <row r="2160" spans="1:72" ht="13.5" customHeight="1" x14ac:dyDescent="0.25">
      <c r="A2160" s="4" t="str">
        <f t="shared" si="68"/>
        <v>1687_풍각남면_282</v>
      </c>
      <c r="B2160" s="1">
        <v>1687</v>
      </c>
      <c r="C2160" s="1" t="s">
        <v>11322</v>
      </c>
      <c r="D2160" s="1" t="s">
        <v>11323</v>
      </c>
      <c r="E2160" s="1">
        <v>2159</v>
      </c>
      <c r="F2160" s="1">
        <v>11</v>
      </c>
      <c r="G2160" s="1" t="s">
        <v>4041</v>
      </c>
      <c r="H2160" s="1" t="s">
        <v>13398</v>
      </c>
      <c r="I2160" s="1">
        <v>11</v>
      </c>
      <c r="L2160" s="1">
        <v>1</v>
      </c>
      <c r="M2160" s="1" t="s">
        <v>12667</v>
      </c>
      <c r="N2160" s="1" t="s">
        <v>13164</v>
      </c>
      <c r="S2160" s="1" t="s">
        <v>463</v>
      </c>
      <c r="T2160" s="1" t="s">
        <v>6606</v>
      </c>
      <c r="Y2160" s="1" t="s">
        <v>1535</v>
      </c>
      <c r="Z2160" s="1" t="s">
        <v>8196</v>
      </c>
      <c r="AF2160" s="1" t="s">
        <v>4160</v>
      </c>
      <c r="AG2160" s="1" t="s">
        <v>8807</v>
      </c>
    </row>
    <row r="2161" spans="1:72" ht="13.5" customHeight="1" x14ac:dyDescent="0.25">
      <c r="A2161" s="4" t="str">
        <f t="shared" si="68"/>
        <v>1687_풍각남면_282</v>
      </c>
      <c r="B2161" s="1">
        <v>1687</v>
      </c>
      <c r="C2161" s="1" t="s">
        <v>11322</v>
      </c>
      <c r="D2161" s="1" t="s">
        <v>11323</v>
      </c>
      <c r="E2161" s="1">
        <v>2160</v>
      </c>
      <c r="F2161" s="1">
        <v>11</v>
      </c>
      <c r="G2161" s="1" t="s">
        <v>4041</v>
      </c>
      <c r="H2161" s="1" t="s">
        <v>13398</v>
      </c>
      <c r="I2161" s="1">
        <v>11</v>
      </c>
      <c r="L2161" s="1">
        <v>1</v>
      </c>
      <c r="M2161" s="1" t="s">
        <v>12667</v>
      </c>
      <c r="N2161" s="1" t="s">
        <v>13164</v>
      </c>
      <c r="S2161" s="1" t="s">
        <v>70</v>
      </c>
      <c r="T2161" s="1" t="s">
        <v>6596</v>
      </c>
      <c r="Y2161" s="1" t="s">
        <v>13922</v>
      </c>
      <c r="Z2161" s="1" t="s">
        <v>8197</v>
      </c>
      <c r="AC2161" s="1">
        <v>2</v>
      </c>
      <c r="AD2161" s="1" t="s">
        <v>69</v>
      </c>
      <c r="AE2161" s="1" t="s">
        <v>6722</v>
      </c>
      <c r="AF2161" s="1" t="s">
        <v>97</v>
      </c>
      <c r="AG2161" s="1" t="s">
        <v>8774</v>
      </c>
    </row>
    <row r="2162" spans="1:72" ht="13.5" customHeight="1" x14ac:dyDescent="0.25">
      <c r="A2162" s="4" t="str">
        <f t="shared" si="68"/>
        <v>1687_풍각남면_282</v>
      </c>
      <c r="B2162" s="1">
        <v>1687</v>
      </c>
      <c r="C2162" s="1" t="s">
        <v>11322</v>
      </c>
      <c r="D2162" s="1" t="s">
        <v>11323</v>
      </c>
      <c r="E2162" s="1">
        <v>2161</v>
      </c>
      <c r="F2162" s="1">
        <v>11</v>
      </c>
      <c r="G2162" s="1" t="s">
        <v>4041</v>
      </c>
      <c r="H2162" s="1" t="s">
        <v>13398</v>
      </c>
      <c r="I2162" s="1">
        <v>11</v>
      </c>
      <c r="L2162" s="1">
        <v>2</v>
      </c>
      <c r="M2162" s="1" t="s">
        <v>12668</v>
      </c>
      <c r="N2162" s="1" t="s">
        <v>13165</v>
      </c>
      <c r="O2162" s="1" t="s">
        <v>6</v>
      </c>
      <c r="P2162" s="1" t="s">
        <v>6578</v>
      </c>
      <c r="T2162" s="1" t="s">
        <v>11368</v>
      </c>
      <c r="U2162" s="1" t="s">
        <v>4445</v>
      </c>
      <c r="V2162" s="1" t="s">
        <v>6950</v>
      </c>
      <c r="W2162" s="1" t="s">
        <v>4446</v>
      </c>
      <c r="X2162" s="1" t="s">
        <v>7074</v>
      </c>
      <c r="Y2162" s="1" t="s">
        <v>4447</v>
      </c>
      <c r="Z2162" s="1" t="s">
        <v>8198</v>
      </c>
      <c r="AC2162" s="1">
        <v>55</v>
      </c>
      <c r="AD2162" s="1" t="s">
        <v>431</v>
      </c>
      <c r="AE2162" s="1" t="s">
        <v>8760</v>
      </c>
      <c r="AJ2162" s="1" t="s">
        <v>17</v>
      </c>
      <c r="AK2162" s="1" t="s">
        <v>8908</v>
      </c>
      <c r="AL2162" s="1" t="s">
        <v>106</v>
      </c>
      <c r="AM2162" s="1" t="s">
        <v>8894</v>
      </c>
      <c r="AT2162" s="1" t="s">
        <v>2912</v>
      </c>
      <c r="AU2162" s="1" t="s">
        <v>9222</v>
      </c>
      <c r="AV2162" s="1" t="s">
        <v>4448</v>
      </c>
      <c r="AW2162" s="1" t="s">
        <v>9573</v>
      </c>
      <c r="BG2162" s="1" t="s">
        <v>392</v>
      </c>
      <c r="BH2162" s="1" t="s">
        <v>9213</v>
      </c>
      <c r="BI2162" s="1" t="s">
        <v>4449</v>
      </c>
      <c r="BJ2162" s="1" t="s">
        <v>9534</v>
      </c>
      <c r="BK2162" s="1" t="s">
        <v>4450</v>
      </c>
      <c r="BL2162" s="1" t="s">
        <v>13388</v>
      </c>
      <c r="BM2162" s="1" t="s">
        <v>2302</v>
      </c>
      <c r="BN2162" s="1" t="s">
        <v>7093</v>
      </c>
      <c r="BO2162" s="1" t="s">
        <v>281</v>
      </c>
      <c r="BP2162" s="1" t="s">
        <v>9918</v>
      </c>
      <c r="BQ2162" s="1" t="s">
        <v>4451</v>
      </c>
      <c r="BR2162" s="1" t="s">
        <v>11119</v>
      </c>
      <c r="BS2162" s="1" t="s">
        <v>4452</v>
      </c>
      <c r="BT2162" s="1" t="s">
        <v>8903</v>
      </c>
    </row>
    <row r="2163" spans="1:72" ht="13.5" customHeight="1" x14ac:dyDescent="0.25">
      <c r="A2163" s="4" t="str">
        <f t="shared" si="68"/>
        <v>1687_풍각남면_282</v>
      </c>
      <c r="B2163" s="1">
        <v>1687</v>
      </c>
      <c r="C2163" s="1" t="s">
        <v>11322</v>
      </c>
      <c r="D2163" s="1" t="s">
        <v>11323</v>
      </c>
      <c r="E2163" s="1">
        <v>2162</v>
      </c>
      <c r="F2163" s="1">
        <v>11</v>
      </c>
      <c r="G2163" s="1" t="s">
        <v>4041</v>
      </c>
      <c r="H2163" s="1" t="s">
        <v>13398</v>
      </c>
      <c r="I2163" s="1">
        <v>11</v>
      </c>
      <c r="L2163" s="1">
        <v>2</v>
      </c>
      <c r="M2163" s="1" t="s">
        <v>12668</v>
      </c>
      <c r="N2163" s="1" t="s">
        <v>13165</v>
      </c>
      <c r="S2163" s="1" t="s">
        <v>3040</v>
      </c>
      <c r="T2163" s="1" t="s">
        <v>6636</v>
      </c>
      <c r="W2163" s="1" t="s">
        <v>306</v>
      </c>
      <c r="X2163" s="1" t="s">
        <v>7062</v>
      </c>
      <c r="Y2163" s="1" t="s">
        <v>140</v>
      </c>
      <c r="Z2163" s="1" t="s">
        <v>7129</v>
      </c>
      <c r="AC2163" s="1">
        <v>46</v>
      </c>
      <c r="AD2163" s="1" t="s">
        <v>376</v>
      </c>
      <c r="AE2163" s="1" t="s">
        <v>8752</v>
      </c>
      <c r="AF2163" s="1" t="s">
        <v>97</v>
      </c>
      <c r="AG2163" s="1" t="s">
        <v>8774</v>
      </c>
      <c r="AT2163" s="1" t="s">
        <v>180</v>
      </c>
      <c r="AU2163" s="1" t="s">
        <v>6712</v>
      </c>
      <c r="AV2163" s="1" t="s">
        <v>2203</v>
      </c>
      <c r="AW2163" s="1" t="s">
        <v>7091</v>
      </c>
      <c r="BG2163" s="1" t="s">
        <v>1179</v>
      </c>
      <c r="BH2163" s="1" t="s">
        <v>11413</v>
      </c>
      <c r="BI2163" s="1" t="s">
        <v>4453</v>
      </c>
      <c r="BJ2163" s="1" t="s">
        <v>10195</v>
      </c>
      <c r="BK2163" s="1" t="s">
        <v>808</v>
      </c>
      <c r="BL2163" s="1" t="s">
        <v>6787</v>
      </c>
      <c r="BM2163" s="1" t="s">
        <v>4454</v>
      </c>
      <c r="BN2163" s="1" t="s">
        <v>9027</v>
      </c>
      <c r="BO2163" s="1" t="s">
        <v>180</v>
      </c>
      <c r="BP2163" s="1" t="s">
        <v>6712</v>
      </c>
      <c r="BQ2163" s="1" t="s">
        <v>4455</v>
      </c>
      <c r="BR2163" s="1" t="s">
        <v>11120</v>
      </c>
      <c r="BS2163" s="1" t="s">
        <v>51</v>
      </c>
      <c r="BT2163" s="1" t="s">
        <v>8849</v>
      </c>
    </row>
    <row r="2164" spans="1:72" ht="13.5" customHeight="1" x14ac:dyDescent="0.25">
      <c r="A2164" s="4" t="str">
        <f t="shared" si="68"/>
        <v>1687_풍각남면_282</v>
      </c>
      <c r="B2164" s="1">
        <v>1687</v>
      </c>
      <c r="C2164" s="1" t="s">
        <v>11322</v>
      </c>
      <c r="D2164" s="1" t="s">
        <v>11323</v>
      </c>
      <c r="E2164" s="1">
        <v>2163</v>
      </c>
      <c r="F2164" s="1">
        <v>11</v>
      </c>
      <c r="G2164" s="1" t="s">
        <v>4041</v>
      </c>
      <c r="H2164" s="1" t="s">
        <v>13398</v>
      </c>
      <c r="I2164" s="1">
        <v>11</v>
      </c>
      <c r="L2164" s="1">
        <v>2</v>
      </c>
      <c r="M2164" s="1" t="s">
        <v>12668</v>
      </c>
      <c r="N2164" s="1" t="s">
        <v>13165</v>
      </c>
      <c r="S2164" s="1" t="s">
        <v>93</v>
      </c>
      <c r="T2164" s="1" t="s">
        <v>6597</v>
      </c>
      <c r="Y2164" s="1" t="s">
        <v>4456</v>
      </c>
      <c r="Z2164" s="1" t="s">
        <v>8199</v>
      </c>
      <c r="AF2164" s="1" t="s">
        <v>4457</v>
      </c>
      <c r="AG2164" s="1" t="s">
        <v>8812</v>
      </c>
      <c r="AH2164" s="1" t="s">
        <v>1394</v>
      </c>
      <c r="AI2164" s="1" t="s">
        <v>8881</v>
      </c>
    </row>
    <row r="2165" spans="1:72" ht="13.5" customHeight="1" x14ac:dyDescent="0.25">
      <c r="A2165" s="4" t="str">
        <f t="shared" si="68"/>
        <v>1687_풍각남면_282</v>
      </c>
      <c r="B2165" s="1">
        <v>1687</v>
      </c>
      <c r="C2165" s="1" t="s">
        <v>11322</v>
      </c>
      <c r="D2165" s="1" t="s">
        <v>11323</v>
      </c>
      <c r="E2165" s="1">
        <v>2164</v>
      </c>
      <c r="F2165" s="1">
        <v>11</v>
      </c>
      <c r="G2165" s="1" t="s">
        <v>4041</v>
      </c>
      <c r="H2165" s="1" t="s">
        <v>13398</v>
      </c>
      <c r="I2165" s="1">
        <v>11</v>
      </c>
      <c r="L2165" s="1">
        <v>2</v>
      </c>
      <c r="M2165" s="1" t="s">
        <v>12668</v>
      </c>
      <c r="N2165" s="1" t="s">
        <v>13165</v>
      </c>
      <c r="T2165" s="1" t="s">
        <v>11389</v>
      </c>
      <c r="U2165" s="1" t="s">
        <v>322</v>
      </c>
      <c r="V2165" s="1" t="s">
        <v>6685</v>
      </c>
      <c r="Y2165" s="1" t="s">
        <v>1771</v>
      </c>
      <c r="Z2165" s="1" t="s">
        <v>7542</v>
      </c>
      <c r="AC2165" s="1">
        <v>32</v>
      </c>
      <c r="AD2165" s="1" t="s">
        <v>633</v>
      </c>
      <c r="AE2165" s="1" t="s">
        <v>7260</v>
      </c>
      <c r="AF2165" s="1" t="s">
        <v>97</v>
      </c>
      <c r="AG2165" s="1" t="s">
        <v>8774</v>
      </c>
      <c r="AT2165" s="1" t="s">
        <v>44</v>
      </c>
      <c r="AU2165" s="1" t="s">
        <v>6669</v>
      </c>
      <c r="AV2165" s="1" t="s">
        <v>1742</v>
      </c>
      <c r="AW2165" s="1" t="s">
        <v>7910</v>
      </c>
      <c r="BB2165" s="1" t="s">
        <v>46</v>
      </c>
      <c r="BC2165" s="1" t="s">
        <v>6783</v>
      </c>
      <c r="BD2165" s="1" t="s">
        <v>4458</v>
      </c>
      <c r="BE2165" s="1" t="s">
        <v>8342</v>
      </c>
    </row>
    <row r="2166" spans="1:72" ht="13.5" customHeight="1" x14ac:dyDescent="0.25">
      <c r="A2166" s="4" t="str">
        <f t="shared" si="68"/>
        <v>1687_풍각남면_282</v>
      </c>
      <c r="B2166" s="1">
        <v>1687</v>
      </c>
      <c r="C2166" s="1" t="s">
        <v>11322</v>
      </c>
      <c r="D2166" s="1" t="s">
        <v>11323</v>
      </c>
      <c r="E2166" s="1">
        <v>2165</v>
      </c>
      <c r="F2166" s="1">
        <v>11</v>
      </c>
      <c r="G2166" s="1" t="s">
        <v>4041</v>
      </c>
      <c r="H2166" s="1" t="s">
        <v>13398</v>
      </c>
      <c r="I2166" s="1">
        <v>11</v>
      </c>
      <c r="L2166" s="1">
        <v>2</v>
      </c>
      <c r="M2166" s="1" t="s">
        <v>12668</v>
      </c>
      <c r="N2166" s="1" t="s">
        <v>13165</v>
      </c>
      <c r="T2166" s="1" t="s">
        <v>11389</v>
      </c>
      <c r="U2166" s="1" t="s">
        <v>322</v>
      </c>
      <c r="V2166" s="1" t="s">
        <v>6685</v>
      </c>
      <c r="Y2166" s="1" t="s">
        <v>4459</v>
      </c>
      <c r="Z2166" s="1" t="s">
        <v>8200</v>
      </c>
      <c r="AC2166" s="1">
        <v>11</v>
      </c>
      <c r="AD2166" s="1" t="s">
        <v>192</v>
      </c>
      <c r="AE2166" s="1" t="s">
        <v>8735</v>
      </c>
      <c r="AF2166" s="1" t="s">
        <v>97</v>
      </c>
      <c r="AG2166" s="1" t="s">
        <v>8774</v>
      </c>
      <c r="BF2166" s="1" t="s">
        <v>11810</v>
      </c>
    </row>
    <row r="2167" spans="1:72" ht="13.5" customHeight="1" x14ac:dyDescent="0.25">
      <c r="A2167" s="4" t="str">
        <f t="shared" si="68"/>
        <v>1687_풍각남면_282</v>
      </c>
      <c r="B2167" s="1">
        <v>1687</v>
      </c>
      <c r="C2167" s="1" t="s">
        <v>11322</v>
      </c>
      <c r="D2167" s="1" t="s">
        <v>11323</v>
      </c>
      <c r="E2167" s="1">
        <v>2166</v>
      </c>
      <c r="F2167" s="1">
        <v>11</v>
      </c>
      <c r="G2167" s="1" t="s">
        <v>4041</v>
      </c>
      <c r="H2167" s="1" t="s">
        <v>13398</v>
      </c>
      <c r="I2167" s="1">
        <v>11</v>
      </c>
      <c r="L2167" s="1">
        <v>2</v>
      </c>
      <c r="M2167" s="1" t="s">
        <v>12668</v>
      </c>
      <c r="N2167" s="1" t="s">
        <v>13165</v>
      </c>
      <c r="T2167" s="1" t="s">
        <v>11389</v>
      </c>
      <c r="U2167" s="1" t="s">
        <v>322</v>
      </c>
      <c r="V2167" s="1" t="s">
        <v>6685</v>
      </c>
      <c r="Y2167" s="1" t="s">
        <v>62</v>
      </c>
      <c r="Z2167" s="1" t="s">
        <v>8201</v>
      </c>
      <c r="AC2167" s="1">
        <v>2</v>
      </c>
      <c r="AD2167" s="1" t="s">
        <v>69</v>
      </c>
      <c r="AE2167" s="1" t="s">
        <v>6722</v>
      </c>
      <c r="AF2167" s="1" t="s">
        <v>97</v>
      </c>
      <c r="AG2167" s="1" t="s">
        <v>8774</v>
      </c>
      <c r="BF2167" s="1" t="s">
        <v>11812</v>
      </c>
    </row>
    <row r="2168" spans="1:72" ht="13.5" customHeight="1" x14ac:dyDescent="0.25">
      <c r="A2168" s="4" t="str">
        <f t="shared" si="68"/>
        <v>1687_풍각남면_282</v>
      </c>
      <c r="B2168" s="1">
        <v>1687</v>
      </c>
      <c r="C2168" s="1" t="s">
        <v>11322</v>
      </c>
      <c r="D2168" s="1" t="s">
        <v>11323</v>
      </c>
      <c r="E2168" s="1">
        <v>2167</v>
      </c>
      <c r="F2168" s="1">
        <v>11</v>
      </c>
      <c r="G2168" s="1" t="s">
        <v>4041</v>
      </c>
      <c r="H2168" s="1" t="s">
        <v>13398</v>
      </c>
      <c r="I2168" s="1">
        <v>11</v>
      </c>
      <c r="L2168" s="1">
        <v>2</v>
      </c>
      <c r="M2168" s="1" t="s">
        <v>12668</v>
      </c>
      <c r="N2168" s="1" t="s">
        <v>13165</v>
      </c>
      <c r="T2168" s="1" t="s">
        <v>11389</v>
      </c>
      <c r="U2168" s="1" t="s">
        <v>4460</v>
      </c>
      <c r="V2168" s="1" t="s">
        <v>6943</v>
      </c>
      <c r="Y2168" s="1" t="s">
        <v>352</v>
      </c>
      <c r="Z2168" s="1" t="s">
        <v>7456</v>
      </c>
      <c r="AC2168" s="1">
        <v>48</v>
      </c>
      <c r="AD2168" s="1" t="s">
        <v>427</v>
      </c>
      <c r="AE2168" s="1" t="s">
        <v>8758</v>
      </c>
      <c r="AF2168" s="1" t="s">
        <v>2330</v>
      </c>
      <c r="AG2168" s="1" t="s">
        <v>8780</v>
      </c>
      <c r="AH2168" s="1" t="s">
        <v>522</v>
      </c>
      <c r="AI2168" s="1" t="s">
        <v>8889</v>
      </c>
    </row>
    <row r="2169" spans="1:72" ht="13.5" customHeight="1" x14ac:dyDescent="0.25">
      <c r="A2169" s="4" t="str">
        <f t="shared" si="68"/>
        <v>1687_풍각남면_282</v>
      </c>
      <c r="B2169" s="1">
        <v>1687</v>
      </c>
      <c r="C2169" s="1" t="s">
        <v>11322</v>
      </c>
      <c r="D2169" s="1" t="s">
        <v>11323</v>
      </c>
      <c r="E2169" s="1">
        <v>2168</v>
      </c>
      <c r="F2169" s="1">
        <v>11</v>
      </c>
      <c r="G2169" s="1" t="s">
        <v>4041</v>
      </c>
      <c r="H2169" s="1" t="s">
        <v>13398</v>
      </c>
      <c r="I2169" s="1">
        <v>11</v>
      </c>
      <c r="L2169" s="1">
        <v>2</v>
      </c>
      <c r="M2169" s="1" t="s">
        <v>12668</v>
      </c>
      <c r="N2169" s="1" t="s">
        <v>13165</v>
      </c>
      <c r="T2169" s="1" t="s">
        <v>11389</v>
      </c>
      <c r="U2169" s="1" t="s">
        <v>322</v>
      </c>
      <c r="V2169" s="1" t="s">
        <v>6685</v>
      </c>
      <c r="Y2169" s="1" t="s">
        <v>1892</v>
      </c>
      <c r="Z2169" s="1" t="s">
        <v>7564</v>
      </c>
      <c r="AC2169" s="1">
        <v>34</v>
      </c>
      <c r="AD2169" s="1" t="s">
        <v>55</v>
      </c>
      <c r="AE2169" s="1" t="s">
        <v>8716</v>
      </c>
      <c r="AF2169" s="1" t="s">
        <v>2961</v>
      </c>
      <c r="AG2169" s="1" t="s">
        <v>8798</v>
      </c>
      <c r="AT2169" s="1" t="s">
        <v>326</v>
      </c>
      <c r="AU2169" s="1" t="s">
        <v>6686</v>
      </c>
      <c r="AV2169" s="1" t="s">
        <v>4003</v>
      </c>
      <c r="AW2169" s="1" t="s">
        <v>11512</v>
      </c>
      <c r="BB2169" s="1" t="s">
        <v>1193</v>
      </c>
      <c r="BC2169" s="1" t="s">
        <v>11823</v>
      </c>
    </row>
    <row r="2170" spans="1:72" ht="13.5" customHeight="1" x14ac:dyDescent="0.25">
      <c r="A2170" s="4" t="str">
        <f t="shared" si="68"/>
        <v>1687_풍각남면_282</v>
      </c>
      <c r="B2170" s="1">
        <v>1687</v>
      </c>
      <c r="C2170" s="1" t="s">
        <v>11322</v>
      </c>
      <c r="D2170" s="1" t="s">
        <v>11323</v>
      </c>
      <c r="E2170" s="1">
        <v>2169</v>
      </c>
      <c r="F2170" s="1">
        <v>11</v>
      </c>
      <c r="G2170" s="1" t="s">
        <v>4041</v>
      </c>
      <c r="H2170" s="1" t="s">
        <v>13398</v>
      </c>
      <c r="I2170" s="1">
        <v>11</v>
      </c>
      <c r="L2170" s="1">
        <v>2</v>
      </c>
      <c r="M2170" s="1" t="s">
        <v>12668</v>
      </c>
      <c r="N2170" s="1" t="s">
        <v>13165</v>
      </c>
      <c r="T2170" s="1" t="s">
        <v>11389</v>
      </c>
      <c r="U2170" s="1" t="s">
        <v>322</v>
      </c>
      <c r="V2170" s="1" t="s">
        <v>6685</v>
      </c>
      <c r="Y2170" s="1" t="s">
        <v>313</v>
      </c>
      <c r="Z2170" s="1" t="s">
        <v>11463</v>
      </c>
      <c r="AF2170" s="1" t="s">
        <v>4461</v>
      </c>
      <c r="AG2170" s="1" t="s">
        <v>8813</v>
      </c>
      <c r="BB2170" s="1" t="s">
        <v>322</v>
      </c>
      <c r="BC2170" s="1" t="s">
        <v>6685</v>
      </c>
      <c r="BD2170" s="1" t="s">
        <v>1985</v>
      </c>
      <c r="BE2170" s="1" t="s">
        <v>11826</v>
      </c>
      <c r="BF2170" s="1" t="s">
        <v>11820</v>
      </c>
    </row>
    <row r="2171" spans="1:72" ht="13.5" customHeight="1" x14ac:dyDescent="0.25">
      <c r="A2171" s="4" t="str">
        <f t="shared" si="68"/>
        <v>1687_풍각남면_282</v>
      </c>
      <c r="B2171" s="1">
        <v>1687</v>
      </c>
      <c r="C2171" s="1" t="s">
        <v>11322</v>
      </c>
      <c r="D2171" s="1" t="s">
        <v>11323</v>
      </c>
      <c r="E2171" s="1">
        <v>2170</v>
      </c>
      <c r="F2171" s="1">
        <v>11</v>
      </c>
      <c r="G2171" s="1" t="s">
        <v>4041</v>
      </c>
      <c r="H2171" s="1" t="s">
        <v>13398</v>
      </c>
      <c r="I2171" s="1">
        <v>11</v>
      </c>
      <c r="L2171" s="1">
        <v>2</v>
      </c>
      <c r="M2171" s="1" t="s">
        <v>12668</v>
      </c>
      <c r="N2171" s="1" t="s">
        <v>13165</v>
      </c>
      <c r="T2171" s="1" t="s">
        <v>11389</v>
      </c>
      <c r="U2171" s="1" t="s">
        <v>4275</v>
      </c>
      <c r="V2171" s="1" t="s">
        <v>6943</v>
      </c>
      <c r="Y2171" s="1" t="s">
        <v>1960</v>
      </c>
      <c r="Z2171" s="1" t="s">
        <v>7532</v>
      </c>
      <c r="AC2171" s="1">
        <v>23</v>
      </c>
      <c r="AD2171" s="1" t="s">
        <v>202</v>
      </c>
      <c r="AE2171" s="1" t="s">
        <v>8736</v>
      </c>
      <c r="AF2171" s="1" t="s">
        <v>1169</v>
      </c>
      <c r="AG2171" s="1" t="s">
        <v>8785</v>
      </c>
    </row>
    <row r="2172" spans="1:72" ht="13.5" customHeight="1" x14ac:dyDescent="0.25">
      <c r="A2172" s="4" t="str">
        <f t="shared" ref="A2172:A2211" si="69">HYPERLINK("http://kyu.snu.ac.kr/sdhj/index.jsp?type=hj/GK14817_00IH_0001_0283.jpg","1687_풍각남면_283")</f>
        <v>1687_풍각남면_283</v>
      </c>
      <c r="B2172" s="1">
        <v>1687</v>
      </c>
      <c r="C2172" s="1" t="s">
        <v>11322</v>
      </c>
      <c r="D2172" s="1" t="s">
        <v>11323</v>
      </c>
      <c r="E2172" s="1">
        <v>2171</v>
      </c>
      <c r="F2172" s="1">
        <v>11</v>
      </c>
      <c r="G2172" s="1" t="s">
        <v>4041</v>
      </c>
      <c r="H2172" s="1" t="s">
        <v>13398</v>
      </c>
      <c r="I2172" s="1">
        <v>11</v>
      </c>
      <c r="L2172" s="1">
        <v>3</v>
      </c>
      <c r="M2172" s="1" t="s">
        <v>3555</v>
      </c>
      <c r="N2172" s="1" t="s">
        <v>8202</v>
      </c>
      <c r="T2172" s="1" t="s">
        <v>11369</v>
      </c>
      <c r="U2172" s="1" t="s">
        <v>640</v>
      </c>
      <c r="V2172" s="1" t="s">
        <v>6711</v>
      </c>
      <c r="Y2172" s="1" t="s">
        <v>3555</v>
      </c>
      <c r="Z2172" s="1" t="s">
        <v>8202</v>
      </c>
      <c r="AC2172" s="1">
        <v>41</v>
      </c>
      <c r="AD2172" s="1" t="s">
        <v>287</v>
      </c>
      <c r="AE2172" s="1" t="s">
        <v>8744</v>
      </c>
      <c r="AJ2172" s="1" t="s">
        <v>17</v>
      </c>
      <c r="AK2172" s="1" t="s">
        <v>8908</v>
      </c>
      <c r="AL2172" s="1" t="s">
        <v>351</v>
      </c>
      <c r="AM2172" s="1" t="s">
        <v>8854</v>
      </c>
      <c r="AN2172" s="1" t="s">
        <v>238</v>
      </c>
      <c r="AO2172" s="1" t="s">
        <v>8872</v>
      </c>
      <c r="AP2172" s="1" t="s">
        <v>58</v>
      </c>
      <c r="AQ2172" s="1" t="s">
        <v>6774</v>
      </c>
      <c r="AR2172" s="1" t="s">
        <v>4462</v>
      </c>
      <c r="AS2172" s="1" t="s">
        <v>9099</v>
      </c>
      <c r="AT2172" s="1" t="s">
        <v>44</v>
      </c>
      <c r="AU2172" s="1" t="s">
        <v>6669</v>
      </c>
      <c r="AV2172" s="1" t="s">
        <v>79</v>
      </c>
      <c r="AW2172" s="1" t="s">
        <v>7302</v>
      </c>
      <c r="BB2172" s="1" t="s">
        <v>46</v>
      </c>
      <c r="BC2172" s="1" t="s">
        <v>6783</v>
      </c>
      <c r="BD2172" s="1" t="s">
        <v>4463</v>
      </c>
      <c r="BE2172" s="1" t="s">
        <v>9820</v>
      </c>
      <c r="BG2172" s="1" t="s">
        <v>60</v>
      </c>
      <c r="BH2172" s="1" t="s">
        <v>7012</v>
      </c>
      <c r="BI2172" s="1" t="s">
        <v>4464</v>
      </c>
      <c r="BJ2172" s="1" t="s">
        <v>10196</v>
      </c>
      <c r="BK2172" s="1" t="s">
        <v>78</v>
      </c>
      <c r="BL2172" s="1" t="s">
        <v>6689</v>
      </c>
      <c r="BM2172" s="1" t="s">
        <v>4465</v>
      </c>
      <c r="BN2172" s="1" t="s">
        <v>10635</v>
      </c>
      <c r="BO2172" s="1" t="s">
        <v>44</v>
      </c>
      <c r="BP2172" s="1" t="s">
        <v>6669</v>
      </c>
      <c r="BQ2172" s="1" t="s">
        <v>4466</v>
      </c>
      <c r="BR2172" s="1" t="s">
        <v>9484</v>
      </c>
      <c r="BS2172" s="1" t="s">
        <v>108</v>
      </c>
      <c r="BT2172" s="1" t="s">
        <v>8869</v>
      </c>
    </row>
    <row r="2173" spans="1:72" ht="13.5" customHeight="1" x14ac:dyDescent="0.25">
      <c r="A2173" s="4" t="str">
        <f t="shared" si="69"/>
        <v>1687_풍각남면_283</v>
      </c>
      <c r="B2173" s="1">
        <v>1687</v>
      </c>
      <c r="C2173" s="1" t="s">
        <v>11322</v>
      </c>
      <c r="D2173" s="1" t="s">
        <v>11323</v>
      </c>
      <c r="E2173" s="1">
        <v>2172</v>
      </c>
      <c r="F2173" s="1">
        <v>11</v>
      </c>
      <c r="G2173" s="1" t="s">
        <v>4041</v>
      </c>
      <c r="H2173" s="1" t="s">
        <v>13398</v>
      </c>
      <c r="I2173" s="1">
        <v>11</v>
      </c>
      <c r="L2173" s="1">
        <v>3</v>
      </c>
      <c r="M2173" s="1" t="s">
        <v>3555</v>
      </c>
      <c r="N2173" s="1" t="s">
        <v>8202</v>
      </c>
      <c r="S2173" s="1" t="s">
        <v>52</v>
      </c>
      <c r="T2173" s="1" t="s">
        <v>6593</v>
      </c>
      <c r="U2173" s="1" t="s">
        <v>83</v>
      </c>
      <c r="V2173" s="1" t="s">
        <v>11397</v>
      </c>
      <c r="W2173" s="1" t="s">
        <v>98</v>
      </c>
      <c r="X2173" s="1" t="s">
        <v>11439</v>
      </c>
      <c r="Y2173" s="1" t="s">
        <v>4467</v>
      </c>
      <c r="Z2173" s="1" t="s">
        <v>13626</v>
      </c>
      <c r="AC2173" s="1">
        <v>40</v>
      </c>
      <c r="AD2173" s="1" t="s">
        <v>327</v>
      </c>
      <c r="AE2173" s="1" t="s">
        <v>8748</v>
      </c>
      <c r="AJ2173" s="1" t="s">
        <v>17</v>
      </c>
      <c r="AK2173" s="1" t="s">
        <v>8908</v>
      </c>
      <c r="AL2173" s="1" t="s">
        <v>56</v>
      </c>
      <c r="AM2173" s="1" t="s">
        <v>11552</v>
      </c>
      <c r="AT2173" s="1" t="s">
        <v>297</v>
      </c>
      <c r="AU2173" s="1" t="s">
        <v>11759</v>
      </c>
      <c r="AV2173" s="1" t="s">
        <v>4468</v>
      </c>
      <c r="AW2173" s="1" t="s">
        <v>9574</v>
      </c>
      <c r="BG2173" s="1" t="s">
        <v>60</v>
      </c>
      <c r="BH2173" s="1" t="s">
        <v>7012</v>
      </c>
      <c r="BI2173" s="1" t="s">
        <v>4469</v>
      </c>
      <c r="BJ2173" s="1" t="s">
        <v>8420</v>
      </c>
      <c r="BK2173" s="1" t="s">
        <v>60</v>
      </c>
      <c r="BL2173" s="1" t="s">
        <v>7012</v>
      </c>
      <c r="BM2173" s="1" t="s">
        <v>774</v>
      </c>
      <c r="BN2173" s="1" t="s">
        <v>10092</v>
      </c>
      <c r="BO2173" s="1" t="s">
        <v>60</v>
      </c>
      <c r="BP2173" s="1" t="s">
        <v>7012</v>
      </c>
      <c r="BQ2173" s="1" t="s">
        <v>13923</v>
      </c>
      <c r="BR2173" s="1" t="s">
        <v>12154</v>
      </c>
      <c r="BS2173" s="1" t="s">
        <v>40</v>
      </c>
      <c r="BT2173" s="1" t="s">
        <v>8911</v>
      </c>
    </row>
    <row r="2174" spans="1:72" ht="13.5" customHeight="1" x14ac:dyDescent="0.25">
      <c r="A2174" s="4" t="str">
        <f t="shared" si="69"/>
        <v>1687_풍각남면_283</v>
      </c>
      <c r="B2174" s="1">
        <v>1687</v>
      </c>
      <c r="C2174" s="1" t="s">
        <v>11322</v>
      </c>
      <c r="D2174" s="1" t="s">
        <v>11323</v>
      </c>
      <c r="E2174" s="1">
        <v>2173</v>
      </c>
      <c r="F2174" s="1">
        <v>11</v>
      </c>
      <c r="G2174" s="1" t="s">
        <v>4041</v>
      </c>
      <c r="H2174" s="1" t="s">
        <v>13398</v>
      </c>
      <c r="I2174" s="1">
        <v>11</v>
      </c>
      <c r="L2174" s="1">
        <v>3</v>
      </c>
      <c r="M2174" s="1" t="s">
        <v>3555</v>
      </c>
      <c r="N2174" s="1" t="s">
        <v>8202</v>
      </c>
      <c r="S2174" s="1" t="s">
        <v>93</v>
      </c>
      <c r="T2174" s="1" t="s">
        <v>6597</v>
      </c>
      <c r="U2174" s="1" t="s">
        <v>4470</v>
      </c>
      <c r="V2174" s="1" t="s">
        <v>11418</v>
      </c>
      <c r="Y2174" s="1" t="s">
        <v>4471</v>
      </c>
      <c r="Z2174" s="1" t="s">
        <v>8203</v>
      </c>
      <c r="AC2174" s="1">
        <v>15</v>
      </c>
      <c r="AD2174" s="1" t="s">
        <v>119</v>
      </c>
      <c r="AE2174" s="1" t="s">
        <v>8724</v>
      </c>
    </row>
    <row r="2175" spans="1:72" ht="13.5" customHeight="1" x14ac:dyDescent="0.25">
      <c r="A2175" s="4" t="str">
        <f t="shared" si="69"/>
        <v>1687_풍각남면_283</v>
      </c>
      <c r="B2175" s="1">
        <v>1687</v>
      </c>
      <c r="C2175" s="1" t="s">
        <v>11322</v>
      </c>
      <c r="D2175" s="1" t="s">
        <v>11323</v>
      </c>
      <c r="E2175" s="1">
        <v>2174</v>
      </c>
      <c r="F2175" s="1">
        <v>11</v>
      </c>
      <c r="G2175" s="1" t="s">
        <v>4041</v>
      </c>
      <c r="H2175" s="1" t="s">
        <v>13398</v>
      </c>
      <c r="I2175" s="1">
        <v>11</v>
      </c>
      <c r="L2175" s="1">
        <v>3</v>
      </c>
      <c r="M2175" s="1" t="s">
        <v>3555</v>
      </c>
      <c r="N2175" s="1" t="s">
        <v>8202</v>
      </c>
      <c r="S2175" s="1" t="s">
        <v>3245</v>
      </c>
      <c r="T2175" s="1" t="s">
        <v>6640</v>
      </c>
      <c r="Y2175" s="1" t="s">
        <v>4472</v>
      </c>
      <c r="Z2175" s="1" t="s">
        <v>8204</v>
      </c>
      <c r="AF2175" s="1" t="s">
        <v>220</v>
      </c>
      <c r="AG2175" s="1" t="s">
        <v>8737</v>
      </c>
    </row>
    <row r="2176" spans="1:72" ht="13.5" customHeight="1" x14ac:dyDescent="0.25">
      <c r="A2176" s="4" t="str">
        <f t="shared" si="69"/>
        <v>1687_풍각남면_283</v>
      </c>
      <c r="B2176" s="1">
        <v>1687</v>
      </c>
      <c r="C2176" s="1" t="s">
        <v>11322</v>
      </c>
      <c r="D2176" s="1" t="s">
        <v>11323</v>
      </c>
      <c r="E2176" s="1">
        <v>2175</v>
      </c>
      <c r="F2176" s="1">
        <v>11</v>
      </c>
      <c r="G2176" s="1" t="s">
        <v>4041</v>
      </c>
      <c r="H2176" s="1" t="s">
        <v>13398</v>
      </c>
      <c r="I2176" s="1">
        <v>11</v>
      </c>
      <c r="L2176" s="1">
        <v>4</v>
      </c>
      <c r="M2176" s="1" t="s">
        <v>12669</v>
      </c>
      <c r="N2176" s="1" t="s">
        <v>13166</v>
      </c>
      <c r="T2176" s="1" t="s">
        <v>11368</v>
      </c>
      <c r="U2176" s="1" t="s">
        <v>4473</v>
      </c>
      <c r="V2176" s="1" t="s">
        <v>6951</v>
      </c>
      <c r="W2176" s="1" t="s">
        <v>145</v>
      </c>
      <c r="X2176" s="1" t="s">
        <v>7059</v>
      </c>
      <c r="Y2176" s="1" t="s">
        <v>4474</v>
      </c>
      <c r="Z2176" s="1" t="s">
        <v>8205</v>
      </c>
      <c r="AC2176" s="1">
        <v>50</v>
      </c>
      <c r="AD2176" s="1" t="s">
        <v>533</v>
      </c>
      <c r="AE2176" s="1" t="s">
        <v>7162</v>
      </c>
      <c r="AJ2176" s="1" t="s">
        <v>17</v>
      </c>
      <c r="AK2176" s="1" t="s">
        <v>8908</v>
      </c>
      <c r="AL2176" s="1" t="s">
        <v>51</v>
      </c>
      <c r="AM2176" s="1" t="s">
        <v>8849</v>
      </c>
      <c r="AT2176" s="1" t="s">
        <v>2446</v>
      </c>
      <c r="AU2176" s="1" t="s">
        <v>6952</v>
      </c>
      <c r="AV2176" s="1" t="s">
        <v>13876</v>
      </c>
      <c r="AW2176" s="1" t="s">
        <v>8206</v>
      </c>
      <c r="BG2176" s="1" t="s">
        <v>180</v>
      </c>
      <c r="BH2176" s="1" t="s">
        <v>6712</v>
      </c>
      <c r="BI2176" s="1" t="s">
        <v>2426</v>
      </c>
      <c r="BJ2176" s="1" t="s">
        <v>10079</v>
      </c>
      <c r="BK2176" s="1" t="s">
        <v>581</v>
      </c>
      <c r="BL2176" s="1" t="s">
        <v>9902</v>
      </c>
      <c r="BM2176" s="1" t="s">
        <v>4475</v>
      </c>
      <c r="BN2176" s="1" t="s">
        <v>10506</v>
      </c>
      <c r="BO2176" s="1" t="s">
        <v>60</v>
      </c>
      <c r="BP2176" s="1" t="s">
        <v>7012</v>
      </c>
      <c r="BQ2176" s="1" t="s">
        <v>4476</v>
      </c>
      <c r="BR2176" s="1" t="s">
        <v>11121</v>
      </c>
      <c r="BS2176" s="1" t="s">
        <v>196</v>
      </c>
      <c r="BT2176" s="1" t="s">
        <v>8873</v>
      </c>
    </row>
    <row r="2177" spans="1:72" ht="13.5" customHeight="1" x14ac:dyDescent="0.25">
      <c r="A2177" s="4" t="str">
        <f t="shared" si="69"/>
        <v>1687_풍각남면_283</v>
      </c>
      <c r="B2177" s="1">
        <v>1687</v>
      </c>
      <c r="C2177" s="1" t="s">
        <v>11322</v>
      </c>
      <c r="D2177" s="1" t="s">
        <v>11323</v>
      </c>
      <c r="E2177" s="1">
        <v>2176</v>
      </c>
      <c r="F2177" s="1">
        <v>11</v>
      </c>
      <c r="G2177" s="1" t="s">
        <v>4041</v>
      </c>
      <c r="H2177" s="1" t="s">
        <v>13398</v>
      </c>
      <c r="I2177" s="1">
        <v>11</v>
      </c>
      <c r="L2177" s="1">
        <v>4</v>
      </c>
      <c r="M2177" s="1" t="s">
        <v>12669</v>
      </c>
      <c r="N2177" s="1" t="s">
        <v>13166</v>
      </c>
      <c r="S2177" s="1" t="s">
        <v>52</v>
      </c>
      <c r="T2177" s="1" t="s">
        <v>6593</v>
      </c>
      <c r="U2177" s="1" t="s">
        <v>83</v>
      </c>
      <c r="V2177" s="1" t="s">
        <v>11397</v>
      </c>
      <c r="W2177" s="1" t="s">
        <v>4477</v>
      </c>
      <c r="X2177" s="1" t="s">
        <v>7069</v>
      </c>
      <c r="Y2177" s="1" t="s">
        <v>140</v>
      </c>
      <c r="Z2177" s="1" t="s">
        <v>7129</v>
      </c>
      <c r="AC2177" s="1">
        <v>44</v>
      </c>
      <c r="AD2177" s="1" t="s">
        <v>229</v>
      </c>
      <c r="AE2177" s="1" t="s">
        <v>8739</v>
      </c>
      <c r="AJ2177" s="1" t="s">
        <v>17</v>
      </c>
      <c r="AK2177" s="1" t="s">
        <v>8908</v>
      </c>
      <c r="AL2177" s="1" t="s">
        <v>564</v>
      </c>
      <c r="AM2177" s="1" t="s">
        <v>8918</v>
      </c>
      <c r="AT2177" s="1" t="s">
        <v>173</v>
      </c>
      <c r="AU2177" s="1" t="s">
        <v>6934</v>
      </c>
      <c r="AV2177" s="1" t="s">
        <v>4478</v>
      </c>
      <c r="AW2177" s="1" t="s">
        <v>8375</v>
      </c>
      <c r="BG2177" s="1" t="s">
        <v>173</v>
      </c>
      <c r="BH2177" s="1" t="s">
        <v>6934</v>
      </c>
      <c r="BI2177" s="1" t="s">
        <v>4479</v>
      </c>
      <c r="BJ2177" s="1" t="s">
        <v>6685</v>
      </c>
      <c r="BK2177" s="1" t="s">
        <v>60</v>
      </c>
      <c r="BL2177" s="1" t="s">
        <v>7012</v>
      </c>
      <c r="BM2177" s="1" t="s">
        <v>4480</v>
      </c>
      <c r="BN2177" s="1" t="s">
        <v>10392</v>
      </c>
      <c r="BO2177" s="1" t="s">
        <v>60</v>
      </c>
      <c r="BP2177" s="1" t="s">
        <v>7012</v>
      </c>
      <c r="BQ2177" s="1" t="s">
        <v>4481</v>
      </c>
      <c r="BR2177" s="1" t="s">
        <v>12083</v>
      </c>
      <c r="BS2177" s="1" t="s">
        <v>56</v>
      </c>
      <c r="BT2177" s="1" t="s">
        <v>11552</v>
      </c>
    </row>
    <row r="2178" spans="1:72" ht="13.5" customHeight="1" x14ac:dyDescent="0.25">
      <c r="A2178" s="4" t="str">
        <f t="shared" si="69"/>
        <v>1687_풍각남면_283</v>
      </c>
      <c r="B2178" s="1">
        <v>1687</v>
      </c>
      <c r="C2178" s="1" t="s">
        <v>11322</v>
      </c>
      <c r="D2178" s="1" t="s">
        <v>11323</v>
      </c>
      <c r="E2178" s="1">
        <v>2177</v>
      </c>
      <c r="F2178" s="1">
        <v>11</v>
      </c>
      <c r="G2178" s="1" t="s">
        <v>4041</v>
      </c>
      <c r="H2178" s="1" t="s">
        <v>13398</v>
      </c>
      <c r="I2178" s="1">
        <v>11</v>
      </c>
      <c r="L2178" s="1">
        <v>4</v>
      </c>
      <c r="M2178" s="1" t="s">
        <v>12669</v>
      </c>
      <c r="N2178" s="1" t="s">
        <v>13166</v>
      </c>
      <c r="S2178" s="1" t="s">
        <v>66</v>
      </c>
      <c r="T2178" s="1" t="s">
        <v>11384</v>
      </c>
      <c r="U2178" s="1" t="s">
        <v>2446</v>
      </c>
      <c r="V2178" s="1" t="s">
        <v>6952</v>
      </c>
      <c r="Y2178" s="1" t="s">
        <v>13876</v>
      </c>
      <c r="Z2178" s="1" t="s">
        <v>8206</v>
      </c>
      <c r="AC2178" s="1">
        <v>80</v>
      </c>
      <c r="AD2178" s="1" t="s">
        <v>1066</v>
      </c>
      <c r="AE2178" s="1" t="s">
        <v>7176</v>
      </c>
    </row>
    <row r="2179" spans="1:72" ht="13.5" customHeight="1" x14ac:dyDescent="0.25">
      <c r="A2179" s="4" t="str">
        <f t="shared" si="69"/>
        <v>1687_풍각남면_283</v>
      </c>
      <c r="B2179" s="1">
        <v>1687</v>
      </c>
      <c r="C2179" s="1" t="s">
        <v>11322</v>
      </c>
      <c r="D2179" s="1" t="s">
        <v>11323</v>
      </c>
      <c r="E2179" s="1">
        <v>2178</v>
      </c>
      <c r="F2179" s="1">
        <v>11</v>
      </c>
      <c r="G2179" s="1" t="s">
        <v>4041</v>
      </c>
      <c r="H2179" s="1" t="s">
        <v>13398</v>
      </c>
      <c r="I2179" s="1">
        <v>11</v>
      </c>
      <c r="L2179" s="1">
        <v>4</v>
      </c>
      <c r="M2179" s="1" t="s">
        <v>12669</v>
      </c>
      <c r="N2179" s="1" t="s">
        <v>13166</v>
      </c>
      <c r="S2179" s="1" t="s">
        <v>93</v>
      </c>
      <c r="T2179" s="1" t="s">
        <v>6597</v>
      </c>
      <c r="U2179" s="1" t="s">
        <v>2433</v>
      </c>
      <c r="V2179" s="1" t="s">
        <v>6822</v>
      </c>
      <c r="Y2179" s="1" t="s">
        <v>4482</v>
      </c>
      <c r="Z2179" s="1" t="s">
        <v>8207</v>
      </c>
      <c r="AC2179" s="1">
        <v>30</v>
      </c>
      <c r="AD2179" s="1" t="s">
        <v>136</v>
      </c>
      <c r="AE2179" s="1" t="s">
        <v>8728</v>
      </c>
    </row>
    <row r="2180" spans="1:72" ht="13.5" customHeight="1" x14ac:dyDescent="0.25">
      <c r="A2180" s="4" t="str">
        <f t="shared" si="69"/>
        <v>1687_풍각남면_283</v>
      </c>
      <c r="B2180" s="1">
        <v>1687</v>
      </c>
      <c r="C2180" s="1" t="s">
        <v>11322</v>
      </c>
      <c r="D2180" s="1" t="s">
        <v>11323</v>
      </c>
      <c r="E2180" s="1">
        <v>2179</v>
      </c>
      <c r="F2180" s="1">
        <v>11</v>
      </c>
      <c r="G2180" s="1" t="s">
        <v>4041</v>
      </c>
      <c r="H2180" s="1" t="s">
        <v>13398</v>
      </c>
      <c r="I2180" s="1">
        <v>11</v>
      </c>
      <c r="L2180" s="1">
        <v>4</v>
      </c>
      <c r="M2180" s="1" t="s">
        <v>12669</v>
      </c>
      <c r="N2180" s="1" t="s">
        <v>13166</v>
      </c>
      <c r="S2180" s="1" t="s">
        <v>341</v>
      </c>
      <c r="T2180" s="1" t="s">
        <v>6594</v>
      </c>
      <c r="U2180" s="1" t="s">
        <v>83</v>
      </c>
      <c r="V2180" s="1" t="s">
        <v>11397</v>
      </c>
      <c r="W2180" s="1" t="s">
        <v>381</v>
      </c>
      <c r="X2180" s="1" t="s">
        <v>7065</v>
      </c>
      <c r="Y2180" s="1" t="s">
        <v>140</v>
      </c>
      <c r="Z2180" s="1" t="s">
        <v>7129</v>
      </c>
      <c r="AC2180" s="1">
        <v>27</v>
      </c>
      <c r="AD2180" s="1" t="s">
        <v>162</v>
      </c>
      <c r="AE2180" s="1" t="s">
        <v>8732</v>
      </c>
      <c r="AJ2180" s="1" t="s">
        <v>17</v>
      </c>
      <c r="AK2180" s="1" t="s">
        <v>8908</v>
      </c>
      <c r="AL2180" s="1" t="s">
        <v>196</v>
      </c>
      <c r="AM2180" s="1" t="s">
        <v>8873</v>
      </c>
    </row>
    <row r="2181" spans="1:72" ht="13.5" customHeight="1" x14ac:dyDescent="0.25">
      <c r="A2181" s="4" t="str">
        <f t="shared" si="69"/>
        <v>1687_풍각남면_283</v>
      </c>
      <c r="B2181" s="1">
        <v>1687</v>
      </c>
      <c r="C2181" s="1" t="s">
        <v>11322</v>
      </c>
      <c r="D2181" s="1" t="s">
        <v>11323</v>
      </c>
      <c r="E2181" s="1">
        <v>2180</v>
      </c>
      <c r="F2181" s="1">
        <v>11</v>
      </c>
      <c r="G2181" s="1" t="s">
        <v>4041</v>
      </c>
      <c r="H2181" s="1" t="s">
        <v>13398</v>
      </c>
      <c r="I2181" s="1">
        <v>11</v>
      </c>
      <c r="L2181" s="1">
        <v>4</v>
      </c>
      <c r="M2181" s="1" t="s">
        <v>12669</v>
      </c>
      <c r="N2181" s="1" t="s">
        <v>13166</v>
      </c>
      <c r="T2181" s="1" t="s">
        <v>11389</v>
      </c>
      <c r="U2181" s="1" t="s">
        <v>324</v>
      </c>
      <c r="V2181" s="1" t="s">
        <v>6693</v>
      </c>
      <c r="Y2181" s="1" t="s">
        <v>1456</v>
      </c>
      <c r="Z2181" s="1" t="s">
        <v>7449</v>
      </c>
      <c r="AC2181" s="1">
        <v>36</v>
      </c>
      <c r="AD2181" s="1" t="s">
        <v>76</v>
      </c>
      <c r="AE2181" s="1" t="s">
        <v>8719</v>
      </c>
      <c r="AT2181" s="1" t="s">
        <v>44</v>
      </c>
      <c r="AU2181" s="1" t="s">
        <v>6669</v>
      </c>
      <c r="AV2181" s="1" t="s">
        <v>4483</v>
      </c>
      <c r="AW2181" s="1" t="s">
        <v>8382</v>
      </c>
      <c r="BB2181" s="1" t="s">
        <v>46</v>
      </c>
      <c r="BC2181" s="1" t="s">
        <v>6783</v>
      </c>
      <c r="BD2181" s="1" t="s">
        <v>13924</v>
      </c>
      <c r="BE2181" s="1" t="s">
        <v>11848</v>
      </c>
    </row>
    <row r="2182" spans="1:72" ht="13.5" customHeight="1" x14ac:dyDescent="0.25">
      <c r="A2182" s="4" t="str">
        <f t="shared" si="69"/>
        <v>1687_풍각남면_283</v>
      </c>
      <c r="B2182" s="1">
        <v>1687</v>
      </c>
      <c r="C2182" s="1" t="s">
        <v>11322</v>
      </c>
      <c r="D2182" s="1" t="s">
        <v>11323</v>
      </c>
      <c r="E2182" s="1">
        <v>2181</v>
      </c>
      <c r="F2182" s="1">
        <v>11</v>
      </c>
      <c r="G2182" s="1" t="s">
        <v>4041</v>
      </c>
      <c r="H2182" s="1" t="s">
        <v>13398</v>
      </c>
      <c r="I2182" s="1">
        <v>11</v>
      </c>
      <c r="L2182" s="1">
        <v>4</v>
      </c>
      <c r="M2182" s="1" t="s">
        <v>12669</v>
      </c>
      <c r="N2182" s="1" t="s">
        <v>13166</v>
      </c>
      <c r="T2182" s="1" t="s">
        <v>11389</v>
      </c>
      <c r="U2182" s="1" t="s">
        <v>322</v>
      </c>
      <c r="V2182" s="1" t="s">
        <v>6685</v>
      </c>
      <c r="Y2182" s="1" t="s">
        <v>4484</v>
      </c>
      <c r="Z2182" s="1" t="s">
        <v>7843</v>
      </c>
      <c r="AC2182" s="1">
        <v>9</v>
      </c>
      <c r="AD2182" s="1" t="s">
        <v>594</v>
      </c>
      <c r="AE2182" s="1" t="s">
        <v>8763</v>
      </c>
      <c r="BF2182" s="1" t="s">
        <v>11810</v>
      </c>
    </row>
    <row r="2183" spans="1:72" ht="13.5" customHeight="1" x14ac:dyDescent="0.25">
      <c r="A2183" s="4" t="str">
        <f t="shared" si="69"/>
        <v>1687_풍각남면_283</v>
      </c>
      <c r="B2183" s="1">
        <v>1687</v>
      </c>
      <c r="C2183" s="1" t="s">
        <v>11322</v>
      </c>
      <c r="D2183" s="1" t="s">
        <v>11323</v>
      </c>
      <c r="E2183" s="1">
        <v>2182</v>
      </c>
      <c r="F2183" s="1">
        <v>11</v>
      </c>
      <c r="G2183" s="1" t="s">
        <v>4041</v>
      </c>
      <c r="H2183" s="1" t="s">
        <v>13398</v>
      </c>
      <c r="I2183" s="1">
        <v>11</v>
      </c>
      <c r="L2183" s="1">
        <v>4</v>
      </c>
      <c r="M2183" s="1" t="s">
        <v>12669</v>
      </c>
      <c r="N2183" s="1" t="s">
        <v>13166</v>
      </c>
      <c r="T2183" s="1" t="s">
        <v>11389</v>
      </c>
      <c r="U2183" s="1" t="s">
        <v>322</v>
      </c>
      <c r="V2183" s="1" t="s">
        <v>6685</v>
      </c>
      <c r="Y2183" s="1" t="s">
        <v>1675</v>
      </c>
      <c r="Z2183" s="1" t="s">
        <v>7515</v>
      </c>
      <c r="AF2183" s="1" t="s">
        <v>129</v>
      </c>
      <c r="AG2183" s="1" t="s">
        <v>8738</v>
      </c>
      <c r="BF2183" s="1" t="s">
        <v>11811</v>
      </c>
    </row>
    <row r="2184" spans="1:72" ht="13.5" customHeight="1" x14ac:dyDescent="0.25">
      <c r="A2184" s="4" t="str">
        <f t="shared" si="69"/>
        <v>1687_풍각남면_283</v>
      </c>
      <c r="B2184" s="1">
        <v>1687</v>
      </c>
      <c r="C2184" s="1" t="s">
        <v>11322</v>
      </c>
      <c r="D2184" s="1" t="s">
        <v>11323</v>
      </c>
      <c r="E2184" s="1">
        <v>2183</v>
      </c>
      <c r="F2184" s="1">
        <v>11</v>
      </c>
      <c r="G2184" s="1" t="s">
        <v>4041</v>
      </c>
      <c r="H2184" s="1" t="s">
        <v>13398</v>
      </c>
      <c r="I2184" s="1">
        <v>11</v>
      </c>
      <c r="L2184" s="1">
        <v>5</v>
      </c>
      <c r="M2184" s="1" t="s">
        <v>4486</v>
      </c>
      <c r="N2184" s="1" t="s">
        <v>8208</v>
      </c>
      <c r="T2184" s="1" t="s">
        <v>11368</v>
      </c>
      <c r="U2184" s="1" t="s">
        <v>4485</v>
      </c>
      <c r="V2184" s="1" t="s">
        <v>13348</v>
      </c>
      <c r="Y2184" s="1" t="s">
        <v>4486</v>
      </c>
      <c r="Z2184" s="1" t="s">
        <v>8208</v>
      </c>
      <c r="AC2184" s="1">
        <v>43</v>
      </c>
      <c r="AD2184" s="1" t="s">
        <v>382</v>
      </c>
      <c r="AE2184" s="1" t="s">
        <v>8753</v>
      </c>
      <c r="AJ2184" s="1" t="s">
        <v>17</v>
      </c>
      <c r="AK2184" s="1" t="s">
        <v>8908</v>
      </c>
      <c r="AL2184" s="1" t="s">
        <v>2972</v>
      </c>
      <c r="AM2184" s="1" t="s">
        <v>8940</v>
      </c>
      <c r="AT2184" s="1" t="s">
        <v>180</v>
      </c>
      <c r="AU2184" s="1" t="s">
        <v>6712</v>
      </c>
      <c r="AV2184" s="1" t="s">
        <v>13925</v>
      </c>
      <c r="AW2184" s="1" t="s">
        <v>8319</v>
      </c>
      <c r="BB2184" s="1" t="s">
        <v>214</v>
      </c>
      <c r="BC2184" s="1" t="s">
        <v>13383</v>
      </c>
      <c r="BD2184" s="1" t="s">
        <v>1091</v>
      </c>
      <c r="BE2184" s="1" t="s">
        <v>7342</v>
      </c>
      <c r="BG2184" s="1" t="s">
        <v>60</v>
      </c>
      <c r="BH2184" s="1" t="s">
        <v>7012</v>
      </c>
      <c r="BI2184" s="1" t="s">
        <v>1605</v>
      </c>
      <c r="BJ2184" s="1" t="s">
        <v>8566</v>
      </c>
      <c r="BK2184" s="1" t="s">
        <v>60</v>
      </c>
      <c r="BL2184" s="1" t="s">
        <v>7012</v>
      </c>
      <c r="BM2184" s="1" t="s">
        <v>13776</v>
      </c>
      <c r="BN2184" s="1" t="s">
        <v>9371</v>
      </c>
      <c r="BO2184" s="1" t="s">
        <v>60</v>
      </c>
      <c r="BP2184" s="1" t="s">
        <v>7012</v>
      </c>
      <c r="BQ2184" s="1" t="s">
        <v>4487</v>
      </c>
      <c r="BR2184" s="1" t="s">
        <v>11122</v>
      </c>
      <c r="BS2184" s="1" t="s">
        <v>497</v>
      </c>
      <c r="BT2184" s="1" t="s">
        <v>8848</v>
      </c>
    </row>
    <row r="2185" spans="1:72" ht="13.5" customHeight="1" x14ac:dyDescent="0.25">
      <c r="A2185" s="4" t="str">
        <f t="shared" si="69"/>
        <v>1687_풍각남면_283</v>
      </c>
      <c r="B2185" s="1">
        <v>1687</v>
      </c>
      <c r="C2185" s="1" t="s">
        <v>11322</v>
      </c>
      <c r="D2185" s="1" t="s">
        <v>11323</v>
      </c>
      <c r="E2185" s="1">
        <v>2184</v>
      </c>
      <c r="F2185" s="1">
        <v>11</v>
      </c>
      <c r="G2185" s="1" t="s">
        <v>4041</v>
      </c>
      <c r="H2185" s="1" t="s">
        <v>13398</v>
      </c>
      <c r="I2185" s="1">
        <v>11</v>
      </c>
      <c r="L2185" s="1">
        <v>5</v>
      </c>
      <c r="M2185" s="1" t="s">
        <v>4486</v>
      </c>
      <c r="N2185" s="1" t="s">
        <v>8208</v>
      </c>
      <c r="S2185" s="1" t="s">
        <v>52</v>
      </c>
      <c r="T2185" s="1" t="s">
        <v>6593</v>
      </c>
      <c r="U2185" s="1" t="s">
        <v>53</v>
      </c>
      <c r="V2185" s="1" t="s">
        <v>6668</v>
      </c>
      <c r="Y2185" s="1" t="s">
        <v>2276</v>
      </c>
      <c r="Z2185" s="1" t="s">
        <v>7651</v>
      </c>
      <c r="AC2185" s="1">
        <v>43</v>
      </c>
      <c r="AD2185" s="1" t="s">
        <v>382</v>
      </c>
      <c r="AE2185" s="1" t="s">
        <v>8753</v>
      </c>
      <c r="AJ2185" s="1" t="s">
        <v>17</v>
      </c>
      <c r="AK2185" s="1" t="s">
        <v>8908</v>
      </c>
      <c r="AL2185" s="1" t="s">
        <v>51</v>
      </c>
      <c r="AM2185" s="1" t="s">
        <v>8849</v>
      </c>
      <c r="AN2185" s="1" t="s">
        <v>109</v>
      </c>
      <c r="AO2185" s="1" t="s">
        <v>8966</v>
      </c>
      <c r="AP2185" s="1" t="s">
        <v>60</v>
      </c>
      <c r="AQ2185" s="1" t="s">
        <v>7012</v>
      </c>
      <c r="AR2185" s="1" t="s">
        <v>4488</v>
      </c>
      <c r="AS2185" s="1" t="s">
        <v>9100</v>
      </c>
      <c r="AT2185" s="1" t="s">
        <v>60</v>
      </c>
      <c r="AU2185" s="1" t="s">
        <v>7012</v>
      </c>
      <c r="AV2185" s="1" t="s">
        <v>3717</v>
      </c>
      <c r="AW2185" s="1" t="s">
        <v>8005</v>
      </c>
      <c r="BB2185" s="1" t="s">
        <v>46</v>
      </c>
      <c r="BC2185" s="1" t="s">
        <v>6783</v>
      </c>
      <c r="BD2185" s="1" t="s">
        <v>4489</v>
      </c>
      <c r="BE2185" s="1" t="s">
        <v>9821</v>
      </c>
      <c r="BG2185" s="1" t="s">
        <v>60</v>
      </c>
      <c r="BH2185" s="1" t="s">
        <v>7012</v>
      </c>
      <c r="BI2185" s="1" t="s">
        <v>4490</v>
      </c>
      <c r="BJ2185" s="1" t="s">
        <v>10197</v>
      </c>
      <c r="BM2185" s="1" t="s">
        <v>2037</v>
      </c>
      <c r="BN2185" s="1" t="s">
        <v>10088</v>
      </c>
      <c r="BO2185" s="1" t="s">
        <v>60</v>
      </c>
      <c r="BP2185" s="1" t="s">
        <v>7012</v>
      </c>
      <c r="BQ2185" s="1" t="s">
        <v>4491</v>
      </c>
      <c r="BR2185" s="1" t="s">
        <v>11123</v>
      </c>
      <c r="BS2185" s="1" t="s">
        <v>56</v>
      </c>
      <c r="BT2185" s="1" t="s">
        <v>11552</v>
      </c>
    </row>
    <row r="2186" spans="1:72" ht="13.5" customHeight="1" x14ac:dyDescent="0.25">
      <c r="A2186" s="4" t="str">
        <f t="shared" si="69"/>
        <v>1687_풍각남면_283</v>
      </c>
      <c r="B2186" s="1">
        <v>1687</v>
      </c>
      <c r="C2186" s="1" t="s">
        <v>11322</v>
      </c>
      <c r="D2186" s="1" t="s">
        <v>11323</v>
      </c>
      <c r="E2186" s="1">
        <v>2185</v>
      </c>
      <c r="F2186" s="1">
        <v>11</v>
      </c>
      <c r="G2186" s="1" t="s">
        <v>4041</v>
      </c>
      <c r="H2186" s="1" t="s">
        <v>13398</v>
      </c>
      <c r="I2186" s="1">
        <v>11</v>
      </c>
      <c r="L2186" s="1">
        <v>5</v>
      </c>
      <c r="M2186" s="1" t="s">
        <v>4486</v>
      </c>
      <c r="N2186" s="1" t="s">
        <v>8208</v>
      </c>
      <c r="S2186" s="1" t="s">
        <v>1935</v>
      </c>
      <c r="T2186" s="1" t="s">
        <v>6623</v>
      </c>
      <c r="U2186" s="1" t="s">
        <v>53</v>
      </c>
      <c r="V2186" s="1" t="s">
        <v>6668</v>
      </c>
      <c r="Y2186" s="1" t="s">
        <v>2988</v>
      </c>
      <c r="Z2186" s="1" t="s">
        <v>7858</v>
      </c>
      <c r="AC2186" s="1">
        <v>59</v>
      </c>
      <c r="AD2186" s="1" t="s">
        <v>776</v>
      </c>
      <c r="AE2186" s="1" t="s">
        <v>8768</v>
      </c>
      <c r="AJ2186" s="1" t="s">
        <v>17</v>
      </c>
      <c r="AK2186" s="1" t="s">
        <v>8908</v>
      </c>
      <c r="AL2186" s="1" t="s">
        <v>163</v>
      </c>
      <c r="AM2186" s="1" t="s">
        <v>8851</v>
      </c>
      <c r="AN2186" s="1" t="s">
        <v>598</v>
      </c>
      <c r="AO2186" s="1" t="s">
        <v>8969</v>
      </c>
      <c r="AR2186" s="1" t="s">
        <v>4492</v>
      </c>
      <c r="AS2186" s="1" t="s">
        <v>11742</v>
      </c>
    </row>
    <row r="2187" spans="1:72" ht="13.5" customHeight="1" x14ac:dyDescent="0.25">
      <c r="A2187" s="4" t="str">
        <f t="shared" si="69"/>
        <v>1687_풍각남면_283</v>
      </c>
      <c r="B2187" s="1">
        <v>1687</v>
      </c>
      <c r="C2187" s="1" t="s">
        <v>11322</v>
      </c>
      <c r="D2187" s="1" t="s">
        <v>11323</v>
      </c>
      <c r="E2187" s="1">
        <v>2186</v>
      </c>
      <c r="F2187" s="1">
        <v>11</v>
      </c>
      <c r="G2187" s="1" t="s">
        <v>4041</v>
      </c>
      <c r="H2187" s="1" t="s">
        <v>13398</v>
      </c>
      <c r="I2187" s="1">
        <v>11</v>
      </c>
      <c r="L2187" s="1">
        <v>5</v>
      </c>
      <c r="M2187" s="1" t="s">
        <v>4486</v>
      </c>
      <c r="N2187" s="1" t="s">
        <v>8208</v>
      </c>
      <c r="S2187" s="1" t="s">
        <v>70</v>
      </c>
      <c r="T2187" s="1" t="s">
        <v>6596</v>
      </c>
      <c r="Y2187" s="1" t="s">
        <v>4493</v>
      </c>
      <c r="Z2187" s="1" t="s">
        <v>7386</v>
      </c>
      <c r="AC2187" s="1">
        <v>23</v>
      </c>
      <c r="AD2187" s="1" t="s">
        <v>202</v>
      </c>
      <c r="AE2187" s="1" t="s">
        <v>8736</v>
      </c>
    </row>
    <row r="2188" spans="1:72" ht="13.5" customHeight="1" x14ac:dyDescent="0.25">
      <c r="A2188" s="4" t="str">
        <f t="shared" si="69"/>
        <v>1687_풍각남면_283</v>
      </c>
      <c r="B2188" s="1">
        <v>1687</v>
      </c>
      <c r="C2188" s="1" t="s">
        <v>11322</v>
      </c>
      <c r="D2188" s="1" t="s">
        <v>11323</v>
      </c>
      <c r="E2188" s="1">
        <v>2187</v>
      </c>
      <c r="F2188" s="1">
        <v>11</v>
      </c>
      <c r="G2188" s="1" t="s">
        <v>4041</v>
      </c>
      <c r="H2188" s="1" t="s">
        <v>13398</v>
      </c>
      <c r="I2188" s="1">
        <v>11</v>
      </c>
      <c r="L2188" s="1">
        <v>5</v>
      </c>
      <c r="M2188" s="1" t="s">
        <v>4486</v>
      </c>
      <c r="N2188" s="1" t="s">
        <v>8208</v>
      </c>
      <c r="S2188" s="1" t="s">
        <v>70</v>
      </c>
      <c r="T2188" s="1" t="s">
        <v>6596</v>
      </c>
      <c r="Y2188" s="1" t="s">
        <v>4494</v>
      </c>
      <c r="Z2188" s="1" t="s">
        <v>7387</v>
      </c>
      <c r="AC2188" s="1">
        <v>15</v>
      </c>
      <c r="AD2188" s="1" t="s">
        <v>119</v>
      </c>
      <c r="AE2188" s="1" t="s">
        <v>8724</v>
      </c>
    </row>
    <row r="2189" spans="1:72" ht="13.5" customHeight="1" x14ac:dyDescent="0.25">
      <c r="A2189" s="4" t="str">
        <f t="shared" si="69"/>
        <v>1687_풍각남면_283</v>
      </c>
      <c r="B2189" s="1">
        <v>1687</v>
      </c>
      <c r="C2189" s="1" t="s">
        <v>11322</v>
      </c>
      <c r="D2189" s="1" t="s">
        <v>11323</v>
      </c>
      <c r="E2189" s="1">
        <v>2188</v>
      </c>
      <c r="F2189" s="1">
        <v>11</v>
      </c>
      <c r="G2189" s="1" t="s">
        <v>4041</v>
      </c>
      <c r="H2189" s="1" t="s">
        <v>13398</v>
      </c>
      <c r="I2189" s="1">
        <v>11</v>
      </c>
      <c r="L2189" s="1">
        <v>5</v>
      </c>
      <c r="M2189" s="1" t="s">
        <v>4486</v>
      </c>
      <c r="N2189" s="1" t="s">
        <v>8208</v>
      </c>
      <c r="S2189" s="1" t="s">
        <v>70</v>
      </c>
      <c r="T2189" s="1" t="s">
        <v>6596</v>
      </c>
      <c r="Y2189" s="1" t="s">
        <v>4495</v>
      </c>
      <c r="Z2189" s="1" t="s">
        <v>8209</v>
      </c>
      <c r="AC2189" s="1">
        <v>13</v>
      </c>
      <c r="AD2189" s="1" t="s">
        <v>314</v>
      </c>
      <c r="AE2189" s="1" t="s">
        <v>8747</v>
      </c>
      <c r="AF2189" s="1" t="s">
        <v>97</v>
      </c>
      <c r="AG2189" s="1" t="s">
        <v>8774</v>
      </c>
    </row>
    <row r="2190" spans="1:72" ht="13.5" customHeight="1" x14ac:dyDescent="0.25">
      <c r="A2190" s="4" t="str">
        <f t="shared" si="69"/>
        <v>1687_풍각남면_283</v>
      </c>
      <c r="B2190" s="1">
        <v>1687</v>
      </c>
      <c r="C2190" s="1" t="s">
        <v>11322</v>
      </c>
      <c r="D2190" s="1" t="s">
        <v>11323</v>
      </c>
      <c r="E2190" s="1">
        <v>2189</v>
      </c>
      <c r="F2190" s="1">
        <v>11</v>
      </c>
      <c r="G2190" s="1" t="s">
        <v>4041</v>
      </c>
      <c r="H2190" s="1" t="s">
        <v>13398</v>
      </c>
      <c r="I2190" s="1">
        <v>11</v>
      </c>
      <c r="L2190" s="1">
        <v>5</v>
      </c>
      <c r="M2190" s="1" t="s">
        <v>4486</v>
      </c>
      <c r="N2190" s="1" t="s">
        <v>8208</v>
      </c>
      <c r="T2190" s="1" t="s">
        <v>11389</v>
      </c>
      <c r="U2190" s="1" t="s">
        <v>324</v>
      </c>
      <c r="V2190" s="1" t="s">
        <v>6693</v>
      </c>
      <c r="Y2190" s="1" t="s">
        <v>1573</v>
      </c>
      <c r="Z2190" s="1" t="s">
        <v>7880</v>
      </c>
      <c r="AF2190" s="1" t="s">
        <v>129</v>
      </c>
      <c r="AG2190" s="1" t="s">
        <v>8738</v>
      </c>
    </row>
    <row r="2191" spans="1:72" ht="13.5" customHeight="1" x14ac:dyDescent="0.25">
      <c r="A2191" s="4" t="str">
        <f t="shared" si="69"/>
        <v>1687_풍각남면_283</v>
      </c>
      <c r="B2191" s="1">
        <v>1687</v>
      </c>
      <c r="C2191" s="1" t="s">
        <v>11322</v>
      </c>
      <c r="D2191" s="1" t="s">
        <v>11323</v>
      </c>
      <c r="E2191" s="1">
        <v>2190</v>
      </c>
      <c r="F2191" s="1">
        <v>11</v>
      </c>
      <c r="G2191" s="1" t="s">
        <v>4041</v>
      </c>
      <c r="H2191" s="1" t="s">
        <v>13398</v>
      </c>
      <c r="I2191" s="1">
        <v>11</v>
      </c>
      <c r="L2191" s="1">
        <v>5</v>
      </c>
      <c r="M2191" s="1" t="s">
        <v>4486</v>
      </c>
      <c r="N2191" s="1" t="s">
        <v>8208</v>
      </c>
      <c r="T2191" s="1" t="s">
        <v>11389</v>
      </c>
      <c r="U2191" s="1" t="s">
        <v>322</v>
      </c>
      <c r="V2191" s="1" t="s">
        <v>6685</v>
      </c>
      <c r="Y2191" s="1" t="s">
        <v>4496</v>
      </c>
      <c r="Z2191" s="1" t="s">
        <v>11470</v>
      </c>
      <c r="AC2191" s="1">
        <v>58</v>
      </c>
      <c r="AD2191" s="1" t="s">
        <v>1424</v>
      </c>
      <c r="AE2191" s="1" t="s">
        <v>8770</v>
      </c>
      <c r="AG2191" s="1" t="s">
        <v>11596</v>
      </c>
      <c r="AI2191" s="1" t="s">
        <v>8881</v>
      </c>
      <c r="BB2191" s="1" t="s">
        <v>322</v>
      </c>
      <c r="BC2191" s="1" t="s">
        <v>6685</v>
      </c>
      <c r="BD2191" s="1" t="s">
        <v>1008</v>
      </c>
      <c r="BE2191" s="1" t="s">
        <v>7314</v>
      </c>
      <c r="BF2191" s="1" t="s">
        <v>11812</v>
      </c>
    </row>
    <row r="2192" spans="1:72" ht="13.5" customHeight="1" x14ac:dyDescent="0.25">
      <c r="A2192" s="4" t="str">
        <f t="shared" si="69"/>
        <v>1687_풍각남면_283</v>
      </c>
      <c r="B2192" s="1">
        <v>1687</v>
      </c>
      <c r="C2192" s="1" t="s">
        <v>11322</v>
      </c>
      <c r="D2192" s="1" t="s">
        <v>11323</v>
      </c>
      <c r="E2192" s="1">
        <v>2191</v>
      </c>
      <c r="F2192" s="1">
        <v>11</v>
      </c>
      <c r="G2192" s="1" t="s">
        <v>4041</v>
      </c>
      <c r="H2192" s="1" t="s">
        <v>13398</v>
      </c>
      <c r="I2192" s="1">
        <v>11</v>
      </c>
      <c r="L2192" s="1">
        <v>5</v>
      </c>
      <c r="M2192" s="1" t="s">
        <v>4486</v>
      </c>
      <c r="N2192" s="1" t="s">
        <v>8208</v>
      </c>
      <c r="T2192" s="1" t="s">
        <v>11389</v>
      </c>
      <c r="U2192" s="1" t="s">
        <v>322</v>
      </c>
      <c r="V2192" s="1" t="s">
        <v>6685</v>
      </c>
      <c r="Y2192" s="1" t="s">
        <v>4497</v>
      </c>
      <c r="Z2192" s="1" t="s">
        <v>11469</v>
      </c>
      <c r="AC2192" s="1">
        <v>54</v>
      </c>
      <c r="AD2192" s="1" t="s">
        <v>431</v>
      </c>
      <c r="AE2192" s="1" t="s">
        <v>8760</v>
      </c>
      <c r="AG2192" s="1" t="s">
        <v>11596</v>
      </c>
      <c r="AI2192" s="1" t="s">
        <v>8881</v>
      </c>
      <c r="BC2192" s="1" t="s">
        <v>11849</v>
      </c>
      <c r="BE2192" s="1" t="s">
        <v>7314</v>
      </c>
      <c r="BF2192" s="1" t="s">
        <v>11818</v>
      </c>
    </row>
    <row r="2193" spans="1:73" ht="13.5" customHeight="1" x14ac:dyDescent="0.25">
      <c r="A2193" s="4" t="str">
        <f t="shared" si="69"/>
        <v>1687_풍각남면_283</v>
      </c>
      <c r="B2193" s="1">
        <v>1687</v>
      </c>
      <c r="C2193" s="1" t="s">
        <v>11322</v>
      </c>
      <c r="D2193" s="1" t="s">
        <v>11323</v>
      </c>
      <c r="E2193" s="1">
        <v>2192</v>
      </c>
      <c r="F2193" s="1">
        <v>11</v>
      </c>
      <c r="G2193" s="1" t="s">
        <v>4041</v>
      </c>
      <c r="H2193" s="1" t="s">
        <v>13398</v>
      </c>
      <c r="I2193" s="1">
        <v>11</v>
      </c>
      <c r="L2193" s="1">
        <v>5</v>
      </c>
      <c r="M2193" s="1" t="s">
        <v>4486</v>
      </c>
      <c r="N2193" s="1" t="s">
        <v>8208</v>
      </c>
      <c r="T2193" s="1" t="s">
        <v>11389</v>
      </c>
      <c r="U2193" s="1" t="s">
        <v>326</v>
      </c>
      <c r="V2193" s="1" t="s">
        <v>6686</v>
      </c>
      <c r="Y2193" s="1" t="s">
        <v>319</v>
      </c>
      <c r="Z2193" s="1" t="s">
        <v>7951</v>
      </c>
      <c r="AC2193" s="1">
        <v>37</v>
      </c>
      <c r="AD2193" s="1" t="s">
        <v>124</v>
      </c>
      <c r="AE2193" s="1" t="s">
        <v>8726</v>
      </c>
      <c r="AG2193" s="1" t="s">
        <v>11596</v>
      </c>
      <c r="AI2193" s="1" t="s">
        <v>8881</v>
      </c>
      <c r="BB2193" s="1" t="s">
        <v>322</v>
      </c>
      <c r="BC2193" s="1" t="s">
        <v>6685</v>
      </c>
      <c r="BD2193" s="1" t="s">
        <v>4498</v>
      </c>
      <c r="BE2193" s="1" t="s">
        <v>11850</v>
      </c>
      <c r="BF2193" s="1" t="s">
        <v>11810</v>
      </c>
    </row>
    <row r="2194" spans="1:73" ht="13.5" customHeight="1" x14ac:dyDescent="0.25">
      <c r="A2194" s="4" t="str">
        <f t="shared" si="69"/>
        <v>1687_풍각남면_283</v>
      </c>
      <c r="B2194" s="1">
        <v>1687</v>
      </c>
      <c r="C2194" s="1" t="s">
        <v>11322</v>
      </c>
      <c r="D2194" s="1" t="s">
        <v>11323</v>
      </c>
      <c r="E2194" s="1">
        <v>2193</v>
      </c>
      <c r="F2194" s="1">
        <v>11</v>
      </c>
      <c r="G2194" s="1" t="s">
        <v>4041</v>
      </c>
      <c r="H2194" s="1" t="s">
        <v>13398</v>
      </c>
      <c r="I2194" s="1">
        <v>11</v>
      </c>
      <c r="L2194" s="1">
        <v>5</v>
      </c>
      <c r="M2194" s="1" t="s">
        <v>4486</v>
      </c>
      <c r="N2194" s="1" t="s">
        <v>8208</v>
      </c>
      <c r="T2194" s="1" t="s">
        <v>11389</v>
      </c>
      <c r="U2194" s="1" t="s">
        <v>322</v>
      </c>
      <c r="V2194" s="1" t="s">
        <v>6685</v>
      </c>
      <c r="Y2194" s="1" t="s">
        <v>13437</v>
      </c>
      <c r="Z2194" s="1" t="s">
        <v>13455</v>
      </c>
      <c r="AC2194" s="1">
        <v>34</v>
      </c>
      <c r="AD2194" s="1" t="s">
        <v>55</v>
      </c>
      <c r="AE2194" s="1" t="s">
        <v>8716</v>
      </c>
      <c r="AG2194" s="1" t="s">
        <v>11596</v>
      </c>
      <c r="AI2194" s="1" t="s">
        <v>8881</v>
      </c>
      <c r="BC2194" s="1" t="s">
        <v>6685</v>
      </c>
      <c r="BE2194" s="1" t="s">
        <v>11850</v>
      </c>
      <c r="BF2194" s="1" t="s">
        <v>11811</v>
      </c>
    </row>
    <row r="2195" spans="1:73" ht="13.5" customHeight="1" x14ac:dyDescent="0.25">
      <c r="A2195" s="4" t="str">
        <f t="shared" si="69"/>
        <v>1687_풍각남면_283</v>
      </c>
      <c r="B2195" s="1">
        <v>1687</v>
      </c>
      <c r="C2195" s="1" t="s">
        <v>11322</v>
      </c>
      <c r="D2195" s="1" t="s">
        <v>11323</v>
      </c>
      <c r="E2195" s="1">
        <v>2194</v>
      </c>
      <c r="F2195" s="1">
        <v>11</v>
      </c>
      <c r="G2195" s="1" t="s">
        <v>4041</v>
      </c>
      <c r="H2195" s="1" t="s">
        <v>13398</v>
      </c>
      <c r="I2195" s="1">
        <v>11</v>
      </c>
      <c r="L2195" s="1">
        <v>5</v>
      </c>
      <c r="M2195" s="1" t="s">
        <v>4486</v>
      </c>
      <c r="N2195" s="1" t="s">
        <v>8208</v>
      </c>
      <c r="T2195" s="1" t="s">
        <v>11389</v>
      </c>
      <c r="U2195" s="1" t="s">
        <v>4499</v>
      </c>
      <c r="V2195" s="1" t="s">
        <v>6953</v>
      </c>
      <c r="Y2195" s="1" t="s">
        <v>4500</v>
      </c>
      <c r="Z2195" s="1" t="s">
        <v>8210</v>
      </c>
      <c r="AC2195" s="1">
        <v>30</v>
      </c>
      <c r="AD2195" s="1" t="s">
        <v>136</v>
      </c>
      <c r="AE2195" s="1" t="s">
        <v>8728</v>
      </c>
      <c r="AG2195" s="1" t="s">
        <v>11596</v>
      </c>
      <c r="AI2195" s="1" t="s">
        <v>8881</v>
      </c>
      <c r="BC2195" s="1" t="s">
        <v>6685</v>
      </c>
      <c r="BE2195" s="1" t="s">
        <v>11850</v>
      </c>
      <c r="BF2195" s="1" t="s">
        <v>11817</v>
      </c>
    </row>
    <row r="2196" spans="1:73" ht="13.5" customHeight="1" x14ac:dyDescent="0.25">
      <c r="A2196" s="4" t="str">
        <f t="shared" si="69"/>
        <v>1687_풍각남면_283</v>
      </c>
      <c r="B2196" s="1">
        <v>1687</v>
      </c>
      <c r="C2196" s="1" t="s">
        <v>11322</v>
      </c>
      <c r="D2196" s="1" t="s">
        <v>11323</v>
      </c>
      <c r="E2196" s="1">
        <v>2195</v>
      </c>
      <c r="F2196" s="1">
        <v>11</v>
      </c>
      <c r="G2196" s="1" t="s">
        <v>4041</v>
      </c>
      <c r="H2196" s="1" t="s">
        <v>13398</v>
      </c>
      <c r="I2196" s="1">
        <v>11</v>
      </c>
      <c r="L2196" s="1">
        <v>5</v>
      </c>
      <c r="M2196" s="1" t="s">
        <v>4486</v>
      </c>
      <c r="N2196" s="1" t="s">
        <v>8208</v>
      </c>
      <c r="T2196" s="1" t="s">
        <v>11389</v>
      </c>
      <c r="U2196" s="1" t="s">
        <v>326</v>
      </c>
      <c r="V2196" s="1" t="s">
        <v>6686</v>
      </c>
      <c r="Y2196" s="1" t="s">
        <v>3182</v>
      </c>
      <c r="Z2196" s="1" t="s">
        <v>8211</v>
      </c>
      <c r="AC2196" s="1">
        <v>20</v>
      </c>
      <c r="AD2196" s="1" t="s">
        <v>1066</v>
      </c>
      <c r="AE2196" s="1" t="s">
        <v>7176</v>
      </c>
      <c r="AG2196" s="1" t="s">
        <v>11596</v>
      </c>
      <c r="AI2196" s="1" t="s">
        <v>8881</v>
      </c>
      <c r="BC2196" s="1" t="s">
        <v>6685</v>
      </c>
      <c r="BE2196" s="1" t="s">
        <v>11850</v>
      </c>
      <c r="BF2196" s="1" t="s">
        <v>11819</v>
      </c>
    </row>
    <row r="2197" spans="1:73" ht="13.5" customHeight="1" x14ac:dyDescent="0.25">
      <c r="A2197" s="4" t="str">
        <f t="shared" si="69"/>
        <v>1687_풍각남면_283</v>
      </c>
      <c r="B2197" s="1">
        <v>1687</v>
      </c>
      <c r="C2197" s="1" t="s">
        <v>11322</v>
      </c>
      <c r="D2197" s="1" t="s">
        <v>11323</v>
      </c>
      <c r="E2197" s="1">
        <v>2196</v>
      </c>
      <c r="F2197" s="1">
        <v>11</v>
      </c>
      <c r="G2197" s="1" t="s">
        <v>4041</v>
      </c>
      <c r="H2197" s="1" t="s">
        <v>13398</v>
      </c>
      <c r="I2197" s="1">
        <v>11</v>
      </c>
      <c r="L2197" s="1">
        <v>5</v>
      </c>
      <c r="M2197" s="1" t="s">
        <v>4486</v>
      </c>
      <c r="N2197" s="1" t="s">
        <v>8208</v>
      </c>
      <c r="T2197" s="1" t="s">
        <v>11389</v>
      </c>
      <c r="U2197" s="1" t="s">
        <v>322</v>
      </c>
      <c r="V2197" s="1" t="s">
        <v>6685</v>
      </c>
      <c r="Y2197" s="1" t="s">
        <v>541</v>
      </c>
      <c r="Z2197" s="1" t="s">
        <v>7206</v>
      </c>
      <c r="AC2197" s="1">
        <v>31</v>
      </c>
      <c r="AD2197" s="1" t="s">
        <v>247</v>
      </c>
      <c r="AE2197" s="1" t="s">
        <v>8741</v>
      </c>
      <c r="AG2197" s="1" t="s">
        <v>11596</v>
      </c>
      <c r="AI2197" s="1" t="s">
        <v>8881</v>
      </c>
      <c r="BB2197" s="1" t="s">
        <v>322</v>
      </c>
      <c r="BC2197" s="1" t="s">
        <v>6685</v>
      </c>
      <c r="BD2197" s="1" t="s">
        <v>4497</v>
      </c>
      <c r="BE2197" s="1" t="s">
        <v>11851</v>
      </c>
      <c r="BF2197" s="1" t="s">
        <v>11810</v>
      </c>
    </row>
    <row r="2198" spans="1:73" ht="13.5" customHeight="1" x14ac:dyDescent="0.25">
      <c r="A2198" s="4" t="str">
        <f t="shared" si="69"/>
        <v>1687_풍각남면_283</v>
      </c>
      <c r="B2198" s="1">
        <v>1687</v>
      </c>
      <c r="C2198" s="1" t="s">
        <v>11322</v>
      </c>
      <c r="D2198" s="1" t="s">
        <v>11323</v>
      </c>
      <c r="E2198" s="1">
        <v>2197</v>
      </c>
      <c r="F2198" s="1">
        <v>11</v>
      </c>
      <c r="G2198" s="1" t="s">
        <v>4041</v>
      </c>
      <c r="H2198" s="1" t="s">
        <v>13398</v>
      </c>
      <c r="I2198" s="1">
        <v>11</v>
      </c>
      <c r="L2198" s="1">
        <v>5</v>
      </c>
      <c r="M2198" s="1" t="s">
        <v>4486</v>
      </c>
      <c r="N2198" s="1" t="s">
        <v>8208</v>
      </c>
      <c r="T2198" s="1" t="s">
        <v>11389</v>
      </c>
      <c r="U2198" s="1" t="s">
        <v>322</v>
      </c>
      <c r="V2198" s="1" t="s">
        <v>6685</v>
      </c>
      <c r="Y2198" s="1" t="s">
        <v>4501</v>
      </c>
      <c r="Z2198" s="1" t="s">
        <v>8212</v>
      </c>
      <c r="AC2198" s="1">
        <v>27</v>
      </c>
      <c r="AD2198" s="1" t="s">
        <v>162</v>
      </c>
      <c r="AE2198" s="1" t="s">
        <v>8732</v>
      </c>
      <c r="AF2198" s="1" t="s">
        <v>11595</v>
      </c>
      <c r="AG2198" s="1" t="s">
        <v>11594</v>
      </c>
      <c r="AH2198" s="1" t="s">
        <v>1394</v>
      </c>
      <c r="AI2198" s="1" t="s">
        <v>8881</v>
      </c>
      <c r="BC2198" s="1" t="s">
        <v>6685</v>
      </c>
      <c r="BE2198" s="1" t="s">
        <v>11851</v>
      </c>
      <c r="BF2198" s="1" t="s">
        <v>11811</v>
      </c>
    </row>
    <row r="2199" spans="1:73" ht="13.5" customHeight="1" x14ac:dyDescent="0.25">
      <c r="A2199" s="4" t="str">
        <f t="shared" si="69"/>
        <v>1687_풍각남면_283</v>
      </c>
      <c r="B2199" s="1">
        <v>1687</v>
      </c>
      <c r="C2199" s="1" t="s">
        <v>11322</v>
      </c>
      <c r="D2199" s="1" t="s">
        <v>11323</v>
      </c>
      <c r="E2199" s="1">
        <v>2198</v>
      </c>
      <c r="F2199" s="1">
        <v>11</v>
      </c>
      <c r="G2199" s="1" t="s">
        <v>4041</v>
      </c>
      <c r="H2199" s="1" t="s">
        <v>13398</v>
      </c>
      <c r="I2199" s="1">
        <v>12</v>
      </c>
      <c r="J2199" s="1" t="s">
        <v>13926</v>
      </c>
      <c r="K2199" s="1" t="s">
        <v>11347</v>
      </c>
      <c r="L2199" s="1">
        <v>1</v>
      </c>
      <c r="M2199" s="1" t="s">
        <v>13868</v>
      </c>
      <c r="N2199" s="1" t="s">
        <v>11502</v>
      </c>
      <c r="T2199" s="1" t="s">
        <v>11369</v>
      </c>
      <c r="U2199" s="1" t="s">
        <v>640</v>
      </c>
      <c r="V2199" s="1" t="s">
        <v>6711</v>
      </c>
      <c r="Y2199" s="1" t="s">
        <v>13868</v>
      </c>
      <c r="Z2199" s="1" t="s">
        <v>11502</v>
      </c>
      <c r="AC2199" s="1">
        <v>36</v>
      </c>
      <c r="AD2199" s="1" t="s">
        <v>76</v>
      </c>
      <c r="AE2199" s="1" t="s">
        <v>8719</v>
      </c>
      <c r="AJ2199" s="1" t="s">
        <v>17</v>
      </c>
      <c r="AK2199" s="1" t="s">
        <v>8908</v>
      </c>
      <c r="AL2199" s="1" t="s">
        <v>56</v>
      </c>
      <c r="AM2199" s="1" t="s">
        <v>11552</v>
      </c>
      <c r="AN2199" s="1" t="s">
        <v>41</v>
      </c>
      <c r="AO2199" s="1" t="s">
        <v>6620</v>
      </c>
      <c r="AP2199" s="1" t="s">
        <v>60</v>
      </c>
      <c r="AQ2199" s="1" t="s">
        <v>7012</v>
      </c>
      <c r="AR2199" s="1" t="s">
        <v>4502</v>
      </c>
      <c r="AS2199" s="1" t="s">
        <v>9101</v>
      </c>
      <c r="AT2199" s="1" t="s">
        <v>216</v>
      </c>
      <c r="AU2199" s="1" t="s">
        <v>13344</v>
      </c>
      <c r="AV2199" s="1" t="s">
        <v>4503</v>
      </c>
      <c r="AW2199" s="1" t="s">
        <v>8331</v>
      </c>
      <c r="BB2199" s="1" t="s">
        <v>46</v>
      </c>
      <c r="BC2199" s="1" t="s">
        <v>6783</v>
      </c>
      <c r="BD2199" s="1" t="s">
        <v>4504</v>
      </c>
      <c r="BE2199" s="1" t="s">
        <v>9822</v>
      </c>
      <c r="BG2199" s="1" t="s">
        <v>44</v>
      </c>
      <c r="BH2199" s="1" t="s">
        <v>6669</v>
      </c>
      <c r="BI2199" s="1" t="s">
        <v>802</v>
      </c>
      <c r="BJ2199" s="1" t="s">
        <v>7653</v>
      </c>
      <c r="BK2199" s="1" t="s">
        <v>44</v>
      </c>
      <c r="BL2199" s="1" t="s">
        <v>6669</v>
      </c>
      <c r="BM2199" s="1" t="s">
        <v>4505</v>
      </c>
      <c r="BN2199" s="1" t="s">
        <v>10198</v>
      </c>
      <c r="BO2199" s="1" t="s">
        <v>44</v>
      </c>
      <c r="BP2199" s="1" t="s">
        <v>6669</v>
      </c>
      <c r="BQ2199" s="1" t="s">
        <v>704</v>
      </c>
      <c r="BR2199" s="1" t="s">
        <v>9277</v>
      </c>
      <c r="BS2199" s="1" t="s">
        <v>51</v>
      </c>
      <c r="BT2199" s="1" t="s">
        <v>8849</v>
      </c>
    </row>
    <row r="2200" spans="1:73" ht="13.5" customHeight="1" x14ac:dyDescent="0.25">
      <c r="A2200" s="4" t="str">
        <f t="shared" si="69"/>
        <v>1687_풍각남면_283</v>
      </c>
      <c r="B2200" s="1">
        <v>1687</v>
      </c>
      <c r="C2200" s="1" t="s">
        <v>11322</v>
      </c>
      <c r="D2200" s="1" t="s">
        <v>11323</v>
      </c>
      <c r="E2200" s="1">
        <v>2199</v>
      </c>
      <c r="F2200" s="1">
        <v>11</v>
      </c>
      <c r="G2200" s="1" t="s">
        <v>4041</v>
      </c>
      <c r="H2200" s="1" t="s">
        <v>13398</v>
      </c>
      <c r="I2200" s="1">
        <v>12</v>
      </c>
      <c r="L2200" s="1">
        <v>1</v>
      </c>
      <c r="M2200" s="1" t="s">
        <v>13868</v>
      </c>
      <c r="N2200" s="1" t="s">
        <v>11502</v>
      </c>
      <c r="S2200" s="1" t="s">
        <v>52</v>
      </c>
      <c r="T2200" s="1" t="s">
        <v>6593</v>
      </c>
      <c r="U2200" s="1" t="s">
        <v>53</v>
      </c>
      <c r="V2200" s="1" t="s">
        <v>6668</v>
      </c>
      <c r="Y2200" s="1" t="s">
        <v>1134</v>
      </c>
      <c r="Z2200" s="1" t="s">
        <v>7353</v>
      </c>
      <c r="AC2200" s="1">
        <v>29</v>
      </c>
      <c r="AD2200" s="1" t="s">
        <v>422</v>
      </c>
      <c r="AE2200" s="1" t="s">
        <v>8757</v>
      </c>
      <c r="AJ2200" s="1" t="s">
        <v>17</v>
      </c>
      <c r="AK2200" s="1" t="s">
        <v>8908</v>
      </c>
      <c r="AL2200" s="1" t="s">
        <v>57</v>
      </c>
      <c r="AM2200" s="1" t="s">
        <v>8919</v>
      </c>
      <c r="AN2200" s="1" t="s">
        <v>598</v>
      </c>
      <c r="AO2200" s="1" t="s">
        <v>8969</v>
      </c>
      <c r="AR2200" s="1" t="s">
        <v>4506</v>
      </c>
      <c r="AS2200" s="1" t="s">
        <v>9102</v>
      </c>
      <c r="AT2200" s="1" t="s">
        <v>44</v>
      </c>
      <c r="AU2200" s="1" t="s">
        <v>6669</v>
      </c>
      <c r="AV2200" s="1" t="s">
        <v>3315</v>
      </c>
      <c r="AW2200" s="1" t="s">
        <v>7911</v>
      </c>
      <c r="BB2200" s="1" t="s">
        <v>46</v>
      </c>
      <c r="BC2200" s="1" t="s">
        <v>6783</v>
      </c>
      <c r="BD2200" s="1" t="s">
        <v>4507</v>
      </c>
      <c r="BE2200" s="1" t="s">
        <v>9823</v>
      </c>
      <c r="BG2200" s="1" t="s">
        <v>44</v>
      </c>
      <c r="BH2200" s="1" t="s">
        <v>6669</v>
      </c>
      <c r="BI2200" s="1" t="s">
        <v>4508</v>
      </c>
      <c r="BJ2200" s="1" t="s">
        <v>9584</v>
      </c>
      <c r="BK2200" s="1" t="s">
        <v>60</v>
      </c>
      <c r="BL2200" s="1" t="s">
        <v>7012</v>
      </c>
      <c r="BM2200" s="1" t="s">
        <v>948</v>
      </c>
      <c r="BN2200" s="1" t="s">
        <v>7626</v>
      </c>
      <c r="BO2200" s="1" t="s">
        <v>78</v>
      </c>
      <c r="BP2200" s="1" t="s">
        <v>6689</v>
      </c>
      <c r="BQ2200" s="1" t="s">
        <v>4509</v>
      </c>
      <c r="BR2200" s="1" t="s">
        <v>12046</v>
      </c>
      <c r="BS2200" s="1" t="s">
        <v>163</v>
      </c>
      <c r="BT2200" s="1" t="s">
        <v>8851</v>
      </c>
    </row>
    <row r="2201" spans="1:73" ht="13.5" customHeight="1" x14ac:dyDescent="0.25">
      <c r="A2201" s="4" t="str">
        <f t="shared" si="69"/>
        <v>1687_풍각남면_283</v>
      </c>
      <c r="B2201" s="1">
        <v>1687</v>
      </c>
      <c r="C2201" s="1" t="s">
        <v>11322</v>
      </c>
      <c r="D2201" s="1" t="s">
        <v>11323</v>
      </c>
      <c r="E2201" s="1">
        <v>2200</v>
      </c>
      <c r="F2201" s="1">
        <v>11</v>
      </c>
      <c r="G2201" s="1" t="s">
        <v>4041</v>
      </c>
      <c r="H2201" s="1" t="s">
        <v>13398</v>
      </c>
      <c r="I2201" s="1">
        <v>12</v>
      </c>
      <c r="L2201" s="1">
        <v>1</v>
      </c>
      <c r="M2201" s="1" t="s">
        <v>13868</v>
      </c>
      <c r="N2201" s="1" t="s">
        <v>11502</v>
      </c>
      <c r="S2201" s="1" t="s">
        <v>93</v>
      </c>
      <c r="T2201" s="1" t="s">
        <v>6597</v>
      </c>
      <c r="Y2201" s="1" t="s">
        <v>235</v>
      </c>
      <c r="Z2201" s="1" t="s">
        <v>8010</v>
      </c>
      <c r="AF2201" s="1" t="s">
        <v>4510</v>
      </c>
      <c r="AG2201" s="1" t="s">
        <v>8814</v>
      </c>
    </row>
    <row r="2202" spans="1:73" ht="13.5" customHeight="1" x14ac:dyDescent="0.25">
      <c r="A2202" s="4" t="str">
        <f t="shared" si="69"/>
        <v>1687_풍각남면_283</v>
      </c>
      <c r="B2202" s="1">
        <v>1687</v>
      </c>
      <c r="C2202" s="1" t="s">
        <v>11322</v>
      </c>
      <c r="D2202" s="1" t="s">
        <v>11323</v>
      </c>
      <c r="E2202" s="1">
        <v>2201</v>
      </c>
      <c r="F2202" s="1">
        <v>11</v>
      </c>
      <c r="G2202" s="1" t="s">
        <v>4041</v>
      </c>
      <c r="H2202" s="1" t="s">
        <v>13398</v>
      </c>
      <c r="I2202" s="1">
        <v>12</v>
      </c>
      <c r="L2202" s="1">
        <v>2</v>
      </c>
      <c r="M2202" s="1" t="s">
        <v>1372</v>
      </c>
      <c r="N2202" s="1" t="s">
        <v>11459</v>
      </c>
      <c r="T2202" s="1" t="s">
        <v>11369</v>
      </c>
      <c r="U2202" s="1" t="s">
        <v>4511</v>
      </c>
      <c r="V2202" s="1" t="s">
        <v>13355</v>
      </c>
      <c r="Y2202" s="1" t="s">
        <v>1372</v>
      </c>
      <c r="Z2202" s="1" t="s">
        <v>11459</v>
      </c>
      <c r="AC2202" s="1">
        <v>54</v>
      </c>
      <c r="AD2202" s="1" t="s">
        <v>264</v>
      </c>
      <c r="AE2202" s="1" t="s">
        <v>8743</v>
      </c>
      <c r="AJ2202" s="1" t="s">
        <v>17</v>
      </c>
      <c r="AK2202" s="1" t="s">
        <v>8908</v>
      </c>
      <c r="AL2202" s="1" t="s">
        <v>56</v>
      </c>
      <c r="AM2202" s="1" t="s">
        <v>11552</v>
      </c>
      <c r="AT2202" s="1" t="s">
        <v>216</v>
      </c>
      <c r="AU2202" s="1" t="s">
        <v>13344</v>
      </c>
      <c r="AV2202" s="1" t="s">
        <v>802</v>
      </c>
      <c r="AW2202" s="1" t="s">
        <v>7653</v>
      </c>
      <c r="BB2202" s="1" t="s">
        <v>214</v>
      </c>
      <c r="BC2202" s="1" t="s">
        <v>13383</v>
      </c>
      <c r="BD2202" s="1" t="s">
        <v>4512</v>
      </c>
      <c r="BE2202" s="1" t="s">
        <v>8125</v>
      </c>
      <c r="BG2202" s="1" t="s">
        <v>216</v>
      </c>
      <c r="BH2202" s="1" t="s">
        <v>13344</v>
      </c>
      <c r="BI2202" s="1" t="s">
        <v>4505</v>
      </c>
      <c r="BJ2202" s="1" t="s">
        <v>10198</v>
      </c>
      <c r="BK2202" s="1" t="s">
        <v>60</v>
      </c>
      <c r="BL2202" s="1" t="s">
        <v>7012</v>
      </c>
      <c r="BM2202" s="1" t="s">
        <v>4513</v>
      </c>
      <c r="BN2202" s="1" t="s">
        <v>10636</v>
      </c>
      <c r="BO2202" s="1" t="s">
        <v>216</v>
      </c>
      <c r="BP2202" s="1" t="s">
        <v>13344</v>
      </c>
      <c r="BQ2202" s="1" t="s">
        <v>4514</v>
      </c>
      <c r="BR2202" s="1" t="s">
        <v>11124</v>
      </c>
      <c r="BS2202" s="1" t="s">
        <v>56</v>
      </c>
      <c r="BT2202" s="1" t="s">
        <v>11552</v>
      </c>
    </row>
    <row r="2203" spans="1:73" ht="13.5" customHeight="1" x14ac:dyDescent="0.25">
      <c r="A2203" s="4" t="str">
        <f t="shared" si="69"/>
        <v>1687_풍각남면_283</v>
      </c>
      <c r="B2203" s="1">
        <v>1687</v>
      </c>
      <c r="C2203" s="1" t="s">
        <v>11322</v>
      </c>
      <c r="D2203" s="1" t="s">
        <v>11323</v>
      </c>
      <c r="E2203" s="1">
        <v>2202</v>
      </c>
      <c r="F2203" s="1">
        <v>11</v>
      </c>
      <c r="G2203" s="1" t="s">
        <v>4041</v>
      </c>
      <c r="H2203" s="1" t="s">
        <v>13398</v>
      </c>
      <c r="I2203" s="1">
        <v>12</v>
      </c>
      <c r="L2203" s="1">
        <v>2</v>
      </c>
      <c r="M2203" s="1" t="s">
        <v>1372</v>
      </c>
      <c r="N2203" s="1" t="s">
        <v>11459</v>
      </c>
      <c r="S2203" s="1" t="s">
        <v>52</v>
      </c>
      <c r="T2203" s="1" t="s">
        <v>6593</v>
      </c>
      <c r="U2203" s="1" t="s">
        <v>53</v>
      </c>
      <c r="V2203" s="1" t="s">
        <v>6668</v>
      </c>
      <c r="Y2203" s="1" t="s">
        <v>1573</v>
      </c>
      <c r="Z2203" s="1" t="s">
        <v>7880</v>
      </c>
      <c r="AF2203" s="1" t="s">
        <v>129</v>
      </c>
      <c r="AG2203" s="1" t="s">
        <v>8738</v>
      </c>
    </row>
    <row r="2204" spans="1:73" ht="13.5" customHeight="1" x14ac:dyDescent="0.25">
      <c r="A2204" s="4" t="str">
        <f t="shared" si="69"/>
        <v>1687_풍각남면_283</v>
      </c>
      <c r="B2204" s="1">
        <v>1687</v>
      </c>
      <c r="C2204" s="1" t="s">
        <v>11322</v>
      </c>
      <c r="D2204" s="1" t="s">
        <v>11323</v>
      </c>
      <c r="E2204" s="1">
        <v>2203</v>
      </c>
      <c r="F2204" s="1">
        <v>11</v>
      </c>
      <c r="G2204" s="1" t="s">
        <v>4041</v>
      </c>
      <c r="H2204" s="1" t="s">
        <v>13398</v>
      </c>
      <c r="I2204" s="1">
        <v>12</v>
      </c>
      <c r="L2204" s="1">
        <v>2</v>
      </c>
      <c r="M2204" s="1" t="s">
        <v>1372</v>
      </c>
      <c r="N2204" s="1" t="s">
        <v>11459</v>
      </c>
      <c r="S2204" s="1" t="s">
        <v>93</v>
      </c>
      <c r="T2204" s="1" t="s">
        <v>6597</v>
      </c>
      <c r="U2204" s="1" t="s">
        <v>117</v>
      </c>
      <c r="V2204" s="1" t="s">
        <v>6671</v>
      </c>
      <c r="Y2204" s="1" t="s">
        <v>2034</v>
      </c>
      <c r="Z2204" s="1" t="s">
        <v>7596</v>
      </c>
      <c r="AF2204" s="1" t="s">
        <v>443</v>
      </c>
      <c r="AG2204" s="1" t="s">
        <v>11537</v>
      </c>
    </row>
    <row r="2205" spans="1:73" ht="13.5" customHeight="1" x14ac:dyDescent="0.25">
      <c r="A2205" s="4" t="str">
        <f t="shared" si="69"/>
        <v>1687_풍각남면_283</v>
      </c>
      <c r="B2205" s="1">
        <v>1687</v>
      </c>
      <c r="C2205" s="1" t="s">
        <v>11322</v>
      </c>
      <c r="D2205" s="1" t="s">
        <v>11323</v>
      </c>
      <c r="E2205" s="1">
        <v>2204</v>
      </c>
      <c r="F2205" s="1">
        <v>11</v>
      </c>
      <c r="G2205" s="1" t="s">
        <v>4041</v>
      </c>
      <c r="H2205" s="1" t="s">
        <v>13398</v>
      </c>
      <c r="I2205" s="1">
        <v>12</v>
      </c>
      <c r="L2205" s="1">
        <v>3</v>
      </c>
      <c r="M2205" s="1" t="s">
        <v>12670</v>
      </c>
      <c r="N2205" s="1" t="s">
        <v>13167</v>
      </c>
      <c r="T2205" s="1" t="s">
        <v>11368</v>
      </c>
      <c r="U2205" s="1" t="s">
        <v>4515</v>
      </c>
      <c r="V2205" s="1" t="s">
        <v>6954</v>
      </c>
      <c r="W2205" s="1" t="s">
        <v>74</v>
      </c>
      <c r="X2205" s="1" t="s">
        <v>7057</v>
      </c>
      <c r="Y2205" s="1" t="s">
        <v>375</v>
      </c>
      <c r="Z2205" s="1" t="s">
        <v>7172</v>
      </c>
      <c r="AC2205" s="1">
        <v>64</v>
      </c>
      <c r="AD2205" s="1" t="s">
        <v>72</v>
      </c>
      <c r="AE2205" s="1" t="s">
        <v>8718</v>
      </c>
      <c r="AJ2205" s="1" t="s">
        <v>17</v>
      </c>
      <c r="AK2205" s="1" t="s">
        <v>8908</v>
      </c>
      <c r="AL2205" s="1" t="s">
        <v>737</v>
      </c>
      <c r="AM2205" s="1" t="s">
        <v>8867</v>
      </c>
      <c r="AT2205" s="1" t="s">
        <v>60</v>
      </c>
      <c r="AU2205" s="1" t="s">
        <v>7012</v>
      </c>
      <c r="AV2205" s="1" t="s">
        <v>310</v>
      </c>
      <c r="AW2205" s="1" t="s">
        <v>7854</v>
      </c>
      <c r="BG2205" s="1" t="s">
        <v>60</v>
      </c>
      <c r="BH2205" s="1" t="s">
        <v>7012</v>
      </c>
      <c r="BI2205" s="1" t="s">
        <v>4516</v>
      </c>
      <c r="BJ2205" s="1" t="s">
        <v>10199</v>
      </c>
      <c r="BK2205" s="1" t="s">
        <v>60</v>
      </c>
      <c r="BL2205" s="1" t="s">
        <v>7012</v>
      </c>
      <c r="BM2205" s="1" t="s">
        <v>2125</v>
      </c>
      <c r="BN2205" s="1" t="s">
        <v>7473</v>
      </c>
      <c r="BO2205" s="1" t="s">
        <v>60</v>
      </c>
      <c r="BP2205" s="1" t="s">
        <v>7012</v>
      </c>
      <c r="BQ2205" s="1" t="s">
        <v>4517</v>
      </c>
      <c r="BR2205" s="1" t="s">
        <v>12275</v>
      </c>
      <c r="BS2205" s="1" t="s">
        <v>2075</v>
      </c>
      <c r="BT2205" s="1" t="s">
        <v>7397</v>
      </c>
    </row>
    <row r="2206" spans="1:73" ht="13.5" customHeight="1" x14ac:dyDescent="0.25">
      <c r="A2206" s="4" t="str">
        <f t="shared" si="69"/>
        <v>1687_풍각남면_283</v>
      </c>
      <c r="B2206" s="1">
        <v>1687</v>
      </c>
      <c r="C2206" s="1" t="s">
        <v>11322</v>
      </c>
      <c r="D2206" s="1" t="s">
        <v>11323</v>
      </c>
      <c r="E2206" s="1">
        <v>2205</v>
      </c>
      <c r="F2206" s="1">
        <v>11</v>
      </c>
      <c r="G2206" s="1" t="s">
        <v>4041</v>
      </c>
      <c r="H2206" s="1" t="s">
        <v>13398</v>
      </c>
      <c r="I2206" s="1">
        <v>12</v>
      </c>
      <c r="L2206" s="1">
        <v>3</v>
      </c>
      <c r="M2206" s="1" t="s">
        <v>12670</v>
      </c>
      <c r="N2206" s="1" t="s">
        <v>13167</v>
      </c>
      <c r="S2206" s="1" t="s">
        <v>52</v>
      </c>
      <c r="T2206" s="1" t="s">
        <v>6593</v>
      </c>
      <c r="U2206" s="1" t="s">
        <v>53</v>
      </c>
      <c r="V2206" s="1" t="s">
        <v>6668</v>
      </c>
      <c r="Y2206" s="1" t="s">
        <v>4518</v>
      </c>
      <c r="Z2206" s="1" t="s">
        <v>8213</v>
      </c>
      <c r="AC2206" s="1">
        <v>48</v>
      </c>
      <c r="AD2206" s="1" t="s">
        <v>427</v>
      </c>
      <c r="AE2206" s="1" t="s">
        <v>8758</v>
      </c>
      <c r="AJ2206" s="1" t="s">
        <v>17</v>
      </c>
      <c r="AK2206" s="1" t="s">
        <v>8908</v>
      </c>
      <c r="AL2206" s="1" t="s">
        <v>13636</v>
      </c>
      <c r="AM2206" s="1" t="s">
        <v>7859</v>
      </c>
      <c r="AN2206" s="1" t="s">
        <v>598</v>
      </c>
      <c r="AO2206" s="1" t="s">
        <v>8969</v>
      </c>
      <c r="AP2206" s="1" t="s">
        <v>58</v>
      </c>
      <c r="AQ2206" s="1" t="s">
        <v>6774</v>
      </c>
      <c r="AR2206" s="1" t="s">
        <v>689</v>
      </c>
      <c r="AS2206" s="1" t="s">
        <v>11715</v>
      </c>
      <c r="AT2206" s="1" t="s">
        <v>60</v>
      </c>
      <c r="AU2206" s="1" t="s">
        <v>7012</v>
      </c>
      <c r="AV2206" s="1" t="s">
        <v>2878</v>
      </c>
      <c r="AW2206" s="1" t="s">
        <v>7799</v>
      </c>
      <c r="BB2206" s="1" t="s">
        <v>46</v>
      </c>
      <c r="BC2206" s="1" t="s">
        <v>6783</v>
      </c>
      <c r="BD2206" s="1" t="s">
        <v>1289</v>
      </c>
      <c r="BE2206" s="1" t="s">
        <v>7396</v>
      </c>
      <c r="BG2206" s="1" t="s">
        <v>60</v>
      </c>
      <c r="BH2206" s="1" t="s">
        <v>7012</v>
      </c>
      <c r="BI2206" s="1" t="s">
        <v>4520</v>
      </c>
      <c r="BJ2206" s="1" t="s">
        <v>8397</v>
      </c>
      <c r="BK2206" s="1" t="s">
        <v>60</v>
      </c>
      <c r="BL2206" s="1" t="s">
        <v>7012</v>
      </c>
      <c r="BM2206" s="1" t="s">
        <v>1413</v>
      </c>
      <c r="BN2206" s="1" t="s">
        <v>7438</v>
      </c>
      <c r="BO2206" s="1" t="s">
        <v>60</v>
      </c>
      <c r="BP2206" s="1" t="s">
        <v>7012</v>
      </c>
      <c r="BQ2206" s="1" t="s">
        <v>4521</v>
      </c>
      <c r="BR2206" s="1" t="s">
        <v>12027</v>
      </c>
      <c r="BS2206" s="1" t="s">
        <v>56</v>
      </c>
      <c r="BT2206" s="1" t="s">
        <v>11552</v>
      </c>
      <c r="BU2206" s="1" t="s">
        <v>14167</v>
      </c>
    </row>
    <row r="2207" spans="1:73" ht="13.5" customHeight="1" x14ac:dyDescent="0.25">
      <c r="A2207" s="4" t="str">
        <f t="shared" si="69"/>
        <v>1687_풍각남면_283</v>
      </c>
      <c r="B2207" s="1">
        <v>1687</v>
      </c>
      <c r="C2207" s="1" t="s">
        <v>11322</v>
      </c>
      <c r="D2207" s="1" t="s">
        <v>11323</v>
      </c>
      <c r="E2207" s="1">
        <v>2206</v>
      </c>
      <c r="F2207" s="1">
        <v>11</v>
      </c>
      <c r="G2207" s="1" t="s">
        <v>4041</v>
      </c>
      <c r="H2207" s="1" t="s">
        <v>13398</v>
      </c>
      <c r="I2207" s="1">
        <v>12</v>
      </c>
      <c r="L2207" s="1">
        <v>3</v>
      </c>
      <c r="M2207" s="1" t="s">
        <v>12670</v>
      </c>
      <c r="N2207" s="1" t="s">
        <v>13167</v>
      </c>
      <c r="S2207" s="1" t="s">
        <v>70</v>
      </c>
      <c r="T2207" s="1" t="s">
        <v>6596</v>
      </c>
      <c r="Y2207" s="1" t="s">
        <v>323</v>
      </c>
      <c r="Z2207" s="1" t="s">
        <v>7160</v>
      </c>
    </row>
    <row r="2208" spans="1:73" ht="13.5" customHeight="1" x14ac:dyDescent="0.25">
      <c r="A2208" s="4" t="str">
        <f t="shared" si="69"/>
        <v>1687_풍각남면_283</v>
      </c>
      <c r="B2208" s="1">
        <v>1687</v>
      </c>
      <c r="C2208" s="1" t="s">
        <v>11322</v>
      </c>
      <c r="D2208" s="1" t="s">
        <v>11323</v>
      </c>
      <c r="E2208" s="1">
        <v>2207</v>
      </c>
      <c r="F2208" s="1">
        <v>11</v>
      </c>
      <c r="G2208" s="1" t="s">
        <v>4041</v>
      </c>
      <c r="H2208" s="1" t="s">
        <v>13398</v>
      </c>
      <c r="I2208" s="1">
        <v>12</v>
      </c>
      <c r="L2208" s="1">
        <v>3</v>
      </c>
      <c r="M2208" s="1" t="s">
        <v>12670</v>
      </c>
      <c r="N2208" s="1" t="s">
        <v>13167</v>
      </c>
      <c r="S2208" s="1" t="s">
        <v>4522</v>
      </c>
      <c r="T2208" s="1" t="s">
        <v>6621</v>
      </c>
      <c r="Y2208" s="1" t="s">
        <v>13927</v>
      </c>
      <c r="Z2208" s="1" t="s">
        <v>8214</v>
      </c>
      <c r="AF2208" s="1" t="s">
        <v>443</v>
      </c>
      <c r="AG2208" s="1" t="s">
        <v>11537</v>
      </c>
    </row>
    <row r="2209" spans="1:72" ht="13.5" customHeight="1" x14ac:dyDescent="0.25">
      <c r="A2209" s="4" t="str">
        <f t="shared" si="69"/>
        <v>1687_풍각남면_283</v>
      </c>
      <c r="B2209" s="1">
        <v>1687</v>
      </c>
      <c r="C2209" s="1" t="s">
        <v>11322</v>
      </c>
      <c r="D2209" s="1" t="s">
        <v>11323</v>
      </c>
      <c r="E2209" s="1">
        <v>2208</v>
      </c>
      <c r="F2209" s="1">
        <v>11</v>
      </c>
      <c r="G2209" s="1" t="s">
        <v>4041</v>
      </c>
      <c r="H2209" s="1" t="s">
        <v>13398</v>
      </c>
      <c r="I2209" s="1">
        <v>12</v>
      </c>
      <c r="L2209" s="1">
        <v>3</v>
      </c>
      <c r="M2209" s="1" t="s">
        <v>12670</v>
      </c>
      <c r="N2209" s="1" t="s">
        <v>13167</v>
      </c>
      <c r="S2209" s="1" t="s">
        <v>93</v>
      </c>
      <c r="T2209" s="1" t="s">
        <v>6597</v>
      </c>
      <c r="U2209" s="1" t="s">
        <v>4523</v>
      </c>
      <c r="V2209" s="1" t="s">
        <v>11417</v>
      </c>
      <c r="Y2209" s="1" t="s">
        <v>3093</v>
      </c>
      <c r="Z2209" s="1" t="s">
        <v>7572</v>
      </c>
      <c r="AC2209" s="1">
        <v>15</v>
      </c>
      <c r="AD2209" s="1" t="s">
        <v>119</v>
      </c>
      <c r="AE2209" s="1" t="s">
        <v>8724</v>
      </c>
      <c r="AF2209" s="1" t="s">
        <v>97</v>
      </c>
      <c r="AG2209" s="1" t="s">
        <v>8774</v>
      </c>
    </row>
    <row r="2210" spans="1:72" ht="13.5" customHeight="1" x14ac:dyDescent="0.25">
      <c r="A2210" s="4" t="str">
        <f t="shared" si="69"/>
        <v>1687_풍각남면_283</v>
      </c>
      <c r="B2210" s="1">
        <v>1687</v>
      </c>
      <c r="C2210" s="1" t="s">
        <v>11322</v>
      </c>
      <c r="D2210" s="1" t="s">
        <v>11323</v>
      </c>
      <c r="E2210" s="1">
        <v>2209</v>
      </c>
      <c r="F2210" s="1">
        <v>11</v>
      </c>
      <c r="G2210" s="1" t="s">
        <v>4041</v>
      </c>
      <c r="H2210" s="1" t="s">
        <v>13398</v>
      </c>
      <c r="I2210" s="1">
        <v>12</v>
      </c>
      <c r="L2210" s="1">
        <v>4</v>
      </c>
      <c r="M2210" s="1" t="s">
        <v>13927</v>
      </c>
      <c r="N2210" s="1" t="s">
        <v>8214</v>
      </c>
      <c r="T2210" s="1" t="s">
        <v>11369</v>
      </c>
      <c r="U2210" s="1" t="s">
        <v>640</v>
      </c>
      <c r="V2210" s="1" t="s">
        <v>6711</v>
      </c>
      <c r="Y2210" s="1" t="s">
        <v>13927</v>
      </c>
      <c r="Z2210" s="1" t="s">
        <v>8214</v>
      </c>
      <c r="AC2210" s="1">
        <v>35</v>
      </c>
      <c r="AD2210" s="1" t="s">
        <v>39</v>
      </c>
      <c r="AE2210" s="1" t="s">
        <v>8715</v>
      </c>
      <c r="AJ2210" s="1" t="s">
        <v>17</v>
      </c>
      <c r="AK2210" s="1" t="s">
        <v>8908</v>
      </c>
      <c r="AL2210" s="1" t="s">
        <v>56</v>
      </c>
      <c r="AM2210" s="1" t="s">
        <v>11552</v>
      </c>
      <c r="AN2210" s="1" t="s">
        <v>4282</v>
      </c>
      <c r="AO2210" s="1" t="s">
        <v>7933</v>
      </c>
      <c r="AP2210" s="1" t="s">
        <v>58</v>
      </c>
      <c r="AQ2210" s="1" t="s">
        <v>6774</v>
      </c>
      <c r="AR2210" s="1" t="s">
        <v>4524</v>
      </c>
      <c r="AS2210" s="1" t="s">
        <v>11735</v>
      </c>
      <c r="AT2210" s="1" t="s">
        <v>288</v>
      </c>
      <c r="AU2210" s="1" t="s">
        <v>6823</v>
      </c>
      <c r="AV2210" s="1" t="s">
        <v>4525</v>
      </c>
      <c r="AW2210" s="1" t="s">
        <v>7928</v>
      </c>
      <c r="BB2210" s="1" t="s">
        <v>46</v>
      </c>
      <c r="BC2210" s="1" t="s">
        <v>6783</v>
      </c>
      <c r="BD2210" s="1" t="s">
        <v>2690</v>
      </c>
      <c r="BE2210" s="1" t="s">
        <v>7752</v>
      </c>
      <c r="BG2210" s="1" t="s">
        <v>60</v>
      </c>
      <c r="BH2210" s="1" t="s">
        <v>7012</v>
      </c>
      <c r="BI2210" s="1" t="s">
        <v>319</v>
      </c>
      <c r="BJ2210" s="1" t="s">
        <v>7951</v>
      </c>
      <c r="BK2210" s="1" t="s">
        <v>60</v>
      </c>
      <c r="BL2210" s="1" t="s">
        <v>7012</v>
      </c>
      <c r="BM2210" s="1" t="s">
        <v>4526</v>
      </c>
      <c r="BN2210" s="1" t="s">
        <v>9575</v>
      </c>
      <c r="BO2210" s="1" t="s">
        <v>60</v>
      </c>
      <c r="BP2210" s="1" t="s">
        <v>7012</v>
      </c>
      <c r="BQ2210" s="1" t="s">
        <v>4527</v>
      </c>
      <c r="BR2210" s="1" t="s">
        <v>11125</v>
      </c>
      <c r="BS2210" s="1" t="s">
        <v>51</v>
      </c>
      <c r="BT2210" s="1" t="s">
        <v>8849</v>
      </c>
    </row>
    <row r="2211" spans="1:72" ht="13.5" customHeight="1" x14ac:dyDescent="0.25">
      <c r="A2211" s="4" t="str">
        <f t="shared" si="69"/>
        <v>1687_풍각남면_283</v>
      </c>
      <c r="B2211" s="1">
        <v>1687</v>
      </c>
      <c r="C2211" s="1" t="s">
        <v>11322</v>
      </c>
      <c r="D2211" s="1" t="s">
        <v>11323</v>
      </c>
      <c r="E2211" s="1">
        <v>2210</v>
      </c>
      <c r="F2211" s="1">
        <v>11</v>
      </c>
      <c r="G2211" s="1" t="s">
        <v>4041</v>
      </c>
      <c r="H2211" s="1" t="s">
        <v>13398</v>
      </c>
      <c r="I2211" s="1">
        <v>12</v>
      </c>
      <c r="L2211" s="1">
        <v>4</v>
      </c>
      <c r="M2211" s="1" t="s">
        <v>13927</v>
      </c>
      <c r="N2211" s="1" t="s">
        <v>8214</v>
      </c>
      <c r="S2211" s="1" t="s">
        <v>52</v>
      </c>
      <c r="T2211" s="1" t="s">
        <v>6593</v>
      </c>
      <c r="U2211" s="1" t="s">
        <v>53</v>
      </c>
      <c r="V2211" s="1" t="s">
        <v>6668</v>
      </c>
      <c r="Y2211" s="1" t="s">
        <v>323</v>
      </c>
      <c r="Z2211" s="1" t="s">
        <v>7160</v>
      </c>
      <c r="AC2211" s="1">
        <v>35</v>
      </c>
      <c r="AD2211" s="1" t="s">
        <v>39</v>
      </c>
      <c r="AE2211" s="1" t="s">
        <v>8715</v>
      </c>
      <c r="AJ2211" s="1" t="s">
        <v>17</v>
      </c>
      <c r="AK2211" s="1" t="s">
        <v>8908</v>
      </c>
      <c r="AL2211" s="1" t="s">
        <v>737</v>
      </c>
      <c r="AM2211" s="1" t="s">
        <v>8867</v>
      </c>
      <c r="AN2211" s="1" t="s">
        <v>598</v>
      </c>
      <c r="AO2211" s="1" t="s">
        <v>8969</v>
      </c>
      <c r="AP2211" s="1" t="s">
        <v>58</v>
      </c>
      <c r="AQ2211" s="1" t="s">
        <v>6774</v>
      </c>
      <c r="AR2211" s="1" t="s">
        <v>689</v>
      </c>
      <c r="AS2211" s="1" t="s">
        <v>11715</v>
      </c>
      <c r="AT2211" s="1" t="s">
        <v>288</v>
      </c>
      <c r="AU2211" s="1" t="s">
        <v>6823</v>
      </c>
      <c r="AV2211" s="1" t="s">
        <v>375</v>
      </c>
      <c r="AW2211" s="1" t="s">
        <v>7172</v>
      </c>
      <c r="BB2211" s="1" t="s">
        <v>46</v>
      </c>
      <c r="BC2211" s="1" t="s">
        <v>6783</v>
      </c>
      <c r="BD2211" s="1" t="s">
        <v>4518</v>
      </c>
      <c r="BE2211" s="1" t="s">
        <v>8213</v>
      </c>
      <c r="BG2211" s="1" t="s">
        <v>60</v>
      </c>
      <c r="BH2211" s="1" t="s">
        <v>7012</v>
      </c>
      <c r="BI2211" s="1" t="s">
        <v>4528</v>
      </c>
      <c r="BJ2211" s="1" t="s">
        <v>10200</v>
      </c>
      <c r="BK2211" s="1" t="s">
        <v>60</v>
      </c>
      <c r="BL2211" s="1" t="s">
        <v>7012</v>
      </c>
      <c r="BM2211" s="1" t="s">
        <v>4516</v>
      </c>
      <c r="BN2211" s="1" t="s">
        <v>10199</v>
      </c>
      <c r="BO2211" s="1" t="s">
        <v>60</v>
      </c>
      <c r="BP2211" s="1" t="s">
        <v>7012</v>
      </c>
      <c r="BQ2211" s="1" t="s">
        <v>2119</v>
      </c>
      <c r="BR2211" s="1" t="s">
        <v>7799</v>
      </c>
      <c r="BS2211" s="1" t="s">
        <v>40</v>
      </c>
      <c r="BT2211" s="1" t="s">
        <v>8911</v>
      </c>
    </row>
    <row r="2212" spans="1:72" ht="13.5" customHeight="1" x14ac:dyDescent="0.25">
      <c r="A2212" s="4" t="str">
        <f t="shared" ref="A2212:A2252" si="70">HYPERLINK("http://kyu.snu.ac.kr/sdhj/index.jsp?type=hj/GK14817_00IH_0001_0284.jpg","1687_풍각남면_284")</f>
        <v>1687_풍각남면_284</v>
      </c>
      <c r="B2212" s="1">
        <v>1687</v>
      </c>
      <c r="C2212" s="1" t="s">
        <v>11322</v>
      </c>
      <c r="D2212" s="1" t="s">
        <v>11323</v>
      </c>
      <c r="E2212" s="1">
        <v>2211</v>
      </c>
      <c r="F2212" s="1">
        <v>11</v>
      </c>
      <c r="G2212" s="1" t="s">
        <v>4041</v>
      </c>
      <c r="H2212" s="1" t="s">
        <v>13398</v>
      </c>
      <c r="I2212" s="1">
        <v>12</v>
      </c>
      <c r="L2212" s="1">
        <v>5</v>
      </c>
      <c r="M2212" s="1" t="s">
        <v>1094</v>
      </c>
      <c r="N2212" s="1" t="s">
        <v>7345</v>
      </c>
      <c r="O2212" s="1" t="s">
        <v>6</v>
      </c>
      <c r="P2212" s="1" t="s">
        <v>6578</v>
      </c>
      <c r="T2212" s="1" t="s">
        <v>11369</v>
      </c>
      <c r="U2212" s="1" t="s">
        <v>4179</v>
      </c>
      <c r="V2212" s="1" t="s">
        <v>6936</v>
      </c>
      <c r="Y2212" s="1" t="s">
        <v>1094</v>
      </c>
      <c r="Z2212" s="1" t="s">
        <v>7345</v>
      </c>
      <c r="AC2212" s="1">
        <v>79</v>
      </c>
      <c r="AD2212" s="1" t="s">
        <v>188</v>
      </c>
      <c r="AE2212" s="1" t="s">
        <v>8734</v>
      </c>
      <c r="AJ2212" s="1" t="s">
        <v>17</v>
      </c>
      <c r="AK2212" s="1" t="s">
        <v>8908</v>
      </c>
      <c r="AL2212" s="1" t="s">
        <v>57</v>
      </c>
      <c r="AM2212" s="1" t="s">
        <v>8919</v>
      </c>
      <c r="AN2212" s="1" t="s">
        <v>57</v>
      </c>
      <c r="AO2212" s="1" t="s">
        <v>8919</v>
      </c>
      <c r="AP2212" s="1" t="s">
        <v>58</v>
      </c>
      <c r="AQ2212" s="1" t="s">
        <v>6774</v>
      </c>
      <c r="AR2212" s="1" t="s">
        <v>4529</v>
      </c>
      <c r="AS2212" s="1" t="s">
        <v>9103</v>
      </c>
      <c r="AT2212" s="1" t="s">
        <v>44</v>
      </c>
      <c r="AU2212" s="1" t="s">
        <v>6669</v>
      </c>
      <c r="AV2212" s="1" t="s">
        <v>310</v>
      </c>
      <c r="AW2212" s="1" t="s">
        <v>7854</v>
      </c>
      <c r="BB2212" s="1" t="s">
        <v>46</v>
      </c>
      <c r="BC2212" s="1" t="s">
        <v>6783</v>
      </c>
      <c r="BD2212" s="1" t="s">
        <v>1112</v>
      </c>
      <c r="BE2212" s="1" t="s">
        <v>7347</v>
      </c>
      <c r="BG2212" s="1" t="s">
        <v>44</v>
      </c>
      <c r="BH2212" s="1" t="s">
        <v>6669</v>
      </c>
      <c r="BI2212" s="1" t="s">
        <v>4530</v>
      </c>
      <c r="BJ2212" s="1" t="s">
        <v>10201</v>
      </c>
      <c r="BK2212" s="1" t="s">
        <v>44</v>
      </c>
      <c r="BL2212" s="1" t="s">
        <v>6669</v>
      </c>
      <c r="BM2212" s="1" t="s">
        <v>4531</v>
      </c>
      <c r="BN2212" s="1" t="s">
        <v>10250</v>
      </c>
      <c r="BO2212" s="1" t="s">
        <v>44</v>
      </c>
      <c r="BP2212" s="1" t="s">
        <v>6669</v>
      </c>
      <c r="BQ2212" s="1" t="s">
        <v>777</v>
      </c>
      <c r="BR2212" s="1" t="s">
        <v>8640</v>
      </c>
      <c r="BS2212" s="1" t="s">
        <v>56</v>
      </c>
      <c r="BT2212" s="1" t="s">
        <v>11552</v>
      </c>
    </row>
    <row r="2213" spans="1:72" ht="13.5" customHeight="1" x14ac:dyDescent="0.25">
      <c r="A2213" s="4" t="str">
        <f t="shared" si="70"/>
        <v>1687_풍각남면_284</v>
      </c>
      <c r="B2213" s="1">
        <v>1687</v>
      </c>
      <c r="C2213" s="1" t="s">
        <v>11322</v>
      </c>
      <c r="D2213" s="1" t="s">
        <v>11323</v>
      </c>
      <c r="E2213" s="1">
        <v>2212</v>
      </c>
      <c r="F2213" s="1">
        <v>11</v>
      </c>
      <c r="G2213" s="1" t="s">
        <v>4041</v>
      </c>
      <c r="H2213" s="1" t="s">
        <v>13398</v>
      </c>
      <c r="I2213" s="1">
        <v>12</v>
      </c>
      <c r="L2213" s="1">
        <v>5</v>
      </c>
      <c r="M2213" s="1" t="s">
        <v>1094</v>
      </c>
      <c r="N2213" s="1" t="s">
        <v>7345</v>
      </c>
      <c r="S2213" s="1" t="s">
        <v>93</v>
      </c>
      <c r="T2213" s="1" t="s">
        <v>6597</v>
      </c>
      <c r="U2213" s="1" t="s">
        <v>44</v>
      </c>
      <c r="V2213" s="1" t="s">
        <v>6669</v>
      </c>
      <c r="Y2213" s="1" t="s">
        <v>4281</v>
      </c>
      <c r="Z2213" s="1" t="s">
        <v>7123</v>
      </c>
      <c r="AC2213" s="1">
        <v>34</v>
      </c>
      <c r="AD2213" s="1" t="s">
        <v>55</v>
      </c>
      <c r="AE2213" s="1" t="s">
        <v>8716</v>
      </c>
    </row>
    <row r="2214" spans="1:72" ht="13.5" customHeight="1" x14ac:dyDescent="0.25">
      <c r="A2214" s="4" t="str">
        <f t="shared" si="70"/>
        <v>1687_풍각남면_284</v>
      </c>
      <c r="B2214" s="1">
        <v>1687</v>
      </c>
      <c r="C2214" s="1" t="s">
        <v>11322</v>
      </c>
      <c r="D2214" s="1" t="s">
        <v>11323</v>
      </c>
      <c r="E2214" s="1">
        <v>2213</v>
      </c>
      <c r="F2214" s="1">
        <v>11</v>
      </c>
      <c r="G2214" s="1" t="s">
        <v>4041</v>
      </c>
      <c r="H2214" s="1" t="s">
        <v>13398</v>
      </c>
      <c r="I2214" s="1">
        <v>12</v>
      </c>
      <c r="L2214" s="1">
        <v>5</v>
      </c>
      <c r="M2214" s="1" t="s">
        <v>1094</v>
      </c>
      <c r="N2214" s="1" t="s">
        <v>7345</v>
      </c>
      <c r="S2214" s="1" t="s">
        <v>341</v>
      </c>
      <c r="T2214" s="1" t="s">
        <v>6594</v>
      </c>
      <c r="U2214" s="1" t="s">
        <v>53</v>
      </c>
      <c r="V2214" s="1" t="s">
        <v>6668</v>
      </c>
      <c r="Y2214" s="1" t="s">
        <v>4532</v>
      </c>
      <c r="Z2214" s="1" t="s">
        <v>8215</v>
      </c>
      <c r="AC2214" s="1">
        <v>44</v>
      </c>
      <c r="AD2214" s="1" t="s">
        <v>229</v>
      </c>
      <c r="AE2214" s="1" t="s">
        <v>8739</v>
      </c>
      <c r="AJ2214" s="1" t="s">
        <v>17</v>
      </c>
      <c r="AK2214" s="1" t="s">
        <v>8908</v>
      </c>
      <c r="AL2214" s="1" t="s">
        <v>56</v>
      </c>
      <c r="AM2214" s="1" t="s">
        <v>11552</v>
      </c>
      <c r="AN2214" s="1" t="s">
        <v>108</v>
      </c>
      <c r="AO2214" s="1" t="s">
        <v>8869</v>
      </c>
      <c r="AP2214" s="1" t="s">
        <v>60</v>
      </c>
      <c r="AQ2214" s="1" t="s">
        <v>7012</v>
      </c>
      <c r="AR2214" s="1" t="s">
        <v>1340</v>
      </c>
      <c r="AS2214" s="1" t="s">
        <v>11657</v>
      </c>
      <c r="AT2214" s="1" t="s">
        <v>44</v>
      </c>
      <c r="AU2214" s="1" t="s">
        <v>6669</v>
      </c>
      <c r="AV2214" s="1" t="s">
        <v>1439</v>
      </c>
      <c r="AW2214" s="1" t="s">
        <v>8189</v>
      </c>
      <c r="BB2214" s="1" t="s">
        <v>46</v>
      </c>
      <c r="BC2214" s="1" t="s">
        <v>6783</v>
      </c>
      <c r="BD2214" s="1" t="s">
        <v>4533</v>
      </c>
      <c r="BE2214" s="1" t="s">
        <v>9824</v>
      </c>
    </row>
    <row r="2215" spans="1:72" ht="13.5" customHeight="1" x14ac:dyDescent="0.25">
      <c r="A2215" s="4" t="str">
        <f t="shared" si="70"/>
        <v>1687_풍각남면_284</v>
      </c>
      <c r="B2215" s="1">
        <v>1687</v>
      </c>
      <c r="C2215" s="1" t="s">
        <v>11322</v>
      </c>
      <c r="D2215" s="1" t="s">
        <v>11323</v>
      </c>
      <c r="E2215" s="1">
        <v>2214</v>
      </c>
      <c r="F2215" s="1">
        <v>11</v>
      </c>
      <c r="G2215" s="1" t="s">
        <v>4041</v>
      </c>
      <c r="H2215" s="1" t="s">
        <v>13398</v>
      </c>
      <c r="I2215" s="1">
        <v>12</v>
      </c>
      <c r="L2215" s="1">
        <v>5</v>
      </c>
      <c r="M2215" s="1" t="s">
        <v>1094</v>
      </c>
      <c r="N2215" s="1" t="s">
        <v>7345</v>
      </c>
      <c r="S2215" s="1" t="s">
        <v>343</v>
      </c>
      <c r="T2215" s="1" t="s">
        <v>6604</v>
      </c>
      <c r="Y2215" s="1" t="s">
        <v>1418</v>
      </c>
      <c r="Z2215" s="1" t="s">
        <v>11515</v>
      </c>
      <c r="AC2215" s="1">
        <v>5</v>
      </c>
      <c r="AD2215" s="1" t="s">
        <v>133</v>
      </c>
      <c r="AE2215" s="1" t="s">
        <v>8727</v>
      </c>
    </row>
    <row r="2216" spans="1:72" ht="13.5" customHeight="1" x14ac:dyDescent="0.25">
      <c r="A2216" s="4" t="str">
        <f t="shared" si="70"/>
        <v>1687_풍각남면_284</v>
      </c>
      <c r="B2216" s="1">
        <v>1687</v>
      </c>
      <c r="C2216" s="1" t="s">
        <v>11322</v>
      </c>
      <c r="D2216" s="1" t="s">
        <v>11323</v>
      </c>
      <c r="E2216" s="1">
        <v>2215</v>
      </c>
      <c r="F2216" s="1">
        <v>11</v>
      </c>
      <c r="G2216" s="1" t="s">
        <v>4041</v>
      </c>
      <c r="H2216" s="1" t="s">
        <v>13398</v>
      </c>
      <c r="I2216" s="1">
        <v>13</v>
      </c>
      <c r="J2216" s="1" t="s">
        <v>4534</v>
      </c>
      <c r="K2216" s="1" t="s">
        <v>11357</v>
      </c>
      <c r="L2216" s="1">
        <v>1</v>
      </c>
      <c r="M2216" s="1" t="s">
        <v>12671</v>
      </c>
      <c r="N2216" s="1" t="s">
        <v>13168</v>
      </c>
      <c r="O2216" s="1" t="s">
        <v>6</v>
      </c>
      <c r="P2216" s="1" t="s">
        <v>6578</v>
      </c>
      <c r="T2216" s="1" t="s">
        <v>11369</v>
      </c>
      <c r="U2216" s="1" t="s">
        <v>4535</v>
      </c>
      <c r="V2216" s="1" t="s">
        <v>11425</v>
      </c>
      <c r="W2216" s="1" t="s">
        <v>98</v>
      </c>
      <c r="X2216" s="1" t="s">
        <v>11439</v>
      </c>
      <c r="Y2216" s="1" t="s">
        <v>2034</v>
      </c>
      <c r="Z2216" s="1" t="s">
        <v>7596</v>
      </c>
      <c r="AC2216" s="1">
        <v>30</v>
      </c>
      <c r="AD2216" s="1" t="s">
        <v>136</v>
      </c>
      <c r="AE2216" s="1" t="s">
        <v>8728</v>
      </c>
      <c r="AJ2216" s="1" t="s">
        <v>17</v>
      </c>
      <c r="AK2216" s="1" t="s">
        <v>8908</v>
      </c>
      <c r="AL2216" s="1" t="s">
        <v>56</v>
      </c>
      <c r="AM2216" s="1" t="s">
        <v>11552</v>
      </c>
      <c r="AT2216" s="1" t="s">
        <v>288</v>
      </c>
      <c r="AU2216" s="1" t="s">
        <v>6823</v>
      </c>
      <c r="AV2216" s="1" t="s">
        <v>4536</v>
      </c>
      <c r="AW2216" s="1" t="s">
        <v>7928</v>
      </c>
      <c r="BG2216" s="1" t="s">
        <v>60</v>
      </c>
      <c r="BH2216" s="1" t="s">
        <v>7012</v>
      </c>
      <c r="BI2216" s="1" t="s">
        <v>4537</v>
      </c>
      <c r="BJ2216" s="1" t="s">
        <v>11895</v>
      </c>
      <c r="BK2216" s="1" t="s">
        <v>60</v>
      </c>
      <c r="BL2216" s="1" t="s">
        <v>7012</v>
      </c>
      <c r="BM2216" s="1" t="s">
        <v>4526</v>
      </c>
      <c r="BN2216" s="1" t="s">
        <v>9575</v>
      </c>
      <c r="BO2216" s="1" t="s">
        <v>180</v>
      </c>
      <c r="BP2216" s="1" t="s">
        <v>6712</v>
      </c>
      <c r="BQ2216" s="1" t="s">
        <v>4538</v>
      </c>
      <c r="BR2216" s="1" t="s">
        <v>11126</v>
      </c>
      <c r="BS2216" s="1" t="s">
        <v>106</v>
      </c>
      <c r="BT2216" s="1" t="s">
        <v>8894</v>
      </c>
    </row>
    <row r="2217" spans="1:72" ht="13.5" customHeight="1" x14ac:dyDescent="0.25">
      <c r="A2217" s="4" t="str">
        <f t="shared" si="70"/>
        <v>1687_풍각남면_284</v>
      </c>
      <c r="B2217" s="1">
        <v>1687</v>
      </c>
      <c r="C2217" s="1" t="s">
        <v>11322</v>
      </c>
      <c r="D2217" s="1" t="s">
        <v>11323</v>
      </c>
      <c r="E2217" s="1">
        <v>2216</v>
      </c>
      <c r="F2217" s="1">
        <v>11</v>
      </c>
      <c r="G2217" s="1" t="s">
        <v>4041</v>
      </c>
      <c r="H2217" s="1" t="s">
        <v>13398</v>
      </c>
      <c r="I2217" s="1">
        <v>13</v>
      </c>
      <c r="L2217" s="1">
        <v>2</v>
      </c>
      <c r="M2217" s="1" t="s">
        <v>12672</v>
      </c>
      <c r="N2217" s="1" t="s">
        <v>13169</v>
      </c>
      <c r="O2217" s="1" t="s">
        <v>6</v>
      </c>
      <c r="P2217" s="1" t="s">
        <v>6578</v>
      </c>
      <c r="T2217" s="1" t="s">
        <v>11368</v>
      </c>
      <c r="U2217" s="1" t="s">
        <v>3139</v>
      </c>
      <c r="V2217" s="1" t="s">
        <v>6931</v>
      </c>
      <c r="W2217" s="1" t="s">
        <v>4539</v>
      </c>
      <c r="X2217" s="1" t="s">
        <v>7104</v>
      </c>
      <c r="Y2217" s="1" t="s">
        <v>4540</v>
      </c>
      <c r="Z2217" s="1" t="s">
        <v>8216</v>
      </c>
      <c r="AC2217" s="1">
        <v>48</v>
      </c>
      <c r="AD2217" s="1" t="s">
        <v>427</v>
      </c>
      <c r="AE2217" s="1" t="s">
        <v>8758</v>
      </c>
      <c r="AJ2217" s="1" t="s">
        <v>17</v>
      </c>
      <c r="AK2217" s="1" t="s">
        <v>8908</v>
      </c>
      <c r="AL2217" s="1" t="s">
        <v>3073</v>
      </c>
      <c r="AM2217" s="1" t="s">
        <v>8871</v>
      </c>
      <c r="AT2217" s="1" t="s">
        <v>1184</v>
      </c>
      <c r="AU2217" s="1" t="s">
        <v>6748</v>
      </c>
      <c r="AV2217" s="1" t="s">
        <v>4111</v>
      </c>
      <c r="AW2217" s="1" t="s">
        <v>9575</v>
      </c>
      <c r="BG2217" s="1" t="s">
        <v>471</v>
      </c>
      <c r="BH2217" s="1" t="s">
        <v>9170</v>
      </c>
      <c r="BI2217" s="1" t="s">
        <v>4541</v>
      </c>
      <c r="BJ2217" s="1" t="s">
        <v>10202</v>
      </c>
      <c r="BK2217" s="1" t="s">
        <v>471</v>
      </c>
      <c r="BL2217" s="1" t="s">
        <v>9170</v>
      </c>
      <c r="BM2217" s="1" t="s">
        <v>4542</v>
      </c>
      <c r="BN2217" s="1" t="s">
        <v>7090</v>
      </c>
      <c r="BO2217" s="1" t="s">
        <v>1184</v>
      </c>
      <c r="BP2217" s="1" t="s">
        <v>6748</v>
      </c>
      <c r="BQ2217" s="1" t="s">
        <v>4543</v>
      </c>
      <c r="BR2217" s="1" t="s">
        <v>12025</v>
      </c>
      <c r="BS2217" s="1" t="s">
        <v>933</v>
      </c>
      <c r="BT2217" s="1" t="s">
        <v>8962</v>
      </c>
    </row>
    <row r="2218" spans="1:72" ht="13.5" customHeight="1" x14ac:dyDescent="0.25">
      <c r="A2218" s="4" t="str">
        <f t="shared" si="70"/>
        <v>1687_풍각남면_284</v>
      </c>
      <c r="B2218" s="1">
        <v>1687</v>
      </c>
      <c r="C2218" s="1" t="s">
        <v>11322</v>
      </c>
      <c r="D2218" s="1" t="s">
        <v>11323</v>
      </c>
      <c r="E2218" s="1">
        <v>2217</v>
      </c>
      <c r="F2218" s="1">
        <v>11</v>
      </c>
      <c r="G2218" s="1" t="s">
        <v>4041</v>
      </c>
      <c r="H2218" s="1" t="s">
        <v>13398</v>
      </c>
      <c r="I2218" s="1">
        <v>13</v>
      </c>
      <c r="L2218" s="1">
        <v>2</v>
      </c>
      <c r="M2218" s="1" t="s">
        <v>12672</v>
      </c>
      <c r="N2218" s="1" t="s">
        <v>13169</v>
      </c>
      <c r="S2218" s="1" t="s">
        <v>52</v>
      </c>
      <c r="T2218" s="1" t="s">
        <v>6593</v>
      </c>
      <c r="W2218" s="1" t="s">
        <v>4309</v>
      </c>
      <c r="X2218" s="1" t="s">
        <v>7103</v>
      </c>
      <c r="Y2218" s="1" t="s">
        <v>405</v>
      </c>
      <c r="Z2218" s="1" t="s">
        <v>7177</v>
      </c>
      <c r="AC2218" s="1">
        <v>28</v>
      </c>
      <c r="AD2218" s="1" t="s">
        <v>340</v>
      </c>
      <c r="AE2218" s="1" t="s">
        <v>8750</v>
      </c>
      <c r="AJ2218" s="1" t="s">
        <v>17</v>
      </c>
      <c r="AK2218" s="1" t="s">
        <v>8908</v>
      </c>
      <c r="AL2218" s="1" t="s">
        <v>51</v>
      </c>
      <c r="AM2218" s="1" t="s">
        <v>8849</v>
      </c>
      <c r="AT2218" s="1" t="s">
        <v>58</v>
      </c>
      <c r="AU2218" s="1" t="s">
        <v>6774</v>
      </c>
      <c r="AV2218" s="1" t="s">
        <v>4544</v>
      </c>
      <c r="AW2218" s="1" t="s">
        <v>9576</v>
      </c>
      <c r="BG2218" s="1" t="s">
        <v>1179</v>
      </c>
      <c r="BH2218" s="1" t="s">
        <v>11413</v>
      </c>
      <c r="BI2218" s="1" t="s">
        <v>4545</v>
      </c>
      <c r="BJ2218" s="1" t="s">
        <v>9385</v>
      </c>
      <c r="BK2218" s="1" t="s">
        <v>471</v>
      </c>
      <c r="BL2218" s="1" t="s">
        <v>9170</v>
      </c>
      <c r="BM2218" s="1" t="s">
        <v>4546</v>
      </c>
      <c r="BN2218" s="1" t="s">
        <v>10637</v>
      </c>
      <c r="BO2218" s="1" t="s">
        <v>1184</v>
      </c>
      <c r="BP2218" s="1" t="s">
        <v>6748</v>
      </c>
      <c r="BQ2218" s="1" t="s">
        <v>4547</v>
      </c>
      <c r="BR2218" s="1" t="s">
        <v>11127</v>
      </c>
      <c r="BS2218" s="1" t="s">
        <v>351</v>
      </c>
      <c r="BT2218" s="1" t="s">
        <v>8854</v>
      </c>
    </row>
    <row r="2219" spans="1:72" ht="13.5" customHeight="1" x14ac:dyDescent="0.25">
      <c r="A2219" s="4" t="str">
        <f t="shared" si="70"/>
        <v>1687_풍각남면_284</v>
      </c>
      <c r="B2219" s="1">
        <v>1687</v>
      </c>
      <c r="C2219" s="1" t="s">
        <v>11322</v>
      </c>
      <c r="D2219" s="1" t="s">
        <v>11323</v>
      </c>
      <c r="E2219" s="1">
        <v>2218</v>
      </c>
      <c r="F2219" s="1">
        <v>11</v>
      </c>
      <c r="G2219" s="1" t="s">
        <v>4041</v>
      </c>
      <c r="H2219" s="1" t="s">
        <v>13398</v>
      </c>
      <c r="I2219" s="1">
        <v>13</v>
      </c>
      <c r="L2219" s="1">
        <v>2</v>
      </c>
      <c r="M2219" s="1" t="s">
        <v>12672</v>
      </c>
      <c r="N2219" s="1" t="s">
        <v>13169</v>
      </c>
      <c r="S2219" s="1" t="s">
        <v>4548</v>
      </c>
      <c r="T2219" s="1" t="s">
        <v>6647</v>
      </c>
      <c r="U2219" s="1" t="s">
        <v>4549</v>
      </c>
      <c r="V2219" s="1" t="s">
        <v>6955</v>
      </c>
      <c r="W2219" s="1" t="s">
        <v>84</v>
      </c>
      <c r="X2219" s="1" t="s">
        <v>11440</v>
      </c>
      <c r="Y2219" s="1" t="s">
        <v>140</v>
      </c>
      <c r="Z2219" s="1" t="s">
        <v>7129</v>
      </c>
      <c r="AC2219" s="1">
        <v>37</v>
      </c>
      <c r="AD2219" s="1" t="s">
        <v>124</v>
      </c>
      <c r="AE2219" s="1" t="s">
        <v>8726</v>
      </c>
      <c r="AJ2219" s="1" t="s">
        <v>17</v>
      </c>
      <c r="AK2219" s="1" t="s">
        <v>8908</v>
      </c>
      <c r="AL2219" s="1" t="s">
        <v>4550</v>
      </c>
      <c r="AM2219" s="1" t="s">
        <v>8947</v>
      </c>
      <c r="AT2219" s="1" t="s">
        <v>297</v>
      </c>
      <c r="AU2219" s="1" t="s">
        <v>11759</v>
      </c>
      <c r="AV2219" s="1" t="s">
        <v>1678</v>
      </c>
      <c r="AW2219" s="1" t="s">
        <v>7518</v>
      </c>
      <c r="BG2219" s="1" t="s">
        <v>148</v>
      </c>
      <c r="BH2219" s="1" t="s">
        <v>11401</v>
      </c>
      <c r="BI2219" s="1" t="s">
        <v>4551</v>
      </c>
      <c r="BJ2219" s="1" t="s">
        <v>10203</v>
      </c>
      <c r="BK2219" s="1" t="s">
        <v>60</v>
      </c>
      <c r="BL2219" s="1" t="s">
        <v>7012</v>
      </c>
      <c r="BM2219" s="1" t="s">
        <v>4520</v>
      </c>
      <c r="BN2219" s="1" t="s">
        <v>8397</v>
      </c>
      <c r="BO2219" s="1" t="s">
        <v>297</v>
      </c>
      <c r="BP2219" s="1" t="s">
        <v>11399</v>
      </c>
      <c r="BQ2219" s="1" t="s">
        <v>4552</v>
      </c>
      <c r="BR2219" s="1" t="s">
        <v>11128</v>
      </c>
      <c r="BS2219" s="1" t="s">
        <v>108</v>
      </c>
      <c r="BT2219" s="1" t="s">
        <v>8869</v>
      </c>
    </row>
    <row r="2220" spans="1:72" ht="13.5" customHeight="1" x14ac:dyDescent="0.25">
      <c r="A2220" s="4" t="str">
        <f t="shared" si="70"/>
        <v>1687_풍각남면_284</v>
      </c>
      <c r="B2220" s="1">
        <v>1687</v>
      </c>
      <c r="C2220" s="1" t="s">
        <v>11322</v>
      </c>
      <c r="D2220" s="1" t="s">
        <v>11323</v>
      </c>
      <c r="E2220" s="1">
        <v>2219</v>
      </c>
      <c r="F2220" s="1">
        <v>11</v>
      </c>
      <c r="G2220" s="1" t="s">
        <v>4041</v>
      </c>
      <c r="H2220" s="1" t="s">
        <v>13398</v>
      </c>
      <c r="I2220" s="1">
        <v>13</v>
      </c>
      <c r="L2220" s="1">
        <v>2</v>
      </c>
      <c r="M2220" s="1" t="s">
        <v>12672</v>
      </c>
      <c r="N2220" s="1" t="s">
        <v>13169</v>
      </c>
      <c r="S2220" s="1" t="s">
        <v>4553</v>
      </c>
      <c r="T2220" s="1" t="s">
        <v>6648</v>
      </c>
      <c r="Y2220" s="1" t="s">
        <v>13928</v>
      </c>
      <c r="Z2220" s="1" t="s">
        <v>8217</v>
      </c>
      <c r="AC2220" s="1">
        <v>13</v>
      </c>
      <c r="AD2220" s="1" t="s">
        <v>314</v>
      </c>
      <c r="AE2220" s="1" t="s">
        <v>8747</v>
      </c>
    </row>
    <row r="2221" spans="1:72" ht="13.5" customHeight="1" x14ac:dyDescent="0.25">
      <c r="A2221" s="4" t="str">
        <f t="shared" si="70"/>
        <v>1687_풍각남면_284</v>
      </c>
      <c r="B2221" s="1">
        <v>1687</v>
      </c>
      <c r="C2221" s="1" t="s">
        <v>11322</v>
      </c>
      <c r="D2221" s="1" t="s">
        <v>11323</v>
      </c>
      <c r="E2221" s="1">
        <v>2220</v>
      </c>
      <c r="F2221" s="1">
        <v>11</v>
      </c>
      <c r="G2221" s="1" t="s">
        <v>4041</v>
      </c>
      <c r="H2221" s="1" t="s">
        <v>13398</v>
      </c>
      <c r="I2221" s="1">
        <v>13</v>
      </c>
      <c r="L2221" s="1">
        <v>2</v>
      </c>
      <c r="M2221" s="1" t="s">
        <v>12672</v>
      </c>
      <c r="N2221" s="1" t="s">
        <v>13169</v>
      </c>
      <c r="S2221" s="1" t="s">
        <v>93</v>
      </c>
      <c r="T2221" s="1" t="s">
        <v>6597</v>
      </c>
      <c r="Y2221" s="1" t="s">
        <v>4554</v>
      </c>
      <c r="Z2221" s="1" t="s">
        <v>8218</v>
      </c>
      <c r="AC2221" s="1">
        <v>7</v>
      </c>
      <c r="AD2221" s="1" t="s">
        <v>121</v>
      </c>
      <c r="AE2221" s="1" t="s">
        <v>8725</v>
      </c>
    </row>
    <row r="2222" spans="1:72" ht="13.5" customHeight="1" x14ac:dyDescent="0.25">
      <c r="A2222" s="4" t="str">
        <f t="shared" si="70"/>
        <v>1687_풍각남면_284</v>
      </c>
      <c r="B2222" s="1">
        <v>1687</v>
      </c>
      <c r="C2222" s="1" t="s">
        <v>11322</v>
      </c>
      <c r="D2222" s="1" t="s">
        <v>11323</v>
      </c>
      <c r="E2222" s="1">
        <v>2221</v>
      </c>
      <c r="F2222" s="1">
        <v>11</v>
      </c>
      <c r="G2222" s="1" t="s">
        <v>4041</v>
      </c>
      <c r="H2222" s="1" t="s">
        <v>13398</v>
      </c>
      <c r="I2222" s="1">
        <v>13</v>
      </c>
      <c r="L2222" s="1">
        <v>2</v>
      </c>
      <c r="M2222" s="1" t="s">
        <v>12672</v>
      </c>
      <c r="N2222" s="1" t="s">
        <v>13169</v>
      </c>
      <c r="T2222" s="1" t="s">
        <v>11389</v>
      </c>
      <c r="U2222" s="1" t="s">
        <v>326</v>
      </c>
      <c r="V2222" s="1" t="s">
        <v>6686</v>
      </c>
      <c r="Y2222" s="1" t="s">
        <v>182</v>
      </c>
      <c r="Z2222" s="1" t="s">
        <v>7779</v>
      </c>
      <c r="AF2222" s="1" t="s">
        <v>4235</v>
      </c>
      <c r="AG2222" s="1" t="s">
        <v>8809</v>
      </c>
      <c r="AT2222" s="1" t="s">
        <v>4555</v>
      </c>
      <c r="AU2222" s="1" t="s">
        <v>9223</v>
      </c>
      <c r="AV2222" s="1" t="s">
        <v>3094</v>
      </c>
      <c r="AW2222" s="1" t="s">
        <v>9577</v>
      </c>
      <c r="BB2222" s="1" t="s">
        <v>1193</v>
      </c>
      <c r="BC2222" s="1" t="s">
        <v>11823</v>
      </c>
    </row>
    <row r="2223" spans="1:72" ht="13.5" customHeight="1" x14ac:dyDescent="0.25">
      <c r="A2223" s="4" t="str">
        <f t="shared" si="70"/>
        <v>1687_풍각남면_284</v>
      </c>
      <c r="B2223" s="1">
        <v>1687</v>
      </c>
      <c r="C2223" s="1" t="s">
        <v>11322</v>
      </c>
      <c r="D2223" s="1" t="s">
        <v>11323</v>
      </c>
      <c r="E2223" s="1">
        <v>2222</v>
      </c>
      <c r="F2223" s="1">
        <v>11</v>
      </c>
      <c r="G2223" s="1" t="s">
        <v>4041</v>
      </c>
      <c r="H2223" s="1" t="s">
        <v>13398</v>
      </c>
      <c r="I2223" s="1">
        <v>13</v>
      </c>
      <c r="L2223" s="1">
        <v>2</v>
      </c>
      <c r="M2223" s="1" t="s">
        <v>12672</v>
      </c>
      <c r="N2223" s="1" t="s">
        <v>13169</v>
      </c>
      <c r="T2223" s="1" t="s">
        <v>11389</v>
      </c>
      <c r="U2223" s="1" t="s">
        <v>4556</v>
      </c>
      <c r="V2223" s="1" t="s">
        <v>6956</v>
      </c>
      <c r="Y2223" s="1" t="s">
        <v>4557</v>
      </c>
      <c r="Z2223" s="1" t="s">
        <v>8219</v>
      </c>
      <c r="AC2223" s="1">
        <v>77</v>
      </c>
      <c r="AD2223" s="1" t="s">
        <v>611</v>
      </c>
      <c r="AE2223" s="1" t="s">
        <v>8764</v>
      </c>
      <c r="AF2223" s="1" t="s">
        <v>11597</v>
      </c>
      <c r="AG2223" s="1" t="s">
        <v>11599</v>
      </c>
      <c r="AH2223" s="1" t="s">
        <v>11598</v>
      </c>
      <c r="AI2223" s="1" t="s">
        <v>11600</v>
      </c>
      <c r="AT2223" s="1" t="s">
        <v>4555</v>
      </c>
      <c r="AU2223" s="1" t="s">
        <v>9223</v>
      </c>
      <c r="AV2223" s="1" t="s">
        <v>784</v>
      </c>
      <c r="AW2223" s="1" t="s">
        <v>7975</v>
      </c>
      <c r="BB2223" s="1" t="s">
        <v>53</v>
      </c>
      <c r="BC2223" s="1" t="s">
        <v>6668</v>
      </c>
      <c r="BF2223" s="1" t="s">
        <v>28</v>
      </c>
    </row>
    <row r="2224" spans="1:72" ht="13.5" customHeight="1" x14ac:dyDescent="0.25">
      <c r="A2224" s="4" t="str">
        <f t="shared" si="70"/>
        <v>1687_풍각남면_284</v>
      </c>
      <c r="B2224" s="1">
        <v>1687</v>
      </c>
      <c r="C2224" s="1" t="s">
        <v>11322</v>
      </c>
      <c r="D2224" s="1" t="s">
        <v>11323</v>
      </c>
      <c r="E2224" s="1">
        <v>2223</v>
      </c>
      <c r="F2224" s="1">
        <v>11</v>
      </c>
      <c r="G2224" s="1" t="s">
        <v>4041</v>
      </c>
      <c r="H2224" s="1" t="s">
        <v>13398</v>
      </c>
      <c r="I2224" s="1">
        <v>13</v>
      </c>
      <c r="L2224" s="1">
        <v>2</v>
      </c>
      <c r="M2224" s="1" t="s">
        <v>12672</v>
      </c>
      <c r="N2224" s="1" t="s">
        <v>13169</v>
      </c>
      <c r="T2224" s="1" t="s">
        <v>11389</v>
      </c>
      <c r="U2224" s="1" t="s">
        <v>322</v>
      </c>
      <c r="V2224" s="1" t="s">
        <v>6685</v>
      </c>
      <c r="Y2224" s="1" t="s">
        <v>1755</v>
      </c>
      <c r="Z2224" s="1" t="s">
        <v>8220</v>
      </c>
      <c r="AG2224" s="1" t="s">
        <v>11601</v>
      </c>
      <c r="AT2224" s="1" t="s">
        <v>4555</v>
      </c>
      <c r="AU2224" s="1" t="s">
        <v>9223</v>
      </c>
      <c r="AV2224" s="1" t="s">
        <v>4558</v>
      </c>
      <c r="AW2224" s="1" t="s">
        <v>9578</v>
      </c>
      <c r="BB2224" s="1" t="s">
        <v>1193</v>
      </c>
      <c r="BC2224" s="1" t="s">
        <v>11823</v>
      </c>
      <c r="BF2224" s="1" t="s">
        <v>11810</v>
      </c>
    </row>
    <row r="2225" spans="1:58" ht="13.5" customHeight="1" x14ac:dyDescent="0.25">
      <c r="A2225" s="4" t="str">
        <f t="shared" si="70"/>
        <v>1687_풍각남면_284</v>
      </c>
      <c r="B2225" s="1">
        <v>1687</v>
      </c>
      <c r="C2225" s="1" t="s">
        <v>11322</v>
      </c>
      <c r="D2225" s="1" t="s">
        <v>11323</v>
      </c>
      <c r="E2225" s="1">
        <v>2224</v>
      </c>
      <c r="F2225" s="1">
        <v>11</v>
      </c>
      <c r="G2225" s="1" t="s">
        <v>4041</v>
      </c>
      <c r="H2225" s="1" t="s">
        <v>13398</v>
      </c>
      <c r="I2225" s="1">
        <v>13</v>
      </c>
      <c r="L2225" s="1">
        <v>2</v>
      </c>
      <c r="M2225" s="1" t="s">
        <v>12672</v>
      </c>
      <c r="N2225" s="1" t="s">
        <v>13169</v>
      </c>
      <c r="T2225" s="1" t="s">
        <v>11389</v>
      </c>
      <c r="U2225" s="1" t="s">
        <v>326</v>
      </c>
      <c r="V2225" s="1" t="s">
        <v>6686</v>
      </c>
      <c r="Y2225" s="1" t="s">
        <v>294</v>
      </c>
      <c r="Z2225" s="1" t="s">
        <v>7930</v>
      </c>
      <c r="AF2225" s="1" t="s">
        <v>13558</v>
      </c>
      <c r="AG2225" s="1" t="s">
        <v>11601</v>
      </c>
      <c r="AU2225" s="1" t="s">
        <v>9223</v>
      </c>
      <c r="AW2225" s="1" t="s">
        <v>9578</v>
      </c>
      <c r="BC2225" s="1" t="s">
        <v>11823</v>
      </c>
      <c r="BF2225" s="1" t="s">
        <v>11812</v>
      </c>
    </row>
    <row r="2226" spans="1:58" ht="13.5" customHeight="1" x14ac:dyDescent="0.25">
      <c r="A2226" s="4" t="str">
        <f t="shared" si="70"/>
        <v>1687_풍각남면_284</v>
      </c>
      <c r="B2226" s="1">
        <v>1687</v>
      </c>
      <c r="C2226" s="1" t="s">
        <v>11322</v>
      </c>
      <c r="D2226" s="1" t="s">
        <v>11323</v>
      </c>
      <c r="E2226" s="1">
        <v>2225</v>
      </c>
      <c r="F2226" s="1">
        <v>11</v>
      </c>
      <c r="G2226" s="1" t="s">
        <v>4041</v>
      </c>
      <c r="H2226" s="1" t="s">
        <v>13398</v>
      </c>
      <c r="I2226" s="1">
        <v>13</v>
      </c>
      <c r="L2226" s="1">
        <v>2</v>
      </c>
      <c r="M2226" s="1" t="s">
        <v>12672</v>
      </c>
      <c r="N2226" s="1" t="s">
        <v>13169</v>
      </c>
      <c r="T2226" s="1" t="s">
        <v>11389</v>
      </c>
      <c r="U2226" s="1" t="s">
        <v>322</v>
      </c>
      <c r="V2226" s="1" t="s">
        <v>6685</v>
      </c>
      <c r="Y2226" s="1" t="s">
        <v>4559</v>
      </c>
      <c r="Z2226" s="1" t="s">
        <v>8221</v>
      </c>
      <c r="AT2226" s="1" t="s">
        <v>4555</v>
      </c>
      <c r="AU2226" s="1" t="s">
        <v>9223</v>
      </c>
      <c r="AV2226" s="1" t="s">
        <v>4560</v>
      </c>
      <c r="AW2226" s="1" t="s">
        <v>9579</v>
      </c>
      <c r="BB2226" s="1" t="s">
        <v>1193</v>
      </c>
      <c r="BC2226" s="1" t="s">
        <v>11823</v>
      </c>
      <c r="BF2226" s="1" t="s">
        <v>11810</v>
      </c>
    </row>
    <row r="2227" spans="1:58" ht="13.5" customHeight="1" x14ac:dyDescent="0.25">
      <c r="A2227" s="4" t="str">
        <f t="shared" si="70"/>
        <v>1687_풍각남면_284</v>
      </c>
      <c r="B2227" s="1">
        <v>1687</v>
      </c>
      <c r="C2227" s="1" t="s">
        <v>11322</v>
      </c>
      <c r="D2227" s="1" t="s">
        <v>11323</v>
      </c>
      <c r="E2227" s="1">
        <v>2226</v>
      </c>
      <c r="F2227" s="1">
        <v>11</v>
      </c>
      <c r="G2227" s="1" t="s">
        <v>4041</v>
      </c>
      <c r="H2227" s="1" t="s">
        <v>13398</v>
      </c>
      <c r="I2227" s="1">
        <v>13</v>
      </c>
      <c r="L2227" s="1">
        <v>2</v>
      </c>
      <c r="M2227" s="1" t="s">
        <v>12672</v>
      </c>
      <c r="N2227" s="1" t="s">
        <v>13169</v>
      </c>
      <c r="T2227" s="1" t="s">
        <v>11389</v>
      </c>
      <c r="U2227" s="1" t="s">
        <v>326</v>
      </c>
      <c r="V2227" s="1" t="s">
        <v>6686</v>
      </c>
      <c r="Y2227" s="1" t="s">
        <v>4561</v>
      </c>
      <c r="Z2227" s="1" t="s">
        <v>8222</v>
      </c>
      <c r="AF2227" s="1" t="s">
        <v>571</v>
      </c>
      <c r="AG2227" s="1" t="s">
        <v>7068</v>
      </c>
    </row>
    <row r="2228" spans="1:58" ht="13.5" customHeight="1" x14ac:dyDescent="0.25">
      <c r="A2228" s="4" t="str">
        <f t="shared" si="70"/>
        <v>1687_풍각남면_284</v>
      </c>
      <c r="B2228" s="1">
        <v>1687</v>
      </c>
      <c r="C2228" s="1" t="s">
        <v>11322</v>
      </c>
      <c r="D2228" s="1" t="s">
        <v>11323</v>
      </c>
      <c r="E2228" s="1">
        <v>2227</v>
      </c>
      <c r="F2228" s="1">
        <v>11</v>
      </c>
      <c r="G2228" s="1" t="s">
        <v>4041</v>
      </c>
      <c r="H2228" s="1" t="s">
        <v>13398</v>
      </c>
      <c r="I2228" s="1">
        <v>13</v>
      </c>
      <c r="L2228" s="1">
        <v>2</v>
      </c>
      <c r="M2228" s="1" t="s">
        <v>12672</v>
      </c>
      <c r="N2228" s="1" t="s">
        <v>13169</v>
      </c>
      <c r="T2228" s="1" t="s">
        <v>11389</v>
      </c>
      <c r="U2228" s="1" t="s">
        <v>322</v>
      </c>
      <c r="V2228" s="1" t="s">
        <v>6685</v>
      </c>
      <c r="Y2228" s="1" t="s">
        <v>4562</v>
      </c>
      <c r="Z2228" s="1" t="s">
        <v>8223</v>
      </c>
      <c r="AF2228" s="1" t="s">
        <v>11605</v>
      </c>
      <c r="AG2228" s="1" t="s">
        <v>7068</v>
      </c>
      <c r="BB2228" s="1" t="s">
        <v>322</v>
      </c>
      <c r="BC2228" s="1" t="s">
        <v>6685</v>
      </c>
      <c r="BD2228" s="1" t="s">
        <v>4563</v>
      </c>
      <c r="BE2228" s="1" t="s">
        <v>9825</v>
      </c>
      <c r="BF2228" s="1" t="s">
        <v>11818</v>
      </c>
    </row>
    <row r="2229" spans="1:58" ht="13.5" customHeight="1" x14ac:dyDescent="0.25">
      <c r="A2229" s="4" t="str">
        <f t="shared" si="70"/>
        <v>1687_풍각남면_284</v>
      </c>
      <c r="B2229" s="1">
        <v>1687</v>
      </c>
      <c r="C2229" s="1" t="s">
        <v>11322</v>
      </c>
      <c r="D2229" s="1" t="s">
        <v>11323</v>
      </c>
      <c r="E2229" s="1">
        <v>2228</v>
      </c>
      <c r="F2229" s="1">
        <v>11</v>
      </c>
      <c r="G2229" s="1" t="s">
        <v>4041</v>
      </c>
      <c r="H2229" s="1" t="s">
        <v>13398</v>
      </c>
      <c r="I2229" s="1">
        <v>13</v>
      </c>
      <c r="L2229" s="1">
        <v>2</v>
      </c>
      <c r="M2229" s="1" t="s">
        <v>12672</v>
      </c>
      <c r="N2229" s="1" t="s">
        <v>13169</v>
      </c>
      <c r="T2229" s="1" t="s">
        <v>11389</v>
      </c>
      <c r="U2229" s="1" t="s">
        <v>326</v>
      </c>
      <c r="V2229" s="1" t="s">
        <v>6686</v>
      </c>
      <c r="Y2229" s="1" t="s">
        <v>13432</v>
      </c>
      <c r="Z2229" s="1" t="s">
        <v>13450</v>
      </c>
      <c r="AF2229" s="1" t="s">
        <v>11604</v>
      </c>
      <c r="AG2229" s="1" t="s">
        <v>11603</v>
      </c>
      <c r="AT2229" s="1" t="s">
        <v>326</v>
      </c>
      <c r="AU2229" s="1" t="s">
        <v>6686</v>
      </c>
      <c r="AV2229" s="1" t="s">
        <v>4564</v>
      </c>
      <c r="AW2229" s="1" t="s">
        <v>9580</v>
      </c>
      <c r="BB2229" s="1" t="s">
        <v>1193</v>
      </c>
      <c r="BC2229" s="1" t="s">
        <v>11823</v>
      </c>
      <c r="BF2229" s="1" t="s">
        <v>11810</v>
      </c>
    </row>
    <row r="2230" spans="1:58" ht="13.5" customHeight="1" x14ac:dyDescent="0.25">
      <c r="A2230" s="4" t="str">
        <f t="shared" si="70"/>
        <v>1687_풍각남면_284</v>
      </c>
      <c r="B2230" s="1">
        <v>1687</v>
      </c>
      <c r="C2230" s="1" t="s">
        <v>11322</v>
      </c>
      <c r="D2230" s="1" t="s">
        <v>11323</v>
      </c>
      <c r="E2230" s="1">
        <v>2229</v>
      </c>
      <c r="F2230" s="1">
        <v>11</v>
      </c>
      <c r="G2230" s="1" t="s">
        <v>4041</v>
      </c>
      <c r="H2230" s="1" t="s">
        <v>13398</v>
      </c>
      <c r="I2230" s="1">
        <v>13</v>
      </c>
      <c r="L2230" s="1">
        <v>2</v>
      </c>
      <c r="M2230" s="1" t="s">
        <v>12672</v>
      </c>
      <c r="N2230" s="1" t="s">
        <v>13169</v>
      </c>
      <c r="T2230" s="1" t="s">
        <v>11389</v>
      </c>
      <c r="U2230" s="1" t="s">
        <v>322</v>
      </c>
      <c r="V2230" s="1" t="s">
        <v>6685</v>
      </c>
      <c r="Y2230" s="1" t="s">
        <v>3991</v>
      </c>
      <c r="Z2230" s="1" t="s">
        <v>8067</v>
      </c>
      <c r="AG2230" s="1" t="s">
        <v>13557</v>
      </c>
      <c r="AI2230" s="1" t="s">
        <v>11602</v>
      </c>
    </row>
    <row r="2231" spans="1:58" ht="13.5" customHeight="1" x14ac:dyDescent="0.25">
      <c r="A2231" s="4" t="str">
        <f t="shared" si="70"/>
        <v>1687_풍각남면_284</v>
      </c>
      <c r="B2231" s="1">
        <v>1687</v>
      </c>
      <c r="C2231" s="1" t="s">
        <v>11322</v>
      </c>
      <c r="D2231" s="1" t="s">
        <v>11323</v>
      </c>
      <c r="E2231" s="1">
        <v>2230</v>
      </c>
      <c r="F2231" s="1">
        <v>11</v>
      </c>
      <c r="G2231" s="1" t="s">
        <v>4041</v>
      </c>
      <c r="H2231" s="1" t="s">
        <v>13398</v>
      </c>
      <c r="I2231" s="1">
        <v>13</v>
      </c>
      <c r="L2231" s="1">
        <v>2</v>
      </c>
      <c r="M2231" s="1" t="s">
        <v>12672</v>
      </c>
      <c r="N2231" s="1" t="s">
        <v>13169</v>
      </c>
      <c r="T2231" s="1" t="s">
        <v>11389</v>
      </c>
      <c r="U2231" s="1" t="s">
        <v>322</v>
      </c>
      <c r="V2231" s="1" t="s">
        <v>6685</v>
      </c>
      <c r="Y2231" s="1" t="s">
        <v>4565</v>
      </c>
      <c r="Z2231" s="1" t="s">
        <v>8224</v>
      </c>
      <c r="AF2231" s="1" t="s">
        <v>4566</v>
      </c>
      <c r="AG2231" s="1" t="s">
        <v>8815</v>
      </c>
      <c r="AH2231" s="1" t="s">
        <v>4567</v>
      </c>
      <c r="AI2231" s="1" t="s">
        <v>11602</v>
      </c>
    </row>
    <row r="2232" spans="1:58" ht="13.5" customHeight="1" x14ac:dyDescent="0.25">
      <c r="A2232" s="4" t="str">
        <f t="shared" si="70"/>
        <v>1687_풍각남면_284</v>
      </c>
      <c r="B2232" s="1">
        <v>1687</v>
      </c>
      <c r="C2232" s="1" t="s">
        <v>11322</v>
      </c>
      <c r="D2232" s="1" t="s">
        <v>11323</v>
      </c>
      <c r="E2232" s="1">
        <v>2231</v>
      </c>
      <c r="F2232" s="1">
        <v>11</v>
      </c>
      <c r="G2232" s="1" t="s">
        <v>4041</v>
      </c>
      <c r="H2232" s="1" t="s">
        <v>13398</v>
      </c>
      <c r="I2232" s="1">
        <v>13</v>
      </c>
      <c r="L2232" s="1">
        <v>2</v>
      </c>
      <c r="M2232" s="1" t="s">
        <v>12672</v>
      </c>
      <c r="N2232" s="1" t="s">
        <v>13169</v>
      </c>
      <c r="T2232" s="1" t="s">
        <v>11389</v>
      </c>
      <c r="U2232" s="1" t="s">
        <v>322</v>
      </c>
      <c r="V2232" s="1" t="s">
        <v>6685</v>
      </c>
      <c r="Y2232" s="1" t="s">
        <v>4568</v>
      </c>
      <c r="Z2232" s="1" t="s">
        <v>8225</v>
      </c>
      <c r="BB2232" s="1" t="s">
        <v>322</v>
      </c>
      <c r="BC2232" s="1" t="s">
        <v>6685</v>
      </c>
      <c r="BD2232" s="1" t="s">
        <v>161</v>
      </c>
      <c r="BE2232" s="1" t="s">
        <v>7132</v>
      </c>
      <c r="BF2232" s="1" t="s">
        <v>11812</v>
      </c>
    </row>
    <row r="2233" spans="1:58" ht="13.5" customHeight="1" x14ac:dyDescent="0.25">
      <c r="A2233" s="4" t="str">
        <f t="shared" si="70"/>
        <v>1687_풍각남면_284</v>
      </c>
      <c r="B2233" s="1">
        <v>1687</v>
      </c>
      <c r="C2233" s="1" t="s">
        <v>11322</v>
      </c>
      <c r="D2233" s="1" t="s">
        <v>11323</v>
      </c>
      <c r="E2233" s="1">
        <v>2232</v>
      </c>
      <c r="F2233" s="1">
        <v>11</v>
      </c>
      <c r="G2233" s="1" t="s">
        <v>4041</v>
      </c>
      <c r="H2233" s="1" t="s">
        <v>13398</v>
      </c>
      <c r="I2233" s="1">
        <v>13</v>
      </c>
      <c r="L2233" s="1">
        <v>2</v>
      </c>
      <c r="M2233" s="1" t="s">
        <v>12672</v>
      </c>
      <c r="N2233" s="1" t="s">
        <v>13169</v>
      </c>
      <c r="T2233" s="1" t="s">
        <v>11389</v>
      </c>
      <c r="U2233" s="1" t="s">
        <v>322</v>
      </c>
      <c r="V2233" s="1" t="s">
        <v>6685</v>
      </c>
      <c r="Y2233" s="1" t="s">
        <v>4569</v>
      </c>
      <c r="Z2233" s="1" t="s">
        <v>8226</v>
      </c>
      <c r="BB2233" s="1" t="s">
        <v>322</v>
      </c>
      <c r="BC2233" s="1" t="s">
        <v>6685</v>
      </c>
      <c r="BD2233" s="1" t="s">
        <v>4570</v>
      </c>
      <c r="BE2233" s="1" t="s">
        <v>9826</v>
      </c>
      <c r="BF2233" s="1" t="s">
        <v>11818</v>
      </c>
    </row>
    <row r="2234" spans="1:58" ht="13.5" customHeight="1" x14ac:dyDescent="0.25">
      <c r="A2234" s="4" t="str">
        <f t="shared" si="70"/>
        <v>1687_풍각남면_284</v>
      </c>
      <c r="B2234" s="1">
        <v>1687</v>
      </c>
      <c r="C2234" s="1" t="s">
        <v>11322</v>
      </c>
      <c r="D2234" s="1" t="s">
        <v>11323</v>
      </c>
      <c r="E2234" s="1">
        <v>2233</v>
      </c>
      <c r="F2234" s="1">
        <v>11</v>
      </c>
      <c r="G2234" s="1" t="s">
        <v>4041</v>
      </c>
      <c r="H2234" s="1" t="s">
        <v>13398</v>
      </c>
      <c r="I2234" s="1">
        <v>13</v>
      </c>
      <c r="L2234" s="1">
        <v>2</v>
      </c>
      <c r="M2234" s="1" t="s">
        <v>12672</v>
      </c>
      <c r="N2234" s="1" t="s">
        <v>13169</v>
      </c>
      <c r="T2234" s="1" t="s">
        <v>11389</v>
      </c>
      <c r="U2234" s="1" t="s">
        <v>322</v>
      </c>
      <c r="V2234" s="1" t="s">
        <v>6685</v>
      </c>
      <c r="Y2234" s="1" t="s">
        <v>4571</v>
      </c>
      <c r="Z2234" s="1" t="s">
        <v>8227</v>
      </c>
      <c r="AF2234" s="1" t="s">
        <v>4572</v>
      </c>
      <c r="AG2234" s="1" t="s">
        <v>11607</v>
      </c>
      <c r="BB2234" s="1" t="s">
        <v>322</v>
      </c>
      <c r="BC2234" s="1" t="s">
        <v>6685</v>
      </c>
      <c r="BD2234" s="1" t="s">
        <v>2951</v>
      </c>
      <c r="BE2234" s="1" t="s">
        <v>7820</v>
      </c>
      <c r="BF2234" s="1" t="s">
        <v>11810</v>
      </c>
    </row>
    <row r="2235" spans="1:58" ht="13.5" customHeight="1" x14ac:dyDescent="0.25">
      <c r="A2235" s="4" t="str">
        <f t="shared" si="70"/>
        <v>1687_풍각남면_284</v>
      </c>
      <c r="B2235" s="1">
        <v>1687</v>
      </c>
      <c r="C2235" s="1" t="s">
        <v>11322</v>
      </c>
      <c r="D2235" s="1" t="s">
        <v>11323</v>
      </c>
      <c r="E2235" s="1">
        <v>2234</v>
      </c>
      <c r="F2235" s="1">
        <v>11</v>
      </c>
      <c r="G2235" s="1" t="s">
        <v>4041</v>
      </c>
      <c r="H2235" s="1" t="s">
        <v>13398</v>
      </c>
      <c r="I2235" s="1">
        <v>13</v>
      </c>
      <c r="L2235" s="1">
        <v>2</v>
      </c>
      <c r="M2235" s="1" t="s">
        <v>12672</v>
      </c>
      <c r="N2235" s="1" t="s">
        <v>13169</v>
      </c>
      <c r="T2235" s="1" t="s">
        <v>11389</v>
      </c>
      <c r="U2235" s="1" t="s">
        <v>322</v>
      </c>
      <c r="V2235" s="1" t="s">
        <v>6685</v>
      </c>
      <c r="Y2235" s="1" t="s">
        <v>4573</v>
      </c>
      <c r="Z2235" s="1" t="s">
        <v>8228</v>
      </c>
      <c r="AG2235" s="1" t="s">
        <v>13557</v>
      </c>
      <c r="AI2235" s="1" t="s">
        <v>11606</v>
      </c>
    </row>
    <row r="2236" spans="1:58" ht="13.5" customHeight="1" x14ac:dyDescent="0.25">
      <c r="A2236" s="4" t="str">
        <f t="shared" si="70"/>
        <v>1687_풍각남면_284</v>
      </c>
      <c r="B2236" s="1">
        <v>1687</v>
      </c>
      <c r="C2236" s="1" t="s">
        <v>11322</v>
      </c>
      <c r="D2236" s="1" t="s">
        <v>11323</v>
      </c>
      <c r="E2236" s="1">
        <v>2235</v>
      </c>
      <c r="F2236" s="1">
        <v>11</v>
      </c>
      <c r="G2236" s="1" t="s">
        <v>4041</v>
      </c>
      <c r="H2236" s="1" t="s">
        <v>13398</v>
      </c>
      <c r="I2236" s="1">
        <v>13</v>
      </c>
      <c r="L2236" s="1">
        <v>2</v>
      </c>
      <c r="M2236" s="1" t="s">
        <v>12672</v>
      </c>
      <c r="N2236" s="1" t="s">
        <v>13169</v>
      </c>
      <c r="T2236" s="1" t="s">
        <v>11389</v>
      </c>
      <c r="U2236" s="1" t="s">
        <v>322</v>
      </c>
      <c r="V2236" s="1" t="s">
        <v>6685</v>
      </c>
      <c r="Y2236" s="1" t="s">
        <v>4574</v>
      </c>
      <c r="Z2236" s="1" t="s">
        <v>8229</v>
      </c>
      <c r="AF2236" s="1" t="s">
        <v>4566</v>
      </c>
      <c r="AG2236" s="1" t="s">
        <v>8815</v>
      </c>
      <c r="AH2236" s="1" t="s">
        <v>4575</v>
      </c>
      <c r="AI2236" s="1" t="s">
        <v>11606</v>
      </c>
    </row>
    <row r="2237" spans="1:58" ht="13.5" customHeight="1" x14ac:dyDescent="0.25">
      <c r="A2237" s="4" t="str">
        <f t="shared" si="70"/>
        <v>1687_풍각남면_284</v>
      </c>
      <c r="B2237" s="1">
        <v>1687</v>
      </c>
      <c r="C2237" s="1" t="s">
        <v>11322</v>
      </c>
      <c r="D2237" s="1" t="s">
        <v>11323</v>
      </c>
      <c r="E2237" s="1">
        <v>2236</v>
      </c>
      <c r="F2237" s="1">
        <v>11</v>
      </c>
      <c r="G2237" s="1" t="s">
        <v>4041</v>
      </c>
      <c r="H2237" s="1" t="s">
        <v>13398</v>
      </c>
      <c r="I2237" s="1">
        <v>13</v>
      </c>
      <c r="L2237" s="1">
        <v>2</v>
      </c>
      <c r="M2237" s="1" t="s">
        <v>12672</v>
      </c>
      <c r="N2237" s="1" t="s">
        <v>13169</v>
      </c>
      <c r="T2237" s="1" t="s">
        <v>11389</v>
      </c>
      <c r="U2237" s="1" t="s">
        <v>326</v>
      </c>
      <c r="V2237" s="1" t="s">
        <v>6686</v>
      </c>
      <c r="Y2237" s="1" t="s">
        <v>4576</v>
      </c>
      <c r="Z2237" s="1" t="s">
        <v>8230</v>
      </c>
      <c r="AC2237" s="1">
        <v>77</v>
      </c>
      <c r="AD2237" s="1" t="s">
        <v>611</v>
      </c>
      <c r="AE2237" s="1" t="s">
        <v>8764</v>
      </c>
      <c r="AF2237" s="1" t="s">
        <v>4577</v>
      </c>
      <c r="AG2237" s="1" t="s">
        <v>8816</v>
      </c>
      <c r="AH2237" s="1" t="s">
        <v>4578</v>
      </c>
      <c r="AI2237" s="1" t="s">
        <v>8890</v>
      </c>
    </row>
    <row r="2238" spans="1:58" ht="13.5" customHeight="1" x14ac:dyDescent="0.25">
      <c r="A2238" s="4" t="str">
        <f t="shared" si="70"/>
        <v>1687_풍각남면_284</v>
      </c>
      <c r="B2238" s="1">
        <v>1687</v>
      </c>
      <c r="C2238" s="1" t="s">
        <v>11322</v>
      </c>
      <c r="D2238" s="1" t="s">
        <v>11323</v>
      </c>
      <c r="E2238" s="1">
        <v>2237</v>
      </c>
      <c r="F2238" s="1">
        <v>11</v>
      </c>
      <c r="G2238" s="1" t="s">
        <v>4041</v>
      </c>
      <c r="H2238" s="1" t="s">
        <v>13398</v>
      </c>
      <c r="I2238" s="1">
        <v>13</v>
      </c>
      <c r="L2238" s="1">
        <v>2</v>
      </c>
      <c r="M2238" s="1" t="s">
        <v>12672</v>
      </c>
      <c r="N2238" s="1" t="s">
        <v>13169</v>
      </c>
      <c r="T2238" s="1" t="s">
        <v>11389</v>
      </c>
      <c r="U2238" s="1" t="s">
        <v>322</v>
      </c>
      <c r="V2238" s="1" t="s">
        <v>6685</v>
      </c>
      <c r="Y2238" s="1" t="s">
        <v>4579</v>
      </c>
      <c r="Z2238" s="1" t="s">
        <v>8093</v>
      </c>
      <c r="AC2238" s="1">
        <v>25</v>
      </c>
      <c r="AD2238" s="1" t="s">
        <v>401</v>
      </c>
      <c r="AE2238" s="1" t="s">
        <v>8754</v>
      </c>
      <c r="AF2238" s="1" t="s">
        <v>571</v>
      </c>
      <c r="AG2238" s="1" t="s">
        <v>7068</v>
      </c>
      <c r="AT2238" s="1" t="s">
        <v>326</v>
      </c>
      <c r="AU2238" s="1" t="s">
        <v>6686</v>
      </c>
      <c r="AV2238" s="1" t="s">
        <v>889</v>
      </c>
      <c r="AW2238" s="1" t="s">
        <v>9293</v>
      </c>
      <c r="BB2238" s="1" t="s">
        <v>1193</v>
      </c>
      <c r="BC2238" s="1" t="s">
        <v>11823</v>
      </c>
      <c r="BF2238" s="1" t="s">
        <v>11810</v>
      </c>
    </row>
    <row r="2239" spans="1:58" ht="13.5" customHeight="1" x14ac:dyDescent="0.25">
      <c r="A2239" s="4" t="str">
        <f t="shared" si="70"/>
        <v>1687_풍각남면_284</v>
      </c>
      <c r="B2239" s="1">
        <v>1687</v>
      </c>
      <c r="C2239" s="1" t="s">
        <v>11322</v>
      </c>
      <c r="D2239" s="1" t="s">
        <v>11323</v>
      </c>
      <c r="E2239" s="1">
        <v>2238</v>
      </c>
      <c r="F2239" s="1">
        <v>11</v>
      </c>
      <c r="G2239" s="1" t="s">
        <v>4041</v>
      </c>
      <c r="H2239" s="1" t="s">
        <v>13398</v>
      </c>
      <c r="I2239" s="1">
        <v>13</v>
      </c>
      <c r="L2239" s="1">
        <v>2</v>
      </c>
      <c r="M2239" s="1" t="s">
        <v>12672</v>
      </c>
      <c r="N2239" s="1" t="s">
        <v>13169</v>
      </c>
      <c r="T2239" s="1" t="s">
        <v>11389</v>
      </c>
      <c r="U2239" s="1" t="s">
        <v>326</v>
      </c>
      <c r="V2239" s="1" t="s">
        <v>6686</v>
      </c>
      <c r="Y2239" s="1" t="s">
        <v>4580</v>
      </c>
      <c r="Z2239" s="1" t="s">
        <v>8231</v>
      </c>
      <c r="AC2239" s="1">
        <v>55</v>
      </c>
      <c r="AD2239" s="1" t="s">
        <v>431</v>
      </c>
      <c r="AE2239" s="1" t="s">
        <v>8760</v>
      </c>
      <c r="AF2239" s="1" t="s">
        <v>4581</v>
      </c>
      <c r="AG2239" s="1" t="s">
        <v>11608</v>
      </c>
      <c r="BB2239" s="1" t="s">
        <v>322</v>
      </c>
      <c r="BC2239" s="1" t="s">
        <v>6685</v>
      </c>
      <c r="BD2239" s="1" t="s">
        <v>4582</v>
      </c>
      <c r="BE2239" s="1" t="s">
        <v>9827</v>
      </c>
      <c r="BF2239" s="1" t="s">
        <v>11810</v>
      </c>
    </row>
    <row r="2240" spans="1:58" ht="13.5" customHeight="1" x14ac:dyDescent="0.25">
      <c r="A2240" s="4" t="str">
        <f t="shared" si="70"/>
        <v>1687_풍각남면_284</v>
      </c>
      <c r="B2240" s="1">
        <v>1687</v>
      </c>
      <c r="C2240" s="1" t="s">
        <v>11322</v>
      </c>
      <c r="D2240" s="1" t="s">
        <v>11323</v>
      </c>
      <c r="E2240" s="1">
        <v>2239</v>
      </c>
      <c r="F2240" s="1">
        <v>11</v>
      </c>
      <c r="G2240" s="1" t="s">
        <v>4041</v>
      </c>
      <c r="H2240" s="1" t="s">
        <v>13398</v>
      </c>
      <c r="I2240" s="1">
        <v>13</v>
      </c>
      <c r="L2240" s="1">
        <v>2</v>
      </c>
      <c r="M2240" s="1" t="s">
        <v>12672</v>
      </c>
      <c r="N2240" s="1" t="s">
        <v>13169</v>
      </c>
      <c r="S2240" s="1" t="s">
        <v>13613</v>
      </c>
      <c r="T2240" s="1" t="s">
        <v>6649</v>
      </c>
      <c r="U2240" s="1" t="s">
        <v>326</v>
      </c>
      <c r="V2240" s="1" t="s">
        <v>6686</v>
      </c>
      <c r="Y2240" s="1" t="s">
        <v>4583</v>
      </c>
      <c r="Z2240" s="1" t="s">
        <v>8232</v>
      </c>
      <c r="AC2240" s="1">
        <v>45</v>
      </c>
      <c r="AD2240" s="1" t="s">
        <v>401</v>
      </c>
      <c r="AE2240" s="1" t="s">
        <v>8754</v>
      </c>
    </row>
    <row r="2241" spans="1:73" ht="13.5" customHeight="1" x14ac:dyDescent="0.25">
      <c r="A2241" s="4" t="str">
        <f t="shared" si="70"/>
        <v>1687_풍각남면_284</v>
      </c>
      <c r="B2241" s="1">
        <v>1687</v>
      </c>
      <c r="C2241" s="1" t="s">
        <v>11322</v>
      </c>
      <c r="D2241" s="1" t="s">
        <v>11323</v>
      </c>
      <c r="E2241" s="1">
        <v>2240</v>
      </c>
      <c r="F2241" s="1">
        <v>11</v>
      </c>
      <c r="G2241" s="1" t="s">
        <v>4041</v>
      </c>
      <c r="H2241" s="1" t="s">
        <v>13398</v>
      </c>
      <c r="I2241" s="1">
        <v>13</v>
      </c>
      <c r="L2241" s="1">
        <v>3</v>
      </c>
      <c r="M2241" s="1" t="s">
        <v>12358</v>
      </c>
      <c r="N2241" s="1" t="s">
        <v>12848</v>
      </c>
      <c r="O2241" s="1" t="s">
        <v>6</v>
      </c>
      <c r="P2241" s="1" t="s">
        <v>6578</v>
      </c>
      <c r="T2241" s="1" t="s">
        <v>11369</v>
      </c>
      <c r="U2241" s="1" t="s">
        <v>4584</v>
      </c>
      <c r="V2241" s="1" t="s">
        <v>6957</v>
      </c>
      <c r="W2241" s="1" t="s">
        <v>98</v>
      </c>
      <c r="X2241" s="1" t="s">
        <v>11439</v>
      </c>
      <c r="Y2241" s="1" t="s">
        <v>917</v>
      </c>
      <c r="Z2241" s="1" t="s">
        <v>7292</v>
      </c>
      <c r="AC2241" s="1">
        <v>60</v>
      </c>
      <c r="AD2241" s="1" t="s">
        <v>312</v>
      </c>
      <c r="AE2241" s="1" t="s">
        <v>8746</v>
      </c>
      <c r="AJ2241" s="1" t="s">
        <v>17</v>
      </c>
      <c r="AK2241" s="1" t="s">
        <v>8908</v>
      </c>
      <c r="AL2241" s="1" t="s">
        <v>56</v>
      </c>
      <c r="AM2241" s="1" t="s">
        <v>11552</v>
      </c>
      <c r="AT2241" s="1" t="s">
        <v>148</v>
      </c>
      <c r="AU2241" s="1" t="s">
        <v>11760</v>
      </c>
      <c r="AV2241" s="1" t="s">
        <v>2055</v>
      </c>
      <c r="AW2241" s="1" t="s">
        <v>8672</v>
      </c>
      <c r="BG2241" s="1" t="s">
        <v>148</v>
      </c>
      <c r="BH2241" s="1" t="s">
        <v>11401</v>
      </c>
      <c r="BI2241" s="1" t="s">
        <v>1731</v>
      </c>
      <c r="BJ2241" s="1" t="s">
        <v>8400</v>
      </c>
      <c r="BK2241" s="1" t="s">
        <v>148</v>
      </c>
      <c r="BL2241" s="1" t="s">
        <v>11910</v>
      </c>
      <c r="BM2241" s="1" t="s">
        <v>4519</v>
      </c>
      <c r="BN2241" s="1" t="s">
        <v>7859</v>
      </c>
      <c r="BO2241" s="1" t="s">
        <v>159</v>
      </c>
      <c r="BP2241" s="1" t="s">
        <v>9166</v>
      </c>
      <c r="BQ2241" s="1" t="s">
        <v>4585</v>
      </c>
      <c r="BR2241" s="1" t="s">
        <v>11129</v>
      </c>
      <c r="BS2241" s="1" t="s">
        <v>77</v>
      </c>
      <c r="BT2241" s="1" t="s">
        <v>8882</v>
      </c>
    </row>
    <row r="2242" spans="1:73" ht="13.5" customHeight="1" x14ac:dyDescent="0.25">
      <c r="A2242" s="4" t="str">
        <f t="shared" si="70"/>
        <v>1687_풍각남면_284</v>
      </c>
      <c r="B2242" s="1">
        <v>1687</v>
      </c>
      <c r="C2242" s="1" t="s">
        <v>11322</v>
      </c>
      <c r="D2242" s="1" t="s">
        <v>11323</v>
      </c>
      <c r="E2242" s="1">
        <v>2241</v>
      </c>
      <c r="F2242" s="1">
        <v>11</v>
      </c>
      <c r="G2242" s="1" t="s">
        <v>4041</v>
      </c>
      <c r="H2242" s="1" t="s">
        <v>13398</v>
      </c>
      <c r="I2242" s="1">
        <v>13</v>
      </c>
      <c r="L2242" s="1">
        <v>4</v>
      </c>
      <c r="M2242" s="1" t="s">
        <v>1601</v>
      </c>
      <c r="N2242" s="1" t="s">
        <v>7492</v>
      </c>
      <c r="O2242" s="1" t="s">
        <v>6</v>
      </c>
      <c r="P2242" s="1" t="s">
        <v>6578</v>
      </c>
      <c r="T2242" s="1" t="s">
        <v>11368</v>
      </c>
      <c r="U2242" s="1" t="s">
        <v>44</v>
      </c>
      <c r="V2242" s="1" t="s">
        <v>6669</v>
      </c>
      <c r="Y2242" s="1" t="s">
        <v>1601</v>
      </c>
      <c r="Z2242" s="1" t="s">
        <v>7492</v>
      </c>
      <c r="AC2242" s="1">
        <v>52</v>
      </c>
      <c r="AD2242" s="1" t="s">
        <v>747</v>
      </c>
      <c r="AE2242" s="1" t="s">
        <v>8766</v>
      </c>
      <c r="AJ2242" s="1" t="s">
        <v>17</v>
      </c>
      <c r="AK2242" s="1" t="s">
        <v>8908</v>
      </c>
      <c r="AL2242" s="1" t="s">
        <v>2761</v>
      </c>
      <c r="AM2242" s="1" t="s">
        <v>8901</v>
      </c>
      <c r="AN2242" s="1" t="s">
        <v>109</v>
      </c>
      <c r="AO2242" s="1" t="s">
        <v>8966</v>
      </c>
      <c r="AR2242" s="1" t="s">
        <v>4586</v>
      </c>
      <c r="AS2242" s="1" t="s">
        <v>11694</v>
      </c>
      <c r="AT2242" s="1" t="s">
        <v>44</v>
      </c>
      <c r="AU2242" s="1" t="s">
        <v>6669</v>
      </c>
      <c r="AV2242" s="1" t="s">
        <v>1056</v>
      </c>
      <c r="AW2242" s="1" t="s">
        <v>9358</v>
      </c>
      <c r="BB2242" s="1" t="s">
        <v>46</v>
      </c>
      <c r="BC2242" s="1" t="s">
        <v>6783</v>
      </c>
      <c r="BD2242" s="1" t="s">
        <v>4587</v>
      </c>
      <c r="BE2242" s="1" t="s">
        <v>9828</v>
      </c>
      <c r="BG2242" s="1" t="s">
        <v>44</v>
      </c>
      <c r="BH2242" s="1" t="s">
        <v>6669</v>
      </c>
      <c r="BI2242" s="1" t="s">
        <v>4588</v>
      </c>
      <c r="BJ2242" s="1" t="s">
        <v>10204</v>
      </c>
      <c r="BK2242" s="1" t="s">
        <v>44</v>
      </c>
      <c r="BL2242" s="1" t="s">
        <v>6669</v>
      </c>
      <c r="BM2242" s="1" t="s">
        <v>316</v>
      </c>
      <c r="BN2242" s="1" t="s">
        <v>9256</v>
      </c>
      <c r="BO2242" s="1" t="s">
        <v>60</v>
      </c>
      <c r="BP2242" s="1" t="s">
        <v>7012</v>
      </c>
      <c r="BQ2242" s="1" t="s">
        <v>4589</v>
      </c>
      <c r="BR2242" s="1" t="s">
        <v>11130</v>
      </c>
      <c r="BS2242" s="1" t="s">
        <v>522</v>
      </c>
      <c r="BT2242" s="1" t="s">
        <v>8889</v>
      </c>
    </row>
    <row r="2243" spans="1:73" ht="13.5" customHeight="1" x14ac:dyDescent="0.25">
      <c r="A2243" s="4" t="str">
        <f t="shared" si="70"/>
        <v>1687_풍각남면_284</v>
      </c>
      <c r="B2243" s="1">
        <v>1687</v>
      </c>
      <c r="C2243" s="1" t="s">
        <v>11322</v>
      </c>
      <c r="D2243" s="1" t="s">
        <v>11323</v>
      </c>
      <c r="E2243" s="1">
        <v>2242</v>
      </c>
      <c r="F2243" s="1">
        <v>11</v>
      </c>
      <c r="G2243" s="1" t="s">
        <v>4041</v>
      </c>
      <c r="H2243" s="1" t="s">
        <v>13398</v>
      </c>
      <c r="I2243" s="1">
        <v>13</v>
      </c>
      <c r="L2243" s="1">
        <v>4</v>
      </c>
      <c r="M2243" s="1" t="s">
        <v>1601</v>
      </c>
      <c r="N2243" s="1" t="s">
        <v>7492</v>
      </c>
      <c r="S2243" s="1" t="s">
        <v>52</v>
      </c>
      <c r="T2243" s="1" t="s">
        <v>6593</v>
      </c>
      <c r="U2243" s="1" t="s">
        <v>83</v>
      </c>
      <c r="V2243" s="1" t="s">
        <v>11397</v>
      </c>
      <c r="Y2243" s="1" t="s">
        <v>4590</v>
      </c>
      <c r="Z2243" s="1" t="s">
        <v>8233</v>
      </c>
      <c r="AC2243" s="1">
        <v>48</v>
      </c>
      <c r="AD2243" s="1" t="s">
        <v>427</v>
      </c>
      <c r="AE2243" s="1" t="s">
        <v>8758</v>
      </c>
      <c r="AJ2243" s="1" t="s">
        <v>17</v>
      </c>
      <c r="AK2243" s="1" t="s">
        <v>8908</v>
      </c>
      <c r="AL2243" s="1" t="s">
        <v>2761</v>
      </c>
      <c r="AM2243" s="1" t="s">
        <v>8901</v>
      </c>
      <c r="AT2243" s="1" t="s">
        <v>60</v>
      </c>
      <c r="AU2243" s="1" t="s">
        <v>7012</v>
      </c>
      <c r="AV2243" s="1" t="s">
        <v>4591</v>
      </c>
      <c r="AW2243" s="1" t="s">
        <v>9581</v>
      </c>
      <c r="BI2243" s="1" t="s">
        <v>320</v>
      </c>
      <c r="BJ2243" s="1" t="s">
        <v>12306</v>
      </c>
    </row>
    <row r="2244" spans="1:73" ht="13.5" customHeight="1" x14ac:dyDescent="0.25">
      <c r="A2244" s="4" t="str">
        <f t="shared" si="70"/>
        <v>1687_풍각남면_284</v>
      </c>
      <c r="B2244" s="1">
        <v>1687</v>
      </c>
      <c r="C2244" s="1" t="s">
        <v>11322</v>
      </c>
      <c r="D2244" s="1" t="s">
        <v>11323</v>
      </c>
      <c r="E2244" s="1">
        <v>2243</v>
      </c>
      <c r="F2244" s="1">
        <v>11</v>
      </c>
      <c r="G2244" s="1" t="s">
        <v>4041</v>
      </c>
      <c r="H2244" s="1" t="s">
        <v>13398</v>
      </c>
      <c r="I2244" s="1">
        <v>13</v>
      </c>
      <c r="L2244" s="1">
        <v>4</v>
      </c>
      <c r="M2244" s="1" t="s">
        <v>1601</v>
      </c>
      <c r="N2244" s="1" t="s">
        <v>7492</v>
      </c>
      <c r="S2244" s="1" t="s">
        <v>70</v>
      </c>
      <c r="T2244" s="1" t="s">
        <v>6596</v>
      </c>
      <c r="Y2244" s="1" t="s">
        <v>13412</v>
      </c>
      <c r="Z2244" s="1" t="s">
        <v>13413</v>
      </c>
      <c r="AC2244" s="1">
        <v>14</v>
      </c>
      <c r="AD2244" s="1" t="s">
        <v>119</v>
      </c>
      <c r="AE2244" s="1" t="s">
        <v>8724</v>
      </c>
    </row>
    <row r="2245" spans="1:73" ht="13.5" customHeight="1" x14ac:dyDescent="0.25">
      <c r="A2245" s="4" t="str">
        <f t="shared" si="70"/>
        <v>1687_풍각남면_284</v>
      </c>
      <c r="B2245" s="1">
        <v>1687</v>
      </c>
      <c r="C2245" s="1" t="s">
        <v>11322</v>
      </c>
      <c r="D2245" s="1" t="s">
        <v>11323</v>
      </c>
      <c r="E2245" s="1">
        <v>2244</v>
      </c>
      <c r="F2245" s="1">
        <v>11</v>
      </c>
      <c r="G2245" s="1" t="s">
        <v>4041</v>
      </c>
      <c r="H2245" s="1" t="s">
        <v>13398</v>
      </c>
      <c r="I2245" s="1">
        <v>13</v>
      </c>
      <c r="L2245" s="1">
        <v>5</v>
      </c>
      <c r="M2245" s="1" t="s">
        <v>4172</v>
      </c>
      <c r="N2245" s="1" t="s">
        <v>8234</v>
      </c>
      <c r="O2245" s="1" t="s">
        <v>6</v>
      </c>
      <c r="P2245" s="1" t="s">
        <v>6578</v>
      </c>
      <c r="T2245" s="1" t="s">
        <v>11368</v>
      </c>
      <c r="U2245" s="1" t="s">
        <v>44</v>
      </c>
      <c r="V2245" s="1" t="s">
        <v>6669</v>
      </c>
      <c r="Y2245" s="1" t="s">
        <v>4172</v>
      </c>
      <c r="Z2245" s="1" t="s">
        <v>8234</v>
      </c>
      <c r="AC2245" s="1">
        <v>54</v>
      </c>
      <c r="AD2245" s="1" t="s">
        <v>264</v>
      </c>
      <c r="AE2245" s="1" t="s">
        <v>8743</v>
      </c>
      <c r="AJ2245" s="1" t="s">
        <v>17</v>
      </c>
      <c r="AK2245" s="1" t="s">
        <v>8908</v>
      </c>
      <c r="AL2245" s="1" t="s">
        <v>86</v>
      </c>
      <c r="AM2245" s="1" t="s">
        <v>8853</v>
      </c>
      <c r="AN2245" s="1" t="s">
        <v>4592</v>
      </c>
      <c r="AO2245" s="1" t="s">
        <v>8892</v>
      </c>
      <c r="AP2245" s="1" t="s">
        <v>58</v>
      </c>
      <c r="AQ2245" s="1" t="s">
        <v>6774</v>
      </c>
      <c r="AR2245" s="1" t="s">
        <v>4593</v>
      </c>
      <c r="AS2245" s="1" t="s">
        <v>11651</v>
      </c>
      <c r="AT2245" s="1" t="s">
        <v>44</v>
      </c>
      <c r="AU2245" s="1" t="s">
        <v>6669</v>
      </c>
      <c r="AV2245" s="1" t="s">
        <v>2763</v>
      </c>
      <c r="AW2245" s="1" t="s">
        <v>8130</v>
      </c>
      <c r="BB2245" s="1" t="s">
        <v>46</v>
      </c>
      <c r="BC2245" s="1" t="s">
        <v>6783</v>
      </c>
      <c r="BD2245" s="1" t="s">
        <v>4594</v>
      </c>
      <c r="BE2245" s="1" t="s">
        <v>9829</v>
      </c>
      <c r="BG2245" s="1" t="s">
        <v>4595</v>
      </c>
      <c r="BH2245" s="1" t="s">
        <v>9932</v>
      </c>
      <c r="BI2245" s="1" t="s">
        <v>4596</v>
      </c>
      <c r="BJ2245" s="1" t="s">
        <v>8939</v>
      </c>
      <c r="BK2245" s="1" t="s">
        <v>4597</v>
      </c>
      <c r="BL2245" s="1" t="s">
        <v>10371</v>
      </c>
      <c r="BM2245" s="1" t="s">
        <v>4598</v>
      </c>
      <c r="BN2245" s="1" t="s">
        <v>10638</v>
      </c>
      <c r="BO2245" s="1" t="s">
        <v>148</v>
      </c>
      <c r="BP2245" s="1" t="s">
        <v>11401</v>
      </c>
      <c r="BQ2245" s="1" t="s">
        <v>4599</v>
      </c>
      <c r="BR2245" s="1" t="s">
        <v>11131</v>
      </c>
      <c r="BS2245" s="1" t="s">
        <v>2761</v>
      </c>
      <c r="BT2245" s="1" t="s">
        <v>8901</v>
      </c>
    </row>
    <row r="2246" spans="1:73" ht="13.5" customHeight="1" x14ac:dyDescent="0.25">
      <c r="A2246" s="4" t="str">
        <f t="shared" si="70"/>
        <v>1687_풍각남면_284</v>
      </c>
      <c r="B2246" s="1">
        <v>1687</v>
      </c>
      <c r="C2246" s="1" t="s">
        <v>11322</v>
      </c>
      <c r="D2246" s="1" t="s">
        <v>11323</v>
      </c>
      <c r="E2246" s="1">
        <v>2245</v>
      </c>
      <c r="F2246" s="1">
        <v>11</v>
      </c>
      <c r="G2246" s="1" t="s">
        <v>4041</v>
      </c>
      <c r="H2246" s="1" t="s">
        <v>13398</v>
      </c>
      <c r="I2246" s="1">
        <v>13</v>
      </c>
      <c r="L2246" s="1">
        <v>5</v>
      </c>
      <c r="M2246" s="1" t="s">
        <v>4172</v>
      </c>
      <c r="N2246" s="1" t="s">
        <v>8234</v>
      </c>
      <c r="S2246" s="1" t="s">
        <v>52</v>
      </c>
      <c r="T2246" s="1" t="s">
        <v>6593</v>
      </c>
      <c r="U2246" s="1" t="s">
        <v>46</v>
      </c>
      <c r="V2246" s="1" t="s">
        <v>6783</v>
      </c>
      <c r="Y2246" s="1" t="s">
        <v>4600</v>
      </c>
      <c r="Z2246" s="1" t="s">
        <v>8235</v>
      </c>
      <c r="AC2246" s="1">
        <v>49</v>
      </c>
      <c r="AD2246" s="1" t="s">
        <v>100</v>
      </c>
      <c r="AE2246" s="1" t="s">
        <v>8722</v>
      </c>
      <c r="AJ2246" s="1" t="s">
        <v>17</v>
      </c>
      <c r="AK2246" s="1" t="s">
        <v>8908</v>
      </c>
      <c r="AL2246" s="1" t="s">
        <v>86</v>
      </c>
      <c r="AM2246" s="1" t="s">
        <v>8853</v>
      </c>
      <c r="AT2246" s="1" t="s">
        <v>1171</v>
      </c>
      <c r="AU2246" s="1" t="s">
        <v>7037</v>
      </c>
      <c r="AV2246" s="1" t="s">
        <v>261</v>
      </c>
      <c r="AW2246" s="1" t="s">
        <v>9331</v>
      </c>
      <c r="BI2246" s="1" t="s">
        <v>320</v>
      </c>
      <c r="BJ2246" s="1" t="s">
        <v>12306</v>
      </c>
      <c r="BM2246" s="1" t="s">
        <v>320</v>
      </c>
      <c r="BN2246" s="1" t="s">
        <v>11933</v>
      </c>
      <c r="BQ2246" s="1" t="s">
        <v>320</v>
      </c>
      <c r="BR2246" s="1" t="s">
        <v>12306</v>
      </c>
      <c r="BU2246" s="1" t="s">
        <v>14168</v>
      </c>
    </row>
    <row r="2247" spans="1:73" ht="13.5" customHeight="1" x14ac:dyDescent="0.25">
      <c r="A2247" s="4" t="str">
        <f t="shared" si="70"/>
        <v>1687_풍각남면_284</v>
      </c>
      <c r="B2247" s="1">
        <v>1687</v>
      </c>
      <c r="C2247" s="1" t="s">
        <v>11322</v>
      </c>
      <c r="D2247" s="1" t="s">
        <v>11323</v>
      </c>
      <c r="E2247" s="1">
        <v>2246</v>
      </c>
      <c r="F2247" s="1">
        <v>11</v>
      </c>
      <c r="G2247" s="1" t="s">
        <v>4041</v>
      </c>
      <c r="H2247" s="1" t="s">
        <v>13398</v>
      </c>
      <c r="I2247" s="1">
        <v>13</v>
      </c>
      <c r="L2247" s="1">
        <v>5</v>
      </c>
      <c r="M2247" s="1" t="s">
        <v>4172</v>
      </c>
      <c r="N2247" s="1" t="s">
        <v>8234</v>
      </c>
      <c r="S2247" s="1" t="s">
        <v>68</v>
      </c>
      <c r="T2247" s="1" t="s">
        <v>6595</v>
      </c>
      <c r="Y2247" s="1" t="s">
        <v>4601</v>
      </c>
      <c r="Z2247" s="1" t="s">
        <v>11519</v>
      </c>
      <c r="AC2247" s="1">
        <v>13</v>
      </c>
      <c r="AD2247" s="1" t="s">
        <v>314</v>
      </c>
      <c r="AE2247" s="1" t="s">
        <v>8747</v>
      </c>
    </row>
    <row r="2248" spans="1:73" ht="13.5" customHeight="1" x14ac:dyDescent="0.25">
      <c r="A2248" s="4" t="str">
        <f t="shared" si="70"/>
        <v>1687_풍각남면_284</v>
      </c>
      <c r="B2248" s="1">
        <v>1687</v>
      </c>
      <c r="C2248" s="1" t="s">
        <v>11322</v>
      </c>
      <c r="D2248" s="1" t="s">
        <v>11323</v>
      </c>
      <c r="E2248" s="1">
        <v>2247</v>
      </c>
      <c r="F2248" s="1">
        <v>11</v>
      </c>
      <c r="G2248" s="1" t="s">
        <v>4041</v>
      </c>
      <c r="H2248" s="1" t="s">
        <v>13398</v>
      </c>
      <c r="I2248" s="1">
        <v>13</v>
      </c>
      <c r="L2248" s="1">
        <v>6</v>
      </c>
      <c r="M2248" s="1" t="s">
        <v>12673</v>
      </c>
      <c r="N2248" s="1" t="s">
        <v>13170</v>
      </c>
      <c r="T2248" s="1" t="s">
        <v>11369</v>
      </c>
      <c r="U2248" s="1" t="s">
        <v>4602</v>
      </c>
      <c r="V2248" s="1" t="s">
        <v>6958</v>
      </c>
      <c r="W2248" s="1" t="s">
        <v>74</v>
      </c>
      <c r="X2248" s="1" t="s">
        <v>7057</v>
      </c>
      <c r="Y2248" s="1" t="s">
        <v>4603</v>
      </c>
      <c r="Z2248" s="1" t="s">
        <v>8236</v>
      </c>
      <c r="AC2248" s="1">
        <v>59</v>
      </c>
      <c r="AD2248" s="1" t="s">
        <v>776</v>
      </c>
      <c r="AE2248" s="1" t="s">
        <v>8768</v>
      </c>
      <c r="AJ2248" s="1" t="s">
        <v>17</v>
      </c>
      <c r="AK2248" s="1" t="s">
        <v>8908</v>
      </c>
      <c r="AL2248" s="1" t="s">
        <v>77</v>
      </c>
      <c r="AM2248" s="1" t="s">
        <v>8882</v>
      </c>
      <c r="AT2248" s="1" t="s">
        <v>335</v>
      </c>
      <c r="AU2248" s="1" t="s">
        <v>6942</v>
      </c>
      <c r="AV2248" s="1" t="s">
        <v>379</v>
      </c>
      <c r="AW2248" s="1" t="s">
        <v>9582</v>
      </c>
      <c r="BG2248" s="1" t="s">
        <v>78</v>
      </c>
      <c r="BH2248" s="1" t="s">
        <v>6689</v>
      </c>
      <c r="BI2248" s="1" t="s">
        <v>3472</v>
      </c>
      <c r="BJ2248" s="1" t="s">
        <v>9369</v>
      </c>
      <c r="BK2248" s="1" t="s">
        <v>4402</v>
      </c>
      <c r="BL2248" s="1" t="s">
        <v>10370</v>
      </c>
      <c r="BM2248" s="1" t="s">
        <v>1217</v>
      </c>
      <c r="BN2248" s="1" t="s">
        <v>9314</v>
      </c>
      <c r="BO2248" s="1" t="s">
        <v>78</v>
      </c>
      <c r="BP2248" s="1" t="s">
        <v>6689</v>
      </c>
      <c r="BQ2248" s="1" t="s">
        <v>4403</v>
      </c>
      <c r="BR2248" s="1" t="s">
        <v>11115</v>
      </c>
      <c r="BS2248" s="1" t="s">
        <v>86</v>
      </c>
      <c r="BT2248" s="1" t="s">
        <v>8853</v>
      </c>
    </row>
    <row r="2249" spans="1:73" ht="13.5" customHeight="1" x14ac:dyDescent="0.25">
      <c r="A2249" s="4" t="str">
        <f t="shared" si="70"/>
        <v>1687_풍각남면_284</v>
      </c>
      <c r="B2249" s="1">
        <v>1687</v>
      </c>
      <c r="C2249" s="1" t="s">
        <v>11322</v>
      </c>
      <c r="D2249" s="1" t="s">
        <v>11323</v>
      </c>
      <c r="E2249" s="1">
        <v>2248</v>
      </c>
      <c r="F2249" s="1">
        <v>11</v>
      </c>
      <c r="G2249" s="1" t="s">
        <v>4041</v>
      </c>
      <c r="H2249" s="1" t="s">
        <v>13398</v>
      </c>
      <c r="I2249" s="1">
        <v>13</v>
      </c>
      <c r="L2249" s="1">
        <v>6</v>
      </c>
      <c r="M2249" s="1" t="s">
        <v>12673</v>
      </c>
      <c r="N2249" s="1" t="s">
        <v>13170</v>
      </c>
      <c r="S2249" s="1" t="s">
        <v>52</v>
      </c>
      <c r="T2249" s="1" t="s">
        <v>6593</v>
      </c>
      <c r="W2249" s="1" t="s">
        <v>84</v>
      </c>
      <c r="X2249" s="1" t="s">
        <v>11440</v>
      </c>
      <c r="Y2249" s="1" t="s">
        <v>140</v>
      </c>
      <c r="Z2249" s="1" t="s">
        <v>7129</v>
      </c>
      <c r="AC2249" s="1">
        <v>58</v>
      </c>
      <c r="AD2249" s="1" t="s">
        <v>1424</v>
      </c>
      <c r="AE2249" s="1" t="s">
        <v>8770</v>
      </c>
      <c r="AJ2249" s="1" t="s">
        <v>17</v>
      </c>
      <c r="AK2249" s="1" t="s">
        <v>8908</v>
      </c>
      <c r="AL2249" s="1" t="s">
        <v>86</v>
      </c>
      <c r="AM2249" s="1" t="s">
        <v>8853</v>
      </c>
      <c r="AT2249" s="1" t="s">
        <v>60</v>
      </c>
      <c r="AU2249" s="1" t="s">
        <v>7012</v>
      </c>
      <c r="AV2249" s="1" t="s">
        <v>1634</v>
      </c>
      <c r="AW2249" s="1" t="s">
        <v>7802</v>
      </c>
      <c r="BG2249" s="1" t="s">
        <v>419</v>
      </c>
      <c r="BH2249" s="1" t="s">
        <v>9168</v>
      </c>
      <c r="BI2249" s="1" t="s">
        <v>13929</v>
      </c>
      <c r="BJ2249" s="1" t="s">
        <v>10715</v>
      </c>
      <c r="BK2249" s="1" t="s">
        <v>60</v>
      </c>
      <c r="BL2249" s="1" t="s">
        <v>7012</v>
      </c>
      <c r="BM2249" s="1" t="s">
        <v>4604</v>
      </c>
      <c r="BN2249" s="1" t="s">
        <v>10639</v>
      </c>
      <c r="BO2249" s="1" t="s">
        <v>60</v>
      </c>
      <c r="BP2249" s="1" t="s">
        <v>7012</v>
      </c>
      <c r="BQ2249" s="1" t="s">
        <v>4262</v>
      </c>
      <c r="BR2249" s="1" t="s">
        <v>12235</v>
      </c>
      <c r="BS2249" s="1" t="s">
        <v>86</v>
      </c>
      <c r="BT2249" s="1" t="s">
        <v>8853</v>
      </c>
    </row>
    <row r="2250" spans="1:73" ht="13.5" customHeight="1" x14ac:dyDescent="0.25">
      <c r="A2250" s="4" t="str">
        <f t="shared" si="70"/>
        <v>1687_풍각남면_284</v>
      </c>
      <c r="B2250" s="1">
        <v>1687</v>
      </c>
      <c r="C2250" s="1" t="s">
        <v>11322</v>
      </c>
      <c r="D2250" s="1" t="s">
        <v>11323</v>
      </c>
      <c r="E2250" s="1">
        <v>2249</v>
      </c>
      <c r="F2250" s="1">
        <v>11</v>
      </c>
      <c r="G2250" s="1" t="s">
        <v>4041</v>
      </c>
      <c r="H2250" s="1" t="s">
        <v>13398</v>
      </c>
      <c r="I2250" s="1">
        <v>13</v>
      </c>
      <c r="L2250" s="1">
        <v>6</v>
      </c>
      <c r="M2250" s="1" t="s">
        <v>12673</v>
      </c>
      <c r="N2250" s="1" t="s">
        <v>13170</v>
      </c>
      <c r="S2250" s="1" t="s">
        <v>93</v>
      </c>
      <c r="T2250" s="1" t="s">
        <v>6597</v>
      </c>
      <c r="U2250" s="1" t="s">
        <v>4605</v>
      </c>
      <c r="V2250" s="1" t="s">
        <v>6959</v>
      </c>
      <c r="Y2250" s="1" t="s">
        <v>3487</v>
      </c>
      <c r="Z2250" s="1" t="s">
        <v>7949</v>
      </c>
      <c r="AC2250" s="1">
        <v>23</v>
      </c>
      <c r="AD2250" s="1" t="s">
        <v>202</v>
      </c>
      <c r="AE2250" s="1" t="s">
        <v>8736</v>
      </c>
    </row>
    <row r="2251" spans="1:73" ht="13.5" customHeight="1" x14ac:dyDescent="0.25">
      <c r="A2251" s="4" t="str">
        <f t="shared" si="70"/>
        <v>1687_풍각남면_284</v>
      </c>
      <c r="B2251" s="1">
        <v>1687</v>
      </c>
      <c r="C2251" s="1" t="s">
        <v>11322</v>
      </c>
      <c r="D2251" s="1" t="s">
        <v>11323</v>
      </c>
      <c r="E2251" s="1">
        <v>2250</v>
      </c>
      <c r="F2251" s="1">
        <v>11</v>
      </c>
      <c r="G2251" s="1" t="s">
        <v>4041</v>
      </c>
      <c r="H2251" s="1" t="s">
        <v>13398</v>
      </c>
      <c r="I2251" s="1">
        <v>13</v>
      </c>
      <c r="L2251" s="1">
        <v>6</v>
      </c>
      <c r="M2251" s="1" t="s">
        <v>12673</v>
      </c>
      <c r="N2251" s="1" t="s">
        <v>13170</v>
      </c>
      <c r="S2251" s="1" t="s">
        <v>341</v>
      </c>
      <c r="T2251" s="1" t="s">
        <v>6594</v>
      </c>
      <c r="W2251" s="1" t="s">
        <v>84</v>
      </c>
      <c r="X2251" s="1" t="s">
        <v>11440</v>
      </c>
      <c r="Y2251" s="1" t="s">
        <v>140</v>
      </c>
      <c r="Z2251" s="1" t="s">
        <v>7129</v>
      </c>
      <c r="AC2251" s="1">
        <v>25</v>
      </c>
      <c r="AD2251" s="1" t="s">
        <v>401</v>
      </c>
      <c r="AE2251" s="1" t="s">
        <v>8754</v>
      </c>
      <c r="AJ2251" s="1" t="s">
        <v>17</v>
      </c>
      <c r="AK2251" s="1" t="s">
        <v>8908</v>
      </c>
      <c r="AL2251" s="1" t="s">
        <v>86</v>
      </c>
      <c r="AM2251" s="1" t="s">
        <v>8853</v>
      </c>
    </row>
    <row r="2252" spans="1:73" ht="13.5" customHeight="1" x14ac:dyDescent="0.25">
      <c r="A2252" s="4" t="str">
        <f t="shared" si="70"/>
        <v>1687_풍각남면_284</v>
      </c>
      <c r="B2252" s="1">
        <v>1687</v>
      </c>
      <c r="C2252" s="1" t="s">
        <v>11322</v>
      </c>
      <c r="D2252" s="1" t="s">
        <v>11323</v>
      </c>
      <c r="E2252" s="1">
        <v>2251</v>
      </c>
      <c r="F2252" s="1">
        <v>11</v>
      </c>
      <c r="G2252" s="1" t="s">
        <v>4041</v>
      </c>
      <c r="H2252" s="1" t="s">
        <v>13398</v>
      </c>
      <c r="I2252" s="1">
        <v>13</v>
      </c>
      <c r="L2252" s="1">
        <v>6</v>
      </c>
      <c r="M2252" s="1" t="s">
        <v>12673</v>
      </c>
      <c r="N2252" s="1" t="s">
        <v>13170</v>
      </c>
      <c r="S2252" s="1" t="s">
        <v>70</v>
      </c>
      <c r="T2252" s="1" t="s">
        <v>6596</v>
      </c>
      <c r="Y2252" s="1" t="s">
        <v>13428</v>
      </c>
      <c r="Z2252" s="1" t="s">
        <v>13430</v>
      </c>
      <c r="AC2252" s="1">
        <v>6</v>
      </c>
      <c r="AD2252" s="1" t="s">
        <v>333</v>
      </c>
      <c r="AE2252" s="1" t="s">
        <v>8749</v>
      </c>
    </row>
    <row r="2253" spans="1:73" ht="13.5" customHeight="1" x14ac:dyDescent="0.25">
      <c r="A2253" s="4" t="str">
        <f t="shared" ref="A2253:A2297" si="71">HYPERLINK("http://kyu.snu.ac.kr/sdhj/index.jsp?type=hj/GK14817_00IH_0001_0285.jpg","1687_풍각남면_285")</f>
        <v>1687_풍각남면_285</v>
      </c>
      <c r="B2253" s="1">
        <v>1687</v>
      </c>
      <c r="C2253" s="1" t="s">
        <v>11322</v>
      </c>
      <c r="D2253" s="1" t="s">
        <v>11323</v>
      </c>
      <c r="E2253" s="1">
        <v>2252</v>
      </c>
      <c r="F2253" s="1">
        <v>12</v>
      </c>
      <c r="G2253" s="1" t="s">
        <v>4606</v>
      </c>
      <c r="H2253" s="1" t="s">
        <v>6467</v>
      </c>
      <c r="I2253" s="1">
        <v>1</v>
      </c>
      <c r="J2253" s="1" t="s">
        <v>4607</v>
      </c>
      <c r="K2253" s="1" t="s">
        <v>6540</v>
      </c>
      <c r="L2253" s="1">
        <v>1</v>
      </c>
      <c r="M2253" s="1" t="s">
        <v>4607</v>
      </c>
      <c r="N2253" s="1" t="s">
        <v>6540</v>
      </c>
      <c r="T2253" s="1" t="s">
        <v>11369</v>
      </c>
      <c r="U2253" s="1" t="s">
        <v>993</v>
      </c>
      <c r="V2253" s="1" t="s">
        <v>6737</v>
      </c>
      <c r="W2253" s="1" t="s">
        <v>145</v>
      </c>
      <c r="X2253" s="1" t="s">
        <v>7059</v>
      </c>
      <c r="Y2253" s="1" t="s">
        <v>301</v>
      </c>
      <c r="Z2253" s="1" t="s">
        <v>7158</v>
      </c>
      <c r="AC2253" s="1">
        <v>40</v>
      </c>
      <c r="AD2253" s="1" t="s">
        <v>327</v>
      </c>
      <c r="AE2253" s="1" t="s">
        <v>8748</v>
      </c>
      <c r="AJ2253" s="1" t="s">
        <v>17</v>
      </c>
      <c r="AK2253" s="1" t="s">
        <v>8908</v>
      </c>
      <c r="AL2253" s="1" t="s">
        <v>51</v>
      </c>
      <c r="AM2253" s="1" t="s">
        <v>8849</v>
      </c>
      <c r="AT2253" s="1" t="s">
        <v>293</v>
      </c>
      <c r="AU2253" s="1" t="s">
        <v>6947</v>
      </c>
      <c r="AV2253" s="1" t="s">
        <v>4608</v>
      </c>
      <c r="AW2253" s="1" t="s">
        <v>9583</v>
      </c>
      <c r="BG2253" s="1" t="s">
        <v>60</v>
      </c>
      <c r="BH2253" s="1" t="s">
        <v>7012</v>
      </c>
      <c r="BI2253" s="1" t="s">
        <v>3696</v>
      </c>
      <c r="BJ2253" s="1" t="s">
        <v>9588</v>
      </c>
      <c r="BK2253" s="1" t="s">
        <v>1149</v>
      </c>
      <c r="BL2253" s="1" t="s">
        <v>9178</v>
      </c>
      <c r="BM2253" s="1" t="s">
        <v>4609</v>
      </c>
      <c r="BN2253" s="1" t="s">
        <v>10206</v>
      </c>
      <c r="BO2253" s="1" t="s">
        <v>60</v>
      </c>
      <c r="BP2253" s="1" t="s">
        <v>7012</v>
      </c>
      <c r="BQ2253" s="1" t="s">
        <v>4610</v>
      </c>
      <c r="BR2253" s="1" t="s">
        <v>11132</v>
      </c>
      <c r="BS2253" s="1" t="s">
        <v>108</v>
      </c>
      <c r="BT2253" s="1" t="s">
        <v>8869</v>
      </c>
      <c r="BU2253" s="1" t="s">
        <v>14169</v>
      </c>
    </row>
    <row r="2254" spans="1:73" ht="13.5" customHeight="1" x14ac:dyDescent="0.25">
      <c r="A2254" s="4" t="str">
        <f t="shared" si="71"/>
        <v>1687_풍각남면_285</v>
      </c>
      <c r="B2254" s="1">
        <v>1687</v>
      </c>
      <c r="C2254" s="1" t="s">
        <v>11322</v>
      </c>
      <c r="D2254" s="1" t="s">
        <v>11323</v>
      </c>
      <c r="E2254" s="1">
        <v>2253</v>
      </c>
      <c r="F2254" s="1">
        <v>12</v>
      </c>
      <c r="G2254" s="1" t="s">
        <v>4606</v>
      </c>
      <c r="H2254" s="1" t="s">
        <v>6467</v>
      </c>
      <c r="I2254" s="1">
        <v>1</v>
      </c>
      <c r="L2254" s="1">
        <v>1</v>
      </c>
      <c r="M2254" s="1" t="s">
        <v>4607</v>
      </c>
      <c r="N2254" s="1" t="s">
        <v>6540</v>
      </c>
      <c r="S2254" s="1" t="s">
        <v>52</v>
      </c>
      <c r="T2254" s="1" t="s">
        <v>6593</v>
      </c>
      <c r="U2254" s="1" t="s">
        <v>83</v>
      </c>
      <c r="V2254" s="1" t="s">
        <v>11397</v>
      </c>
      <c r="W2254" s="1" t="s">
        <v>1208</v>
      </c>
      <c r="X2254" s="1" t="s">
        <v>7088</v>
      </c>
      <c r="Y2254" s="1" t="s">
        <v>1200</v>
      </c>
      <c r="Z2254" s="1" t="s">
        <v>7373</v>
      </c>
      <c r="AC2254" s="1">
        <v>41</v>
      </c>
      <c r="AD2254" s="1" t="s">
        <v>287</v>
      </c>
      <c r="AE2254" s="1" t="s">
        <v>8744</v>
      </c>
      <c r="AJ2254" s="1" t="s">
        <v>17</v>
      </c>
      <c r="AK2254" s="1" t="s">
        <v>8908</v>
      </c>
      <c r="AL2254" s="1" t="s">
        <v>163</v>
      </c>
      <c r="AM2254" s="1" t="s">
        <v>8851</v>
      </c>
      <c r="AT2254" s="1" t="s">
        <v>60</v>
      </c>
      <c r="AU2254" s="1" t="s">
        <v>7012</v>
      </c>
      <c r="AV2254" s="1" t="s">
        <v>4239</v>
      </c>
      <c r="AW2254" s="1" t="s">
        <v>8135</v>
      </c>
      <c r="BG2254" s="1" t="s">
        <v>78</v>
      </c>
      <c r="BH2254" s="1" t="s">
        <v>6689</v>
      </c>
      <c r="BI2254" s="1" t="s">
        <v>1056</v>
      </c>
      <c r="BJ2254" s="1" t="s">
        <v>9358</v>
      </c>
      <c r="BK2254" s="1" t="s">
        <v>78</v>
      </c>
      <c r="BL2254" s="1" t="s">
        <v>6689</v>
      </c>
      <c r="BM2254" s="1" t="s">
        <v>657</v>
      </c>
      <c r="BN2254" s="1" t="s">
        <v>9274</v>
      </c>
      <c r="BO2254" s="1" t="s">
        <v>60</v>
      </c>
      <c r="BP2254" s="1" t="s">
        <v>7012</v>
      </c>
      <c r="BQ2254" s="1" t="s">
        <v>4611</v>
      </c>
      <c r="BR2254" s="1" t="s">
        <v>12245</v>
      </c>
      <c r="BS2254" s="1" t="s">
        <v>86</v>
      </c>
      <c r="BT2254" s="1" t="s">
        <v>8853</v>
      </c>
      <c r="BU2254" s="1" t="s">
        <v>14170</v>
      </c>
    </row>
    <row r="2255" spans="1:73" ht="13.5" customHeight="1" x14ac:dyDescent="0.25">
      <c r="A2255" s="4" t="str">
        <f t="shared" si="71"/>
        <v>1687_풍각남면_285</v>
      </c>
      <c r="B2255" s="1">
        <v>1687</v>
      </c>
      <c r="C2255" s="1" t="s">
        <v>11322</v>
      </c>
      <c r="D2255" s="1" t="s">
        <v>11323</v>
      </c>
      <c r="E2255" s="1">
        <v>2254</v>
      </c>
      <c r="F2255" s="1">
        <v>12</v>
      </c>
      <c r="G2255" s="1" t="s">
        <v>4606</v>
      </c>
      <c r="H2255" s="1" t="s">
        <v>6467</v>
      </c>
      <c r="I2255" s="1">
        <v>1</v>
      </c>
      <c r="L2255" s="1">
        <v>1</v>
      </c>
      <c r="M2255" s="1" t="s">
        <v>4607</v>
      </c>
      <c r="N2255" s="1" t="s">
        <v>6540</v>
      </c>
      <c r="S2255" s="1" t="s">
        <v>68</v>
      </c>
      <c r="T2255" s="1" t="s">
        <v>6595</v>
      </c>
      <c r="U2255" s="1" t="s">
        <v>83</v>
      </c>
      <c r="V2255" s="1" t="s">
        <v>11397</v>
      </c>
      <c r="W2255" s="1" t="s">
        <v>945</v>
      </c>
      <c r="X2255" s="1" t="s">
        <v>7075</v>
      </c>
      <c r="Y2255" s="1" t="s">
        <v>13428</v>
      </c>
      <c r="Z2255" s="1" t="s">
        <v>13430</v>
      </c>
      <c r="AC2255" s="1">
        <v>65</v>
      </c>
      <c r="AD2255" s="1" t="s">
        <v>133</v>
      </c>
      <c r="AE2255" s="1" t="s">
        <v>8727</v>
      </c>
    </row>
    <row r="2256" spans="1:73" ht="13.5" customHeight="1" x14ac:dyDescent="0.25">
      <c r="A2256" s="4" t="str">
        <f t="shared" si="71"/>
        <v>1687_풍각남면_285</v>
      </c>
      <c r="B2256" s="1">
        <v>1687</v>
      </c>
      <c r="C2256" s="1" t="s">
        <v>11322</v>
      </c>
      <c r="D2256" s="1" t="s">
        <v>11323</v>
      </c>
      <c r="E2256" s="1">
        <v>2255</v>
      </c>
      <c r="F2256" s="1">
        <v>12</v>
      </c>
      <c r="G2256" s="1" t="s">
        <v>4606</v>
      </c>
      <c r="H2256" s="1" t="s">
        <v>6467</v>
      </c>
      <c r="I2256" s="1">
        <v>1</v>
      </c>
      <c r="L2256" s="1">
        <v>1</v>
      </c>
      <c r="M2256" s="1" t="s">
        <v>4607</v>
      </c>
      <c r="N2256" s="1" t="s">
        <v>6540</v>
      </c>
      <c r="S2256" s="1" t="s">
        <v>93</v>
      </c>
      <c r="T2256" s="1" t="s">
        <v>6597</v>
      </c>
      <c r="U2256" s="1" t="s">
        <v>154</v>
      </c>
      <c r="V2256" s="1" t="s">
        <v>6675</v>
      </c>
      <c r="Y2256" s="1" t="s">
        <v>4612</v>
      </c>
      <c r="Z2256" s="1" t="s">
        <v>7366</v>
      </c>
      <c r="AC2256" s="1">
        <v>24</v>
      </c>
      <c r="AD2256" s="1" t="s">
        <v>764</v>
      </c>
      <c r="AE2256" s="1" t="s">
        <v>8767</v>
      </c>
    </row>
    <row r="2257" spans="1:73" ht="13.5" customHeight="1" x14ac:dyDescent="0.25">
      <c r="A2257" s="4" t="str">
        <f t="shared" si="71"/>
        <v>1687_풍각남면_285</v>
      </c>
      <c r="B2257" s="1">
        <v>1687</v>
      </c>
      <c r="C2257" s="1" t="s">
        <v>11322</v>
      </c>
      <c r="D2257" s="1" t="s">
        <v>11323</v>
      </c>
      <c r="E2257" s="1">
        <v>2256</v>
      </c>
      <c r="F2257" s="1">
        <v>12</v>
      </c>
      <c r="G2257" s="1" t="s">
        <v>4606</v>
      </c>
      <c r="H2257" s="1" t="s">
        <v>6467</v>
      </c>
      <c r="I2257" s="1">
        <v>1</v>
      </c>
      <c r="L2257" s="1">
        <v>1</v>
      </c>
      <c r="M2257" s="1" t="s">
        <v>4607</v>
      </c>
      <c r="N2257" s="1" t="s">
        <v>6540</v>
      </c>
      <c r="S2257" s="1" t="s">
        <v>70</v>
      </c>
      <c r="T2257" s="1" t="s">
        <v>6596</v>
      </c>
      <c r="Y2257" s="1" t="s">
        <v>4613</v>
      </c>
      <c r="Z2257" s="1" t="s">
        <v>8237</v>
      </c>
      <c r="AC2257" s="1">
        <v>12</v>
      </c>
      <c r="AD2257" s="1" t="s">
        <v>150</v>
      </c>
      <c r="AE2257" s="1" t="s">
        <v>8731</v>
      </c>
    </row>
    <row r="2258" spans="1:73" ht="13.5" customHeight="1" x14ac:dyDescent="0.25">
      <c r="A2258" s="4" t="str">
        <f t="shared" si="71"/>
        <v>1687_풍각남면_285</v>
      </c>
      <c r="B2258" s="1">
        <v>1687</v>
      </c>
      <c r="C2258" s="1" t="s">
        <v>11322</v>
      </c>
      <c r="D2258" s="1" t="s">
        <v>11323</v>
      </c>
      <c r="E2258" s="1">
        <v>2257</v>
      </c>
      <c r="F2258" s="1">
        <v>12</v>
      </c>
      <c r="G2258" s="1" t="s">
        <v>4606</v>
      </c>
      <c r="H2258" s="1" t="s">
        <v>6467</v>
      </c>
      <c r="I2258" s="1">
        <v>1</v>
      </c>
      <c r="L2258" s="1">
        <v>1</v>
      </c>
      <c r="M2258" s="1" t="s">
        <v>4607</v>
      </c>
      <c r="N2258" s="1" t="s">
        <v>6540</v>
      </c>
      <c r="S2258" s="1" t="s">
        <v>70</v>
      </c>
      <c r="T2258" s="1" t="s">
        <v>6596</v>
      </c>
      <c r="Y2258" s="1" t="s">
        <v>674</v>
      </c>
      <c r="Z2258" s="1" t="s">
        <v>7237</v>
      </c>
      <c r="AC2258" s="1">
        <v>14</v>
      </c>
      <c r="AD2258" s="1" t="s">
        <v>240</v>
      </c>
      <c r="AE2258" s="1" t="s">
        <v>8740</v>
      </c>
    </row>
    <row r="2259" spans="1:73" ht="13.5" customHeight="1" x14ac:dyDescent="0.25">
      <c r="A2259" s="4" t="str">
        <f t="shared" si="71"/>
        <v>1687_풍각남면_285</v>
      </c>
      <c r="B2259" s="1">
        <v>1687</v>
      </c>
      <c r="C2259" s="1" t="s">
        <v>11322</v>
      </c>
      <c r="D2259" s="1" t="s">
        <v>11323</v>
      </c>
      <c r="E2259" s="1">
        <v>2258</v>
      </c>
      <c r="F2259" s="1">
        <v>12</v>
      </c>
      <c r="G2259" s="1" t="s">
        <v>4606</v>
      </c>
      <c r="H2259" s="1" t="s">
        <v>6467</v>
      </c>
      <c r="I2259" s="1">
        <v>1</v>
      </c>
      <c r="L2259" s="1">
        <v>1</v>
      </c>
      <c r="M2259" s="1" t="s">
        <v>4607</v>
      </c>
      <c r="N2259" s="1" t="s">
        <v>6540</v>
      </c>
      <c r="S2259" s="1" t="s">
        <v>70</v>
      </c>
      <c r="T2259" s="1" t="s">
        <v>6596</v>
      </c>
      <c r="Y2259" s="1" t="s">
        <v>4614</v>
      </c>
      <c r="Z2259" s="1" t="s">
        <v>8238</v>
      </c>
      <c r="AC2259" s="1">
        <v>10</v>
      </c>
      <c r="AD2259" s="1" t="s">
        <v>67</v>
      </c>
      <c r="AE2259" s="1" t="s">
        <v>8717</v>
      </c>
    </row>
    <row r="2260" spans="1:73" ht="13.5" customHeight="1" x14ac:dyDescent="0.25">
      <c r="A2260" s="4" t="str">
        <f t="shared" si="71"/>
        <v>1687_풍각남면_285</v>
      </c>
      <c r="B2260" s="1">
        <v>1687</v>
      </c>
      <c r="C2260" s="1" t="s">
        <v>11322</v>
      </c>
      <c r="D2260" s="1" t="s">
        <v>11323</v>
      </c>
      <c r="E2260" s="1">
        <v>2259</v>
      </c>
      <c r="F2260" s="1">
        <v>12</v>
      </c>
      <c r="G2260" s="1" t="s">
        <v>4606</v>
      </c>
      <c r="H2260" s="1" t="s">
        <v>6467</v>
      </c>
      <c r="I2260" s="1">
        <v>1</v>
      </c>
      <c r="L2260" s="1">
        <v>1</v>
      </c>
      <c r="M2260" s="1" t="s">
        <v>4607</v>
      </c>
      <c r="N2260" s="1" t="s">
        <v>6540</v>
      </c>
      <c r="S2260" s="1" t="s">
        <v>463</v>
      </c>
      <c r="T2260" s="1" t="s">
        <v>6606</v>
      </c>
      <c r="U2260" s="1" t="s">
        <v>148</v>
      </c>
      <c r="V2260" s="1" t="s">
        <v>11401</v>
      </c>
      <c r="W2260" s="1" t="s">
        <v>84</v>
      </c>
      <c r="X2260" s="1" t="s">
        <v>11440</v>
      </c>
      <c r="Y2260" s="1" t="s">
        <v>4615</v>
      </c>
      <c r="Z2260" s="1" t="s">
        <v>8239</v>
      </c>
      <c r="AC2260" s="1">
        <v>53</v>
      </c>
      <c r="AD2260" s="1" t="s">
        <v>146</v>
      </c>
      <c r="AE2260" s="1" t="s">
        <v>8730</v>
      </c>
      <c r="AV2260" s="1" t="s">
        <v>3499</v>
      </c>
      <c r="AW2260" s="1" t="s">
        <v>7954</v>
      </c>
    </row>
    <row r="2261" spans="1:73" ht="13.5" customHeight="1" x14ac:dyDescent="0.25">
      <c r="A2261" s="4" t="str">
        <f t="shared" si="71"/>
        <v>1687_풍각남면_285</v>
      </c>
      <c r="B2261" s="1">
        <v>1687</v>
      </c>
      <c r="C2261" s="1" t="s">
        <v>11322</v>
      </c>
      <c r="D2261" s="1" t="s">
        <v>11323</v>
      </c>
      <c r="E2261" s="1">
        <v>2260</v>
      </c>
      <c r="F2261" s="1">
        <v>12</v>
      </c>
      <c r="G2261" s="1" t="s">
        <v>4606</v>
      </c>
      <c r="H2261" s="1" t="s">
        <v>6467</v>
      </c>
      <c r="I2261" s="1">
        <v>1</v>
      </c>
      <c r="L2261" s="1">
        <v>2</v>
      </c>
      <c r="M2261" s="1" t="s">
        <v>12674</v>
      </c>
      <c r="N2261" s="1" t="s">
        <v>13171</v>
      </c>
      <c r="T2261" s="1" t="s">
        <v>11369</v>
      </c>
      <c r="U2261" s="1" t="s">
        <v>3625</v>
      </c>
      <c r="V2261" s="1" t="s">
        <v>6902</v>
      </c>
      <c r="W2261" s="1" t="s">
        <v>145</v>
      </c>
      <c r="X2261" s="1" t="s">
        <v>7059</v>
      </c>
      <c r="Y2261" s="1" t="s">
        <v>4616</v>
      </c>
      <c r="Z2261" s="1" t="s">
        <v>8240</v>
      </c>
      <c r="AC2261" s="1">
        <v>40</v>
      </c>
      <c r="AD2261" s="1" t="s">
        <v>327</v>
      </c>
      <c r="AE2261" s="1" t="s">
        <v>8748</v>
      </c>
      <c r="AJ2261" s="1" t="s">
        <v>17</v>
      </c>
      <c r="AK2261" s="1" t="s">
        <v>8908</v>
      </c>
      <c r="AL2261" s="1" t="s">
        <v>51</v>
      </c>
      <c r="AM2261" s="1" t="s">
        <v>8849</v>
      </c>
      <c r="AT2261" s="1" t="s">
        <v>60</v>
      </c>
      <c r="AU2261" s="1" t="s">
        <v>7012</v>
      </c>
      <c r="AV2261" s="1" t="s">
        <v>4617</v>
      </c>
      <c r="AW2261" s="1" t="s">
        <v>7381</v>
      </c>
      <c r="BG2261" s="1" t="s">
        <v>293</v>
      </c>
      <c r="BH2261" s="1" t="s">
        <v>6947</v>
      </c>
      <c r="BI2261" s="1" t="s">
        <v>3696</v>
      </c>
      <c r="BJ2261" s="1" t="s">
        <v>9588</v>
      </c>
      <c r="BK2261" s="1" t="s">
        <v>1149</v>
      </c>
      <c r="BL2261" s="1" t="s">
        <v>9178</v>
      </c>
      <c r="BM2261" s="1" t="s">
        <v>4609</v>
      </c>
      <c r="BN2261" s="1" t="s">
        <v>10206</v>
      </c>
      <c r="BO2261" s="1" t="s">
        <v>60</v>
      </c>
      <c r="BP2261" s="1" t="s">
        <v>7012</v>
      </c>
      <c r="BQ2261" s="1" t="s">
        <v>4618</v>
      </c>
      <c r="BR2261" s="1" t="s">
        <v>12256</v>
      </c>
      <c r="BS2261" s="1" t="s">
        <v>1060</v>
      </c>
      <c r="BT2261" s="1" t="s">
        <v>8923</v>
      </c>
      <c r="BU2261" s="1" t="s">
        <v>14171</v>
      </c>
    </row>
    <row r="2262" spans="1:73" ht="13.5" customHeight="1" x14ac:dyDescent="0.25">
      <c r="A2262" s="4" t="str">
        <f t="shared" si="71"/>
        <v>1687_풍각남면_285</v>
      </c>
      <c r="B2262" s="1">
        <v>1687</v>
      </c>
      <c r="C2262" s="1" t="s">
        <v>11322</v>
      </c>
      <c r="D2262" s="1" t="s">
        <v>11323</v>
      </c>
      <c r="E2262" s="1">
        <v>2261</v>
      </c>
      <c r="F2262" s="1">
        <v>12</v>
      </c>
      <c r="G2262" s="1" t="s">
        <v>4606</v>
      </c>
      <c r="H2262" s="1" t="s">
        <v>6467</v>
      </c>
      <c r="I2262" s="1">
        <v>1</v>
      </c>
      <c r="L2262" s="1">
        <v>2</v>
      </c>
      <c r="M2262" s="1" t="s">
        <v>12674</v>
      </c>
      <c r="N2262" s="1" t="s">
        <v>13171</v>
      </c>
      <c r="S2262" s="1" t="s">
        <v>52</v>
      </c>
      <c r="T2262" s="1" t="s">
        <v>6593</v>
      </c>
      <c r="W2262" s="1" t="s">
        <v>3894</v>
      </c>
      <c r="X2262" s="1" t="s">
        <v>7099</v>
      </c>
      <c r="Y2262" s="1" t="s">
        <v>3426</v>
      </c>
      <c r="Z2262" s="1" t="s">
        <v>7938</v>
      </c>
      <c r="AC2262" s="1">
        <v>33</v>
      </c>
      <c r="AD2262" s="1" t="s">
        <v>574</v>
      </c>
      <c r="AE2262" s="1" t="s">
        <v>8762</v>
      </c>
      <c r="AJ2262" s="1" t="s">
        <v>17</v>
      </c>
      <c r="AK2262" s="1" t="s">
        <v>8908</v>
      </c>
      <c r="AL2262" s="1" t="s">
        <v>1095</v>
      </c>
      <c r="AM2262" s="1" t="s">
        <v>11631</v>
      </c>
      <c r="AT2262" s="1" t="s">
        <v>60</v>
      </c>
      <c r="AU2262" s="1" t="s">
        <v>7012</v>
      </c>
      <c r="AV2262" s="1" t="s">
        <v>4619</v>
      </c>
      <c r="AW2262" s="1" t="s">
        <v>9584</v>
      </c>
      <c r="BG2262" s="1" t="s">
        <v>4620</v>
      </c>
      <c r="BH2262" s="1" t="s">
        <v>9933</v>
      </c>
      <c r="BI2262" s="1" t="s">
        <v>1396</v>
      </c>
      <c r="BJ2262" s="1" t="s">
        <v>10016</v>
      </c>
      <c r="BK2262" s="1" t="s">
        <v>78</v>
      </c>
      <c r="BL2262" s="1" t="s">
        <v>6689</v>
      </c>
      <c r="BM2262" s="1" t="s">
        <v>4621</v>
      </c>
      <c r="BN2262" s="1" t="s">
        <v>10640</v>
      </c>
      <c r="BO2262" s="1" t="s">
        <v>60</v>
      </c>
      <c r="BP2262" s="1" t="s">
        <v>7012</v>
      </c>
      <c r="BQ2262" s="1" t="s">
        <v>4622</v>
      </c>
      <c r="BR2262" s="1" t="s">
        <v>11133</v>
      </c>
      <c r="BS2262" s="1" t="s">
        <v>108</v>
      </c>
      <c r="BT2262" s="1" t="s">
        <v>8869</v>
      </c>
    </row>
    <row r="2263" spans="1:73" ht="13.5" customHeight="1" x14ac:dyDescent="0.25">
      <c r="A2263" s="4" t="str">
        <f t="shared" si="71"/>
        <v>1687_풍각남면_285</v>
      </c>
      <c r="B2263" s="1">
        <v>1687</v>
      </c>
      <c r="C2263" s="1" t="s">
        <v>11322</v>
      </c>
      <c r="D2263" s="1" t="s">
        <v>11323</v>
      </c>
      <c r="E2263" s="1">
        <v>2262</v>
      </c>
      <c r="F2263" s="1">
        <v>12</v>
      </c>
      <c r="G2263" s="1" t="s">
        <v>4606</v>
      </c>
      <c r="H2263" s="1" t="s">
        <v>6467</v>
      </c>
      <c r="I2263" s="1">
        <v>1</v>
      </c>
      <c r="L2263" s="1">
        <v>2</v>
      </c>
      <c r="M2263" s="1" t="s">
        <v>12674</v>
      </c>
      <c r="N2263" s="1" t="s">
        <v>13171</v>
      </c>
      <c r="S2263" s="1" t="s">
        <v>66</v>
      </c>
      <c r="T2263" s="1" t="s">
        <v>11384</v>
      </c>
      <c r="Y2263" s="1" t="s">
        <v>1234</v>
      </c>
      <c r="Z2263" s="1" t="s">
        <v>7381</v>
      </c>
      <c r="AC2263" s="1">
        <v>76</v>
      </c>
      <c r="AD2263" s="1" t="s">
        <v>1075</v>
      </c>
      <c r="AE2263" s="1" t="s">
        <v>8769</v>
      </c>
    </row>
    <row r="2264" spans="1:73" ht="13.5" customHeight="1" x14ac:dyDescent="0.25">
      <c r="A2264" s="4" t="str">
        <f t="shared" si="71"/>
        <v>1687_풍각남면_285</v>
      </c>
      <c r="B2264" s="1">
        <v>1687</v>
      </c>
      <c r="C2264" s="1" t="s">
        <v>11322</v>
      </c>
      <c r="D2264" s="1" t="s">
        <v>11323</v>
      </c>
      <c r="E2264" s="1">
        <v>2263</v>
      </c>
      <c r="F2264" s="1">
        <v>12</v>
      </c>
      <c r="G2264" s="1" t="s">
        <v>4606</v>
      </c>
      <c r="H2264" s="1" t="s">
        <v>6467</v>
      </c>
      <c r="I2264" s="1">
        <v>1</v>
      </c>
      <c r="L2264" s="1">
        <v>2</v>
      </c>
      <c r="M2264" s="1" t="s">
        <v>12674</v>
      </c>
      <c r="N2264" s="1" t="s">
        <v>13171</v>
      </c>
      <c r="S2264" s="1" t="s">
        <v>68</v>
      </c>
      <c r="T2264" s="1" t="s">
        <v>6595</v>
      </c>
      <c r="W2264" s="1" t="s">
        <v>84</v>
      </c>
      <c r="X2264" s="1" t="s">
        <v>11440</v>
      </c>
      <c r="Y2264" s="1" t="s">
        <v>140</v>
      </c>
      <c r="Z2264" s="1" t="s">
        <v>7129</v>
      </c>
      <c r="AC2264" s="1">
        <v>62</v>
      </c>
      <c r="AD2264" s="1" t="s">
        <v>69</v>
      </c>
      <c r="AE2264" s="1" t="s">
        <v>6722</v>
      </c>
    </row>
    <row r="2265" spans="1:73" ht="13.5" customHeight="1" x14ac:dyDescent="0.25">
      <c r="A2265" s="4" t="str">
        <f t="shared" si="71"/>
        <v>1687_풍각남면_285</v>
      </c>
      <c r="B2265" s="1">
        <v>1687</v>
      </c>
      <c r="C2265" s="1" t="s">
        <v>11322</v>
      </c>
      <c r="D2265" s="1" t="s">
        <v>11323</v>
      </c>
      <c r="E2265" s="1">
        <v>2264</v>
      </c>
      <c r="F2265" s="1">
        <v>12</v>
      </c>
      <c r="G2265" s="1" t="s">
        <v>4606</v>
      </c>
      <c r="H2265" s="1" t="s">
        <v>6467</v>
      </c>
      <c r="I2265" s="1">
        <v>1</v>
      </c>
      <c r="L2265" s="1">
        <v>2</v>
      </c>
      <c r="M2265" s="1" t="s">
        <v>12674</v>
      </c>
      <c r="N2265" s="1" t="s">
        <v>13171</v>
      </c>
      <c r="S2265" s="1" t="s">
        <v>93</v>
      </c>
      <c r="T2265" s="1" t="s">
        <v>6597</v>
      </c>
      <c r="Y2265" s="1" t="s">
        <v>4623</v>
      </c>
      <c r="Z2265" s="1" t="s">
        <v>8241</v>
      </c>
      <c r="AF2265" s="1" t="s">
        <v>220</v>
      </c>
      <c r="AG2265" s="1" t="s">
        <v>8737</v>
      </c>
    </row>
    <row r="2266" spans="1:73" ht="13.5" customHeight="1" x14ac:dyDescent="0.25">
      <c r="A2266" s="4" t="str">
        <f t="shared" si="71"/>
        <v>1687_풍각남면_285</v>
      </c>
      <c r="B2266" s="1">
        <v>1687</v>
      </c>
      <c r="C2266" s="1" t="s">
        <v>11322</v>
      </c>
      <c r="D2266" s="1" t="s">
        <v>11323</v>
      </c>
      <c r="E2266" s="1">
        <v>2265</v>
      </c>
      <c r="F2266" s="1">
        <v>12</v>
      </c>
      <c r="G2266" s="1" t="s">
        <v>4606</v>
      </c>
      <c r="H2266" s="1" t="s">
        <v>6467</v>
      </c>
      <c r="I2266" s="1">
        <v>1</v>
      </c>
      <c r="L2266" s="1">
        <v>2</v>
      </c>
      <c r="M2266" s="1" t="s">
        <v>12674</v>
      </c>
      <c r="N2266" s="1" t="s">
        <v>13171</v>
      </c>
      <c r="S2266" s="1" t="s">
        <v>70</v>
      </c>
      <c r="T2266" s="1" t="s">
        <v>6596</v>
      </c>
      <c r="Y2266" s="1" t="s">
        <v>4624</v>
      </c>
      <c r="Z2266" s="1" t="s">
        <v>8242</v>
      </c>
      <c r="AC2266" s="1">
        <v>14</v>
      </c>
      <c r="AD2266" s="1" t="s">
        <v>240</v>
      </c>
      <c r="AE2266" s="1" t="s">
        <v>8740</v>
      </c>
    </row>
    <row r="2267" spans="1:73" ht="13.5" customHeight="1" x14ac:dyDescent="0.25">
      <c r="A2267" s="4" t="str">
        <f t="shared" si="71"/>
        <v>1687_풍각남면_285</v>
      </c>
      <c r="B2267" s="1">
        <v>1687</v>
      </c>
      <c r="C2267" s="1" t="s">
        <v>11322</v>
      </c>
      <c r="D2267" s="1" t="s">
        <v>11323</v>
      </c>
      <c r="E2267" s="1">
        <v>2266</v>
      </c>
      <c r="F2267" s="1">
        <v>12</v>
      </c>
      <c r="G2267" s="1" t="s">
        <v>4606</v>
      </c>
      <c r="H2267" s="1" t="s">
        <v>6467</v>
      </c>
      <c r="I2267" s="1">
        <v>1</v>
      </c>
      <c r="L2267" s="1">
        <v>3</v>
      </c>
      <c r="M2267" s="1" t="s">
        <v>4814</v>
      </c>
      <c r="N2267" s="1" t="s">
        <v>9077</v>
      </c>
      <c r="T2267" s="1" t="s">
        <v>11368</v>
      </c>
      <c r="U2267" s="1" t="s">
        <v>402</v>
      </c>
      <c r="V2267" s="1" t="s">
        <v>6694</v>
      </c>
      <c r="W2267" s="1" t="s">
        <v>1207</v>
      </c>
      <c r="X2267" s="1" t="s">
        <v>7092</v>
      </c>
      <c r="Y2267" s="1" t="s">
        <v>4625</v>
      </c>
      <c r="Z2267" s="1" t="s">
        <v>8243</v>
      </c>
      <c r="AC2267" s="1">
        <v>35</v>
      </c>
      <c r="AD2267" s="1" t="s">
        <v>39</v>
      </c>
      <c r="AE2267" s="1" t="s">
        <v>8715</v>
      </c>
      <c r="AJ2267" s="1" t="s">
        <v>17</v>
      </c>
      <c r="AK2267" s="1" t="s">
        <v>8908</v>
      </c>
      <c r="AL2267" s="1" t="s">
        <v>1394</v>
      </c>
      <c r="AM2267" s="1" t="s">
        <v>8881</v>
      </c>
      <c r="AT2267" s="1" t="s">
        <v>4626</v>
      </c>
      <c r="AU2267" s="1" t="s">
        <v>13381</v>
      </c>
      <c r="AV2267" s="1" t="s">
        <v>4627</v>
      </c>
      <c r="AW2267" s="1" t="s">
        <v>7422</v>
      </c>
      <c r="BG2267" s="1" t="s">
        <v>281</v>
      </c>
      <c r="BH2267" s="1" t="s">
        <v>9918</v>
      </c>
      <c r="BI2267" s="1" t="s">
        <v>4628</v>
      </c>
      <c r="BJ2267" s="1" t="s">
        <v>10205</v>
      </c>
      <c r="BK2267" s="1" t="s">
        <v>4629</v>
      </c>
      <c r="BL2267" s="1" t="s">
        <v>10372</v>
      </c>
      <c r="BM2267" s="1" t="s">
        <v>1715</v>
      </c>
      <c r="BN2267" s="1" t="s">
        <v>8623</v>
      </c>
      <c r="BO2267" s="1" t="s">
        <v>78</v>
      </c>
      <c r="BP2267" s="1" t="s">
        <v>6689</v>
      </c>
      <c r="BQ2267" s="1" t="s">
        <v>4630</v>
      </c>
      <c r="BR2267" s="1" t="s">
        <v>11134</v>
      </c>
      <c r="BS2267" s="1" t="s">
        <v>4631</v>
      </c>
      <c r="BT2267" s="1" t="s">
        <v>8988</v>
      </c>
    </row>
    <row r="2268" spans="1:73" ht="13.5" customHeight="1" x14ac:dyDescent="0.25">
      <c r="A2268" s="4" t="str">
        <f t="shared" si="71"/>
        <v>1687_풍각남면_285</v>
      </c>
      <c r="B2268" s="1">
        <v>1687</v>
      </c>
      <c r="C2268" s="1" t="s">
        <v>11322</v>
      </c>
      <c r="D2268" s="1" t="s">
        <v>11323</v>
      </c>
      <c r="E2268" s="1">
        <v>2267</v>
      </c>
      <c r="F2268" s="1">
        <v>12</v>
      </c>
      <c r="G2268" s="1" t="s">
        <v>4606</v>
      </c>
      <c r="H2268" s="1" t="s">
        <v>6467</v>
      </c>
      <c r="I2268" s="1">
        <v>1</v>
      </c>
      <c r="L2268" s="1">
        <v>3</v>
      </c>
      <c r="M2268" s="1" t="s">
        <v>4814</v>
      </c>
      <c r="N2268" s="1" t="s">
        <v>9077</v>
      </c>
      <c r="S2268" s="1" t="s">
        <v>52</v>
      </c>
      <c r="T2268" s="1" t="s">
        <v>6593</v>
      </c>
      <c r="W2268" s="1" t="s">
        <v>945</v>
      </c>
      <c r="X2268" s="1" t="s">
        <v>7075</v>
      </c>
      <c r="Y2268" s="1" t="s">
        <v>405</v>
      </c>
      <c r="Z2268" s="1" t="s">
        <v>7177</v>
      </c>
      <c r="AC2268" s="1">
        <v>38</v>
      </c>
      <c r="AD2268" s="1" t="s">
        <v>85</v>
      </c>
      <c r="AE2268" s="1" t="s">
        <v>8720</v>
      </c>
      <c r="AJ2268" s="1" t="s">
        <v>1654</v>
      </c>
      <c r="AK2268" s="1" t="s">
        <v>8909</v>
      </c>
      <c r="AL2268" s="1" t="s">
        <v>108</v>
      </c>
      <c r="AM2268" s="1" t="s">
        <v>8869</v>
      </c>
      <c r="AT2268" s="1" t="s">
        <v>4632</v>
      </c>
      <c r="AU2268" s="1" t="s">
        <v>9224</v>
      </c>
      <c r="AV2268" s="1" t="s">
        <v>4633</v>
      </c>
      <c r="AW2268" s="1" t="s">
        <v>7709</v>
      </c>
      <c r="BG2268" s="1" t="s">
        <v>4634</v>
      </c>
      <c r="BH2268" s="1" t="s">
        <v>9934</v>
      </c>
      <c r="BI2268" s="1" t="s">
        <v>13930</v>
      </c>
      <c r="BJ2268" s="1" t="s">
        <v>9372</v>
      </c>
      <c r="BK2268" s="1" t="s">
        <v>1155</v>
      </c>
      <c r="BL2268" s="1" t="s">
        <v>11764</v>
      </c>
      <c r="BM2268" s="1" t="s">
        <v>4635</v>
      </c>
      <c r="BN2268" s="1" t="s">
        <v>10641</v>
      </c>
      <c r="BO2268" s="1" t="s">
        <v>78</v>
      </c>
      <c r="BP2268" s="1" t="s">
        <v>6689</v>
      </c>
      <c r="BQ2268" s="1" t="s">
        <v>4636</v>
      </c>
      <c r="BR2268" s="1" t="s">
        <v>11980</v>
      </c>
      <c r="BS2268" s="1" t="s">
        <v>56</v>
      </c>
      <c r="BT2268" s="1" t="s">
        <v>11552</v>
      </c>
    </row>
    <row r="2269" spans="1:73" ht="13.5" customHeight="1" x14ac:dyDescent="0.25">
      <c r="A2269" s="4" t="str">
        <f t="shared" si="71"/>
        <v>1687_풍각남면_285</v>
      </c>
      <c r="B2269" s="1">
        <v>1687</v>
      </c>
      <c r="C2269" s="1" t="s">
        <v>11322</v>
      </c>
      <c r="D2269" s="1" t="s">
        <v>11323</v>
      </c>
      <c r="E2269" s="1">
        <v>2268</v>
      </c>
      <c r="F2269" s="1">
        <v>12</v>
      </c>
      <c r="G2269" s="1" t="s">
        <v>4606</v>
      </c>
      <c r="H2269" s="1" t="s">
        <v>6467</v>
      </c>
      <c r="I2269" s="1">
        <v>1</v>
      </c>
      <c r="L2269" s="1">
        <v>3</v>
      </c>
      <c r="M2269" s="1" t="s">
        <v>4814</v>
      </c>
      <c r="N2269" s="1" t="s">
        <v>9077</v>
      </c>
      <c r="S2269" s="1" t="s">
        <v>68</v>
      </c>
      <c r="T2269" s="1" t="s">
        <v>6595</v>
      </c>
      <c r="W2269" s="1" t="s">
        <v>381</v>
      </c>
      <c r="X2269" s="1" t="s">
        <v>7065</v>
      </c>
      <c r="Y2269" s="1" t="s">
        <v>140</v>
      </c>
      <c r="Z2269" s="1" t="s">
        <v>7129</v>
      </c>
      <c r="AC2269" s="1">
        <v>60</v>
      </c>
      <c r="AD2269" s="1" t="s">
        <v>312</v>
      </c>
      <c r="AE2269" s="1" t="s">
        <v>8746</v>
      </c>
    </row>
    <row r="2270" spans="1:73" ht="13.5" customHeight="1" x14ac:dyDescent="0.25">
      <c r="A2270" s="4" t="str">
        <f t="shared" si="71"/>
        <v>1687_풍각남면_285</v>
      </c>
      <c r="B2270" s="1">
        <v>1687</v>
      </c>
      <c r="C2270" s="1" t="s">
        <v>11322</v>
      </c>
      <c r="D2270" s="1" t="s">
        <v>11323</v>
      </c>
      <c r="E2270" s="1">
        <v>2269</v>
      </c>
      <c r="F2270" s="1">
        <v>12</v>
      </c>
      <c r="G2270" s="1" t="s">
        <v>4606</v>
      </c>
      <c r="H2270" s="1" t="s">
        <v>6467</v>
      </c>
      <c r="I2270" s="1">
        <v>1</v>
      </c>
      <c r="L2270" s="1">
        <v>3</v>
      </c>
      <c r="M2270" s="1" t="s">
        <v>4814</v>
      </c>
      <c r="N2270" s="1" t="s">
        <v>9077</v>
      </c>
      <c r="S2270" s="1" t="s">
        <v>147</v>
      </c>
      <c r="T2270" s="1" t="s">
        <v>6598</v>
      </c>
      <c r="U2270" s="1" t="s">
        <v>1516</v>
      </c>
      <c r="V2270" s="1" t="s">
        <v>6766</v>
      </c>
      <c r="Y2270" s="1" t="s">
        <v>4637</v>
      </c>
      <c r="Z2270" s="1" t="s">
        <v>8244</v>
      </c>
      <c r="AC2270" s="1">
        <v>32</v>
      </c>
      <c r="AD2270" s="1" t="s">
        <v>633</v>
      </c>
      <c r="AE2270" s="1" t="s">
        <v>7260</v>
      </c>
    </row>
    <row r="2271" spans="1:73" ht="13.5" customHeight="1" x14ac:dyDescent="0.25">
      <c r="A2271" s="4" t="str">
        <f t="shared" si="71"/>
        <v>1687_풍각남면_285</v>
      </c>
      <c r="B2271" s="1">
        <v>1687</v>
      </c>
      <c r="C2271" s="1" t="s">
        <v>11322</v>
      </c>
      <c r="D2271" s="1" t="s">
        <v>11323</v>
      </c>
      <c r="E2271" s="1">
        <v>2270</v>
      </c>
      <c r="F2271" s="1">
        <v>12</v>
      </c>
      <c r="G2271" s="1" t="s">
        <v>4606</v>
      </c>
      <c r="H2271" s="1" t="s">
        <v>6467</v>
      </c>
      <c r="I2271" s="1">
        <v>1</v>
      </c>
      <c r="L2271" s="1">
        <v>3</v>
      </c>
      <c r="M2271" s="1" t="s">
        <v>4814</v>
      </c>
      <c r="N2271" s="1" t="s">
        <v>9077</v>
      </c>
      <c r="S2271" s="1" t="s">
        <v>93</v>
      </c>
      <c r="T2271" s="1" t="s">
        <v>6597</v>
      </c>
      <c r="U2271" s="1" t="s">
        <v>134</v>
      </c>
      <c r="V2271" s="1" t="s">
        <v>6674</v>
      </c>
      <c r="Y2271" s="1" t="s">
        <v>4638</v>
      </c>
      <c r="Z2271" s="1" t="s">
        <v>8245</v>
      </c>
      <c r="AC2271" s="1">
        <v>17</v>
      </c>
      <c r="AD2271" s="1" t="s">
        <v>611</v>
      </c>
      <c r="AE2271" s="1" t="s">
        <v>8764</v>
      </c>
    </row>
    <row r="2272" spans="1:73" ht="13.5" customHeight="1" x14ac:dyDescent="0.25">
      <c r="A2272" s="4" t="str">
        <f t="shared" si="71"/>
        <v>1687_풍각남면_285</v>
      </c>
      <c r="B2272" s="1">
        <v>1687</v>
      </c>
      <c r="C2272" s="1" t="s">
        <v>11322</v>
      </c>
      <c r="D2272" s="1" t="s">
        <v>11323</v>
      </c>
      <c r="E2272" s="1">
        <v>2271</v>
      </c>
      <c r="F2272" s="1">
        <v>12</v>
      </c>
      <c r="G2272" s="1" t="s">
        <v>4606</v>
      </c>
      <c r="H2272" s="1" t="s">
        <v>6467</v>
      </c>
      <c r="I2272" s="1">
        <v>1</v>
      </c>
      <c r="L2272" s="1">
        <v>3</v>
      </c>
      <c r="M2272" s="1" t="s">
        <v>4814</v>
      </c>
      <c r="N2272" s="1" t="s">
        <v>9077</v>
      </c>
      <c r="T2272" s="1" t="s">
        <v>11389</v>
      </c>
      <c r="U2272" s="1" t="s">
        <v>413</v>
      </c>
      <c r="V2272" s="1" t="s">
        <v>6695</v>
      </c>
      <c r="Y2272" s="1" t="s">
        <v>4639</v>
      </c>
      <c r="Z2272" s="1" t="s">
        <v>8246</v>
      </c>
      <c r="AC2272" s="1">
        <v>40</v>
      </c>
      <c r="AD2272" s="1" t="s">
        <v>327</v>
      </c>
      <c r="AE2272" s="1" t="s">
        <v>8748</v>
      </c>
      <c r="AT2272" s="1" t="s">
        <v>44</v>
      </c>
      <c r="AU2272" s="1" t="s">
        <v>6669</v>
      </c>
      <c r="AV2272" s="1" t="s">
        <v>2414</v>
      </c>
      <c r="AW2272" s="1" t="s">
        <v>9585</v>
      </c>
      <c r="BB2272" s="1" t="s">
        <v>46</v>
      </c>
      <c r="BC2272" s="1" t="s">
        <v>6783</v>
      </c>
      <c r="BD2272" s="1" t="s">
        <v>857</v>
      </c>
      <c r="BE2272" s="1" t="s">
        <v>7279</v>
      </c>
    </row>
    <row r="2273" spans="1:73" ht="13.5" customHeight="1" x14ac:dyDescent="0.25">
      <c r="A2273" s="4" t="str">
        <f t="shared" si="71"/>
        <v>1687_풍각남면_285</v>
      </c>
      <c r="B2273" s="1">
        <v>1687</v>
      </c>
      <c r="C2273" s="1" t="s">
        <v>11322</v>
      </c>
      <c r="D2273" s="1" t="s">
        <v>11323</v>
      </c>
      <c r="E2273" s="1">
        <v>2272</v>
      </c>
      <c r="F2273" s="1">
        <v>12</v>
      </c>
      <c r="G2273" s="1" t="s">
        <v>4606</v>
      </c>
      <c r="H2273" s="1" t="s">
        <v>6467</v>
      </c>
      <c r="I2273" s="1">
        <v>1</v>
      </c>
      <c r="L2273" s="1">
        <v>3</v>
      </c>
      <c r="M2273" s="1" t="s">
        <v>4814</v>
      </c>
      <c r="N2273" s="1" t="s">
        <v>9077</v>
      </c>
      <c r="T2273" s="1" t="s">
        <v>11389</v>
      </c>
      <c r="U2273" s="1" t="s">
        <v>324</v>
      </c>
      <c r="V2273" s="1" t="s">
        <v>6693</v>
      </c>
      <c r="Y2273" s="1" t="s">
        <v>13439</v>
      </c>
      <c r="Z2273" s="1" t="s">
        <v>13458</v>
      </c>
      <c r="AC2273" s="1">
        <v>37</v>
      </c>
      <c r="AD2273" s="1" t="s">
        <v>124</v>
      </c>
      <c r="AE2273" s="1" t="s">
        <v>8726</v>
      </c>
      <c r="AT2273" s="1" t="s">
        <v>44</v>
      </c>
      <c r="AU2273" s="1" t="s">
        <v>6669</v>
      </c>
      <c r="AV2273" s="1" t="s">
        <v>4640</v>
      </c>
      <c r="AW2273" s="1" t="s">
        <v>9586</v>
      </c>
      <c r="BB2273" s="1" t="s">
        <v>46</v>
      </c>
      <c r="BC2273" s="1" t="s">
        <v>6783</v>
      </c>
      <c r="BD2273" s="1" t="s">
        <v>3253</v>
      </c>
      <c r="BE2273" s="1" t="s">
        <v>7889</v>
      </c>
    </row>
    <row r="2274" spans="1:73" ht="13.5" customHeight="1" x14ac:dyDescent="0.25">
      <c r="A2274" s="4" t="str">
        <f t="shared" si="71"/>
        <v>1687_풍각남면_285</v>
      </c>
      <c r="B2274" s="1">
        <v>1687</v>
      </c>
      <c r="C2274" s="1" t="s">
        <v>11322</v>
      </c>
      <c r="D2274" s="1" t="s">
        <v>11323</v>
      </c>
      <c r="E2274" s="1">
        <v>2273</v>
      </c>
      <c r="F2274" s="1">
        <v>12</v>
      </c>
      <c r="G2274" s="1" t="s">
        <v>4606</v>
      </c>
      <c r="H2274" s="1" t="s">
        <v>6467</v>
      </c>
      <c r="I2274" s="1">
        <v>1</v>
      </c>
      <c r="L2274" s="1">
        <v>3</v>
      </c>
      <c r="M2274" s="1" t="s">
        <v>4814</v>
      </c>
      <c r="N2274" s="1" t="s">
        <v>9077</v>
      </c>
      <c r="T2274" s="1" t="s">
        <v>11389</v>
      </c>
      <c r="U2274" s="1" t="s">
        <v>322</v>
      </c>
      <c r="V2274" s="1" t="s">
        <v>6685</v>
      </c>
      <c r="Y2274" s="1" t="s">
        <v>13434</v>
      </c>
      <c r="Z2274" s="1" t="s">
        <v>13453</v>
      </c>
      <c r="AC2274" s="1">
        <v>25</v>
      </c>
      <c r="AD2274" s="1" t="s">
        <v>401</v>
      </c>
      <c r="AE2274" s="1" t="s">
        <v>8754</v>
      </c>
      <c r="AF2274" s="1" t="s">
        <v>2330</v>
      </c>
      <c r="AG2274" s="1" t="s">
        <v>8780</v>
      </c>
      <c r="AH2274" s="1" t="s">
        <v>86</v>
      </c>
      <c r="AI2274" s="1" t="s">
        <v>8853</v>
      </c>
      <c r="AT2274" s="1" t="s">
        <v>44</v>
      </c>
      <c r="AU2274" s="1" t="s">
        <v>6669</v>
      </c>
      <c r="AV2274" s="1" t="s">
        <v>4640</v>
      </c>
      <c r="AW2274" s="1" t="s">
        <v>9586</v>
      </c>
      <c r="BB2274" s="1" t="s">
        <v>46</v>
      </c>
      <c r="BC2274" s="1" t="s">
        <v>6783</v>
      </c>
      <c r="BD2274" s="1" t="s">
        <v>3253</v>
      </c>
      <c r="BE2274" s="1" t="s">
        <v>7889</v>
      </c>
      <c r="BU2274" s="1" t="s">
        <v>14116</v>
      </c>
    </row>
    <row r="2275" spans="1:73" ht="13.5" customHeight="1" x14ac:dyDescent="0.25">
      <c r="A2275" s="4" t="str">
        <f t="shared" si="71"/>
        <v>1687_풍각남면_285</v>
      </c>
      <c r="B2275" s="1">
        <v>1687</v>
      </c>
      <c r="C2275" s="1" t="s">
        <v>11322</v>
      </c>
      <c r="D2275" s="1" t="s">
        <v>11323</v>
      </c>
      <c r="E2275" s="1">
        <v>2274</v>
      </c>
      <c r="F2275" s="1">
        <v>12</v>
      </c>
      <c r="G2275" s="1" t="s">
        <v>4606</v>
      </c>
      <c r="H2275" s="1" t="s">
        <v>6467</v>
      </c>
      <c r="I2275" s="1">
        <v>1</v>
      </c>
      <c r="L2275" s="1">
        <v>3</v>
      </c>
      <c r="M2275" s="1" t="s">
        <v>4814</v>
      </c>
      <c r="N2275" s="1" t="s">
        <v>9077</v>
      </c>
      <c r="T2275" s="1" t="s">
        <v>11389</v>
      </c>
      <c r="U2275" s="1" t="s">
        <v>322</v>
      </c>
      <c r="V2275" s="1" t="s">
        <v>6685</v>
      </c>
      <c r="Y2275" s="1" t="s">
        <v>1580</v>
      </c>
      <c r="Z2275" s="1" t="s">
        <v>7485</v>
      </c>
      <c r="AG2275" s="1" t="s">
        <v>13559</v>
      </c>
    </row>
    <row r="2276" spans="1:73" ht="13.5" customHeight="1" x14ac:dyDescent="0.25">
      <c r="A2276" s="4" t="str">
        <f t="shared" si="71"/>
        <v>1687_풍각남면_285</v>
      </c>
      <c r="B2276" s="1">
        <v>1687</v>
      </c>
      <c r="C2276" s="1" t="s">
        <v>11322</v>
      </c>
      <c r="D2276" s="1" t="s">
        <v>11323</v>
      </c>
      <c r="E2276" s="1">
        <v>2275</v>
      </c>
      <c r="F2276" s="1">
        <v>12</v>
      </c>
      <c r="G2276" s="1" t="s">
        <v>4606</v>
      </c>
      <c r="H2276" s="1" t="s">
        <v>6467</v>
      </c>
      <c r="I2276" s="1">
        <v>1</v>
      </c>
      <c r="L2276" s="1">
        <v>3</v>
      </c>
      <c r="M2276" s="1" t="s">
        <v>4814</v>
      </c>
      <c r="N2276" s="1" t="s">
        <v>9077</v>
      </c>
      <c r="T2276" s="1" t="s">
        <v>11389</v>
      </c>
      <c r="U2276" s="1" t="s">
        <v>322</v>
      </c>
      <c r="V2276" s="1" t="s">
        <v>6685</v>
      </c>
      <c r="Y2276" s="1" t="s">
        <v>3145</v>
      </c>
      <c r="Z2276" s="1" t="s">
        <v>7941</v>
      </c>
      <c r="AG2276" s="1" t="s">
        <v>13559</v>
      </c>
    </row>
    <row r="2277" spans="1:73" ht="13.5" customHeight="1" x14ac:dyDescent="0.25">
      <c r="A2277" s="4" t="str">
        <f t="shared" si="71"/>
        <v>1687_풍각남면_285</v>
      </c>
      <c r="B2277" s="1">
        <v>1687</v>
      </c>
      <c r="C2277" s="1" t="s">
        <v>11322</v>
      </c>
      <c r="D2277" s="1" t="s">
        <v>11323</v>
      </c>
      <c r="E2277" s="1">
        <v>2276</v>
      </c>
      <c r="F2277" s="1">
        <v>12</v>
      </c>
      <c r="G2277" s="1" t="s">
        <v>4606</v>
      </c>
      <c r="H2277" s="1" t="s">
        <v>6467</v>
      </c>
      <c r="I2277" s="1">
        <v>1</v>
      </c>
      <c r="L2277" s="1">
        <v>3</v>
      </c>
      <c r="M2277" s="1" t="s">
        <v>4814</v>
      </c>
      <c r="N2277" s="1" t="s">
        <v>9077</v>
      </c>
      <c r="T2277" s="1" t="s">
        <v>11389</v>
      </c>
      <c r="U2277" s="1" t="s">
        <v>326</v>
      </c>
      <c r="V2277" s="1" t="s">
        <v>6686</v>
      </c>
      <c r="Y2277" s="1" t="s">
        <v>3997</v>
      </c>
      <c r="Z2277" s="1" t="s">
        <v>8247</v>
      </c>
      <c r="AF2277" s="1" t="s">
        <v>4641</v>
      </c>
      <c r="AG2277" s="1" t="s">
        <v>8817</v>
      </c>
    </row>
    <row r="2278" spans="1:73" ht="13.5" customHeight="1" x14ac:dyDescent="0.25">
      <c r="A2278" s="4" t="str">
        <f t="shared" si="71"/>
        <v>1687_풍각남면_285</v>
      </c>
      <c r="B2278" s="1">
        <v>1687</v>
      </c>
      <c r="C2278" s="1" t="s">
        <v>11322</v>
      </c>
      <c r="D2278" s="1" t="s">
        <v>11323</v>
      </c>
      <c r="E2278" s="1">
        <v>2277</v>
      </c>
      <c r="F2278" s="1">
        <v>12</v>
      </c>
      <c r="G2278" s="1" t="s">
        <v>4606</v>
      </c>
      <c r="H2278" s="1" t="s">
        <v>6467</v>
      </c>
      <c r="I2278" s="1">
        <v>1</v>
      </c>
      <c r="L2278" s="1">
        <v>3</v>
      </c>
      <c r="M2278" s="1" t="s">
        <v>4814</v>
      </c>
      <c r="N2278" s="1" t="s">
        <v>9077</v>
      </c>
      <c r="T2278" s="1" t="s">
        <v>11389</v>
      </c>
      <c r="U2278" s="1" t="s">
        <v>322</v>
      </c>
      <c r="V2278" s="1" t="s">
        <v>6685</v>
      </c>
      <c r="Y2278" s="1" t="s">
        <v>3441</v>
      </c>
      <c r="Z2278" s="1" t="s">
        <v>7942</v>
      </c>
      <c r="AC2278" s="1">
        <v>22</v>
      </c>
      <c r="AD2278" s="1" t="s">
        <v>253</v>
      </c>
      <c r="AE2278" s="1" t="s">
        <v>8742</v>
      </c>
    </row>
    <row r="2279" spans="1:73" ht="13.5" customHeight="1" x14ac:dyDescent="0.25">
      <c r="A2279" s="4" t="str">
        <f t="shared" si="71"/>
        <v>1687_풍각남면_285</v>
      </c>
      <c r="B2279" s="1">
        <v>1687</v>
      </c>
      <c r="C2279" s="1" t="s">
        <v>11322</v>
      </c>
      <c r="D2279" s="1" t="s">
        <v>11323</v>
      </c>
      <c r="E2279" s="1">
        <v>2278</v>
      </c>
      <c r="F2279" s="1">
        <v>12</v>
      </c>
      <c r="G2279" s="1" t="s">
        <v>4606</v>
      </c>
      <c r="H2279" s="1" t="s">
        <v>6467</v>
      </c>
      <c r="I2279" s="1">
        <v>1</v>
      </c>
      <c r="L2279" s="1">
        <v>3</v>
      </c>
      <c r="M2279" s="1" t="s">
        <v>4814</v>
      </c>
      <c r="N2279" s="1" t="s">
        <v>9077</v>
      </c>
      <c r="T2279" s="1" t="s">
        <v>11389</v>
      </c>
      <c r="U2279" s="1" t="s">
        <v>326</v>
      </c>
      <c r="V2279" s="1" t="s">
        <v>6686</v>
      </c>
      <c r="Y2279" s="1" t="s">
        <v>13931</v>
      </c>
      <c r="Z2279" s="1" t="s">
        <v>8248</v>
      </c>
      <c r="AC2279" s="1">
        <v>15</v>
      </c>
      <c r="AD2279" s="1" t="s">
        <v>119</v>
      </c>
      <c r="AE2279" s="1" t="s">
        <v>8724</v>
      </c>
    </row>
    <row r="2280" spans="1:73" ht="13.5" customHeight="1" x14ac:dyDescent="0.25">
      <c r="A2280" s="4" t="str">
        <f t="shared" si="71"/>
        <v>1687_풍각남면_285</v>
      </c>
      <c r="B2280" s="1">
        <v>1687</v>
      </c>
      <c r="C2280" s="1" t="s">
        <v>11322</v>
      </c>
      <c r="D2280" s="1" t="s">
        <v>11323</v>
      </c>
      <c r="E2280" s="1">
        <v>2279</v>
      </c>
      <c r="F2280" s="1">
        <v>12</v>
      </c>
      <c r="G2280" s="1" t="s">
        <v>4606</v>
      </c>
      <c r="H2280" s="1" t="s">
        <v>6467</v>
      </c>
      <c r="I2280" s="1">
        <v>1</v>
      </c>
      <c r="L2280" s="1">
        <v>3</v>
      </c>
      <c r="M2280" s="1" t="s">
        <v>4814</v>
      </c>
      <c r="N2280" s="1" t="s">
        <v>9077</v>
      </c>
      <c r="T2280" s="1" t="s">
        <v>11389</v>
      </c>
      <c r="U2280" s="1" t="s">
        <v>322</v>
      </c>
      <c r="V2280" s="1" t="s">
        <v>6685</v>
      </c>
      <c r="Y2280" s="1" t="s">
        <v>749</v>
      </c>
      <c r="Z2280" s="1" t="s">
        <v>7261</v>
      </c>
      <c r="AC2280" s="1">
        <v>13</v>
      </c>
      <c r="AD2280" s="1" t="s">
        <v>314</v>
      </c>
      <c r="AE2280" s="1" t="s">
        <v>8747</v>
      </c>
    </row>
    <row r="2281" spans="1:73" ht="13.5" customHeight="1" x14ac:dyDescent="0.25">
      <c r="A2281" s="4" t="str">
        <f t="shared" si="71"/>
        <v>1687_풍각남면_285</v>
      </c>
      <c r="B2281" s="1">
        <v>1687</v>
      </c>
      <c r="C2281" s="1" t="s">
        <v>11322</v>
      </c>
      <c r="D2281" s="1" t="s">
        <v>11323</v>
      </c>
      <c r="E2281" s="1">
        <v>2280</v>
      </c>
      <c r="F2281" s="1">
        <v>12</v>
      </c>
      <c r="G2281" s="1" t="s">
        <v>4606</v>
      </c>
      <c r="H2281" s="1" t="s">
        <v>6467</v>
      </c>
      <c r="I2281" s="1">
        <v>1</v>
      </c>
      <c r="L2281" s="1">
        <v>3</v>
      </c>
      <c r="M2281" s="1" t="s">
        <v>4814</v>
      </c>
      <c r="N2281" s="1" t="s">
        <v>9077</v>
      </c>
      <c r="T2281" s="1" t="s">
        <v>11389</v>
      </c>
      <c r="U2281" s="1" t="s">
        <v>326</v>
      </c>
      <c r="V2281" s="1" t="s">
        <v>6686</v>
      </c>
      <c r="Y2281" s="1" t="s">
        <v>236</v>
      </c>
      <c r="Z2281" s="1" t="s">
        <v>7706</v>
      </c>
      <c r="AC2281" s="1">
        <v>10</v>
      </c>
      <c r="AD2281" s="1" t="s">
        <v>67</v>
      </c>
      <c r="AE2281" s="1" t="s">
        <v>8717</v>
      </c>
    </row>
    <row r="2282" spans="1:73" ht="13.5" customHeight="1" x14ac:dyDescent="0.25">
      <c r="A2282" s="4" t="str">
        <f t="shared" si="71"/>
        <v>1687_풍각남면_285</v>
      </c>
      <c r="B2282" s="1">
        <v>1687</v>
      </c>
      <c r="C2282" s="1" t="s">
        <v>11322</v>
      </c>
      <c r="D2282" s="1" t="s">
        <v>11323</v>
      </c>
      <c r="E2282" s="1">
        <v>2281</v>
      </c>
      <c r="F2282" s="1">
        <v>12</v>
      </c>
      <c r="G2282" s="1" t="s">
        <v>4606</v>
      </c>
      <c r="H2282" s="1" t="s">
        <v>6467</v>
      </c>
      <c r="I2282" s="1">
        <v>1</v>
      </c>
      <c r="L2282" s="1">
        <v>3</v>
      </c>
      <c r="M2282" s="1" t="s">
        <v>4814</v>
      </c>
      <c r="N2282" s="1" t="s">
        <v>9077</v>
      </c>
      <c r="T2282" s="1" t="s">
        <v>11389</v>
      </c>
      <c r="U2282" s="1" t="s">
        <v>326</v>
      </c>
      <c r="V2282" s="1" t="s">
        <v>6686</v>
      </c>
      <c r="Y2282" s="1" t="s">
        <v>13560</v>
      </c>
      <c r="Z2282" s="1" t="s">
        <v>8249</v>
      </c>
      <c r="AC2282" s="1">
        <v>6</v>
      </c>
      <c r="AD2282" s="1" t="s">
        <v>333</v>
      </c>
      <c r="AE2282" s="1" t="s">
        <v>8749</v>
      </c>
      <c r="AF2282" s="1" t="s">
        <v>97</v>
      </c>
      <c r="AG2282" s="1" t="s">
        <v>8774</v>
      </c>
    </row>
    <row r="2283" spans="1:73" ht="13.5" customHeight="1" x14ac:dyDescent="0.25">
      <c r="A2283" s="4" t="str">
        <f t="shared" si="71"/>
        <v>1687_풍각남면_285</v>
      </c>
      <c r="B2283" s="1">
        <v>1687</v>
      </c>
      <c r="C2283" s="1" t="s">
        <v>11322</v>
      </c>
      <c r="D2283" s="1" t="s">
        <v>11323</v>
      </c>
      <c r="E2283" s="1">
        <v>2282</v>
      </c>
      <c r="F2283" s="1">
        <v>12</v>
      </c>
      <c r="G2283" s="1" t="s">
        <v>4606</v>
      </c>
      <c r="H2283" s="1" t="s">
        <v>6467</v>
      </c>
      <c r="I2283" s="1">
        <v>1</v>
      </c>
      <c r="L2283" s="1">
        <v>3</v>
      </c>
      <c r="M2283" s="1" t="s">
        <v>4814</v>
      </c>
      <c r="N2283" s="1" t="s">
        <v>9077</v>
      </c>
      <c r="T2283" s="1" t="s">
        <v>11389</v>
      </c>
      <c r="U2283" s="1" t="s">
        <v>326</v>
      </c>
      <c r="V2283" s="1" t="s">
        <v>6686</v>
      </c>
      <c r="Y2283" s="1" t="s">
        <v>4642</v>
      </c>
      <c r="Z2283" s="1" t="s">
        <v>8250</v>
      </c>
      <c r="AC2283" s="1">
        <v>3</v>
      </c>
      <c r="AD2283" s="1" t="s">
        <v>96</v>
      </c>
      <c r="AE2283" s="1" t="s">
        <v>8721</v>
      </c>
      <c r="AF2283" s="1" t="s">
        <v>4643</v>
      </c>
      <c r="AG2283" s="1" t="s">
        <v>8818</v>
      </c>
      <c r="AT2283" s="1" t="s">
        <v>44</v>
      </c>
      <c r="AU2283" s="1" t="s">
        <v>6669</v>
      </c>
      <c r="AV2283" s="1" t="s">
        <v>3434</v>
      </c>
      <c r="AW2283" s="1" t="s">
        <v>7940</v>
      </c>
      <c r="BB2283" s="1" t="s">
        <v>46</v>
      </c>
      <c r="BC2283" s="1" t="s">
        <v>6783</v>
      </c>
      <c r="BD2283" s="1" t="s">
        <v>3145</v>
      </c>
      <c r="BE2283" s="1" t="s">
        <v>7941</v>
      </c>
    </row>
    <row r="2284" spans="1:73" ht="13.5" customHeight="1" x14ac:dyDescent="0.25">
      <c r="A2284" s="4" t="str">
        <f t="shared" si="71"/>
        <v>1687_풍각남면_285</v>
      </c>
      <c r="B2284" s="1">
        <v>1687</v>
      </c>
      <c r="C2284" s="1" t="s">
        <v>11322</v>
      </c>
      <c r="D2284" s="1" t="s">
        <v>11323</v>
      </c>
      <c r="E2284" s="1">
        <v>2283</v>
      </c>
      <c r="F2284" s="1">
        <v>12</v>
      </c>
      <c r="G2284" s="1" t="s">
        <v>4606</v>
      </c>
      <c r="H2284" s="1" t="s">
        <v>6467</v>
      </c>
      <c r="I2284" s="1">
        <v>1</v>
      </c>
      <c r="L2284" s="1">
        <v>3</v>
      </c>
      <c r="M2284" s="1" t="s">
        <v>4814</v>
      </c>
      <c r="N2284" s="1" t="s">
        <v>9077</v>
      </c>
      <c r="T2284" s="1" t="s">
        <v>11389</v>
      </c>
      <c r="U2284" s="1" t="s">
        <v>326</v>
      </c>
      <c r="V2284" s="1" t="s">
        <v>6686</v>
      </c>
      <c r="Y2284" s="1" t="s">
        <v>4644</v>
      </c>
      <c r="Z2284" s="1" t="s">
        <v>8251</v>
      </c>
      <c r="AC2284" s="1">
        <v>76</v>
      </c>
      <c r="AD2284" s="1" t="s">
        <v>1075</v>
      </c>
      <c r="AE2284" s="1" t="s">
        <v>8769</v>
      </c>
      <c r="AF2284" s="1" t="s">
        <v>2330</v>
      </c>
      <c r="AG2284" s="1" t="s">
        <v>8780</v>
      </c>
      <c r="AH2284" s="1" t="s">
        <v>4645</v>
      </c>
      <c r="AI2284" s="1" t="s">
        <v>8891</v>
      </c>
    </row>
    <row r="2285" spans="1:73" ht="13.5" customHeight="1" x14ac:dyDescent="0.25">
      <c r="A2285" s="4" t="str">
        <f t="shared" si="71"/>
        <v>1687_풍각남면_285</v>
      </c>
      <c r="B2285" s="1">
        <v>1687</v>
      </c>
      <c r="C2285" s="1" t="s">
        <v>11322</v>
      </c>
      <c r="D2285" s="1" t="s">
        <v>11323</v>
      </c>
      <c r="E2285" s="1">
        <v>2284</v>
      </c>
      <c r="F2285" s="1">
        <v>12</v>
      </c>
      <c r="G2285" s="1" t="s">
        <v>4606</v>
      </c>
      <c r="H2285" s="1" t="s">
        <v>6467</v>
      </c>
      <c r="I2285" s="1">
        <v>1</v>
      </c>
      <c r="L2285" s="1">
        <v>3</v>
      </c>
      <c r="M2285" s="1" t="s">
        <v>4814</v>
      </c>
      <c r="N2285" s="1" t="s">
        <v>9077</v>
      </c>
      <c r="T2285" s="1" t="s">
        <v>11389</v>
      </c>
      <c r="U2285" s="1" t="s">
        <v>322</v>
      </c>
      <c r="V2285" s="1" t="s">
        <v>6685</v>
      </c>
      <c r="Y2285" s="1" t="s">
        <v>1347</v>
      </c>
      <c r="Z2285" s="1" t="s">
        <v>7414</v>
      </c>
      <c r="AC2285" s="1">
        <v>33</v>
      </c>
      <c r="AD2285" s="1" t="s">
        <v>574</v>
      </c>
      <c r="AE2285" s="1" t="s">
        <v>8762</v>
      </c>
      <c r="AF2285" s="1" t="s">
        <v>2330</v>
      </c>
      <c r="AG2285" s="1" t="s">
        <v>8780</v>
      </c>
      <c r="AH2285" s="1" t="s">
        <v>4592</v>
      </c>
      <c r="AI2285" s="1" t="s">
        <v>8892</v>
      </c>
      <c r="AT2285" s="1" t="s">
        <v>1171</v>
      </c>
      <c r="AU2285" s="1" t="s">
        <v>7037</v>
      </c>
      <c r="AV2285" s="1" t="s">
        <v>999</v>
      </c>
      <c r="AW2285" s="1" t="s">
        <v>7888</v>
      </c>
      <c r="BB2285" s="1" t="s">
        <v>83</v>
      </c>
      <c r="BC2285" s="1" t="s">
        <v>11816</v>
      </c>
      <c r="BD2285" s="1" t="s">
        <v>4646</v>
      </c>
      <c r="BE2285" s="1" t="s">
        <v>9830</v>
      </c>
    </row>
    <row r="2286" spans="1:73" ht="13.5" customHeight="1" x14ac:dyDescent="0.25">
      <c r="A2286" s="4" t="str">
        <f t="shared" si="71"/>
        <v>1687_풍각남면_285</v>
      </c>
      <c r="B2286" s="1">
        <v>1687</v>
      </c>
      <c r="C2286" s="1" t="s">
        <v>11322</v>
      </c>
      <c r="D2286" s="1" t="s">
        <v>11323</v>
      </c>
      <c r="E2286" s="1">
        <v>2285</v>
      </c>
      <c r="F2286" s="1">
        <v>12</v>
      </c>
      <c r="G2286" s="1" t="s">
        <v>4606</v>
      </c>
      <c r="H2286" s="1" t="s">
        <v>6467</v>
      </c>
      <c r="I2286" s="1">
        <v>1</v>
      </c>
      <c r="L2286" s="1">
        <v>4</v>
      </c>
      <c r="M2286" s="1" t="s">
        <v>12675</v>
      </c>
      <c r="N2286" s="1" t="s">
        <v>13172</v>
      </c>
      <c r="T2286" s="1" t="s">
        <v>11369</v>
      </c>
      <c r="U2286" s="1" t="s">
        <v>2738</v>
      </c>
      <c r="V2286" s="1" t="s">
        <v>6850</v>
      </c>
      <c r="W2286" s="1" t="s">
        <v>145</v>
      </c>
      <c r="X2286" s="1" t="s">
        <v>7059</v>
      </c>
      <c r="Y2286" s="1" t="s">
        <v>4647</v>
      </c>
      <c r="Z2286" s="1" t="s">
        <v>8252</v>
      </c>
      <c r="AC2286" s="1">
        <v>41</v>
      </c>
      <c r="AD2286" s="1" t="s">
        <v>287</v>
      </c>
      <c r="AE2286" s="1" t="s">
        <v>8744</v>
      </c>
      <c r="AJ2286" s="1" t="s">
        <v>17</v>
      </c>
      <c r="AK2286" s="1" t="s">
        <v>8908</v>
      </c>
      <c r="AL2286" s="1" t="s">
        <v>51</v>
      </c>
      <c r="AM2286" s="1" t="s">
        <v>8849</v>
      </c>
      <c r="AT2286" s="1" t="s">
        <v>293</v>
      </c>
      <c r="AU2286" s="1" t="s">
        <v>6947</v>
      </c>
      <c r="AV2286" s="1" t="s">
        <v>4648</v>
      </c>
      <c r="AW2286" s="1" t="s">
        <v>11459</v>
      </c>
      <c r="BG2286" s="1" t="s">
        <v>293</v>
      </c>
      <c r="BH2286" s="1" t="s">
        <v>6947</v>
      </c>
      <c r="BI2286" s="1" t="s">
        <v>3696</v>
      </c>
      <c r="BJ2286" s="1" t="s">
        <v>9588</v>
      </c>
      <c r="BK2286" s="1" t="s">
        <v>1149</v>
      </c>
      <c r="BL2286" s="1" t="s">
        <v>9178</v>
      </c>
      <c r="BM2286" s="1" t="s">
        <v>4649</v>
      </c>
      <c r="BN2286" s="1" t="s">
        <v>10206</v>
      </c>
      <c r="BO2286" s="1" t="s">
        <v>78</v>
      </c>
      <c r="BP2286" s="1" t="s">
        <v>6689</v>
      </c>
      <c r="BQ2286" s="1" t="s">
        <v>4650</v>
      </c>
      <c r="BR2286" s="1" t="s">
        <v>12075</v>
      </c>
      <c r="BS2286" s="1" t="s">
        <v>56</v>
      </c>
      <c r="BT2286" s="1" t="s">
        <v>11552</v>
      </c>
      <c r="BU2286" s="1" t="s">
        <v>14172</v>
      </c>
    </row>
    <row r="2287" spans="1:73" ht="13.5" customHeight="1" x14ac:dyDescent="0.25">
      <c r="A2287" s="4" t="str">
        <f t="shared" si="71"/>
        <v>1687_풍각남면_285</v>
      </c>
      <c r="B2287" s="1">
        <v>1687</v>
      </c>
      <c r="C2287" s="1" t="s">
        <v>11322</v>
      </c>
      <c r="D2287" s="1" t="s">
        <v>11323</v>
      </c>
      <c r="E2287" s="1">
        <v>2286</v>
      </c>
      <c r="F2287" s="1">
        <v>12</v>
      </c>
      <c r="G2287" s="1" t="s">
        <v>4606</v>
      </c>
      <c r="H2287" s="1" t="s">
        <v>6467</v>
      </c>
      <c r="I2287" s="1">
        <v>1</v>
      </c>
      <c r="L2287" s="1">
        <v>4</v>
      </c>
      <c r="M2287" s="1" t="s">
        <v>12675</v>
      </c>
      <c r="N2287" s="1" t="s">
        <v>13172</v>
      </c>
      <c r="S2287" s="1" t="s">
        <v>52</v>
      </c>
      <c r="T2287" s="1" t="s">
        <v>6593</v>
      </c>
      <c r="W2287" s="1" t="s">
        <v>145</v>
      </c>
      <c r="X2287" s="1" t="s">
        <v>7059</v>
      </c>
      <c r="Y2287" s="1" t="s">
        <v>140</v>
      </c>
      <c r="Z2287" s="1" t="s">
        <v>7129</v>
      </c>
      <c r="AC2287" s="1">
        <v>48</v>
      </c>
      <c r="AD2287" s="1" t="s">
        <v>427</v>
      </c>
      <c r="AE2287" s="1" t="s">
        <v>8758</v>
      </c>
      <c r="AJ2287" s="1" t="s">
        <v>17</v>
      </c>
      <c r="AK2287" s="1" t="s">
        <v>8908</v>
      </c>
      <c r="AL2287" s="1" t="s">
        <v>51</v>
      </c>
      <c r="AM2287" s="1" t="s">
        <v>8849</v>
      </c>
      <c r="AT2287" s="1" t="s">
        <v>1082</v>
      </c>
      <c r="AU2287" s="1" t="s">
        <v>8995</v>
      </c>
      <c r="AV2287" s="1" t="s">
        <v>4651</v>
      </c>
      <c r="AW2287" s="1" t="s">
        <v>9587</v>
      </c>
      <c r="BG2287" s="1" t="s">
        <v>60</v>
      </c>
      <c r="BH2287" s="1" t="s">
        <v>7012</v>
      </c>
      <c r="BI2287" s="1" t="s">
        <v>4652</v>
      </c>
      <c r="BJ2287" s="1" t="s">
        <v>11771</v>
      </c>
      <c r="BK2287" s="1" t="s">
        <v>60</v>
      </c>
      <c r="BL2287" s="1" t="s">
        <v>7012</v>
      </c>
      <c r="BM2287" s="1" t="s">
        <v>4653</v>
      </c>
      <c r="BN2287" s="1" t="s">
        <v>10642</v>
      </c>
      <c r="BO2287" s="1" t="s">
        <v>60</v>
      </c>
      <c r="BP2287" s="1" t="s">
        <v>7012</v>
      </c>
      <c r="BQ2287" s="1" t="s">
        <v>4654</v>
      </c>
      <c r="BR2287" s="1" t="s">
        <v>12035</v>
      </c>
      <c r="BS2287" s="1" t="s">
        <v>56</v>
      </c>
      <c r="BT2287" s="1" t="s">
        <v>11552</v>
      </c>
    </row>
    <row r="2288" spans="1:73" ht="13.5" customHeight="1" x14ac:dyDescent="0.25">
      <c r="A2288" s="4" t="str">
        <f t="shared" si="71"/>
        <v>1687_풍각남면_285</v>
      </c>
      <c r="B2288" s="1">
        <v>1687</v>
      </c>
      <c r="C2288" s="1" t="s">
        <v>11322</v>
      </c>
      <c r="D2288" s="1" t="s">
        <v>11323</v>
      </c>
      <c r="E2288" s="1">
        <v>2287</v>
      </c>
      <c r="F2288" s="1">
        <v>12</v>
      </c>
      <c r="G2288" s="1" t="s">
        <v>4606</v>
      </c>
      <c r="H2288" s="1" t="s">
        <v>6467</v>
      </c>
      <c r="I2288" s="1">
        <v>1</v>
      </c>
      <c r="L2288" s="1">
        <v>4</v>
      </c>
      <c r="M2288" s="1" t="s">
        <v>12675</v>
      </c>
      <c r="N2288" s="1" t="s">
        <v>13172</v>
      </c>
      <c r="S2288" s="1" t="s">
        <v>68</v>
      </c>
      <c r="T2288" s="1" t="s">
        <v>6595</v>
      </c>
      <c r="W2288" s="1" t="s">
        <v>98</v>
      </c>
      <c r="X2288" s="1" t="s">
        <v>11439</v>
      </c>
      <c r="Y2288" s="1" t="s">
        <v>140</v>
      </c>
      <c r="Z2288" s="1" t="s">
        <v>7129</v>
      </c>
      <c r="AC2288" s="1">
        <v>71</v>
      </c>
      <c r="AD2288" s="1" t="s">
        <v>192</v>
      </c>
      <c r="AE2288" s="1" t="s">
        <v>8735</v>
      </c>
    </row>
    <row r="2289" spans="1:73" ht="13.5" customHeight="1" x14ac:dyDescent="0.25">
      <c r="A2289" s="4" t="str">
        <f t="shared" si="71"/>
        <v>1687_풍각남면_285</v>
      </c>
      <c r="B2289" s="1">
        <v>1687</v>
      </c>
      <c r="C2289" s="1" t="s">
        <v>11322</v>
      </c>
      <c r="D2289" s="1" t="s">
        <v>11323</v>
      </c>
      <c r="E2289" s="1">
        <v>2288</v>
      </c>
      <c r="F2289" s="1">
        <v>12</v>
      </c>
      <c r="G2289" s="1" t="s">
        <v>4606</v>
      </c>
      <c r="H2289" s="1" t="s">
        <v>6467</v>
      </c>
      <c r="I2289" s="1">
        <v>1</v>
      </c>
      <c r="L2289" s="1">
        <v>4</v>
      </c>
      <c r="M2289" s="1" t="s">
        <v>12675</v>
      </c>
      <c r="N2289" s="1" t="s">
        <v>13172</v>
      </c>
      <c r="S2289" s="1" t="s">
        <v>147</v>
      </c>
      <c r="T2289" s="1" t="s">
        <v>6598</v>
      </c>
      <c r="U2289" s="1" t="s">
        <v>130</v>
      </c>
      <c r="V2289" s="1" t="s">
        <v>6673</v>
      </c>
      <c r="Y2289" s="1" t="s">
        <v>241</v>
      </c>
      <c r="Z2289" s="1" t="s">
        <v>7146</v>
      </c>
      <c r="AC2289" s="1">
        <v>29</v>
      </c>
      <c r="AD2289" s="1" t="s">
        <v>422</v>
      </c>
      <c r="AE2289" s="1" t="s">
        <v>8757</v>
      </c>
    </row>
    <row r="2290" spans="1:73" ht="13.5" customHeight="1" x14ac:dyDescent="0.25">
      <c r="A2290" s="4" t="str">
        <f t="shared" si="71"/>
        <v>1687_풍각남면_285</v>
      </c>
      <c r="B2290" s="1">
        <v>1687</v>
      </c>
      <c r="C2290" s="1" t="s">
        <v>11322</v>
      </c>
      <c r="D2290" s="1" t="s">
        <v>11323</v>
      </c>
      <c r="E2290" s="1">
        <v>2289</v>
      </c>
      <c r="F2290" s="1">
        <v>12</v>
      </c>
      <c r="G2290" s="1" t="s">
        <v>4606</v>
      </c>
      <c r="H2290" s="1" t="s">
        <v>6467</v>
      </c>
      <c r="I2290" s="1">
        <v>1</v>
      </c>
      <c r="L2290" s="1">
        <v>4</v>
      </c>
      <c r="M2290" s="1" t="s">
        <v>12675</v>
      </c>
      <c r="N2290" s="1" t="s">
        <v>13172</v>
      </c>
      <c r="S2290" s="1" t="s">
        <v>70</v>
      </c>
      <c r="T2290" s="1" t="s">
        <v>6596</v>
      </c>
      <c r="Y2290" s="1" t="s">
        <v>3256</v>
      </c>
      <c r="Z2290" s="1" t="s">
        <v>7890</v>
      </c>
      <c r="AC2290" s="1">
        <v>10</v>
      </c>
      <c r="AD2290" s="1" t="s">
        <v>67</v>
      </c>
      <c r="AE2290" s="1" t="s">
        <v>8717</v>
      </c>
    </row>
    <row r="2291" spans="1:73" ht="13.5" customHeight="1" x14ac:dyDescent="0.25">
      <c r="A2291" s="4" t="str">
        <f t="shared" si="71"/>
        <v>1687_풍각남면_285</v>
      </c>
      <c r="B2291" s="1">
        <v>1687</v>
      </c>
      <c r="C2291" s="1" t="s">
        <v>11322</v>
      </c>
      <c r="D2291" s="1" t="s">
        <v>11323</v>
      </c>
      <c r="E2291" s="1">
        <v>2290</v>
      </c>
      <c r="F2291" s="1">
        <v>12</v>
      </c>
      <c r="G2291" s="1" t="s">
        <v>4606</v>
      </c>
      <c r="H2291" s="1" t="s">
        <v>6467</v>
      </c>
      <c r="I2291" s="1">
        <v>1</v>
      </c>
      <c r="L2291" s="1">
        <v>4</v>
      </c>
      <c r="M2291" s="1" t="s">
        <v>12675</v>
      </c>
      <c r="N2291" s="1" t="s">
        <v>13172</v>
      </c>
      <c r="S2291" s="1" t="s">
        <v>70</v>
      </c>
      <c r="T2291" s="1" t="s">
        <v>6596</v>
      </c>
      <c r="Y2291" s="1" t="s">
        <v>13409</v>
      </c>
      <c r="Z2291" s="1" t="s">
        <v>13461</v>
      </c>
      <c r="AC2291" s="1">
        <v>2</v>
      </c>
      <c r="AD2291" s="1" t="s">
        <v>69</v>
      </c>
      <c r="AE2291" s="1" t="s">
        <v>6722</v>
      </c>
      <c r="AF2291" s="1" t="s">
        <v>97</v>
      </c>
      <c r="AG2291" s="1" t="s">
        <v>8774</v>
      </c>
    </row>
    <row r="2292" spans="1:73" ht="13.5" customHeight="1" x14ac:dyDescent="0.25">
      <c r="A2292" s="4" t="str">
        <f t="shared" si="71"/>
        <v>1687_풍각남면_285</v>
      </c>
      <c r="B2292" s="1">
        <v>1687</v>
      </c>
      <c r="C2292" s="1" t="s">
        <v>11322</v>
      </c>
      <c r="D2292" s="1" t="s">
        <v>11323</v>
      </c>
      <c r="E2292" s="1">
        <v>2291</v>
      </c>
      <c r="F2292" s="1">
        <v>12</v>
      </c>
      <c r="G2292" s="1" t="s">
        <v>4606</v>
      </c>
      <c r="H2292" s="1" t="s">
        <v>6467</v>
      </c>
      <c r="I2292" s="1">
        <v>1</v>
      </c>
      <c r="L2292" s="1">
        <v>5</v>
      </c>
      <c r="M2292" s="1" t="s">
        <v>12676</v>
      </c>
      <c r="N2292" s="1" t="s">
        <v>13173</v>
      </c>
      <c r="T2292" s="1" t="s">
        <v>11369</v>
      </c>
      <c r="U2292" s="1" t="s">
        <v>993</v>
      </c>
      <c r="V2292" s="1" t="s">
        <v>6737</v>
      </c>
      <c r="W2292" s="1" t="s">
        <v>98</v>
      </c>
      <c r="X2292" s="1" t="s">
        <v>11439</v>
      </c>
      <c r="Y2292" s="1" t="s">
        <v>4655</v>
      </c>
      <c r="Z2292" s="1" t="s">
        <v>8253</v>
      </c>
      <c r="AC2292" s="1">
        <v>58</v>
      </c>
      <c r="AD2292" s="1" t="s">
        <v>1424</v>
      </c>
      <c r="AE2292" s="1" t="s">
        <v>8770</v>
      </c>
      <c r="AJ2292" s="1" t="s">
        <v>17</v>
      </c>
      <c r="AK2292" s="1" t="s">
        <v>8908</v>
      </c>
      <c r="AL2292" s="1" t="s">
        <v>56</v>
      </c>
      <c r="AM2292" s="1" t="s">
        <v>11552</v>
      </c>
      <c r="AT2292" s="1" t="s">
        <v>60</v>
      </c>
      <c r="AU2292" s="1" t="s">
        <v>7012</v>
      </c>
      <c r="AV2292" s="1" t="s">
        <v>4656</v>
      </c>
      <c r="AW2292" s="1" t="s">
        <v>7697</v>
      </c>
      <c r="BG2292" s="1" t="s">
        <v>60</v>
      </c>
      <c r="BH2292" s="1" t="s">
        <v>7012</v>
      </c>
      <c r="BI2292" s="1" t="s">
        <v>3506</v>
      </c>
      <c r="BJ2292" s="1" t="s">
        <v>13654</v>
      </c>
      <c r="BK2292" s="1" t="s">
        <v>60</v>
      </c>
      <c r="BL2292" s="1" t="s">
        <v>7012</v>
      </c>
      <c r="BM2292" s="1" t="s">
        <v>4657</v>
      </c>
      <c r="BN2292" s="1" t="s">
        <v>13672</v>
      </c>
      <c r="BO2292" s="1" t="s">
        <v>60</v>
      </c>
      <c r="BP2292" s="1" t="s">
        <v>7012</v>
      </c>
      <c r="BQ2292" s="1" t="s">
        <v>4658</v>
      </c>
      <c r="BR2292" s="1" t="s">
        <v>11135</v>
      </c>
      <c r="BS2292" s="1" t="s">
        <v>4659</v>
      </c>
      <c r="BT2292" s="1" t="s">
        <v>8951</v>
      </c>
    </row>
    <row r="2293" spans="1:73" ht="13.5" customHeight="1" x14ac:dyDescent="0.25">
      <c r="A2293" s="4" t="str">
        <f t="shared" si="71"/>
        <v>1687_풍각남면_285</v>
      </c>
      <c r="B2293" s="1">
        <v>1687</v>
      </c>
      <c r="C2293" s="1" t="s">
        <v>11322</v>
      </c>
      <c r="D2293" s="1" t="s">
        <v>11323</v>
      </c>
      <c r="E2293" s="1">
        <v>2292</v>
      </c>
      <c r="F2293" s="1">
        <v>12</v>
      </c>
      <c r="G2293" s="1" t="s">
        <v>4606</v>
      </c>
      <c r="H2293" s="1" t="s">
        <v>6467</v>
      </c>
      <c r="I2293" s="1">
        <v>1</v>
      </c>
      <c r="L2293" s="1">
        <v>5</v>
      </c>
      <c r="M2293" s="1" t="s">
        <v>12676</v>
      </c>
      <c r="N2293" s="1" t="s">
        <v>13173</v>
      </c>
      <c r="S2293" s="1" t="s">
        <v>52</v>
      </c>
      <c r="T2293" s="1" t="s">
        <v>6593</v>
      </c>
      <c r="U2293" s="1" t="s">
        <v>53</v>
      </c>
      <c r="V2293" s="1" t="s">
        <v>6668</v>
      </c>
      <c r="Y2293" s="1" t="s">
        <v>4660</v>
      </c>
      <c r="Z2293" s="1" t="s">
        <v>8254</v>
      </c>
      <c r="AC2293" s="1">
        <v>42</v>
      </c>
      <c r="AD2293" s="1" t="s">
        <v>307</v>
      </c>
      <c r="AE2293" s="1" t="s">
        <v>8745</v>
      </c>
      <c r="AJ2293" s="1" t="s">
        <v>17</v>
      </c>
      <c r="AK2293" s="1" t="s">
        <v>8908</v>
      </c>
      <c r="AL2293" s="1" t="s">
        <v>275</v>
      </c>
      <c r="AM2293" s="1" t="s">
        <v>8913</v>
      </c>
      <c r="AN2293" s="1" t="s">
        <v>4661</v>
      </c>
      <c r="AO2293" s="1" t="s">
        <v>11640</v>
      </c>
      <c r="AP2293" s="1" t="s">
        <v>58</v>
      </c>
      <c r="AQ2293" s="1" t="s">
        <v>6774</v>
      </c>
      <c r="AR2293" s="1" t="s">
        <v>4662</v>
      </c>
      <c r="AS2293" s="1" t="s">
        <v>11730</v>
      </c>
      <c r="AT2293" s="1" t="s">
        <v>44</v>
      </c>
      <c r="AU2293" s="1" t="s">
        <v>6669</v>
      </c>
      <c r="AV2293" s="1" t="s">
        <v>4663</v>
      </c>
      <c r="AW2293" s="1" t="s">
        <v>9256</v>
      </c>
      <c r="BB2293" s="1" t="s">
        <v>46</v>
      </c>
      <c r="BC2293" s="1" t="s">
        <v>6783</v>
      </c>
      <c r="BD2293" s="1" t="s">
        <v>857</v>
      </c>
      <c r="BE2293" s="1" t="s">
        <v>7279</v>
      </c>
      <c r="BG2293" s="1" t="s">
        <v>44</v>
      </c>
      <c r="BH2293" s="1" t="s">
        <v>6669</v>
      </c>
      <c r="BI2293" s="1" t="s">
        <v>2095</v>
      </c>
      <c r="BJ2293" s="1" t="s">
        <v>7390</v>
      </c>
      <c r="BK2293" s="1" t="s">
        <v>44</v>
      </c>
      <c r="BL2293" s="1" t="s">
        <v>6669</v>
      </c>
      <c r="BM2293" s="1" t="s">
        <v>4664</v>
      </c>
      <c r="BN2293" s="1" t="s">
        <v>8297</v>
      </c>
      <c r="BO2293" s="1" t="s">
        <v>44</v>
      </c>
      <c r="BP2293" s="1" t="s">
        <v>6669</v>
      </c>
      <c r="BQ2293" s="1" t="s">
        <v>667</v>
      </c>
      <c r="BR2293" s="1" t="s">
        <v>7221</v>
      </c>
      <c r="BS2293" s="1" t="s">
        <v>275</v>
      </c>
      <c r="BT2293" s="1" t="s">
        <v>8913</v>
      </c>
    </row>
    <row r="2294" spans="1:73" ht="13.5" customHeight="1" x14ac:dyDescent="0.25">
      <c r="A2294" s="4" t="str">
        <f t="shared" si="71"/>
        <v>1687_풍각남면_285</v>
      </c>
      <c r="B2294" s="1">
        <v>1687</v>
      </c>
      <c r="C2294" s="1" t="s">
        <v>11322</v>
      </c>
      <c r="D2294" s="1" t="s">
        <v>11323</v>
      </c>
      <c r="E2294" s="1">
        <v>2293</v>
      </c>
      <c r="F2294" s="1">
        <v>12</v>
      </c>
      <c r="G2294" s="1" t="s">
        <v>4606</v>
      </c>
      <c r="H2294" s="1" t="s">
        <v>6467</v>
      </c>
      <c r="I2294" s="1">
        <v>1</v>
      </c>
      <c r="L2294" s="1">
        <v>5</v>
      </c>
      <c r="M2294" s="1" t="s">
        <v>12676</v>
      </c>
      <c r="N2294" s="1" t="s">
        <v>13173</v>
      </c>
      <c r="S2294" s="1" t="s">
        <v>93</v>
      </c>
      <c r="T2294" s="1" t="s">
        <v>6597</v>
      </c>
      <c r="U2294" s="1" t="s">
        <v>44</v>
      </c>
      <c r="V2294" s="1" t="s">
        <v>6669</v>
      </c>
      <c r="Y2294" s="1" t="s">
        <v>4665</v>
      </c>
      <c r="Z2294" s="1" t="s">
        <v>8255</v>
      </c>
      <c r="AC2294" s="1">
        <v>24</v>
      </c>
      <c r="AD2294" s="1" t="s">
        <v>764</v>
      </c>
      <c r="AE2294" s="1" t="s">
        <v>8767</v>
      </c>
    </row>
    <row r="2295" spans="1:73" ht="13.5" customHeight="1" x14ac:dyDescent="0.25">
      <c r="A2295" s="4" t="str">
        <f t="shared" si="71"/>
        <v>1687_풍각남면_285</v>
      </c>
      <c r="B2295" s="1">
        <v>1687</v>
      </c>
      <c r="C2295" s="1" t="s">
        <v>11322</v>
      </c>
      <c r="D2295" s="1" t="s">
        <v>11323</v>
      </c>
      <c r="E2295" s="1">
        <v>2294</v>
      </c>
      <c r="F2295" s="1">
        <v>12</v>
      </c>
      <c r="G2295" s="1" t="s">
        <v>4606</v>
      </c>
      <c r="H2295" s="1" t="s">
        <v>6467</v>
      </c>
      <c r="I2295" s="1">
        <v>1</v>
      </c>
      <c r="L2295" s="1">
        <v>5</v>
      </c>
      <c r="M2295" s="1" t="s">
        <v>12676</v>
      </c>
      <c r="N2295" s="1" t="s">
        <v>13173</v>
      </c>
      <c r="S2295" s="1" t="s">
        <v>341</v>
      </c>
      <c r="T2295" s="1" t="s">
        <v>6594</v>
      </c>
      <c r="U2295" s="1" t="s">
        <v>53</v>
      </c>
      <c r="V2295" s="1" t="s">
        <v>6668</v>
      </c>
      <c r="Y2295" s="1" t="s">
        <v>4666</v>
      </c>
      <c r="Z2295" s="1" t="s">
        <v>8256</v>
      </c>
      <c r="AC2295" s="1">
        <v>27</v>
      </c>
      <c r="AD2295" s="1" t="s">
        <v>162</v>
      </c>
      <c r="AE2295" s="1" t="s">
        <v>8732</v>
      </c>
      <c r="AN2295" s="1" t="s">
        <v>522</v>
      </c>
      <c r="AO2295" s="1" t="s">
        <v>8889</v>
      </c>
      <c r="AP2295" s="1" t="s">
        <v>58</v>
      </c>
      <c r="AQ2295" s="1" t="s">
        <v>6774</v>
      </c>
      <c r="AR2295" s="1" t="s">
        <v>1164</v>
      </c>
      <c r="AS2295" s="1" t="s">
        <v>7361</v>
      </c>
    </row>
    <row r="2296" spans="1:73" ht="13.5" customHeight="1" x14ac:dyDescent="0.25">
      <c r="A2296" s="4" t="str">
        <f t="shared" si="71"/>
        <v>1687_풍각남면_285</v>
      </c>
      <c r="B2296" s="1">
        <v>1687</v>
      </c>
      <c r="C2296" s="1" t="s">
        <v>11322</v>
      </c>
      <c r="D2296" s="1" t="s">
        <v>11323</v>
      </c>
      <c r="E2296" s="1">
        <v>2295</v>
      </c>
      <c r="F2296" s="1">
        <v>12</v>
      </c>
      <c r="G2296" s="1" t="s">
        <v>4606</v>
      </c>
      <c r="H2296" s="1" t="s">
        <v>6467</v>
      </c>
      <c r="I2296" s="1">
        <v>1</v>
      </c>
      <c r="L2296" s="1">
        <v>5</v>
      </c>
      <c r="M2296" s="1" t="s">
        <v>12676</v>
      </c>
      <c r="N2296" s="1" t="s">
        <v>13173</v>
      </c>
      <c r="S2296" s="1" t="s">
        <v>343</v>
      </c>
      <c r="T2296" s="1" t="s">
        <v>6604</v>
      </c>
      <c r="Y2296" s="1" t="s">
        <v>13437</v>
      </c>
      <c r="Z2296" s="1" t="s">
        <v>13455</v>
      </c>
      <c r="AC2296" s="1">
        <v>7</v>
      </c>
      <c r="AD2296" s="1" t="s">
        <v>121</v>
      </c>
      <c r="AE2296" s="1" t="s">
        <v>8725</v>
      </c>
    </row>
    <row r="2297" spans="1:73" ht="13.5" customHeight="1" x14ac:dyDescent="0.25">
      <c r="A2297" s="4" t="str">
        <f t="shared" si="71"/>
        <v>1687_풍각남면_285</v>
      </c>
      <c r="B2297" s="1">
        <v>1687</v>
      </c>
      <c r="C2297" s="1" t="s">
        <v>11322</v>
      </c>
      <c r="D2297" s="1" t="s">
        <v>11323</v>
      </c>
      <c r="E2297" s="1">
        <v>2296</v>
      </c>
      <c r="F2297" s="1">
        <v>12</v>
      </c>
      <c r="G2297" s="1" t="s">
        <v>4606</v>
      </c>
      <c r="H2297" s="1" t="s">
        <v>6467</v>
      </c>
      <c r="I2297" s="1">
        <v>1</v>
      </c>
      <c r="L2297" s="1">
        <v>5</v>
      </c>
      <c r="M2297" s="1" t="s">
        <v>12676</v>
      </c>
      <c r="N2297" s="1" t="s">
        <v>13173</v>
      </c>
      <c r="S2297" s="1" t="s">
        <v>343</v>
      </c>
      <c r="T2297" s="1" t="s">
        <v>6604</v>
      </c>
      <c r="Y2297" s="1" t="s">
        <v>13440</v>
      </c>
      <c r="Z2297" s="1" t="s">
        <v>13459</v>
      </c>
      <c r="AC2297" s="1">
        <v>3</v>
      </c>
      <c r="AD2297" s="1" t="s">
        <v>96</v>
      </c>
      <c r="AE2297" s="1" t="s">
        <v>8721</v>
      </c>
      <c r="AF2297" s="1" t="s">
        <v>97</v>
      </c>
      <c r="AG2297" s="1" t="s">
        <v>8774</v>
      </c>
    </row>
    <row r="2298" spans="1:73" ht="13.5" customHeight="1" x14ac:dyDescent="0.25">
      <c r="A2298" s="4" t="str">
        <f t="shared" ref="A2298:A2332" si="72">HYPERLINK("http://kyu.snu.ac.kr/sdhj/index.jsp?type=hj/GK14817_00IH_0001_0286.jpg","1687_풍각남면_286")</f>
        <v>1687_풍각남면_286</v>
      </c>
      <c r="B2298" s="1">
        <v>1687</v>
      </c>
      <c r="C2298" s="1" t="s">
        <v>11322</v>
      </c>
      <c r="D2298" s="1" t="s">
        <v>11323</v>
      </c>
      <c r="E2298" s="1">
        <v>2297</v>
      </c>
      <c r="F2298" s="1">
        <v>12</v>
      </c>
      <c r="G2298" s="1" t="s">
        <v>4606</v>
      </c>
      <c r="H2298" s="1" t="s">
        <v>6467</v>
      </c>
      <c r="I2298" s="1">
        <v>2</v>
      </c>
      <c r="J2298" s="1" t="s">
        <v>4667</v>
      </c>
      <c r="K2298" s="1" t="s">
        <v>6541</v>
      </c>
      <c r="L2298" s="1">
        <v>1</v>
      </c>
      <c r="M2298" s="1" t="s">
        <v>12677</v>
      </c>
      <c r="N2298" s="1" t="s">
        <v>13174</v>
      </c>
      <c r="T2298" s="1" t="s">
        <v>11368</v>
      </c>
      <c r="U2298" s="1" t="s">
        <v>4668</v>
      </c>
      <c r="V2298" s="1" t="s">
        <v>6960</v>
      </c>
      <c r="W2298" s="1" t="s">
        <v>145</v>
      </c>
      <c r="X2298" s="1" t="s">
        <v>7059</v>
      </c>
      <c r="Y2298" s="1" t="s">
        <v>4669</v>
      </c>
      <c r="Z2298" s="1" t="s">
        <v>8257</v>
      </c>
      <c r="AC2298" s="1">
        <v>55</v>
      </c>
      <c r="AD2298" s="1" t="s">
        <v>431</v>
      </c>
      <c r="AE2298" s="1" t="s">
        <v>8760</v>
      </c>
      <c r="AJ2298" s="1" t="s">
        <v>17</v>
      </c>
      <c r="AK2298" s="1" t="s">
        <v>8908</v>
      </c>
      <c r="AL2298" s="1" t="s">
        <v>51</v>
      </c>
      <c r="AM2298" s="1" t="s">
        <v>8849</v>
      </c>
      <c r="AT2298" s="1" t="s">
        <v>293</v>
      </c>
      <c r="AU2298" s="1" t="s">
        <v>6947</v>
      </c>
      <c r="AV2298" s="1" t="s">
        <v>4670</v>
      </c>
      <c r="AW2298" s="1" t="s">
        <v>9588</v>
      </c>
      <c r="BG2298" s="1" t="s">
        <v>4671</v>
      </c>
      <c r="BH2298" s="1" t="s">
        <v>9178</v>
      </c>
      <c r="BI2298" s="1" t="s">
        <v>4672</v>
      </c>
      <c r="BJ2298" s="1" t="s">
        <v>10206</v>
      </c>
      <c r="BK2298" s="1" t="s">
        <v>293</v>
      </c>
      <c r="BL2298" s="1" t="s">
        <v>6947</v>
      </c>
      <c r="BM2298" s="1" t="s">
        <v>4673</v>
      </c>
      <c r="BN2298" s="1" t="s">
        <v>10643</v>
      </c>
      <c r="BO2298" s="1" t="s">
        <v>60</v>
      </c>
      <c r="BP2298" s="1" t="s">
        <v>7012</v>
      </c>
      <c r="BQ2298" s="1" t="s">
        <v>4674</v>
      </c>
      <c r="BR2298" s="1" t="s">
        <v>12243</v>
      </c>
      <c r="BS2298" s="1" t="s">
        <v>163</v>
      </c>
      <c r="BT2298" s="1" t="s">
        <v>8851</v>
      </c>
      <c r="BU2298" s="1" t="s">
        <v>14180</v>
      </c>
    </row>
    <row r="2299" spans="1:73" ht="13.5" customHeight="1" x14ac:dyDescent="0.25">
      <c r="A2299" s="4" t="str">
        <f t="shared" si="72"/>
        <v>1687_풍각남면_286</v>
      </c>
      <c r="B2299" s="1">
        <v>1687</v>
      </c>
      <c r="C2299" s="1" t="s">
        <v>11322</v>
      </c>
      <c r="D2299" s="1" t="s">
        <v>11323</v>
      </c>
      <c r="E2299" s="1">
        <v>2298</v>
      </c>
      <c r="F2299" s="1">
        <v>12</v>
      </c>
      <c r="G2299" s="1" t="s">
        <v>4606</v>
      </c>
      <c r="H2299" s="1" t="s">
        <v>6467</v>
      </c>
      <c r="I2299" s="1">
        <v>2</v>
      </c>
      <c r="L2299" s="1">
        <v>1</v>
      </c>
      <c r="M2299" s="1" t="s">
        <v>12677</v>
      </c>
      <c r="N2299" s="1" t="s">
        <v>13174</v>
      </c>
      <c r="S2299" s="1" t="s">
        <v>52</v>
      </c>
      <c r="T2299" s="1" t="s">
        <v>6593</v>
      </c>
      <c r="W2299" s="1" t="s">
        <v>84</v>
      </c>
      <c r="X2299" s="1" t="s">
        <v>11440</v>
      </c>
      <c r="Y2299" s="1" t="s">
        <v>2506</v>
      </c>
      <c r="Z2299" s="1" t="s">
        <v>7058</v>
      </c>
      <c r="AC2299" s="1">
        <v>49</v>
      </c>
      <c r="AD2299" s="1" t="s">
        <v>427</v>
      </c>
      <c r="AE2299" s="1" t="s">
        <v>8758</v>
      </c>
      <c r="AJ2299" s="1" t="s">
        <v>17</v>
      </c>
      <c r="AK2299" s="1" t="s">
        <v>8908</v>
      </c>
      <c r="AL2299" s="1" t="s">
        <v>86</v>
      </c>
      <c r="AM2299" s="1" t="s">
        <v>8853</v>
      </c>
      <c r="AT2299" s="1" t="s">
        <v>78</v>
      </c>
      <c r="AU2299" s="1" t="s">
        <v>6689</v>
      </c>
      <c r="AV2299" s="1" t="s">
        <v>1131</v>
      </c>
      <c r="AW2299" s="1" t="s">
        <v>8491</v>
      </c>
      <c r="BG2299" s="1" t="s">
        <v>60</v>
      </c>
      <c r="BH2299" s="1" t="s">
        <v>7012</v>
      </c>
      <c r="BI2299" s="1" t="s">
        <v>13932</v>
      </c>
      <c r="BJ2299" s="1" t="s">
        <v>9371</v>
      </c>
      <c r="BK2299" s="1" t="s">
        <v>60</v>
      </c>
      <c r="BL2299" s="1" t="s">
        <v>7012</v>
      </c>
      <c r="BM2299" s="1" t="s">
        <v>3097</v>
      </c>
      <c r="BN2299" s="1" t="s">
        <v>10541</v>
      </c>
      <c r="BO2299" s="1" t="s">
        <v>78</v>
      </c>
      <c r="BP2299" s="1" t="s">
        <v>6689</v>
      </c>
      <c r="BQ2299" s="1" t="s">
        <v>2936</v>
      </c>
      <c r="BR2299" s="1" t="s">
        <v>10984</v>
      </c>
      <c r="BS2299" s="1" t="s">
        <v>108</v>
      </c>
      <c r="BT2299" s="1" t="s">
        <v>8869</v>
      </c>
    </row>
    <row r="2300" spans="1:73" ht="13.5" customHeight="1" x14ac:dyDescent="0.25">
      <c r="A2300" s="4" t="str">
        <f t="shared" si="72"/>
        <v>1687_풍각남면_286</v>
      </c>
      <c r="B2300" s="1">
        <v>1687</v>
      </c>
      <c r="C2300" s="1" t="s">
        <v>11322</v>
      </c>
      <c r="D2300" s="1" t="s">
        <v>11323</v>
      </c>
      <c r="E2300" s="1">
        <v>2299</v>
      </c>
      <c r="F2300" s="1">
        <v>12</v>
      </c>
      <c r="G2300" s="1" t="s">
        <v>4606</v>
      </c>
      <c r="H2300" s="1" t="s">
        <v>6467</v>
      </c>
      <c r="I2300" s="1">
        <v>2</v>
      </c>
      <c r="L2300" s="1">
        <v>1</v>
      </c>
      <c r="M2300" s="1" t="s">
        <v>12677</v>
      </c>
      <c r="N2300" s="1" t="s">
        <v>13174</v>
      </c>
      <c r="S2300" s="1" t="s">
        <v>93</v>
      </c>
      <c r="T2300" s="1" t="s">
        <v>6597</v>
      </c>
      <c r="U2300" s="1" t="s">
        <v>4675</v>
      </c>
      <c r="V2300" s="1" t="s">
        <v>6961</v>
      </c>
      <c r="Y2300" s="1" t="s">
        <v>4676</v>
      </c>
      <c r="Z2300" s="1" t="s">
        <v>8258</v>
      </c>
      <c r="AC2300" s="1">
        <v>29</v>
      </c>
      <c r="AD2300" s="1" t="s">
        <v>422</v>
      </c>
      <c r="AE2300" s="1" t="s">
        <v>8757</v>
      </c>
    </row>
    <row r="2301" spans="1:73" ht="13.5" customHeight="1" x14ac:dyDescent="0.25">
      <c r="A2301" s="4" t="str">
        <f t="shared" si="72"/>
        <v>1687_풍각남면_286</v>
      </c>
      <c r="B2301" s="1">
        <v>1687</v>
      </c>
      <c r="C2301" s="1" t="s">
        <v>11322</v>
      </c>
      <c r="D2301" s="1" t="s">
        <v>11323</v>
      </c>
      <c r="E2301" s="1">
        <v>2300</v>
      </c>
      <c r="F2301" s="1">
        <v>12</v>
      </c>
      <c r="G2301" s="1" t="s">
        <v>4606</v>
      </c>
      <c r="H2301" s="1" t="s">
        <v>6467</v>
      </c>
      <c r="I2301" s="1">
        <v>2</v>
      </c>
      <c r="L2301" s="1">
        <v>1</v>
      </c>
      <c r="M2301" s="1" t="s">
        <v>12677</v>
      </c>
      <c r="N2301" s="1" t="s">
        <v>13174</v>
      </c>
      <c r="S2301" s="1" t="s">
        <v>93</v>
      </c>
      <c r="T2301" s="1" t="s">
        <v>6597</v>
      </c>
      <c r="U2301" s="1" t="s">
        <v>1846</v>
      </c>
      <c r="V2301" s="1" t="s">
        <v>6786</v>
      </c>
      <c r="Y2301" s="1" t="s">
        <v>3521</v>
      </c>
      <c r="Z2301" s="1" t="s">
        <v>8259</v>
      </c>
      <c r="AC2301" s="1">
        <v>11</v>
      </c>
      <c r="AD2301" s="1" t="s">
        <v>192</v>
      </c>
      <c r="AE2301" s="1" t="s">
        <v>8735</v>
      </c>
      <c r="BU2301" s="1" t="s">
        <v>14181</v>
      </c>
    </row>
    <row r="2302" spans="1:73" ht="13.5" customHeight="1" x14ac:dyDescent="0.25">
      <c r="A2302" s="4" t="str">
        <f t="shared" si="72"/>
        <v>1687_풍각남면_286</v>
      </c>
      <c r="B2302" s="1">
        <v>1687</v>
      </c>
      <c r="C2302" s="1" t="s">
        <v>11322</v>
      </c>
      <c r="D2302" s="1" t="s">
        <v>11323</v>
      </c>
      <c r="E2302" s="1">
        <v>2301</v>
      </c>
      <c r="F2302" s="1">
        <v>12</v>
      </c>
      <c r="G2302" s="1" t="s">
        <v>4606</v>
      </c>
      <c r="H2302" s="1" t="s">
        <v>6467</v>
      </c>
      <c r="I2302" s="1">
        <v>2</v>
      </c>
      <c r="L2302" s="1">
        <v>1</v>
      </c>
      <c r="M2302" s="1" t="s">
        <v>12677</v>
      </c>
      <c r="N2302" s="1" t="s">
        <v>13174</v>
      </c>
      <c r="S2302" s="1" t="s">
        <v>70</v>
      </c>
      <c r="T2302" s="1" t="s">
        <v>6596</v>
      </c>
      <c r="Y2302" s="1" t="s">
        <v>4677</v>
      </c>
      <c r="Z2302" s="1" t="s">
        <v>8260</v>
      </c>
      <c r="AC2302" s="1">
        <v>13</v>
      </c>
      <c r="AD2302" s="1" t="s">
        <v>314</v>
      </c>
      <c r="AE2302" s="1" t="s">
        <v>8747</v>
      </c>
    </row>
    <row r="2303" spans="1:73" ht="13.5" customHeight="1" x14ac:dyDescent="0.25">
      <c r="A2303" s="4" t="str">
        <f t="shared" si="72"/>
        <v>1687_풍각남면_286</v>
      </c>
      <c r="B2303" s="1">
        <v>1687</v>
      </c>
      <c r="C2303" s="1" t="s">
        <v>11322</v>
      </c>
      <c r="D2303" s="1" t="s">
        <v>11323</v>
      </c>
      <c r="E2303" s="1">
        <v>2302</v>
      </c>
      <c r="F2303" s="1">
        <v>12</v>
      </c>
      <c r="G2303" s="1" t="s">
        <v>4606</v>
      </c>
      <c r="H2303" s="1" t="s">
        <v>6467</v>
      </c>
      <c r="I2303" s="1">
        <v>2</v>
      </c>
      <c r="L2303" s="1">
        <v>1</v>
      </c>
      <c r="M2303" s="1" t="s">
        <v>12677</v>
      </c>
      <c r="N2303" s="1" t="s">
        <v>13174</v>
      </c>
      <c r="S2303" s="1" t="s">
        <v>70</v>
      </c>
      <c r="T2303" s="1" t="s">
        <v>6596</v>
      </c>
      <c r="Y2303" s="1" t="s">
        <v>1347</v>
      </c>
      <c r="Z2303" s="1" t="s">
        <v>7414</v>
      </c>
      <c r="AC2303" s="1">
        <v>3</v>
      </c>
      <c r="AD2303" s="1" t="s">
        <v>96</v>
      </c>
      <c r="AE2303" s="1" t="s">
        <v>8721</v>
      </c>
      <c r="AF2303" s="1" t="s">
        <v>97</v>
      </c>
      <c r="AG2303" s="1" t="s">
        <v>8774</v>
      </c>
    </row>
    <row r="2304" spans="1:73" ht="13.5" customHeight="1" x14ac:dyDescent="0.25">
      <c r="A2304" s="4" t="str">
        <f t="shared" si="72"/>
        <v>1687_풍각남면_286</v>
      </c>
      <c r="B2304" s="1">
        <v>1687</v>
      </c>
      <c r="C2304" s="1" t="s">
        <v>11322</v>
      </c>
      <c r="D2304" s="1" t="s">
        <v>11323</v>
      </c>
      <c r="E2304" s="1">
        <v>2303</v>
      </c>
      <c r="F2304" s="1">
        <v>12</v>
      </c>
      <c r="G2304" s="1" t="s">
        <v>4606</v>
      </c>
      <c r="H2304" s="1" t="s">
        <v>6467</v>
      </c>
      <c r="I2304" s="1">
        <v>2</v>
      </c>
      <c r="L2304" s="1">
        <v>2</v>
      </c>
      <c r="M2304" s="1" t="s">
        <v>874</v>
      </c>
      <c r="N2304" s="1" t="s">
        <v>7282</v>
      </c>
      <c r="T2304" s="1" t="s">
        <v>11368</v>
      </c>
      <c r="U2304" s="1" t="s">
        <v>1350</v>
      </c>
      <c r="V2304" s="1" t="s">
        <v>6754</v>
      </c>
      <c r="Y2304" s="1" t="s">
        <v>874</v>
      </c>
      <c r="Z2304" s="1" t="s">
        <v>7282</v>
      </c>
      <c r="AC2304" s="1">
        <v>55</v>
      </c>
      <c r="AD2304" s="1" t="s">
        <v>431</v>
      </c>
      <c r="AE2304" s="1" t="s">
        <v>8760</v>
      </c>
      <c r="AJ2304" s="1" t="s">
        <v>17</v>
      </c>
      <c r="AK2304" s="1" t="s">
        <v>8908</v>
      </c>
      <c r="AL2304" s="1" t="s">
        <v>51</v>
      </c>
      <c r="AM2304" s="1" t="s">
        <v>8849</v>
      </c>
      <c r="AN2304" s="1" t="s">
        <v>4661</v>
      </c>
      <c r="AO2304" s="1" t="s">
        <v>11640</v>
      </c>
      <c r="AP2304" s="1" t="s">
        <v>58</v>
      </c>
      <c r="AQ2304" s="1" t="s">
        <v>6774</v>
      </c>
      <c r="AR2304" s="1" t="s">
        <v>4662</v>
      </c>
      <c r="AS2304" s="1" t="s">
        <v>11730</v>
      </c>
      <c r="AT2304" s="1" t="s">
        <v>44</v>
      </c>
      <c r="AU2304" s="1" t="s">
        <v>6669</v>
      </c>
      <c r="AV2304" s="1" t="s">
        <v>667</v>
      </c>
      <c r="AW2304" s="1" t="s">
        <v>7221</v>
      </c>
      <c r="BB2304" s="1" t="s">
        <v>53</v>
      </c>
      <c r="BC2304" s="1" t="s">
        <v>6668</v>
      </c>
      <c r="BD2304" s="1" t="s">
        <v>3211</v>
      </c>
      <c r="BE2304" s="1" t="s">
        <v>7732</v>
      </c>
      <c r="BG2304" s="1" t="s">
        <v>44</v>
      </c>
      <c r="BH2304" s="1" t="s">
        <v>6669</v>
      </c>
      <c r="BI2304" s="1" t="s">
        <v>4678</v>
      </c>
      <c r="BJ2304" s="1" t="s">
        <v>10207</v>
      </c>
      <c r="BK2304" s="1" t="s">
        <v>44</v>
      </c>
      <c r="BL2304" s="1" t="s">
        <v>6669</v>
      </c>
      <c r="BM2304" s="1" t="s">
        <v>4679</v>
      </c>
      <c r="BN2304" s="1" t="s">
        <v>7705</v>
      </c>
      <c r="BO2304" s="1" t="s">
        <v>44</v>
      </c>
      <c r="BP2304" s="1" t="s">
        <v>6669</v>
      </c>
      <c r="BQ2304" s="1" t="s">
        <v>1790</v>
      </c>
      <c r="BR2304" s="1" t="s">
        <v>7347</v>
      </c>
      <c r="BS2304" s="1" t="s">
        <v>275</v>
      </c>
      <c r="BT2304" s="1" t="s">
        <v>8913</v>
      </c>
    </row>
    <row r="2305" spans="1:73" ht="13.5" customHeight="1" x14ac:dyDescent="0.25">
      <c r="A2305" s="4" t="str">
        <f t="shared" si="72"/>
        <v>1687_풍각남면_286</v>
      </c>
      <c r="B2305" s="1">
        <v>1687</v>
      </c>
      <c r="C2305" s="1" t="s">
        <v>11322</v>
      </c>
      <c r="D2305" s="1" t="s">
        <v>11323</v>
      </c>
      <c r="E2305" s="1">
        <v>2304</v>
      </c>
      <c r="F2305" s="1">
        <v>12</v>
      </c>
      <c r="G2305" s="1" t="s">
        <v>4606</v>
      </c>
      <c r="H2305" s="1" t="s">
        <v>6467</v>
      </c>
      <c r="I2305" s="1">
        <v>2</v>
      </c>
      <c r="L2305" s="1">
        <v>2</v>
      </c>
      <c r="M2305" s="1" t="s">
        <v>874</v>
      </c>
      <c r="N2305" s="1" t="s">
        <v>7282</v>
      </c>
      <c r="S2305" s="1" t="s">
        <v>52</v>
      </c>
      <c r="T2305" s="1" t="s">
        <v>6593</v>
      </c>
      <c r="U2305" s="1" t="s">
        <v>53</v>
      </c>
      <c r="V2305" s="1" t="s">
        <v>6668</v>
      </c>
      <c r="Y2305" s="1" t="s">
        <v>1210</v>
      </c>
      <c r="Z2305" s="1" t="s">
        <v>7376</v>
      </c>
      <c r="AC2305" s="1">
        <v>35</v>
      </c>
      <c r="AD2305" s="1" t="s">
        <v>39</v>
      </c>
      <c r="AE2305" s="1" t="s">
        <v>8715</v>
      </c>
      <c r="AJ2305" s="1" t="s">
        <v>17</v>
      </c>
      <c r="AK2305" s="1" t="s">
        <v>8908</v>
      </c>
      <c r="AL2305" s="1" t="s">
        <v>4680</v>
      </c>
      <c r="AM2305" s="1" t="s">
        <v>8948</v>
      </c>
      <c r="AN2305" s="1" t="s">
        <v>163</v>
      </c>
      <c r="AO2305" s="1" t="s">
        <v>8851</v>
      </c>
      <c r="AP2305" s="1" t="s">
        <v>60</v>
      </c>
      <c r="AQ2305" s="1" t="s">
        <v>7012</v>
      </c>
      <c r="AR2305" s="1" t="s">
        <v>4681</v>
      </c>
      <c r="AS2305" s="1" t="s">
        <v>9104</v>
      </c>
      <c r="AT2305" s="1" t="s">
        <v>60</v>
      </c>
      <c r="AU2305" s="1" t="s">
        <v>7012</v>
      </c>
      <c r="AV2305" s="1" t="s">
        <v>3214</v>
      </c>
      <c r="AW2305" s="1" t="s">
        <v>7819</v>
      </c>
      <c r="BB2305" s="1" t="s">
        <v>53</v>
      </c>
      <c r="BC2305" s="1" t="s">
        <v>6668</v>
      </c>
      <c r="BD2305" s="1" t="s">
        <v>1292</v>
      </c>
      <c r="BE2305" s="1" t="s">
        <v>8145</v>
      </c>
      <c r="BG2305" s="1" t="s">
        <v>78</v>
      </c>
      <c r="BH2305" s="1" t="s">
        <v>6689</v>
      </c>
      <c r="BI2305" s="1" t="s">
        <v>1530</v>
      </c>
      <c r="BJ2305" s="1" t="s">
        <v>10208</v>
      </c>
      <c r="BK2305" s="1" t="s">
        <v>60</v>
      </c>
      <c r="BL2305" s="1" t="s">
        <v>7012</v>
      </c>
      <c r="BM2305" s="1" t="s">
        <v>210</v>
      </c>
      <c r="BN2305" s="1" t="s">
        <v>8591</v>
      </c>
      <c r="BO2305" s="1" t="s">
        <v>60</v>
      </c>
      <c r="BP2305" s="1" t="s">
        <v>7012</v>
      </c>
      <c r="BQ2305" s="1" t="s">
        <v>4682</v>
      </c>
      <c r="BR2305" s="1" t="s">
        <v>11136</v>
      </c>
      <c r="BS2305" s="1" t="s">
        <v>833</v>
      </c>
      <c r="BT2305" s="1" t="s">
        <v>8552</v>
      </c>
    </row>
    <row r="2306" spans="1:73" ht="13.5" customHeight="1" x14ac:dyDescent="0.25">
      <c r="A2306" s="4" t="str">
        <f t="shared" si="72"/>
        <v>1687_풍각남면_286</v>
      </c>
      <c r="B2306" s="1">
        <v>1687</v>
      </c>
      <c r="C2306" s="1" t="s">
        <v>11322</v>
      </c>
      <c r="D2306" s="1" t="s">
        <v>11323</v>
      </c>
      <c r="E2306" s="1">
        <v>2305</v>
      </c>
      <c r="F2306" s="1">
        <v>12</v>
      </c>
      <c r="G2306" s="1" t="s">
        <v>4606</v>
      </c>
      <c r="H2306" s="1" t="s">
        <v>6467</v>
      </c>
      <c r="I2306" s="1">
        <v>2</v>
      </c>
      <c r="L2306" s="1">
        <v>2</v>
      </c>
      <c r="M2306" s="1" t="s">
        <v>874</v>
      </c>
      <c r="N2306" s="1" t="s">
        <v>7282</v>
      </c>
      <c r="S2306" s="1" t="s">
        <v>70</v>
      </c>
      <c r="T2306" s="1" t="s">
        <v>6596</v>
      </c>
      <c r="Y2306" s="1" t="s">
        <v>13933</v>
      </c>
      <c r="Z2306" s="1" t="s">
        <v>8261</v>
      </c>
      <c r="AC2306" s="1">
        <v>19</v>
      </c>
      <c r="AD2306" s="1" t="s">
        <v>188</v>
      </c>
      <c r="AE2306" s="1" t="s">
        <v>8734</v>
      </c>
    </row>
    <row r="2307" spans="1:73" ht="13.5" customHeight="1" x14ac:dyDescent="0.25">
      <c r="A2307" s="4" t="str">
        <f t="shared" si="72"/>
        <v>1687_풍각남면_286</v>
      </c>
      <c r="B2307" s="1">
        <v>1687</v>
      </c>
      <c r="C2307" s="1" t="s">
        <v>11322</v>
      </c>
      <c r="D2307" s="1" t="s">
        <v>11323</v>
      </c>
      <c r="E2307" s="1">
        <v>2306</v>
      </c>
      <c r="F2307" s="1">
        <v>12</v>
      </c>
      <c r="G2307" s="1" t="s">
        <v>4606</v>
      </c>
      <c r="H2307" s="1" t="s">
        <v>6467</v>
      </c>
      <c r="I2307" s="1">
        <v>2</v>
      </c>
      <c r="L2307" s="1">
        <v>2</v>
      </c>
      <c r="M2307" s="1" t="s">
        <v>874</v>
      </c>
      <c r="N2307" s="1" t="s">
        <v>7282</v>
      </c>
      <c r="S2307" s="1" t="s">
        <v>70</v>
      </c>
      <c r="T2307" s="1" t="s">
        <v>6596</v>
      </c>
      <c r="Y2307" s="1" t="s">
        <v>1902</v>
      </c>
      <c r="Z2307" s="1" t="s">
        <v>7557</v>
      </c>
      <c r="AC2307" s="1">
        <v>5</v>
      </c>
      <c r="AD2307" s="1" t="s">
        <v>133</v>
      </c>
      <c r="AE2307" s="1" t="s">
        <v>8727</v>
      </c>
    </row>
    <row r="2308" spans="1:73" ht="13.5" customHeight="1" x14ac:dyDescent="0.25">
      <c r="A2308" s="4" t="str">
        <f t="shared" si="72"/>
        <v>1687_풍각남면_286</v>
      </c>
      <c r="B2308" s="1">
        <v>1687</v>
      </c>
      <c r="C2308" s="1" t="s">
        <v>11322</v>
      </c>
      <c r="D2308" s="1" t="s">
        <v>11323</v>
      </c>
      <c r="E2308" s="1">
        <v>2307</v>
      </c>
      <c r="F2308" s="1">
        <v>12</v>
      </c>
      <c r="G2308" s="1" t="s">
        <v>4606</v>
      </c>
      <c r="H2308" s="1" t="s">
        <v>6467</v>
      </c>
      <c r="I2308" s="1">
        <v>2</v>
      </c>
      <c r="L2308" s="1">
        <v>2</v>
      </c>
      <c r="M2308" s="1" t="s">
        <v>874</v>
      </c>
      <c r="N2308" s="1" t="s">
        <v>7282</v>
      </c>
      <c r="S2308" s="1" t="s">
        <v>93</v>
      </c>
      <c r="T2308" s="1" t="s">
        <v>6597</v>
      </c>
      <c r="Y2308" s="1" t="s">
        <v>1165</v>
      </c>
      <c r="Z2308" s="1" t="s">
        <v>7362</v>
      </c>
      <c r="AC2308" s="1">
        <v>8</v>
      </c>
      <c r="AD2308" s="1" t="s">
        <v>429</v>
      </c>
      <c r="AE2308" s="1" t="s">
        <v>8759</v>
      </c>
    </row>
    <row r="2309" spans="1:73" ht="13.5" customHeight="1" x14ac:dyDescent="0.25">
      <c r="A2309" s="4" t="str">
        <f t="shared" si="72"/>
        <v>1687_풍각남면_286</v>
      </c>
      <c r="B2309" s="1">
        <v>1687</v>
      </c>
      <c r="C2309" s="1" t="s">
        <v>11322</v>
      </c>
      <c r="D2309" s="1" t="s">
        <v>11323</v>
      </c>
      <c r="E2309" s="1">
        <v>2308</v>
      </c>
      <c r="F2309" s="1">
        <v>12</v>
      </c>
      <c r="G2309" s="1" t="s">
        <v>4606</v>
      </c>
      <c r="H2309" s="1" t="s">
        <v>6467</v>
      </c>
      <c r="I2309" s="1">
        <v>2</v>
      </c>
      <c r="L2309" s="1">
        <v>2</v>
      </c>
      <c r="M2309" s="1" t="s">
        <v>874</v>
      </c>
      <c r="N2309" s="1" t="s">
        <v>7282</v>
      </c>
      <c r="S2309" s="1" t="s">
        <v>70</v>
      </c>
      <c r="T2309" s="1" t="s">
        <v>6596</v>
      </c>
      <c r="Y2309" s="1" t="s">
        <v>13934</v>
      </c>
      <c r="Z2309" s="1" t="s">
        <v>8262</v>
      </c>
      <c r="AC2309" s="1">
        <v>16</v>
      </c>
      <c r="AD2309" s="1" t="s">
        <v>1075</v>
      </c>
      <c r="AE2309" s="1" t="s">
        <v>8769</v>
      </c>
    </row>
    <row r="2310" spans="1:73" ht="13.5" customHeight="1" x14ac:dyDescent="0.25">
      <c r="A2310" s="4" t="str">
        <f t="shared" si="72"/>
        <v>1687_풍각남면_286</v>
      </c>
      <c r="B2310" s="1">
        <v>1687</v>
      </c>
      <c r="C2310" s="1" t="s">
        <v>11322</v>
      </c>
      <c r="D2310" s="1" t="s">
        <v>11323</v>
      </c>
      <c r="E2310" s="1">
        <v>2309</v>
      </c>
      <c r="F2310" s="1">
        <v>12</v>
      </c>
      <c r="G2310" s="1" t="s">
        <v>4606</v>
      </c>
      <c r="H2310" s="1" t="s">
        <v>6467</v>
      </c>
      <c r="I2310" s="1">
        <v>2</v>
      </c>
      <c r="L2310" s="1">
        <v>2</v>
      </c>
      <c r="M2310" s="1" t="s">
        <v>874</v>
      </c>
      <c r="N2310" s="1" t="s">
        <v>7282</v>
      </c>
      <c r="S2310" s="1" t="s">
        <v>70</v>
      </c>
      <c r="T2310" s="1" t="s">
        <v>6596</v>
      </c>
      <c r="Y2310" s="1" t="s">
        <v>13935</v>
      </c>
      <c r="Z2310" s="1" t="s">
        <v>7469</v>
      </c>
      <c r="AC2310" s="1">
        <v>3</v>
      </c>
      <c r="AD2310" s="1" t="s">
        <v>96</v>
      </c>
      <c r="AE2310" s="1" t="s">
        <v>8721</v>
      </c>
      <c r="AF2310" s="1" t="s">
        <v>97</v>
      </c>
      <c r="AG2310" s="1" t="s">
        <v>8774</v>
      </c>
    </row>
    <row r="2311" spans="1:73" ht="13.5" customHeight="1" x14ac:dyDescent="0.25">
      <c r="A2311" s="4" t="str">
        <f t="shared" si="72"/>
        <v>1687_풍각남면_286</v>
      </c>
      <c r="B2311" s="1">
        <v>1687</v>
      </c>
      <c r="C2311" s="1" t="s">
        <v>11322</v>
      </c>
      <c r="D2311" s="1" t="s">
        <v>11323</v>
      </c>
      <c r="E2311" s="1">
        <v>2310</v>
      </c>
      <c r="F2311" s="1">
        <v>12</v>
      </c>
      <c r="G2311" s="1" t="s">
        <v>4606</v>
      </c>
      <c r="H2311" s="1" t="s">
        <v>6467</v>
      </c>
      <c r="I2311" s="1">
        <v>2</v>
      </c>
      <c r="L2311" s="1">
        <v>3</v>
      </c>
      <c r="M2311" s="1" t="s">
        <v>12678</v>
      </c>
      <c r="N2311" s="1" t="s">
        <v>13175</v>
      </c>
      <c r="T2311" s="1" t="s">
        <v>11369</v>
      </c>
      <c r="U2311" s="1" t="s">
        <v>58</v>
      </c>
      <c r="V2311" s="1" t="s">
        <v>6774</v>
      </c>
      <c r="W2311" s="1" t="s">
        <v>1729</v>
      </c>
      <c r="X2311" s="1" t="s">
        <v>7084</v>
      </c>
      <c r="Y2311" s="1" t="s">
        <v>4683</v>
      </c>
      <c r="Z2311" s="1" t="s">
        <v>8263</v>
      </c>
      <c r="AC2311" s="1">
        <v>51</v>
      </c>
      <c r="AD2311" s="1" t="s">
        <v>107</v>
      </c>
      <c r="AE2311" s="1" t="s">
        <v>8723</v>
      </c>
      <c r="AJ2311" s="1" t="s">
        <v>17</v>
      </c>
      <c r="AK2311" s="1" t="s">
        <v>8908</v>
      </c>
      <c r="AL2311" s="1" t="s">
        <v>51</v>
      </c>
      <c r="AM2311" s="1" t="s">
        <v>8849</v>
      </c>
      <c r="AT2311" s="1" t="s">
        <v>471</v>
      </c>
      <c r="AU2311" s="1" t="s">
        <v>9170</v>
      </c>
      <c r="AV2311" s="1" t="s">
        <v>4684</v>
      </c>
      <c r="AW2311" s="1" t="s">
        <v>9589</v>
      </c>
      <c r="BG2311" s="1" t="s">
        <v>4685</v>
      </c>
      <c r="BH2311" s="1" t="s">
        <v>11888</v>
      </c>
      <c r="BI2311" s="1" t="s">
        <v>4686</v>
      </c>
      <c r="BJ2311" s="1" t="s">
        <v>10209</v>
      </c>
      <c r="BK2311" s="1" t="s">
        <v>471</v>
      </c>
      <c r="BL2311" s="1" t="s">
        <v>9170</v>
      </c>
      <c r="BM2311" s="1" t="s">
        <v>4687</v>
      </c>
      <c r="BN2311" s="1" t="s">
        <v>7071</v>
      </c>
      <c r="BO2311" s="1" t="s">
        <v>281</v>
      </c>
      <c r="BP2311" s="1" t="s">
        <v>9918</v>
      </c>
      <c r="BQ2311" s="1" t="s">
        <v>4688</v>
      </c>
      <c r="BR2311" s="1" t="s">
        <v>11137</v>
      </c>
      <c r="BS2311" s="1" t="s">
        <v>1394</v>
      </c>
      <c r="BT2311" s="1" t="s">
        <v>8881</v>
      </c>
    </row>
    <row r="2312" spans="1:73" ht="13.5" customHeight="1" x14ac:dyDescent="0.25">
      <c r="A2312" s="4" t="str">
        <f t="shared" si="72"/>
        <v>1687_풍각남면_286</v>
      </c>
      <c r="B2312" s="1">
        <v>1687</v>
      </c>
      <c r="C2312" s="1" t="s">
        <v>11322</v>
      </c>
      <c r="D2312" s="1" t="s">
        <v>11323</v>
      </c>
      <c r="E2312" s="1">
        <v>2311</v>
      </c>
      <c r="F2312" s="1">
        <v>12</v>
      </c>
      <c r="G2312" s="1" t="s">
        <v>4606</v>
      </c>
      <c r="H2312" s="1" t="s">
        <v>6467</v>
      </c>
      <c r="I2312" s="1">
        <v>2</v>
      </c>
      <c r="L2312" s="1">
        <v>3</v>
      </c>
      <c r="M2312" s="1" t="s">
        <v>12678</v>
      </c>
      <c r="N2312" s="1" t="s">
        <v>13175</v>
      </c>
      <c r="S2312" s="1" t="s">
        <v>52</v>
      </c>
      <c r="T2312" s="1" t="s">
        <v>6593</v>
      </c>
      <c r="W2312" s="1" t="s">
        <v>98</v>
      </c>
      <c r="X2312" s="1" t="s">
        <v>11439</v>
      </c>
      <c r="Y2312" s="1" t="s">
        <v>405</v>
      </c>
      <c r="Z2312" s="1" t="s">
        <v>7177</v>
      </c>
      <c r="AC2312" s="1">
        <v>34</v>
      </c>
      <c r="AD2312" s="1" t="s">
        <v>55</v>
      </c>
      <c r="AE2312" s="1" t="s">
        <v>8716</v>
      </c>
      <c r="AJ2312" s="1" t="s">
        <v>1654</v>
      </c>
      <c r="AK2312" s="1" t="s">
        <v>8909</v>
      </c>
      <c r="AL2312" s="1" t="s">
        <v>82</v>
      </c>
      <c r="AM2312" s="1" t="s">
        <v>8949</v>
      </c>
      <c r="AT2312" s="1" t="s">
        <v>4689</v>
      </c>
      <c r="AU2312" s="1" t="s">
        <v>9225</v>
      </c>
      <c r="AV2312" s="1" t="s">
        <v>4690</v>
      </c>
      <c r="AW2312" s="1" t="s">
        <v>8303</v>
      </c>
      <c r="BG2312" s="1" t="s">
        <v>4691</v>
      </c>
      <c r="BH2312" s="1" t="s">
        <v>9227</v>
      </c>
      <c r="BI2312" s="1" t="s">
        <v>4692</v>
      </c>
      <c r="BJ2312" s="1" t="s">
        <v>9600</v>
      </c>
      <c r="BK2312" s="1" t="s">
        <v>4691</v>
      </c>
      <c r="BL2312" s="1" t="s">
        <v>9227</v>
      </c>
      <c r="BM2312" s="1" t="s">
        <v>4693</v>
      </c>
      <c r="BN2312" s="1" t="s">
        <v>10217</v>
      </c>
      <c r="BO2312" s="1" t="s">
        <v>4694</v>
      </c>
      <c r="BP2312" s="1" t="s">
        <v>10776</v>
      </c>
      <c r="BQ2312" s="1" t="s">
        <v>4695</v>
      </c>
      <c r="BR2312" s="1" t="s">
        <v>11138</v>
      </c>
      <c r="BS2312" s="1" t="s">
        <v>4696</v>
      </c>
      <c r="BT2312" s="1" t="s">
        <v>11306</v>
      </c>
    </row>
    <row r="2313" spans="1:73" ht="13.5" customHeight="1" x14ac:dyDescent="0.25">
      <c r="A2313" s="4" t="str">
        <f t="shared" si="72"/>
        <v>1687_풍각남면_286</v>
      </c>
      <c r="B2313" s="1">
        <v>1687</v>
      </c>
      <c r="C2313" s="1" t="s">
        <v>11322</v>
      </c>
      <c r="D2313" s="1" t="s">
        <v>11323</v>
      </c>
      <c r="E2313" s="1">
        <v>2312</v>
      </c>
      <c r="F2313" s="1">
        <v>12</v>
      </c>
      <c r="G2313" s="1" t="s">
        <v>4606</v>
      </c>
      <c r="H2313" s="1" t="s">
        <v>6467</v>
      </c>
      <c r="I2313" s="1">
        <v>2</v>
      </c>
      <c r="L2313" s="1">
        <v>3</v>
      </c>
      <c r="M2313" s="1" t="s">
        <v>12678</v>
      </c>
      <c r="N2313" s="1" t="s">
        <v>13175</v>
      </c>
      <c r="S2313" s="1" t="s">
        <v>93</v>
      </c>
      <c r="T2313" s="1" t="s">
        <v>6597</v>
      </c>
      <c r="Y2313" s="1" t="s">
        <v>4697</v>
      </c>
      <c r="Z2313" s="1" t="s">
        <v>8264</v>
      </c>
      <c r="AC2313" s="1">
        <v>5</v>
      </c>
      <c r="AD2313" s="1" t="s">
        <v>133</v>
      </c>
      <c r="AE2313" s="1" t="s">
        <v>8727</v>
      </c>
    </row>
    <row r="2314" spans="1:73" ht="13.5" customHeight="1" x14ac:dyDescent="0.25">
      <c r="A2314" s="4" t="str">
        <f t="shared" si="72"/>
        <v>1687_풍각남면_286</v>
      </c>
      <c r="B2314" s="1">
        <v>1687</v>
      </c>
      <c r="C2314" s="1" t="s">
        <v>11322</v>
      </c>
      <c r="D2314" s="1" t="s">
        <v>11323</v>
      </c>
      <c r="E2314" s="1">
        <v>2313</v>
      </c>
      <c r="F2314" s="1">
        <v>12</v>
      </c>
      <c r="G2314" s="1" t="s">
        <v>4606</v>
      </c>
      <c r="H2314" s="1" t="s">
        <v>6467</v>
      </c>
      <c r="I2314" s="1">
        <v>2</v>
      </c>
      <c r="L2314" s="1">
        <v>3</v>
      </c>
      <c r="M2314" s="1" t="s">
        <v>12678</v>
      </c>
      <c r="N2314" s="1" t="s">
        <v>13175</v>
      </c>
      <c r="T2314" s="1" t="s">
        <v>11389</v>
      </c>
      <c r="U2314" s="1" t="s">
        <v>4275</v>
      </c>
      <c r="V2314" s="1" t="s">
        <v>6943</v>
      </c>
      <c r="Y2314" s="1" t="s">
        <v>4698</v>
      </c>
      <c r="Z2314" s="1" t="s">
        <v>8265</v>
      </c>
      <c r="AC2314" s="1">
        <v>37</v>
      </c>
      <c r="AD2314" s="1" t="s">
        <v>124</v>
      </c>
      <c r="AE2314" s="1" t="s">
        <v>8726</v>
      </c>
      <c r="AT2314" s="1" t="s">
        <v>44</v>
      </c>
      <c r="AU2314" s="1" t="s">
        <v>6669</v>
      </c>
      <c r="AV2314" s="1" t="s">
        <v>2203</v>
      </c>
      <c r="AW2314" s="1" t="s">
        <v>7091</v>
      </c>
      <c r="BB2314" s="1" t="s">
        <v>46</v>
      </c>
      <c r="BC2314" s="1" t="s">
        <v>6783</v>
      </c>
      <c r="BD2314" s="1" t="s">
        <v>857</v>
      </c>
      <c r="BE2314" s="1" t="s">
        <v>7279</v>
      </c>
    </row>
    <row r="2315" spans="1:73" ht="13.5" customHeight="1" x14ac:dyDescent="0.25">
      <c r="A2315" s="4" t="str">
        <f t="shared" si="72"/>
        <v>1687_풍각남면_286</v>
      </c>
      <c r="B2315" s="1">
        <v>1687</v>
      </c>
      <c r="C2315" s="1" t="s">
        <v>11322</v>
      </c>
      <c r="D2315" s="1" t="s">
        <v>11323</v>
      </c>
      <c r="E2315" s="1">
        <v>2314</v>
      </c>
      <c r="F2315" s="1">
        <v>12</v>
      </c>
      <c r="G2315" s="1" t="s">
        <v>4606</v>
      </c>
      <c r="H2315" s="1" t="s">
        <v>6467</v>
      </c>
      <c r="I2315" s="1">
        <v>2</v>
      </c>
      <c r="L2315" s="1">
        <v>3</v>
      </c>
      <c r="M2315" s="1" t="s">
        <v>12678</v>
      </c>
      <c r="N2315" s="1" t="s">
        <v>13175</v>
      </c>
      <c r="T2315" s="1" t="s">
        <v>11389</v>
      </c>
      <c r="U2315" s="1" t="s">
        <v>326</v>
      </c>
      <c r="V2315" s="1" t="s">
        <v>6686</v>
      </c>
      <c r="Y2315" s="1" t="s">
        <v>4699</v>
      </c>
      <c r="Z2315" s="1" t="s">
        <v>11496</v>
      </c>
      <c r="AC2315" s="1">
        <v>40</v>
      </c>
      <c r="AD2315" s="1" t="s">
        <v>327</v>
      </c>
      <c r="AE2315" s="1" t="s">
        <v>8748</v>
      </c>
      <c r="AF2315" s="1" t="s">
        <v>4461</v>
      </c>
      <c r="AG2315" s="1" t="s">
        <v>8813</v>
      </c>
      <c r="AT2315" s="1" t="s">
        <v>1171</v>
      </c>
      <c r="AU2315" s="1" t="s">
        <v>7037</v>
      </c>
      <c r="AV2315" s="1" t="s">
        <v>4700</v>
      </c>
      <c r="AW2315" s="1" t="s">
        <v>9590</v>
      </c>
      <c r="BB2315" s="1" t="s">
        <v>46</v>
      </c>
      <c r="BC2315" s="1" t="s">
        <v>6783</v>
      </c>
      <c r="BD2315" s="1" t="s">
        <v>4701</v>
      </c>
      <c r="BE2315" s="1" t="s">
        <v>8406</v>
      </c>
    </row>
    <row r="2316" spans="1:73" ht="13.5" customHeight="1" x14ac:dyDescent="0.25">
      <c r="A2316" s="4" t="str">
        <f t="shared" si="72"/>
        <v>1687_풍각남면_286</v>
      </c>
      <c r="B2316" s="1">
        <v>1687</v>
      </c>
      <c r="C2316" s="1" t="s">
        <v>11322</v>
      </c>
      <c r="D2316" s="1" t="s">
        <v>11323</v>
      </c>
      <c r="E2316" s="1">
        <v>2315</v>
      </c>
      <c r="F2316" s="1">
        <v>12</v>
      </c>
      <c r="G2316" s="1" t="s">
        <v>4606</v>
      </c>
      <c r="H2316" s="1" t="s">
        <v>6467</v>
      </c>
      <c r="I2316" s="1">
        <v>2</v>
      </c>
      <c r="L2316" s="1">
        <v>3</v>
      </c>
      <c r="M2316" s="1" t="s">
        <v>12678</v>
      </c>
      <c r="N2316" s="1" t="s">
        <v>13175</v>
      </c>
      <c r="T2316" s="1" t="s">
        <v>11389</v>
      </c>
      <c r="U2316" s="1" t="s">
        <v>326</v>
      </c>
      <c r="V2316" s="1" t="s">
        <v>6686</v>
      </c>
      <c r="Y2316" s="1" t="s">
        <v>881</v>
      </c>
      <c r="Z2316" s="1" t="s">
        <v>7444</v>
      </c>
      <c r="AC2316" s="1">
        <v>61</v>
      </c>
      <c r="AD2316" s="1" t="s">
        <v>661</v>
      </c>
      <c r="AE2316" s="1" t="s">
        <v>8765</v>
      </c>
      <c r="AF2316" s="1" t="s">
        <v>4702</v>
      </c>
      <c r="AG2316" s="1" t="s">
        <v>8819</v>
      </c>
      <c r="AT2316" s="1" t="s">
        <v>1171</v>
      </c>
      <c r="AU2316" s="1" t="s">
        <v>7037</v>
      </c>
      <c r="AV2316" s="1" t="s">
        <v>4703</v>
      </c>
      <c r="AW2316" s="1" t="s">
        <v>9591</v>
      </c>
      <c r="BB2316" s="1" t="s">
        <v>83</v>
      </c>
      <c r="BC2316" s="1" t="s">
        <v>11816</v>
      </c>
      <c r="BD2316" s="1" t="s">
        <v>47</v>
      </c>
      <c r="BE2316" s="1" t="s">
        <v>7114</v>
      </c>
    </row>
    <row r="2317" spans="1:73" ht="13.5" customHeight="1" x14ac:dyDescent="0.25">
      <c r="A2317" s="4" t="str">
        <f t="shared" si="72"/>
        <v>1687_풍각남면_286</v>
      </c>
      <c r="B2317" s="1">
        <v>1687</v>
      </c>
      <c r="C2317" s="1" t="s">
        <v>11322</v>
      </c>
      <c r="D2317" s="1" t="s">
        <v>11323</v>
      </c>
      <c r="E2317" s="1">
        <v>2316</v>
      </c>
      <c r="F2317" s="1">
        <v>12</v>
      </c>
      <c r="G2317" s="1" t="s">
        <v>4606</v>
      </c>
      <c r="H2317" s="1" t="s">
        <v>6467</v>
      </c>
      <c r="I2317" s="1">
        <v>2</v>
      </c>
      <c r="L2317" s="1">
        <v>4</v>
      </c>
      <c r="M2317" s="1" t="s">
        <v>1812</v>
      </c>
      <c r="N2317" s="1" t="s">
        <v>7549</v>
      </c>
      <c r="Q2317" s="1" t="s">
        <v>4704</v>
      </c>
      <c r="R2317" s="1" t="s">
        <v>6587</v>
      </c>
      <c r="T2317" s="1" t="s">
        <v>11368</v>
      </c>
      <c r="U2317" s="1" t="s">
        <v>745</v>
      </c>
      <c r="V2317" s="1" t="s">
        <v>6717</v>
      </c>
      <c r="Y2317" s="1" t="s">
        <v>1812</v>
      </c>
      <c r="Z2317" s="1" t="s">
        <v>7549</v>
      </c>
      <c r="AC2317" s="1">
        <v>28</v>
      </c>
      <c r="AD2317" s="1" t="s">
        <v>340</v>
      </c>
      <c r="AE2317" s="1" t="s">
        <v>8750</v>
      </c>
      <c r="AJ2317" s="1" t="s">
        <v>17</v>
      </c>
      <c r="AK2317" s="1" t="s">
        <v>8908</v>
      </c>
      <c r="AL2317" s="1" t="s">
        <v>106</v>
      </c>
      <c r="AM2317" s="1" t="s">
        <v>8894</v>
      </c>
      <c r="AN2317" s="1" t="s">
        <v>4661</v>
      </c>
      <c r="AO2317" s="1" t="s">
        <v>11640</v>
      </c>
      <c r="AP2317" s="1" t="s">
        <v>58</v>
      </c>
      <c r="AQ2317" s="1" t="s">
        <v>6774</v>
      </c>
      <c r="AR2317" s="1" t="s">
        <v>4662</v>
      </c>
      <c r="AS2317" s="1" t="s">
        <v>11730</v>
      </c>
      <c r="AT2317" s="1" t="s">
        <v>44</v>
      </c>
      <c r="AU2317" s="1" t="s">
        <v>6669</v>
      </c>
      <c r="AV2317" s="1" t="s">
        <v>2414</v>
      </c>
      <c r="AW2317" s="1" t="s">
        <v>9585</v>
      </c>
      <c r="BB2317" s="1" t="s">
        <v>53</v>
      </c>
      <c r="BC2317" s="1" t="s">
        <v>6668</v>
      </c>
      <c r="BD2317" s="1" t="s">
        <v>857</v>
      </c>
      <c r="BE2317" s="1" t="s">
        <v>7279</v>
      </c>
      <c r="BG2317" s="1" t="s">
        <v>44</v>
      </c>
      <c r="BH2317" s="1" t="s">
        <v>6669</v>
      </c>
      <c r="BI2317" s="1" t="s">
        <v>4705</v>
      </c>
      <c r="BJ2317" s="1" t="s">
        <v>9592</v>
      </c>
      <c r="BK2317" s="1" t="s">
        <v>44</v>
      </c>
      <c r="BL2317" s="1" t="s">
        <v>6669</v>
      </c>
      <c r="BM2317" s="1" t="s">
        <v>4706</v>
      </c>
      <c r="BN2317" s="1" t="s">
        <v>10211</v>
      </c>
      <c r="BO2317" s="1" t="s">
        <v>44</v>
      </c>
      <c r="BP2317" s="1" t="s">
        <v>6669</v>
      </c>
      <c r="BQ2317" s="1" t="s">
        <v>667</v>
      </c>
      <c r="BR2317" s="1" t="s">
        <v>7221</v>
      </c>
      <c r="BS2317" s="1" t="s">
        <v>106</v>
      </c>
      <c r="BT2317" s="1" t="s">
        <v>8894</v>
      </c>
    </row>
    <row r="2318" spans="1:73" ht="13.5" customHeight="1" x14ac:dyDescent="0.25">
      <c r="A2318" s="4" t="str">
        <f t="shared" si="72"/>
        <v>1687_풍각남면_286</v>
      </c>
      <c r="B2318" s="1">
        <v>1687</v>
      </c>
      <c r="C2318" s="1" t="s">
        <v>11322</v>
      </c>
      <c r="D2318" s="1" t="s">
        <v>11323</v>
      </c>
      <c r="E2318" s="1">
        <v>2317</v>
      </c>
      <c r="F2318" s="1">
        <v>12</v>
      </c>
      <c r="G2318" s="1" t="s">
        <v>4606</v>
      </c>
      <c r="H2318" s="1" t="s">
        <v>6467</v>
      </c>
      <c r="I2318" s="1">
        <v>2</v>
      </c>
      <c r="L2318" s="1">
        <v>4</v>
      </c>
      <c r="M2318" s="1" t="s">
        <v>1812</v>
      </c>
      <c r="N2318" s="1" t="s">
        <v>7549</v>
      </c>
      <c r="S2318" s="1" t="s">
        <v>52</v>
      </c>
      <c r="T2318" s="1" t="s">
        <v>6593</v>
      </c>
      <c r="U2318" s="1" t="s">
        <v>53</v>
      </c>
      <c r="V2318" s="1" t="s">
        <v>6668</v>
      </c>
      <c r="Y2318" s="1" t="s">
        <v>13718</v>
      </c>
      <c r="Z2318" s="1" t="s">
        <v>7120</v>
      </c>
      <c r="AC2318" s="1">
        <v>28</v>
      </c>
      <c r="AD2318" s="1" t="s">
        <v>340</v>
      </c>
      <c r="AE2318" s="1" t="s">
        <v>8750</v>
      </c>
      <c r="AJ2318" s="1" t="s">
        <v>17</v>
      </c>
      <c r="AK2318" s="1" t="s">
        <v>8908</v>
      </c>
      <c r="AL2318" s="1" t="s">
        <v>106</v>
      </c>
      <c r="AM2318" s="1" t="s">
        <v>8894</v>
      </c>
      <c r="AN2318" s="1" t="s">
        <v>109</v>
      </c>
      <c r="AO2318" s="1" t="s">
        <v>8966</v>
      </c>
      <c r="AP2318" s="1" t="s">
        <v>216</v>
      </c>
      <c r="AQ2318" s="1" t="s">
        <v>13642</v>
      </c>
      <c r="AR2318" s="1" t="s">
        <v>874</v>
      </c>
      <c r="AS2318" s="1" t="s">
        <v>7282</v>
      </c>
      <c r="AT2318" s="1" t="s">
        <v>44</v>
      </c>
      <c r="AU2318" s="1" t="s">
        <v>6669</v>
      </c>
      <c r="AV2318" s="1" t="s">
        <v>1052</v>
      </c>
      <c r="AW2318" s="1" t="s">
        <v>7329</v>
      </c>
      <c r="BB2318" s="1" t="s">
        <v>46</v>
      </c>
      <c r="BC2318" s="1" t="s">
        <v>6783</v>
      </c>
      <c r="BD2318" s="1" t="s">
        <v>4707</v>
      </c>
      <c r="BE2318" s="1" t="s">
        <v>7660</v>
      </c>
      <c r="BG2318" s="1" t="s">
        <v>44</v>
      </c>
      <c r="BH2318" s="1" t="s">
        <v>6669</v>
      </c>
      <c r="BI2318" s="1" t="s">
        <v>1094</v>
      </c>
      <c r="BJ2318" s="1" t="s">
        <v>7345</v>
      </c>
      <c r="BM2318" s="1" t="s">
        <v>320</v>
      </c>
      <c r="BN2318" s="1" t="s">
        <v>11933</v>
      </c>
      <c r="BQ2318" s="1" t="s">
        <v>320</v>
      </c>
      <c r="BR2318" s="1" t="s">
        <v>12306</v>
      </c>
      <c r="BU2318" s="1" t="s">
        <v>4708</v>
      </c>
    </row>
    <row r="2319" spans="1:73" ht="13.5" customHeight="1" x14ac:dyDescent="0.25">
      <c r="A2319" s="4" t="str">
        <f t="shared" si="72"/>
        <v>1687_풍각남면_286</v>
      </c>
      <c r="B2319" s="1">
        <v>1687</v>
      </c>
      <c r="C2319" s="1" t="s">
        <v>11322</v>
      </c>
      <c r="D2319" s="1" t="s">
        <v>11323</v>
      </c>
      <c r="E2319" s="1">
        <v>2318</v>
      </c>
      <c r="F2319" s="1">
        <v>12</v>
      </c>
      <c r="G2319" s="1" t="s">
        <v>4606</v>
      </c>
      <c r="H2319" s="1" t="s">
        <v>6467</v>
      </c>
      <c r="I2319" s="1">
        <v>2</v>
      </c>
      <c r="L2319" s="1">
        <v>4</v>
      </c>
      <c r="M2319" s="1" t="s">
        <v>1812</v>
      </c>
      <c r="N2319" s="1" t="s">
        <v>7549</v>
      </c>
      <c r="S2319" s="1" t="s">
        <v>93</v>
      </c>
      <c r="T2319" s="1" t="s">
        <v>6597</v>
      </c>
      <c r="Y2319" s="1" t="s">
        <v>4709</v>
      </c>
      <c r="Z2319" s="1" t="s">
        <v>8266</v>
      </c>
      <c r="AC2319" s="1">
        <v>3</v>
      </c>
      <c r="AD2319" s="1" t="s">
        <v>96</v>
      </c>
      <c r="AE2319" s="1" t="s">
        <v>8721</v>
      </c>
      <c r="AF2319" s="1" t="s">
        <v>97</v>
      </c>
      <c r="AG2319" s="1" t="s">
        <v>8774</v>
      </c>
    </row>
    <row r="2320" spans="1:73" ht="13.5" customHeight="1" x14ac:dyDescent="0.25">
      <c r="A2320" s="4" t="str">
        <f t="shared" si="72"/>
        <v>1687_풍각남면_286</v>
      </c>
      <c r="B2320" s="1">
        <v>1687</v>
      </c>
      <c r="C2320" s="1" t="s">
        <v>11322</v>
      </c>
      <c r="D2320" s="1" t="s">
        <v>11323</v>
      </c>
      <c r="E2320" s="1">
        <v>2319</v>
      </c>
      <c r="F2320" s="1">
        <v>12</v>
      </c>
      <c r="G2320" s="1" t="s">
        <v>4606</v>
      </c>
      <c r="H2320" s="1" t="s">
        <v>6467</v>
      </c>
      <c r="I2320" s="1">
        <v>2</v>
      </c>
      <c r="L2320" s="1">
        <v>4</v>
      </c>
      <c r="M2320" s="1" t="s">
        <v>1812</v>
      </c>
      <c r="N2320" s="1" t="s">
        <v>7549</v>
      </c>
      <c r="S2320" s="1" t="s">
        <v>491</v>
      </c>
      <c r="T2320" s="1" t="s">
        <v>6608</v>
      </c>
      <c r="U2320" s="1" t="s">
        <v>4710</v>
      </c>
      <c r="V2320" s="1" t="s">
        <v>6962</v>
      </c>
      <c r="Y2320" s="1" t="s">
        <v>4711</v>
      </c>
      <c r="Z2320" s="1" t="s">
        <v>8265</v>
      </c>
      <c r="AC2320" s="1">
        <v>37</v>
      </c>
      <c r="AD2320" s="1" t="s">
        <v>124</v>
      </c>
      <c r="AE2320" s="1" t="s">
        <v>8726</v>
      </c>
      <c r="AF2320" s="1" t="s">
        <v>97</v>
      </c>
      <c r="AG2320" s="1" t="s">
        <v>8774</v>
      </c>
    </row>
    <row r="2321" spans="1:73" ht="13.5" customHeight="1" x14ac:dyDescent="0.25">
      <c r="A2321" s="4" t="str">
        <f t="shared" si="72"/>
        <v>1687_풍각남면_286</v>
      </c>
      <c r="B2321" s="1">
        <v>1687</v>
      </c>
      <c r="C2321" s="1" t="s">
        <v>11322</v>
      </c>
      <c r="D2321" s="1" t="s">
        <v>11323</v>
      </c>
      <c r="E2321" s="1">
        <v>2320</v>
      </c>
      <c r="F2321" s="1">
        <v>12</v>
      </c>
      <c r="G2321" s="1" t="s">
        <v>4606</v>
      </c>
      <c r="H2321" s="1" t="s">
        <v>6467</v>
      </c>
      <c r="I2321" s="1">
        <v>2</v>
      </c>
      <c r="L2321" s="1">
        <v>5</v>
      </c>
      <c r="M2321" s="1" t="s">
        <v>542</v>
      </c>
      <c r="N2321" s="1" t="s">
        <v>7207</v>
      </c>
      <c r="T2321" s="1" t="s">
        <v>11368</v>
      </c>
      <c r="U2321" s="1" t="s">
        <v>4712</v>
      </c>
      <c r="V2321" s="1" t="s">
        <v>13354</v>
      </c>
      <c r="Y2321" s="1" t="s">
        <v>542</v>
      </c>
      <c r="Z2321" s="1" t="s">
        <v>7207</v>
      </c>
      <c r="AC2321" s="1">
        <v>64</v>
      </c>
      <c r="AD2321" s="1" t="s">
        <v>72</v>
      </c>
      <c r="AE2321" s="1" t="s">
        <v>8718</v>
      </c>
      <c r="AJ2321" s="1" t="s">
        <v>17</v>
      </c>
      <c r="AK2321" s="1" t="s">
        <v>8908</v>
      </c>
      <c r="AL2321" s="1" t="s">
        <v>51</v>
      </c>
      <c r="AM2321" s="1" t="s">
        <v>8849</v>
      </c>
      <c r="AT2321" s="1" t="s">
        <v>216</v>
      </c>
      <c r="AU2321" s="1" t="s">
        <v>13344</v>
      </c>
      <c r="AV2321" s="1" t="s">
        <v>1906</v>
      </c>
      <c r="AW2321" s="1" t="s">
        <v>7689</v>
      </c>
      <c r="BB2321" s="1" t="s">
        <v>83</v>
      </c>
      <c r="BC2321" s="1" t="s">
        <v>11816</v>
      </c>
      <c r="BD2321" s="1" t="s">
        <v>4713</v>
      </c>
      <c r="BE2321" s="1" t="s">
        <v>9831</v>
      </c>
      <c r="BG2321" s="1" t="s">
        <v>60</v>
      </c>
      <c r="BH2321" s="1" t="s">
        <v>7012</v>
      </c>
      <c r="BI2321" s="1" t="s">
        <v>13936</v>
      </c>
      <c r="BJ2321" s="1" t="s">
        <v>13401</v>
      </c>
      <c r="BK2321" s="1" t="s">
        <v>60</v>
      </c>
      <c r="BL2321" s="1" t="s">
        <v>7012</v>
      </c>
      <c r="BM2321" s="1" t="s">
        <v>4714</v>
      </c>
      <c r="BN2321" s="1" t="s">
        <v>10644</v>
      </c>
      <c r="BO2321" s="1" t="s">
        <v>60</v>
      </c>
      <c r="BP2321" s="1" t="s">
        <v>7012</v>
      </c>
      <c r="BQ2321" s="1" t="s">
        <v>4715</v>
      </c>
      <c r="BR2321" s="1" t="s">
        <v>11139</v>
      </c>
      <c r="BS2321" s="1" t="s">
        <v>636</v>
      </c>
      <c r="BT2321" s="1" t="s">
        <v>8934</v>
      </c>
    </row>
    <row r="2322" spans="1:73" ht="13.5" customHeight="1" x14ac:dyDescent="0.25">
      <c r="A2322" s="4" t="str">
        <f t="shared" si="72"/>
        <v>1687_풍각남면_286</v>
      </c>
      <c r="B2322" s="1">
        <v>1687</v>
      </c>
      <c r="C2322" s="1" t="s">
        <v>11322</v>
      </c>
      <c r="D2322" s="1" t="s">
        <v>11323</v>
      </c>
      <c r="E2322" s="1">
        <v>2321</v>
      </c>
      <c r="F2322" s="1">
        <v>12</v>
      </c>
      <c r="G2322" s="1" t="s">
        <v>4606</v>
      </c>
      <c r="H2322" s="1" t="s">
        <v>6467</v>
      </c>
      <c r="I2322" s="1">
        <v>2</v>
      </c>
      <c r="L2322" s="1">
        <v>5</v>
      </c>
      <c r="M2322" s="1" t="s">
        <v>542</v>
      </c>
      <c r="N2322" s="1" t="s">
        <v>7207</v>
      </c>
      <c r="S2322" s="1" t="s">
        <v>52</v>
      </c>
      <c r="T2322" s="1" t="s">
        <v>6593</v>
      </c>
      <c r="U2322" s="1" t="s">
        <v>83</v>
      </c>
      <c r="V2322" s="1" t="s">
        <v>11397</v>
      </c>
      <c r="W2322" s="1" t="s">
        <v>1558</v>
      </c>
      <c r="X2322" s="1" t="s">
        <v>7082</v>
      </c>
      <c r="Y2322" s="1" t="s">
        <v>4716</v>
      </c>
      <c r="Z2322" s="1" t="s">
        <v>8267</v>
      </c>
      <c r="AC2322" s="1">
        <v>51</v>
      </c>
      <c r="AD2322" s="1" t="s">
        <v>107</v>
      </c>
      <c r="AE2322" s="1" t="s">
        <v>8723</v>
      </c>
      <c r="AJ2322" s="1" t="s">
        <v>17</v>
      </c>
      <c r="AK2322" s="1" t="s">
        <v>8908</v>
      </c>
      <c r="AL2322" s="1" t="s">
        <v>522</v>
      </c>
      <c r="AM2322" s="1" t="s">
        <v>8889</v>
      </c>
      <c r="AT2322" s="1" t="s">
        <v>60</v>
      </c>
      <c r="AU2322" s="1" t="s">
        <v>7012</v>
      </c>
      <c r="AV2322" s="1" t="s">
        <v>495</v>
      </c>
      <c r="AW2322" s="1" t="s">
        <v>7763</v>
      </c>
      <c r="BG2322" s="1" t="s">
        <v>60</v>
      </c>
      <c r="BH2322" s="1" t="s">
        <v>7012</v>
      </c>
      <c r="BI2322" s="1" t="s">
        <v>4717</v>
      </c>
      <c r="BJ2322" s="1" t="s">
        <v>10210</v>
      </c>
      <c r="BK2322" s="1" t="s">
        <v>60</v>
      </c>
      <c r="BL2322" s="1" t="s">
        <v>7012</v>
      </c>
      <c r="BM2322" s="1" t="s">
        <v>2095</v>
      </c>
      <c r="BN2322" s="1" t="s">
        <v>7390</v>
      </c>
      <c r="BO2322" s="1" t="s">
        <v>60</v>
      </c>
      <c r="BP2322" s="1" t="s">
        <v>7012</v>
      </c>
      <c r="BQ2322" s="1" t="s">
        <v>13517</v>
      </c>
      <c r="BR2322" s="1" t="s">
        <v>13522</v>
      </c>
      <c r="BS2322" s="1" t="s">
        <v>86</v>
      </c>
      <c r="BT2322" s="1" t="s">
        <v>8853</v>
      </c>
      <c r="BU2322" s="1" t="s">
        <v>14182</v>
      </c>
    </row>
    <row r="2323" spans="1:73" ht="13.5" customHeight="1" x14ac:dyDescent="0.25">
      <c r="A2323" s="4" t="str">
        <f t="shared" si="72"/>
        <v>1687_풍각남면_286</v>
      </c>
      <c r="B2323" s="1">
        <v>1687</v>
      </c>
      <c r="C2323" s="1" t="s">
        <v>11322</v>
      </c>
      <c r="D2323" s="1" t="s">
        <v>11323</v>
      </c>
      <c r="E2323" s="1">
        <v>2322</v>
      </c>
      <c r="F2323" s="1">
        <v>12</v>
      </c>
      <c r="G2323" s="1" t="s">
        <v>4606</v>
      </c>
      <c r="H2323" s="1" t="s">
        <v>6467</v>
      </c>
      <c r="I2323" s="1">
        <v>2</v>
      </c>
      <c r="L2323" s="1">
        <v>5</v>
      </c>
      <c r="M2323" s="1" t="s">
        <v>542</v>
      </c>
      <c r="N2323" s="1" t="s">
        <v>7207</v>
      </c>
      <c r="S2323" s="1" t="s">
        <v>914</v>
      </c>
      <c r="T2323" s="1" t="s">
        <v>6611</v>
      </c>
      <c r="Y2323" s="1" t="s">
        <v>4718</v>
      </c>
      <c r="Z2323" s="1" t="s">
        <v>7805</v>
      </c>
      <c r="AC2323" s="1">
        <v>16</v>
      </c>
      <c r="AD2323" s="1" t="s">
        <v>1075</v>
      </c>
      <c r="AE2323" s="1" t="s">
        <v>8769</v>
      </c>
    </row>
    <row r="2324" spans="1:73" ht="13.5" customHeight="1" x14ac:dyDescent="0.25">
      <c r="A2324" s="4" t="str">
        <f t="shared" si="72"/>
        <v>1687_풍각남면_286</v>
      </c>
      <c r="B2324" s="1">
        <v>1687</v>
      </c>
      <c r="C2324" s="1" t="s">
        <v>11322</v>
      </c>
      <c r="D2324" s="1" t="s">
        <v>11323</v>
      </c>
      <c r="E2324" s="1">
        <v>2323</v>
      </c>
      <c r="F2324" s="1">
        <v>12</v>
      </c>
      <c r="G2324" s="1" t="s">
        <v>4606</v>
      </c>
      <c r="H2324" s="1" t="s">
        <v>6467</v>
      </c>
      <c r="I2324" s="1">
        <v>2</v>
      </c>
      <c r="L2324" s="1">
        <v>5</v>
      </c>
      <c r="M2324" s="1" t="s">
        <v>542</v>
      </c>
      <c r="N2324" s="1" t="s">
        <v>7207</v>
      </c>
      <c r="S2324" s="1" t="s">
        <v>914</v>
      </c>
      <c r="T2324" s="1" t="s">
        <v>6611</v>
      </c>
      <c r="Y2324" s="1" t="s">
        <v>4719</v>
      </c>
      <c r="Z2324" s="1" t="s">
        <v>8268</v>
      </c>
      <c r="AC2324" s="1">
        <v>10</v>
      </c>
      <c r="AD2324" s="1" t="s">
        <v>67</v>
      </c>
      <c r="AE2324" s="1" t="s">
        <v>8717</v>
      </c>
      <c r="AT2324" s="1" t="s">
        <v>44</v>
      </c>
      <c r="AU2324" s="1" t="s">
        <v>6669</v>
      </c>
      <c r="AV2324" s="1" t="s">
        <v>4422</v>
      </c>
      <c r="AW2324" s="1" t="s">
        <v>8186</v>
      </c>
      <c r="BB2324" s="1" t="s">
        <v>214</v>
      </c>
      <c r="BC2324" s="1" t="s">
        <v>13383</v>
      </c>
      <c r="BD2324" s="1" t="s">
        <v>313</v>
      </c>
      <c r="BE2324" s="1" t="s">
        <v>11840</v>
      </c>
    </row>
    <row r="2325" spans="1:73" ht="13.5" customHeight="1" x14ac:dyDescent="0.25">
      <c r="A2325" s="4" t="str">
        <f t="shared" si="72"/>
        <v>1687_풍각남면_286</v>
      </c>
      <c r="B2325" s="1">
        <v>1687</v>
      </c>
      <c r="C2325" s="1" t="s">
        <v>11322</v>
      </c>
      <c r="D2325" s="1" t="s">
        <v>11323</v>
      </c>
      <c r="E2325" s="1">
        <v>2324</v>
      </c>
      <c r="F2325" s="1">
        <v>12</v>
      </c>
      <c r="G2325" s="1" t="s">
        <v>4606</v>
      </c>
      <c r="H2325" s="1" t="s">
        <v>6467</v>
      </c>
      <c r="I2325" s="1">
        <v>2</v>
      </c>
      <c r="L2325" s="1">
        <v>5</v>
      </c>
      <c r="M2325" s="1" t="s">
        <v>542</v>
      </c>
      <c r="N2325" s="1" t="s">
        <v>7207</v>
      </c>
      <c r="S2325" s="1" t="s">
        <v>914</v>
      </c>
      <c r="T2325" s="1" t="s">
        <v>6611</v>
      </c>
      <c r="Y2325" s="1" t="s">
        <v>2339</v>
      </c>
      <c r="Z2325" s="1" t="s">
        <v>7385</v>
      </c>
      <c r="AC2325" s="1">
        <v>7</v>
      </c>
      <c r="AD2325" s="1" t="s">
        <v>121</v>
      </c>
      <c r="AE2325" s="1" t="s">
        <v>8725</v>
      </c>
      <c r="AF2325" s="1" t="s">
        <v>768</v>
      </c>
      <c r="AG2325" s="1" t="s">
        <v>8782</v>
      </c>
      <c r="AH2325" s="1" t="s">
        <v>4720</v>
      </c>
      <c r="AI2325" s="1" t="s">
        <v>8893</v>
      </c>
    </row>
    <row r="2326" spans="1:73" ht="13.5" customHeight="1" x14ac:dyDescent="0.25">
      <c r="A2326" s="4" t="str">
        <f t="shared" si="72"/>
        <v>1687_풍각남면_286</v>
      </c>
      <c r="B2326" s="1">
        <v>1687</v>
      </c>
      <c r="C2326" s="1" t="s">
        <v>11322</v>
      </c>
      <c r="D2326" s="1" t="s">
        <v>11323</v>
      </c>
      <c r="E2326" s="1">
        <v>2325</v>
      </c>
      <c r="F2326" s="1">
        <v>12</v>
      </c>
      <c r="G2326" s="1" t="s">
        <v>4606</v>
      </c>
      <c r="H2326" s="1" t="s">
        <v>6467</v>
      </c>
      <c r="I2326" s="1">
        <v>3</v>
      </c>
      <c r="J2326" s="1" t="s">
        <v>4721</v>
      </c>
      <c r="K2326" s="1" t="s">
        <v>6542</v>
      </c>
      <c r="L2326" s="1">
        <v>1</v>
      </c>
      <c r="M2326" s="1" t="s">
        <v>12679</v>
      </c>
      <c r="N2326" s="1" t="s">
        <v>13176</v>
      </c>
      <c r="T2326" s="1" t="s">
        <v>11369</v>
      </c>
      <c r="U2326" s="1" t="s">
        <v>1539</v>
      </c>
      <c r="V2326" s="1" t="s">
        <v>6769</v>
      </c>
      <c r="W2326" s="1" t="s">
        <v>306</v>
      </c>
      <c r="X2326" s="1" t="s">
        <v>7062</v>
      </c>
      <c r="Y2326" s="1" t="s">
        <v>722</v>
      </c>
      <c r="Z2326" s="1" t="s">
        <v>7247</v>
      </c>
      <c r="AC2326" s="1">
        <v>51</v>
      </c>
      <c r="AD2326" s="1" t="s">
        <v>107</v>
      </c>
      <c r="AE2326" s="1" t="s">
        <v>8723</v>
      </c>
      <c r="AJ2326" s="1" t="s">
        <v>17</v>
      </c>
      <c r="AK2326" s="1" t="s">
        <v>8908</v>
      </c>
      <c r="AL2326" s="1" t="s">
        <v>833</v>
      </c>
      <c r="AM2326" s="1" t="s">
        <v>8552</v>
      </c>
      <c r="AT2326" s="1" t="s">
        <v>60</v>
      </c>
      <c r="AU2326" s="1" t="s">
        <v>7012</v>
      </c>
      <c r="AV2326" s="1" t="s">
        <v>2175</v>
      </c>
      <c r="AW2326" s="1" t="s">
        <v>8091</v>
      </c>
      <c r="BG2326" s="1" t="s">
        <v>60</v>
      </c>
      <c r="BH2326" s="1" t="s">
        <v>7012</v>
      </c>
      <c r="BI2326" s="1" t="s">
        <v>4722</v>
      </c>
      <c r="BJ2326" s="1" t="s">
        <v>7900</v>
      </c>
      <c r="BK2326" s="1" t="s">
        <v>60</v>
      </c>
      <c r="BL2326" s="1" t="s">
        <v>7012</v>
      </c>
      <c r="BM2326" s="1" t="s">
        <v>4723</v>
      </c>
      <c r="BN2326" s="1" t="s">
        <v>10645</v>
      </c>
      <c r="BO2326" s="1" t="s">
        <v>60</v>
      </c>
      <c r="BP2326" s="1" t="s">
        <v>7012</v>
      </c>
      <c r="BQ2326" s="1" t="s">
        <v>4724</v>
      </c>
      <c r="BR2326" s="1" t="s">
        <v>11140</v>
      </c>
      <c r="BS2326" s="1" t="s">
        <v>51</v>
      </c>
      <c r="BT2326" s="1" t="s">
        <v>8849</v>
      </c>
    </row>
    <row r="2327" spans="1:73" ht="13.5" customHeight="1" x14ac:dyDescent="0.25">
      <c r="A2327" s="4" t="str">
        <f t="shared" si="72"/>
        <v>1687_풍각남면_286</v>
      </c>
      <c r="B2327" s="1">
        <v>1687</v>
      </c>
      <c r="C2327" s="1" t="s">
        <v>11322</v>
      </c>
      <c r="D2327" s="1" t="s">
        <v>11323</v>
      </c>
      <c r="E2327" s="1">
        <v>2326</v>
      </c>
      <c r="F2327" s="1">
        <v>12</v>
      </c>
      <c r="G2327" s="1" t="s">
        <v>4606</v>
      </c>
      <c r="H2327" s="1" t="s">
        <v>6467</v>
      </c>
      <c r="I2327" s="1">
        <v>3</v>
      </c>
      <c r="L2327" s="1">
        <v>1</v>
      </c>
      <c r="M2327" s="1" t="s">
        <v>12679</v>
      </c>
      <c r="N2327" s="1" t="s">
        <v>13176</v>
      </c>
      <c r="S2327" s="1" t="s">
        <v>52</v>
      </c>
      <c r="T2327" s="1" t="s">
        <v>6593</v>
      </c>
      <c r="W2327" s="1" t="s">
        <v>4725</v>
      </c>
      <c r="X2327" s="1" t="s">
        <v>7105</v>
      </c>
      <c r="Y2327" s="1" t="s">
        <v>140</v>
      </c>
      <c r="Z2327" s="1" t="s">
        <v>7129</v>
      </c>
      <c r="AC2327" s="1">
        <v>40</v>
      </c>
      <c r="AD2327" s="1" t="s">
        <v>327</v>
      </c>
      <c r="AE2327" s="1" t="s">
        <v>8748</v>
      </c>
      <c r="AJ2327" s="1" t="s">
        <v>17</v>
      </c>
      <c r="AK2327" s="1" t="s">
        <v>8908</v>
      </c>
      <c r="AL2327" s="1" t="s">
        <v>1273</v>
      </c>
      <c r="AM2327" s="1" t="s">
        <v>7926</v>
      </c>
      <c r="AT2327" s="1" t="s">
        <v>60</v>
      </c>
      <c r="AU2327" s="1" t="s">
        <v>7012</v>
      </c>
      <c r="AV2327" s="1" t="s">
        <v>704</v>
      </c>
      <c r="AW2327" s="1" t="s">
        <v>9277</v>
      </c>
      <c r="BG2327" s="1" t="s">
        <v>60</v>
      </c>
      <c r="BH2327" s="1" t="s">
        <v>7012</v>
      </c>
      <c r="BI2327" s="1" t="s">
        <v>4726</v>
      </c>
      <c r="BJ2327" s="1" t="s">
        <v>11899</v>
      </c>
      <c r="BK2327" s="1" t="s">
        <v>60</v>
      </c>
      <c r="BL2327" s="1" t="s">
        <v>7012</v>
      </c>
      <c r="BM2327" s="1" t="s">
        <v>4727</v>
      </c>
      <c r="BN2327" s="1" t="s">
        <v>11924</v>
      </c>
      <c r="BO2327" s="1" t="s">
        <v>60</v>
      </c>
      <c r="BP2327" s="1" t="s">
        <v>7012</v>
      </c>
      <c r="BQ2327" s="1" t="s">
        <v>4728</v>
      </c>
      <c r="BR2327" s="1" t="s">
        <v>12205</v>
      </c>
      <c r="BS2327" s="1" t="s">
        <v>1273</v>
      </c>
      <c r="BT2327" s="1" t="s">
        <v>7926</v>
      </c>
    </row>
    <row r="2328" spans="1:73" ht="13.5" customHeight="1" x14ac:dyDescent="0.25">
      <c r="A2328" s="4" t="str">
        <f t="shared" si="72"/>
        <v>1687_풍각남면_286</v>
      </c>
      <c r="B2328" s="1">
        <v>1687</v>
      </c>
      <c r="C2328" s="1" t="s">
        <v>11322</v>
      </c>
      <c r="D2328" s="1" t="s">
        <v>11323</v>
      </c>
      <c r="E2328" s="1">
        <v>2327</v>
      </c>
      <c r="F2328" s="1">
        <v>12</v>
      </c>
      <c r="G2328" s="1" t="s">
        <v>4606</v>
      </c>
      <c r="H2328" s="1" t="s">
        <v>6467</v>
      </c>
      <c r="I2328" s="1">
        <v>3</v>
      </c>
      <c r="L2328" s="1">
        <v>1</v>
      </c>
      <c r="M2328" s="1" t="s">
        <v>12679</v>
      </c>
      <c r="N2328" s="1" t="s">
        <v>13176</v>
      </c>
      <c r="S2328" s="1" t="s">
        <v>93</v>
      </c>
      <c r="T2328" s="1" t="s">
        <v>6597</v>
      </c>
      <c r="U2328" s="1" t="s">
        <v>4729</v>
      </c>
      <c r="V2328" s="1" t="s">
        <v>6963</v>
      </c>
      <c r="Y2328" s="1" t="s">
        <v>4730</v>
      </c>
      <c r="Z2328" s="1" t="s">
        <v>8269</v>
      </c>
      <c r="AC2328" s="1">
        <v>25</v>
      </c>
      <c r="AD2328" s="1" t="s">
        <v>401</v>
      </c>
      <c r="AE2328" s="1" t="s">
        <v>8754</v>
      </c>
    </row>
    <row r="2329" spans="1:73" ht="13.5" customHeight="1" x14ac:dyDescent="0.25">
      <c r="A2329" s="4" t="str">
        <f t="shared" si="72"/>
        <v>1687_풍각남면_286</v>
      </c>
      <c r="B2329" s="1">
        <v>1687</v>
      </c>
      <c r="C2329" s="1" t="s">
        <v>11322</v>
      </c>
      <c r="D2329" s="1" t="s">
        <v>11323</v>
      </c>
      <c r="E2329" s="1">
        <v>2328</v>
      </c>
      <c r="F2329" s="1">
        <v>12</v>
      </c>
      <c r="G2329" s="1" t="s">
        <v>4606</v>
      </c>
      <c r="H2329" s="1" t="s">
        <v>6467</v>
      </c>
      <c r="I2329" s="1">
        <v>3</v>
      </c>
      <c r="L2329" s="1">
        <v>1</v>
      </c>
      <c r="M2329" s="1" t="s">
        <v>12679</v>
      </c>
      <c r="N2329" s="1" t="s">
        <v>13176</v>
      </c>
      <c r="S2329" s="1" t="s">
        <v>341</v>
      </c>
      <c r="T2329" s="1" t="s">
        <v>6594</v>
      </c>
      <c r="U2329" s="1" t="s">
        <v>83</v>
      </c>
      <c r="V2329" s="1" t="s">
        <v>11397</v>
      </c>
      <c r="W2329" s="1" t="s">
        <v>4477</v>
      </c>
      <c r="X2329" s="1" t="s">
        <v>7069</v>
      </c>
      <c r="Y2329" s="1" t="s">
        <v>13412</v>
      </c>
      <c r="Z2329" s="1" t="s">
        <v>13413</v>
      </c>
      <c r="AC2329" s="1">
        <v>22</v>
      </c>
      <c r="AD2329" s="1" t="s">
        <v>253</v>
      </c>
      <c r="AE2329" s="1" t="s">
        <v>8742</v>
      </c>
      <c r="AF2329" s="1" t="s">
        <v>97</v>
      </c>
      <c r="AG2329" s="1" t="s">
        <v>8774</v>
      </c>
      <c r="AJ2329" s="1" t="s">
        <v>17</v>
      </c>
      <c r="AK2329" s="1" t="s">
        <v>8908</v>
      </c>
      <c r="AL2329" s="1" t="s">
        <v>4731</v>
      </c>
      <c r="AM2329" s="1" t="s">
        <v>8950</v>
      </c>
    </row>
    <row r="2330" spans="1:73" ht="13.5" customHeight="1" x14ac:dyDescent="0.25">
      <c r="A2330" s="4" t="str">
        <f t="shared" si="72"/>
        <v>1687_풍각남면_286</v>
      </c>
      <c r="B2330" s="1">
        <v>1687</v>
      </c>
      <c r="C2330" s="1" t="s">
        <v>11322</v>
      </c>
      <c r="D2330" s="1" t="s">
        <v>11323</v>
      </c>
      <c r="E2330" s="1">
        <v>2329</v>
      </c>
      <c r="F2330" s="1">
        <v>12</v>
      </c>
      <c r="G2330" s="1" t="s">
        <v>4606</v>
      </c>
      <c r="H2330" s="1" t="s">
        <v>6467</v>
      </c>
      <c r="I2330" s="1">
        <v>3</v>
      </c>
      <c r="L2330" s="1">
        <v>2</v>
      </c>
      <c r="M2330" s="1" t="s">
        <v>4732</v>
      </c>
      <c r="N2330" s="1" t="s">
        <v>8270</v>
      </c>
      <c r="T2330" s="1" t="s">
        <v>11369</v>
      </c>
      <c r="U2330" s="1" t="s">
        <v>640</v>
      </c>
      <c r="V2330" s="1" t="s">
        <v>6711</v>
      </c>
      <c r="Y2330" s="1" t="s">
        <v>4732</v>
      </c>
      <c r="Z2330" s="1" t="s">
        <v>8270</v>
      </c>
      <c r="AC2330" s="1">
        <v>59</v>
      </c>
      <c r="AD2330" s="1" t="s">
        <v>776</v>
      </c>
      <c r="AE2330" s="1" t="s">
        <v>8768</v>
      </c>
      <c r="AJ2330" s="1" t="s">
        <v>17</v>
      </c>
      <c r="AK2330" s="1" t="s">
        <v>8908</v>
      </c>
      <c r="AL2330" s="1" t="s">
        <v>275</v>
      </c>
      <c r="AM2330" s="1" t="s">
        <v>8913</v>
      </c>
      <c r="AN2330" s="1" t="s">
        <v>4661</v>
      </c>
      <c r="AO2330" s="1" t="s">
        <v>11640</v>
      </c>
      <c r="AP2330" s="1" t="s">
        <v>58</v>
      </c>
      <c r="AQ2330" s="1" t="s">
        <v>6774</v>
      </c>
      <c r="AR2330" s="1" t="s">
        <v>4662</v>
      </c>
      <c r="AS2330" s="1" t="s">
        <v>11730</v>
      </c>
      <c r="AT2330" s="1" t="s">
        <v>44</v>
      </c>
      <c r="AU2330" s="1" t="s">
        <v>6669</v>
      </c>
      <c r="AV2330" s="1" t="s">
        <v>667</v>
      </c>
      <c r="AW2330" s="1" t="s">
        <v>7221</v>
      </c>
      <c r="BB2330" s="1" t="s">
        <v>46</v>
      </c>
      <c r="BC2330" s="1" t="s">
        <v>6783</v>
      </c>
      <c r="BD2330" s="1" t="s">
        <v>3211</v>
      </c>
      <c r="BE2330" s="1" t="s">
        <v>7732</v>
      </c>
      <c r="BG2330" s="1" t="s">
        <v>44</v>
      </c>
      <c r="BH2330" s="1" t="s">
        <v>6669</v>
      </c>
      <c r="BI2330" s="1" t="s">
        <v>4678</v>
      </c>
      <c r="BJ2330" s="1" t="s">
        <v>10207</v>
      </c>
      <c r="BK2330" s="1" t="s">
        <v>44</v>
      </c>
      <c r="BL2330" s="1" t="s">
        <v>6669</v>
      </c>
      <c r="BM2330" s="1" t="s">
        <v>4679</v>
      </c>
      <c r="BN2330" s="1" t="s">
        <v>7705</v>
      </c>
      <c r="BO2330" s="1" t="s">
        <v>44</v>
      </c>
      <c r="BP2330" s="1" t="s">
        <v>6669</v>
      </c>
      <c r="BQ2330" s="1" t="s">
        <v>1790</v>
      </c>
      <c r="BR2330" s="1" t="s">
        <v>7347</v>
      </c>
      <c r="BS2330" s="1" t="s">
        <v>275</v>
      </c>
      <c r="BT2330" s="1" t="s">
        <v>8913</v>
      </c>
    </row>
    <row r="2331" spans="1:73" ht="13.5" customHeight="1" x14ac:dyDescent="0.25">
      <c r="A2331" s="4" t="str">
        <f t="shared" si="72"/>
        <v>1687_풍각남면_286</v>
      </c>
      <c r="B2331" s="1">
        <v>1687</v>
      </c>
      <c r="C2331" s="1" t="s">
        <v>11322</v>
      </c>
      <c r="D2331" s="1" t="s">
        <v>11323</v>
      </c>
      <c r="E2331" s="1">
        <v>2330</v>
      </c>
      <c r="F2331" s="1">
        <v>12</v>
      </c>
      <c r="G2331" s="1" t="s">
        <v>4606</v>
      </c>
      <c r="H2331" s="1" t="s">
        <v>6467</v>
      </c>
      <c r="I2331" s="1">
        <v>3</v>
      </c>
      <c r="L2331" s="1">
        <v>2</v>
      </c>
      <c r="M2331" s="1" t="s">
        <v>4732</v>
      </c>
      <c r="N2331" s="1" t="s">
        <v>8270</v>
      </c>
      <c r="S2331" s="1" t="s">
        <v>52</v>
      </c>
      <c r="T2331" s="1" t="s">
        <v>6593</v>
      </c>
      <c r="U2331" s="1" t="s">
        <v>4733</v>
      </c>
      <c r="V2331" s="1" t="s">
        <v>13362</v>
      </c>
      <c r="Y2331" s="1" t="s">
        <v>4734</v>
      </c>
      <c r="Z2331" s="1" t="s">
        <v>8271</v>
      </c>
      <c r="AC2331" s="1">
        <v>54</v>
      </c>
      <c r="AD2331" s="1" t="s">
        <v>264</v>
      </c>
      <c r="AE2331" s="1" t="s">
        <v>8743</v>
      </c>
      <c r="AJ2331" s="1" t="s">
        <v>17</v>
      </c>
      <c r="AK2331" s="1" t="s">
        <v>8908</v>
      </c>
      <c r="AL2331" s="1" t="s">
        <v>108</v>
      </c>
      <c r="AM2331" s="1" t="s">
        <v>8869</v>
      </c>
      <c r="AT2331" s="1" t="s">
        <v>216</v>
      </c>
      <c r="AU2331" s="1" t="s">
        <v>13344</v>
      </c>
      <c r="AV2331" s="1" t="s">
        <v>1377</v>
      </c>
      <c r="AW2331" s="1" t="s">
        <v>7423</v>
      </c>
      <c r="BB2331" s="1" t="s">
        <v>83</v>
      </c>
      <c r="BC2331" s="1" t="s">
        <v>11816</v>
      </c>
      <c r="BD2331" s="1" t="s">
        <v>4735</v>
      </c>
      <c r="BE2331" s="1" t="s">
        <v>11852</v>
      </c>
      <c r="BG2331" s="1" t="s">
        <v>216</v>
      </c>
      <c r="BH2331" s="1" t="s">
        <v>13344</v>
      </c>
      <c r="BI2331" s="1" t="s">
        <v>4719</v>
      </c>
      <c r="BJ2331" s="1" t="s">
        <v>8268</v>
      </c>
      <c r="BK2331" s="1" t="s">
        <v>216</v>
      </c>
      <c r="BL2331" s="1" t="s">
        <v>13344</v>
      </c>
      <c r="BM2331" s="1" t="s">
        <v>4736</v>
      </c>
      <c r="BN2331" s="1" t="s">
        <v>10646</v>
      </c>
      <c r="BO2331" s="1" t="s">
        <v>60</v>
      </c>
      <c r="BP2331" s="1" t="s">
        <v>7012</v>
      </c>
      <c r="BQ2331" s="1" t="s">
        <v>4737</v>
      </c>
      <c r="BR2331" s="1" t="s">
        <v>12164</v>
      </c>
      <c r="BS2331" s="1" t="s">
        <v>1486</v>
      </c>
      <c r="BT2331" s="1" t="s">
        <v>11644</v>
      </c>
    </row>
    <row r="2332" spans="1:73" ht="13.5" customHeight="1" x14ac:dyDescent="0.25">
      <c r="A2332" s="4" t="str">
        <f t="shared" si="72"/>
        <v>1687_풍각남면_286</v>
      </c>
      <c r="B2332" s="1">
        <v>1687</v>
      </c>
      <c r="C2332" s="1" t="s">
        <v>11322</v>
      </c>
      <c r="D2332" s="1" t="s">
        <v>11323</v>
      </c>
      <c r="E2332" s="1">
        <v>2331</v>
      </c>
      <c r="F2332" s="1">
        <v>12</v>
      </c>
      <c r="G2332" s="1" t="s">
        <v>4606</v>
      </c>
      <c r="H2332" s="1" t="s">
        <v>6467</v>
      </c>
      <c r="I2332" s="1">
        <v>3</v>
      </c>
      <c r="L2332" s="1">
        <v>2</v>
      </c>
      <c r="M2332" s="1" t="s">
        <v>4732</v>
      </c>
      <c r="N2332" s="1" t="s">
        <v>8270</v>
      </c>
      <c r="S2332" s="1" t="s">
        <v>70</v>
      </c>
      <c r="T2332" s="1" t="s">
        <v>6596</v>
      </c>
      <c r="Y2332" s="1" t="s">
        <v>13937</v>
      </c>
      <c r="Z2332" s="1" t="s">
        <v>8272</v>
      </c>
      <c r="AF2332" s="1" t="s">
        <v>129</v>
      </c>
      <c r="AG2332" s="1" t="s">
        <v>8738</v>
      </c>
    </row>
    <row r="2333" spans="1:73" ht="13.5" customHeight="1" x14ac:dyDescent="0.25">
      <c r="A2333" s="4" t="str">
        <f t="shared" ref="A2333:A2376" si="73">HYPERLINK("http://kyu.snu.ac.kr/sdhj/index.jsp?type=hj/GK14817_00IH_0001_0287.jpg","1687_풍각남면_287")</f>
        <v>1687_풍각남면_287</v>
      </c>
      <c r="B2333" s="1">
        <v>1687</v>
      </c>
      <c r="C2333" s="1" t="s">
        <v>11322</v>
      </c>
      <c r="D2333" s="1" t="s">
        <v>11323</v>
      </c>
      <c r="E2333" s="1">
        <v>2332</v>
      </c>
      <c r="F2333" s="1">
        <v>12</v>
      </c>
      <c r="G2333" s="1" t="s">
        <v>4606</v>
      </c>
      <c r="H2333" s="1" t="s">
        <v>6467</v>
      </c>
      <c r="I2333" s="1">
        <v>3</v>
      </c>
      <c r="L2333" s="1">
        <v>3</v>
      </c>
      <c r="M2333" s="1" t="s">
        <v>4738</v>
      </c>
      <c r="N2333" s="1" t="s">
        <v>8273</v>
      </c>
      <c r="T2333" s="1" t="s">
        <v>11368</v>
      </c>
      <c r="U2333" s="1" t="s">
        <v>1350</v>
      </c>
      <c r="V2333" s="1" t="s">
        <v>6754</v>
      </c>
      <c r="Y2333" s="1" t="s">
        <v>4738</v>
      </c>
      <c r="Z2333" s="1" t="s">
        <v>8273</v>
      </c>
      <c r="AC2333" s="1">
        <v>37</v>
      </c>
      <c r="AD2333" s="1" t="s">
        <v>124</v>
      </c>
      <c r="AE2333" s="1" t="s">
        <v>8726</v>
      </c>
      <c r="AJ2333" s="1" t="s">
        <v>17</v>
      </c>
      <c r="AK2333" s="1" t="s">
        <v>8908</v>
      </c>
      <c r="AL2333" s="1" t="s">
        <v>51</v>
      </c>
      <c r="AM2333" s="1" t="s">
        <v>8849</v>
      </c>
      <c r="AN2333" s="1" t="s">
        <v>4661</v>
      </c>
      <c r="AO2333" s="1" t="s">
        <v>11640</v>
      </c>
      <c r="AP2333" s="1" t="s">
        <v>58</v>
      </c>
      <c r="AQ2333" s="1" t="s">
        <v>6774</v>
      </c>
      <c r="AR2333" s="1" t="s">
        <v>4662</v>
      </c>
      <c r="AS2333" s="1" t="s">
        <v>11730</v>
      </c>
      <c r="AT2333" s="1" t="s">
        <v>44</v>
      </c>
      <c r="AU2333" s="1" t="s">
        <v>6669</v>
      </c>
      <c r="AV2333" s="1" t="s">
        <v>1601</v>
      </c>
      <c r="AW2333" s="1" t="s">
        <v>7492</v>
      </c>
      <c r="BB2333" s="1" t="s">
        <v>46</v>
      </c>
      <c r="BC2333" s="1" t="s">
        <v>6783</v>
      </c>
      <c r="BD2333" s="1" t="s">
        <v>4208</v>
      </c>
      <c r="BE2333" s="1" t="s">
        <v>7895</v>
      </c>
      <c r="BG2333" s="1" t="s">
        <v>44</v>
      </c>
      <c r="BH2333" s="1" t="s">
        <v>6669</v>
      </c>
      <c r="BI2333" s="1" t="s">
        <v>4739</v>
      </c>
      <c r="BJ2333" s="1" t="s">
        <v>11898</v>
      </c>
      <c r="BK2333" s="1" t="s">
        <v>60</v>
      </c>
      <c r="BL2333" s="1" t="s">
        <v>7012</v>
      </c>
      <c r="BM2333" s="1" t="s">
        <v>4740</v>
      </c>
      <c r="BN2333" s="1" t="s">
        <v>10647</v>
      </c>
      <c r="BO2333" s="1" t="s">
        <v>44</v>
      </c>
      <c r="BP2333" s="1" t="s">
        <v>6669</v>
      </c>
      <c r="BQ2333" s="1" t="s">
        <v>667</v>
      </c>
      <c r="BR2333" s="1" t="s">
        <v>7221</v>
      </c>
      <c r="BS2333" s="1" t="s">
        <v>275</v>
      </c>
      <c r="BT2333" s="1" t="s">
        <v>8913</v>
      </c>
    </row>
    <row r="2334" spans="1:73" ht="13.5" customHeight="1" x14ac:dyDescent="0.25">
      <c r="A2334" s="4" t="str">
        <f t="shared" si="73"/>
        <v>1687_풍각남면_287</v>
      </c>
      <c r="B2334" s="1">
        <v>1687</v>
      </c>
      <c r="C2334" s="1" t="s">
        <v>11322</v>
      </c>
      <c r="D2334" s="1" t="s">
        <v>11323</v>
      </c>
      <c r="E2334" s="1">
        <v>2333</v>
      </c>
      <c r="F2334" s="1">
        <v>12</v>
      </c>
      <c r="G2334" s="1" t="s">
        <v>4606</v>
      </c>
      <c r="H2334" s="1" t="s">
        <v>6467</v>
      </c>
      <c r="I2334" s="1">
        <v>3</v>
      </c>
      <c r="L2334" s="1">
        <v>3</v>
      </c>
      <c r="M2334" s="1" t="s">
        <v>4738</v>
      </c>
      <c r="N2334" s="1" t="s">
        <v>8273</v>
      </c>
      <c r="S2334" s="1" t="s">
        <v>52</v>
      </c>
      <c r="T2334" s="1" t="s">
        <v>6593</v>
      </c>
      <c r="U2334" s="1" t="s">
        <v>53</v>
      </c>
      <c r="V2334" s="1" t="s">
        <v>6668</v>
      </c>
      <c r="Y2334" s="1" t="s">
        <v>313</v>
      </c>
      <c r="Z2334" s="1" t="s">
        <v>11463</v>
      </c>
      <c r="AC2334" s="1">
        <v>34</v>
      </c>
      <c r="AD2334" s="1" t="s">
        <v>55</v>
      </c>
      <c r="AE2334" s="1" t="s">
        <v>8716</v>
      </c>
      <c r="AJ2334" s="1" t="s">
        <v>17</v>
      </c>
      <c r="AK2334" s="1" t="s">
        <v>8908</v>
      </c>
      <c r="AL2334" s="1" t="s">
        <v>51</v>
      </c>
      <c r="AM2334" s="1" t="s">
        <v>8849</v>
      </c>
      <c r="AN2334" s="1" t="s">
        <v>522</v>
      </c>
      <c r="AO2334" s="1" t="s">
        <v>8889</v>
      </c>
      <c r="AP2334" s="1" t="s">
        <v>60</v>
      </c>
      <c r="AQ2334" s="1" t="s">
        <v>7012</v>
      </c>
      <c r="AR2334" s="1" t="s">
        <v>4741</v>
      </c>
      <c r="AS2334" s="1" t="s">
        <v>9105</v>
      </c>
      <c r="AT2334" s="1" t="s">
        <v>216</v>
      </c>
      <c r="AU2334" s="1" t="s">
        <v>13344</v>
      </c>
      <c r="AV2334" s="1" t="s">
        <v>4380</v>
      </c>
      <c r="AW2334" s="1" t="s">
        <v>8175</v>
      </c>
      <c r="BB2334" s="1" t="s">
        <v>53</v>
      </c>
      <c r="BC2334" s="1" t="s">
        <v>6668</v>
      </c>
      <c r="BD2334" s="1" t="s">
        <v>702</v>
      </c>
      <c r="BE2334" s="1" t="s">
        <v>7242</v>
      </c>
      <c r="BG2334" s="1" t="s">
        <v>44</v>
      </c>
      <c r="BH2334" s="1" t="s">
        <v>6669</v>
      </c>
      <c r="BI2334" s="1" t="s">
        <v>851</v>
      </c>
      <c r="BJ2334" s="1" t="s">
        <v>7277</v>
      </c>
      <c r="BK2334" s="1" t="s">
        <v>44</v>
      </c>
      <c r="BL2334" s="1" t="s">
        <v>6669</v>
      </c>
      <c r="BM2334" s="1" t="s">
        <v>4742</v>
      </c>
      <c r="BN2334" s="1" t="s">
        <v>9315</v>
      </c>
      <c r="BO2334" s="1" t="s">
        <v>44</v>
      </c>
      <c r="BP2334" s="1" t="s">
        <v>6669</v>
      </c>
      <c r="BQ2334" s="1" t="s">
        <v>2463</v>
      </c>
      <c r="BR2334" s="1" t="s">
        <v>8501</v>
      </c>
      <c r="BS2334" s="1" t="s">
        <v>51</v>
      </c>
      <c r="BT2334" s="1" t="s">
        <v>8849</v>
      </c>
    </row>
    <row r="2335" spans="1:73" ht="13.5" customHeight="1" x14ac:dyDescent="0.25">
      <c r="A2335" s="4" t="str">
        <f t="shared" si="73"/>
        <v>1687_풍각남면_287</v>
      </c>
      <c r="B2335" s="1">
        <v>1687</v>
      </c>
      <c r="C2335" s="1" t="s">
        <v>11322</v>
      </c>
      <c r="D2335" s="1" t="s">
        <v>11323</v>
      </c>
      <c r="E2335" s="1">
        <v>2334</v>
      </c>
      <c r="F2335" s="1">
        <v>12</v>
      </c>
      <c r="G2335" s="1" t="s">
        <v>4606</v>
      </c>
      <c r="H2335" s="1" t="s">
        <v>6467</v>
      </c>
      <c r="I2335" s="1">
        <v>3</v>
      </c>
      <c r="L2335" s="1">
        <v>3</v>
      </c>
      <c r="M2335" s="1" t="s">
        <v>4738</v>
      </c>
      <c r="N2335" s="1" t="s">
        <v>8273</v>
      </c>
      <c r="S2335" s="1" t="s">
        <v>66</v>
      </c>
      <c r="T2335" s="1" t="s">
        <v>11384</v>
      </c>
      <c r="U2335" s="1" t="s">
        <v>44</v>
      </c>
      <c r="V2335" s="1" t="s">
        <v>6669</v>
      </c>
      <c r="Y2335" s="1" t="s">
        <v>1601</v>
      </c>
      <c r="Z2335" s="1" t="s">
        <v>7492</v>
      </c>
      <c r="AC2335" s="1">
        <v>68</v>
      </c>
      <c r="AD2335" s="1" t="s">
        <v>429</v>
      </c>
      <c r="AE2335" s="1" t="s">
        <v>8759</v>
      </c>
    </row>
    <row r="2336" spans="1:73" ht="13.5" customHeight="1" x14ac:dyDescent="0.25">
      <c r="A2336" s="4" t="str">
        <f t="shared" si="73"/>
        <v>1687_풍각남면_287</v>
      </c>
      <c r="B2336" s="1">
        <v>1687</v>
      </c>
      <c r="C2336" s="1" t="s">
        <v>11322</v>
      </c>
      <c r="D2336" s="1" t="s">
        <v>11323</v>
      </c>
      <c r="E2336" s="1">
        <v>2335</v>
      </c>
      <c r="F2336" s="1">
        <v>12</v>
      </c>
      <c r="G2336" s="1" t="s">
        <v>4606</v>
      </c>
      <c r="H2336" s="1" t="s">
        <v>6467</v>
      </c>
      <c r="I2336" s="1">
        <v>3</v>
      </c>
      <c r="L2336" s="1">
        <v>3</v>
      </c>
      <c r="M2336" s="1" t="s">
        <v>4738</v>
      </c>
      <c r="N2336" s="1" t="s">
        <v>8273</v>
      </c>
      <c r="S2336" s="1" t="s">
        <v>68</v>
      </c>
      <c r="T2336" s="1" t="s">
        <v>6595</v>
      </c>
      <c r="U2336" s="1" t="s">
        <v>53</v>
      </c>
      <c r="V2336" s="1" t="s">
        <v>6668</v>
      </c>
      <c r="Y2336" s="1" t="s">
        <v>4208</v>
      </c>
      <c r="Z2336" s="1" t="s">
        <v>7895</v>
      </c>
      <c r="AC2336" s="1">
        <v>65</v>
      </c>
      <c r="AD2336" s="1" t="s">
        <v>133</v>
      </c>
      <c r="AE2336" s="1" t="s">
        <v>8727</v>
      </c>
    </row>
    <row r="2337" spans="1:72" ht="13.5" customHeight="1" x14ac:dyDescent="0.25">
      <c r="A2337" s="4" t="str">
        <f t="shared" si="73"/>
        <v>1687_풍각남면_287</v>
      </c>
      <c r="B2337" s="1">
        <v>1687</v>
      </c>
      <c r="C2337" s="1" t="s">
        <v>11322</v>
      </c>
      <c r="D2337" s="1" t="s">
        <v>11323</v>
      </c>
      <c r="E2337" s="1">
        <v>2336</v>
      </c>
      <c r="F2337" s="1">
        <v>12</v>
      </c>
      <c r="G2337" s="1" t="s">
        <v>4606</v>
      </c>
      <c r="H2337" s="1" t="s">
        <v>6467</v>
      </c>
      <c r="I2337" s="1">
        <v>3</v>
      </c>
      <c r="L2337" s="1">
        <v>3</v>
      </c>
      <c r="M2337" s="1" t="s">
        <v>4738</v>
      </c>
      <c r="N2337" s="1" t="s">
        <v>8273</v>
      </c>
      <c r="S2337" s="1" t="s">
        <v>265</v>
      </c>
      <c r="T2337" s="1" t="s">
        <v>6603</v>
      </c>
      <c r="Y2337" s="1" t="s">
        <v>726</v>
      </c>
      <c r="Z2337" s="1" t="s">
        <v>7251</v>
      </c>
      <c r="AC2337" s="1">
        <v>22</v>
      </c>
      <c r="AD2337" s="1" t="s">
        <v>253</v>
      </c>
      <c r="AE2337" s="1" t="s">
        <v>8742</v>
      </c>
    </row>
    <row r="2338" spans="1:72" ht="13.5" customHeight="1" x14ac:dyDescent="0.25">
      <c r="A2338" s="4" t="str">
        <f t="shared" si="73"/>
        <v>1687_풍각남면_287</v>
      </c>
      <c r="B2338" s="1">
        <v>1687</v>
      </c>
      <c r="C2338" s="1" t="s">
        <v>11322</v>
      </c>
      <c r="D2338" s="1" t="s">
        <v>11323</v>
      </c>
      <c r="E2338" s="1">
        <v>2337</v>
      </c>
      <c r="F2338" s="1">
        <v>12</v>
      </c>
      <c r="G2338" s="1" t="s">
        <v>4606</v>
      </c>
      <c r="H2338" s="1" t="s">
        <v>6467</v>
      </c>
      <c r="I2338" s="1">
        <v>3</v>
      </c>
      <c r="L2338" s="1">
        <v>3</v>
      </c>
      <c r="M2338" s="1" t="s">
        <v>4738</v>
      </c>
      <c r="N2338" s="1" t="s">
        <v>8273</v>
      </c>
      <c r="S2338" s="1" t="s">
        <v>70</v>
      </c>
      <c r="T2338" s="1" t="s">
        <v>6596</v>
      </c>
      <c r="Y2338" s="1" t="s">
        <v>1400</v>
      </c>
      <c r="Z2338" s="1" t="s">
        <v>7431</v>
      </c>
      <c r="AC2338" s="1">
        <v>6</v>
      </c>
      <c r="AD2338" s="1" t="s">
        <v>333</v>
      </c>
      <c r="AE2338" s="1" t="s">
        <v>8749</v>
      </c>
    </row>
    <row r="2339" spans="1:72" ht="13.5" customHeight="1" x14ac:dyDescent="0.25">
      <c r="A2339" s="4" t="str">
        <f t="shared" si="73"/>
        <v>1687_풍각남면_287</v>
      </c>
      <c r="B2339" s="1">
        <v>1687</v>
      </c>
      <c r="C2339" s="1" t="s">
        <v>11322</v>
      </c>
      <c r="D2339" s="1" t="s">
        <v>11323</v>
      </c>
      <c r="E2339" s="1">
        <v>2338</v>
      </c>
      <c r="F2339" s="1">
        <v>12</v>
      </c>
      <c r="G2339" s="1" t="s">
        <v>4606</v>
      </c>
      <c r="H2339" s="1" t="s">
        <v>6467</v>
      </c>
      <c r="I2339" s="1">
        <v>3</v>
      </c>
      <c r="L2339" s="1">
        <v>3</v>
      </c>
      <c r="M2339" s="1" t="s">
        <v>4738</v>
      </c>
      <c r="N2339" s="1" t="s">
        <v>8273</v>
      </c>
      <c r="S2339" s="1" t="s">
        <v>93</v>
      </c>
      <c r="T2339" s="1" t="s">
        <v>6597</v>
      </c>
      <c r="Y2339" s="1" t="s">
        <v>4743</v>
      </c>
      <c r="Z2339" s="1" t="s">
        <v>7478</v>
      </c>
      <c r="AC2339" s="1">
        <v>4</v>
      </c>
      <c r="AD2339" s="1" t="s">
        <v>72</v>
      </c>
      <c r="AE2339" s="1" t="s">
        <v>8718</v>
      </c>
    </row>
    <row r="2340" spans="1:72" ht="13.5" customHeight="1" x14ac:dyDescent="0.25">
      <c r="A2340" s="4" t="str">
        <f t="shared" si="73"/>
        <v>1687_풍각남면_287</v>
      </c>
      <c r="B2340" s="1">
        <v>1687</v>
      </c>
      <c r="C2340" s="1" t="s">
        <v>11322</v>
      </c>
      <c r="D2340" s="1" t="s">
        <v>11323</v>
      </c>
      <c r="E2340" s="1">
        <v>2339</v>
      </c>
      <c r="F2340" s="1">
        <v>12</v>
      </c>
      <c r="G2340" s="1" t="s">
        <v>4606</v>
      </c>
      <c r="H2340" s="1" t="s">
        <v>6467</v>
      </c>
      <c r="I2340" s="1">
        <v>3</v>
      </c>
      <c r="L2340" s="1">
        <v>3</v>
      </c>
      <c r="M2340" s="1" t="s">
        <v>4738</v>
      </c>
      <c r="N2340" s="1" t="s">
        <v>8273</v>
      </c>
      <c r="S2340" s="1" t="s">
        <v>93</v>
      </c>
      <c r="T2340" s="1" t="s">
        <v>6597</v>
      </c>
      <c r="U2340" s="1" t="s">
        <v>813</v>
      </c>
      <c r="V2340" s="1" t="s">
        <v>6722</v>
      </c>
      <c r="Y2340" s="1" t="s">
        <v>744</v>
      </c>
      <c r="Z2340" s="1" t="s">
        <v>7254</v>
      </c>
      <c r="AC2340" s="1">
        <v>2</v>
      </c>
      <c r="AD2340" s="1" t="s">
        <v>69</v>
      </c>
      <c r="AE2340" s="1" t="s">
        <v>6722</v>
      </c>
      <c r="AF2340" s="1" t="s">
        <v>97</v>
      </c>
      <c r="AG2340" s="1" t="s">
        <v>8774</v>
      </c>
    </row>
    <row r="2341" spans="1:72" ht="13.5" customHeight="1" x14ac:dyDescent="0.25">
      <c r="A2341" s="4" t="str">
        <f t="shared" si="73"/>
        <v>1687_풍각남면_287</v>
      </c>
      <c r="B2341" s="1">
        <v>1687</v>
      </c>
      <c r="C2341" s="1" t="s">
        <v>11322</v>
      </c>
      <c r="D2341" s="1" t="s">
        <v>11323</v>
      </c>
      <c r="E2341" s="1">
        <v>2340</v>
      </c>
      <c r="F2341" s="1">
        <v>12</v>
      </c>
      <c r="G2341" s="1" t="s">
        <v>4606</v>
      </c>
      <c r="H2341" s="1" t="s">
        <v>6467</v>
      </c>
      <c r="I2341" s="1">
        <v>3</v>
      </c>
      <c r="L2341" s="1">
        <v>4</v>
      </c>
      <c r="M2341" s="1" t="s">
        <v>4744</v>
      </c>
      <c r="N2341" s="1" t="s">
        <v>8274</v>
      </c>
      <c r="T2341" s="1" t="s">
        <v>11369</v>
      </c>
      <c r="U2341" s="1" t="s">
        <v>640</v>
      </c>
      <c r="V2341" s="1" t="s">
        <v>6711</v>
      </c>
      <c r="Y2341" s="1" t="s">
        <v>4744</v>
      </c>
      <c r="Z2341" s="1" t="s">
        <v>8274</v>
      </c>
      <c r="AC2341" s="1">
        <v>43</v>
      </c>
      <c r="AD2341" s="1" t="s">
        <v>382</v>
      </c>
      <c r="AE2341" s="1" t="s">
        <v>8753</v>
      </c>
      <c r="AJ2341" s="1" t="s">
        <v>17</v>
      </c>
      <c r="AK2341" s="1" t="s">
        <v>8908</v>
      </c>
      <c r="AL2341" s="1" t="s">
        <v>106</v>
      </c>
      <c r="AM2341" s="1" t="s">
        <v>8894</v>
      </c>
      <c r="AN2341" s="1" t="s">
        <v>109</v>
      </c>
      <c r="AO2341" s="1" t="s">
        <v>8966</v>
      </c>
      <c r="AP2341" s="1" t="s">
        <v>1184</v>
      </c>
      <c r="AQ2341" s="1" t="s">
        <v>6748</v>
      </c>
      <c r="AR2341" s="1" t="s">
        <v>4745</v>
      </c>
      <c r="AS2341" s="1" t="s">
        <v>9106</v>
      </c>
      <c r="AT2341" s="1" t="s">
        <v>44</v>
      </c>
      <c r="AU2341" s="1" t="s">
        <v>6669</v>
      </c>
      <c r="AV2341" s="1" t="s">
        <v>4705</v>
      </c>
      <c r="AW2341" s="1" t="s">
        <v>9592</v>
      </c>
      <c r="BB2341" s="1" t="s">
        <v>83</v>
      </c>
      <c r="BC2341" s="1" t="s">
        <v>11816</v>
      </c>
      <c r="BD2341" s="1" t="s">
        <v>4746</v>
      </c>
      <c r="BE2341" s="1" t="s">
        <v>11853</v>
      </c>
      <c r="BG2341" s="1" t="s">
        <v>44</v>
      </c>
      <c r="BH2341" s="1" t="s">
        <v>6669</v>
      </c>
      <c r="BI2341" s="1" t="s">
        <v>4747</v>
      </c>
      <c r="BJ2341" s="1" t="s">
        <v>10211</v>
      </c>
      <c r="BK2341" s="1" t="s">
        <v>60</v>
      </c>
      <c r="BL2341" s="1" t="s">
        <v>7012</v>
      </c>
      <c r="BM2341" s="1" t="s">
        <v>294</v>
      </c>
      <c r="BN2341" s="1" t="s">
        <v>7930</v>
      </c>
      <c r="BO2341" s="1" t="s">
        <v>60</v>
      </c>
      <c r="BP2341" s="1" t="s">
        <v>7012</v>
      </c>
      <c r="BQ2341" s="1" t="s">
        <v>4748</v>
      </c>
      <c r="BR2341" s="1" t="s">
        <v>12264</v>
      </c>
      <c r="BS2341" s="1" t="s">
        <v>636</v>
      </c>
      <c r="BT2341" s="1" t="s">
        <v>8934</v>
      </c>
    </row>
    <row r="2342" spans="1:72" ht="13.5" customHeight="1" x14ac:dyDescent="0.25">
      <c r="A2342" s="4" t="str">
        <f t="shared" si="73"/>
        <v>1687_풍각남면_287</v>
      </c>
      <c r="B2342" s="1">
        <v>1687</v>
      </c>
      <c r="C2342" s="1" t="s">
        <v>11322</v>
      </c>
      <c r="D2342" s="1" t="s">
        <v>11323</v>
      </c>
      <c r="E2342" s="1">
        <v>2341</v>
      </c>
      <c r="F2342" s="1">
        <v>12</v>
      </c>
      <c r="G2342" s="1" t="s">
        <v>4606</v>
      </c>
      <c r="H2342" s="1" t="s">
        <v>6467</v>
      </c>
      <c r="I2342" s="1">
        <v>3</v>
      </c>
      <c r="L2342" s="1">
        <v>4</v>
      </c>
      <c r="M2342" s="1" t="s">
        <v>4744</v>
      </c>
      <c r="N2342" s="1" t="s">
        <v>8274</v>
      </c>
      <c r="S2342" s="1" t="s">
        <v>52</v>
      </c>
      <c r="T2342" s="1" t="s">
        <v>6593</v>
      </c>
      <c r="U2342" s="1" t="s">
        <v>53</v>
      </c>
      <c r="V2342" s="1" t="s">
        <v>6668</v>
      </c>
      <c r="Y2342" s="1" t="s">
        <v>1465</v>
      </c>
      <c r="Z2342" s="1" t="s">
        <v>7451</v>
      </c>
      <c r="AC2342" s="1">
        <v>43</v>
      </c>
      <c r="AD2342" s="1" t="s">
        <v>382</v>
      </c>
      <c r="AE2342" s="1" t="s">
        <v>8753</v>
      </c>
      <c r="AJ2342" s="1" t="s">
        <v>17</v>
      </c>
      <c r="AK2342" s="1" t="s">
        <v>8908</v>
      </c>
      <c r="AL2342" s="1" t="s">
        <v>2761</v>
      </c>
      <c r="AM2342" s="1" t="s">
        <v>8901</v>
      </c>
      <c r="AN2342" s="1" t="s">
        <v>109</v>
      </c>
      <c r="AO2342" s="1" t="s">
        <v>8966</v>
      </c>
      <c r="AP2342" s="1" t="s">
        <v>58</v>
      </c>
      <c r="AQ2342" s="1" t="s">
        <v>6774</v>
      </c>
      <c r="AR2342" s="1" t="s">
        <v>4749</v>
      </c>
      <c r="AS2342" s="1" t="s">
        <v>9107</v>
      </c>
      <c r="AT2342" s="1" t="s">
        <v>44</v>
      </c>
      <c r="AU2342" s="1" t="s">
        <v>6669</v>
      </c>
      <c r="AV2342" s="1" t="s">
        <v>1740</v>
      </c>
      <c r="AW2342" s="1" t="s">
        <v>8298</v>
      </c>
      <c r="BB2342" s="1" t="s">
        <v>46</v>
      </c>
      <c r="BC2342" s="1" t="s">
        <v>6783</v>
      </c>
      <c r="BD2342" s="1" t="s">
        <v>535</v>
      </c>
      <c r="BE2342" s="1" t="s">
        <v>9832</v>
      </c>
      <c r="BG2342" s="1" t="s">
        <v>44</v>
      </c>
      <c r="BH2342" s="1" t="s">
        <v>6669</v>
      </c>
      <c r="BI2342" s="1" t="s">
        <v>4750</v>
      </c>
      <c r="BJ2342" s="1" t="s">
        <v>10212</v>
      </c>
      <c r="BK2342" s="1" t="s">
        <v>44</v>
      </c>
      <c r="BL2342" s="1" t="s">
        <v>6669</v>
      </c>
      <c r="BM2342" s="1" t="s">
        <v>690</v>
      </c>
      <c r="BN2342" s="1" t="s">
        <v>7241</v>
      </c>
      <c r="BO2342" s="1" t="s">
        <v>44</v>
      </c>
      <c r="BP2342" s="1" t="s">
        <v>6669</v>
      </c>
      <c r="BQ2342" s="1" t="s">
        <v>1933</v>
      </c>
      <c r="BR2342" s="1" t="s">
        <v>9723</v>
      </c>
      <c r="BS2342" s="1" t="s">
        <v>2761</v>
      </c>
      <c r="BT2342" s="1" t="s">
        <v>8901</v>
      </c>
    </row>
    <row r="2343" spans="1:72" ht="13.5" customHeight="1" x14ac:dyDescent="0.25">
      <c r="A2343" s="4" t="str">
        <f t="shared" si="73"/>
        <v>1687_풍각남면_287</v>
      </c>
      <c r="B2343" s="1">
        <v>1687</v>
      </c>
      <c r="C2343" s="1" t="s">
        <v>11322</v>
      </c>
      <c r="D2343" s="1" t="s">
        <v>11323</v>
      </c>
      <c r="E2343" s="1">
        <v>2342</v>
      </c>
      <c r="F2343" s="1">
        <v>12</v>
      </c>
      <c r="G2343" s="1" t="s">
        <v>4606</v>
      </c>
      <c r="H2343" s="1" t="s">
        <v>6467</v>
      </c>
      <c r="I2343" s="1">
        <v>3</v>
      </c>
      <c r="L2343" s="1">
        <v>4</v>
      </c>
      <c r="M2343" s="1" t="s">
        <v>4744</v>
      </c>
      <c r="N2343" s="1" t="s">
        <v>8274</v>
      </c>
      <c r="S2343" s="1" t="s">
        <v>93</v>
      </c>
      <c r="T2343" s="1" t="s">
        <v>6597</v>
      </c>
      <c r="Y2343" s="1" t="s">
        <v>4751</v>
      </c>
      <c r="Z2343" s="1" t="s">
        <v>8275</v>
      </c>
      <c r="AG2343" s="1" t="s">
        <v>8738</v>
      </c>
    </row>
    <row r="2344" spans="1:72" ht="13.5" customHeight="1" x14ac:dyDescent="0.25">
      <c r="A2344" s="4" t="str">
        <f t="shared" si="73"/>
        <v>1687_풍각남면_287</v>
      </c>
      <c r="B2344" s="1">
        <v>1687</v>
      </c>
      <c r="C2344" s="1" t="s">
        <v>11322</v>
      </c>
      <c r="D2344" s="1" t="s">
        <v>11323</v>
      </c>
      <c r="E2344" s="1">
        <v>2343</v>
      </c>
      <c r="F2344" s="1">
        <v>12</v>
      </c>
      <c r="G2344" s="1" t="s">
        <v>4606</v>
      </c>
      <c r="H2344" s="1" t="s">
        <v>6467</v>
      </c>
      <c r="I2344" s="1">
        <v>3</v>
      </c>
      <c r="L2344" s="1">
        <v>4</v>
      </c>
      <c r="M2344" s="1" t="s">
        <v>4744</v>
      </c>
      <c r="N2344" s="1" t="s">
        <v>8274</v>
      </c>
      <c r="S2344" s="1" t="s">
        <v>93</v>
      </c>
      <c r="T2344" s="1" t="s">
        <v>6597</v>
      </c>
      <c r="Y2344" s="1" t="s">
        <v>2626</v>
      </c>
      <c r="Z2344" s="1" t="s">
        <v>7739</v>
      </c>
      <c r="AF2344" s="1" t="s">
        <v>129</v>
      </c>
      <c r="AG2344" s="1" t="s">
        <v>8738</v>
      </c>
    </row>
    <row r="2345" spans="1:72" ht="13.5" customHeight="1" x14ac:dyDescent="0.25">
      <c r="A2345" s="4" t="str">
        <f t="shared" si="73"/>
        <v>1687_풍각남면_287</v>
      </c>
      <c r="B2345" s="1">
        <v>1687</v>
      </c>
      <c r="C2345" s="1" t="s">
        <v>11322</v>
      </c>
      <c r="D2345" s="1" t="s">
        <v>11323</v>
      </c>
      <c r="E2345" s="1">
        <v>2344</v>
      </c>
      <c r="F2345" s="1">
        <v>12</v>
      </c>
      <c r="G2345" s="1" t="s">
        <v>4606</v>
      </c>
      <c r="H2345" s="1" t="s">
        <v>6467</v>
      </c>
      <c r="I2345" s="1">
        <v>3</v>
      </c>
      <c r="L2345" s="1">
        <v>4</v>
      </c>
      <c r="M2345" s="1" t="s">
        <v>4744</v>
      </c>
      <c r="N2345" s="1" t="s">
        <v>8274</v>
      </c>
      <c r="S2345" s="1" t="s">
        <v>70</v>
      </c>
      <c r="T2345" s="1" t="s">
        <v>6596</v>
      </c>
      <c r="Y2345" s="1" t="s">
        <v>13938</v>
      </c>
      <c r="Z2345" s="1" t="s">
        <v>8276</v>
      </c>
      <c r="AC2345" s="1">
        <v>5</v>
      </c>
      <c r="AD2345" s="1" t="s">
        <v>133</v>
      </c>
      <c r="AE2345" s="1" t="s">
        <v>8727</v>
      </c>
    </row>
    <row r="2346" spans="1:72" ht="13.5" customHeight="1" x14ac:dyDescent="0.25">
      <c r="A2346" s="4" t="str">
        <f t="shared" si="73"/>
        <v>1687_풍각남면_287</v>
      </c>
      <c r="B2346" s="1">
        <v>1687</v>
      </c>
      <c r="C2346" s="1" t="s">
        <v>11322</v>
      </c>
      <c r="D2346" s="1" t="s">
        <v>11323</v>
      </c>
      <c r="E2346" s="1">
        <v>2345</v>
      </c>
      <c r="F2346" s="1">
        <v>12</v>
      </c>
      <c r="G2346" s="1" t="s">
        <v>4606</v>
      </c>
      <c r="H2346" s="1" t="s">
        <v>6467</v>
      </c>
      <c r="I2346" s="1">
        <v>3</v>
      </c>
      <c r="L2346" s="1">
        <v>4</v>
      </c>
      <c r="M2346" s="1" t="s">
        <v>4744</v>
      </c>
      <c r="N2346" s="1" t="s">
        <v>8274</v>
      </c>
      <c r="S2346" s="1" t="s">
        <v>68</v>
      </c>
      <c r="T2346" s="1" t="s">
        <v>6595</v>
      </c>
      <c r="U2346" s="1" t="s">
        <v>83</v>
      </c>
      <c r="V2346" s="1" t="s">
        <v>11397</v>
      </c>
      <c r="Y2346" s="1" t="s">
        <v>4752</v>
      </c>
      <c r="Z2346" s="1" t="s">
        <v>8277</v>
      </c>
      <c r="AC2346" s="1">
        <v>81</v>
      </c>
      <c r="AD2346" s="1" t="s">
        <v>415</v>
      </c>
      <c r="AE2346" s="1" t="s">
        <v>8756</v>
      </c>
    </row>
    <row r="2347" spans="1:72" ht="13.5" customHeight="1" x14ac:dyDescent="0.25">
      <c r="A2347" s="4" t="str">
        <f t="shared" si="73"/>
        <v>1687_풍각남면_287</v>
      </c>
      <c r="B2347" s="1">
        <v>1687</v>
      </c>
      <c r="C2347" s="1" t="s">
        <v>11322</v>
      </c>
      <c r="D2347" s="1" t="s">
        <v>11323</v>
      </c>
      <c r="E2347" s="1">
        <v>2346</v>
      </c>
      <c r="F2347" s="1">
        <v>12</v>
      </c>
      <c r="G2347" s="1" t="s">
        <v>4606</v>
      </c>
      <c r="H2347" s="1" t="s">
        <v>6467</v>
      </c>
      <c r="I2347" s="1">
        <v>3</v>
      </c>
      <c r="L2347" s="1">
        <v>4</v>
      </c>
      <c r="M2347" s="1" t="s">
        <v>4744</v>
      </c>
      <c r="N2347" s="1" t="s">
        <v>8274</v>
      </c>
      <c r="S2347" s="1" t="s">
        <v>70</v>
      </c>
      <c r="T2347" s="1" t="s">
        <v>6596</v>
      </c>
      <c r="Y2347" s="1" t="s">
        <v>4753</v>
      </c>
      <c r="Z2347" s="1" t="s">
        <v>8278</v>
      </c>
      <c r="AC2347" s="1">
        <v>7</v>
      </c>
      <c r="AD2347" s="1" t="s">
        <v>121</v>
      </c>
      <c r="AE2347" s="1" t="s">
        <v>8725</v>
      </c>
    </row>
    <row r="2348" spans="1:72" ht="13.5" customHeight="1" x14ac:dyDescent="0.25">
      <c r="A2348" s="4" t="str">
        <f t="shared" si="73"/>
        <v>1687_풍각남면_287</v>
      </c>
      <c r="B2348" s="1">
        <v>1687</v>
      </c>
      <c r="C2348" s="1" t="s">
        <v>11322</v>
      </c>
      <c r="D2348" s="1" t="s">
        <v>11323</v>
      </c>
      <c r="E2348" s="1">
        <v>2347</v>
      </c>
      <c r="F2348" s="1">
        <v>12</v>
      </c>
      <c r="G2348" s="1" t="s">
        <v>4606</v>
      </c>
      <c r="H2348" s="1" t="s">
        <v>6467</v>
      </c>
      <c r="I2348" s="1">
        <v>3</v>
      </c>
      <c r="L2348" s="1">
        <v>5</v>
      </c>
      <c r="M2348" s="1" t="s">
        <v>13473</v>
      </c>
      <c r="N2348" s="1" t="s">
        <v>13472</v>
      </c>
      <c r="O2348" s="1" t="s">
        <v>443</v>
      </c>
      <c r="P2348" s="1" t="s">
        <v>11371</v>
      </c>
      <c r="T2348" s="1" t="s">
        <v>11369</v>
      </c>
      <c r="U2348" s="1" t="s">
        <v>44</v>
      </c>
      <c r="V2348" s="1" t="s">
        <v>6669</v>
      </c>
      <c r="Y2348" s="1" t="s">
        <v>13433</v>
      </c>
      <c r="Z2348" s="1" t="s">
        <v>13452</v>
      </c>
      <c r="AC2348" s="1">
        <v>52</v>
      </c>
      <c r="AD2348" s="1" t="s">
        <v>747</v>
      </c>
      <c r="AE2348" s="1" t="s">
        <v>8766</v>
      </c>
      <c r="AJ2348" s="1" t="s">
        <v>17</v>
      </c>
      <c r="AK2348" s="1" t="s">
        <v>8908</v>
      </c>
      <c r="AL2348" s="1" t="s">
        <v>254</v>
      </c>
      <c r="AM2348" s="1" t="s">
        <v>8912</v>
      </c>
      <c r="AN2348" s="1" t="s">
        <v>41</v>
      </c>
      <c r="AO2348" s="1" t="s">
        <v>6620</v>
      </c>
      <c r="AP2348" s="1" t="s">
        <v>4754</v>
      </c>
      <c r="AQ2348" s="1" t="s">
        <v>9008</v>
      </c>
      <c r="AR2348" s="1" t="s">
        <v>4755</v>
      </c>
      <c r="AS2348" s="1" t="s">
        <v>9108</v>
      </c>
      <c r="AT2348" s="1" t="s">
        <v>60</v>
      </c>
      <c r="AU2348" s="1" t="s">
        <v>7012</v>
      </c>
      <c r="AV2348" s="1" t="s">
        <v>13939</v>
      </c>
      <c r="AW2348" s="1" t="s">
        <v>11783</v>
      </c>
      <c r="BB2348" s="1" t="s">
        <v>46</v>
      </c>
      <c r="BC2348" s="1" t="s">
        <v>6783</v>
      </c>
      <c r="BD2348" s="1" t="s">
        <v>4594</v>
      </c>
      <c r="BE2348" s="1" t="s">
        <v>9829</v>
      </c>
      <c r="BG2348" s="1" t="s">
        <v>1184</v>
      </c>
      <c r="BH2348" s="1" t="s">
        <v>6748</v>
      </c>
      <c r="BI2348" s="1" t="s">
        <v>4756</v>
      </c>
      <c r="BJ2348" s="1" t="s">
        <v>7848</v>
      </c>
      <c r="BK2348" s="1" t="s">
        <v>471</v>
      </c>
      <c r="BL2348" s="1" t="s">
        <v>9170</v>
      </c>
      <c r="BM2348" s="1" t="s">
        <v>4757</v>
      </c>
      <c r="BN2348" s="1" t="s">
        <v>10648</v>
      </c>
      <c r="BO2348" s="1" t="s">
        <v>78</v>
      </c>
      <c r="BP2348" s="1" t="s">
        <v>6689</v>
      </c>
      <c r="BQ2348" s="1" t="s">
        <v>4758</v>
      </c>
      <c r="BR2348" s="1" t="s">
        <v>11118</v>
      </c>
      <c r="BS2348" s="1" t="s">
        <v>13686</v>
      </c>
      <c r="BT2348" s="1" t="s">
        <v>11307</v>
      </c>
    </row>
    <row r="2349" spans="1:72" ht="13.5" customHeight="1" x14ac:dyDescent="0.25">
      <c r="A2349" s="4" t="str">
        <f t="shared" si="73"/>
        <v>1687_풍각남면_287</v>
      </c>
      <c r="B2349" s="1">
        <v>1687</v>
      </c>
      <c r="C2349" s="1" t="s">
        <v>11322</v>
      </c>
      <c r="D2349" s="1" t="s">
        <v>11323</v>
      </c>
      <c r="E2349" s="1">
        <v>2348</v>
      </c>
      <c r="F2349" s="1">
        <v>12</v>
      </c>
      <c r="G2349" s="1" t="s">
        <v>4606</v>
      </c>
      <c r="H2349" s="1" t="s">
        <v>6467</v>
      </c>
      <c r="I2349" s="1">
        <v>3</v>
      </c>
      <c r="L2349" s="1">
        <v>5</v>
      </c>
      <c r="M2349" s="1" t="s">
        <v>13433</v>
      </c>
      <c r="N2349" s="1" t="s">
        <v>13451</v>
      </c>
      <c r="S2349" s="1" t="s">
        <v>52</v>
      </c>
      <c r="T2349" s="1" t="s">
        <v>6593</v>
      </c>
      <c r="U2349" s="1" t="s">
        <v>83</v>
      </c>
      <c r="V2349" s="1" t="s">
        <v>11397</v>
      </c>
      <c r="Y2349" s="1" t="s">
        <v>4759</v>
      </c>
      <c r="Z2349" s="1" t="s">
        <v>8279</v>
      </c>
      <c r="AC2349" s="1">
        <v>34</v>
      </c>
      <c r="AD2349" s="1" t="s">
        <v>55</v>
      </c>
      <c r="AE2349" s="1" t="s">
        <v>8716</v>
      </c>
      <c r="AJ2349" s="1" t="s">
        <v>17</v>
      </c>
      <c r="AK2349" s="1" t="s">
        <v>8908</v>
      </c>
      <c r="AL2349" s="1" t="s">
        <v>833</v>
      </c>
      <c r="AM2349" s="1" t="s">
        <v>8552</v>
      </c>
      <c r="AT2349" s="1" t="s">
        <v>297</v>
      </c>
      <c r="AU2349" s="1" t="s">
        <v>11759</v>
      </c>
      <c r="AV2349" s="1" t="s">
        <v>4760</v>
      </c>
      <c r="AW2349" s="1" t="s">
        <v>9593</v>
      </c>
      <c r="BG2349" s="1" t="s">
        <v>3792</v>
      </c>
      <c r="BH2349" s="1" t="s">
        <v>9244</v>
      </c>
      <c r="BI2349" s="1" t="s">
        <v>4761</v>
      </c>
      <c r="BJ2349" s="1" t="s">
        <v>9750</v>
      </c>
      <c r="BK2349" s="1" t="s">
        <v>579</v>
      </c>
      <c r="BL2349" s="1" t="s">
        <v>9171</v>
      </c>
      <c r="BM2349" s="1" t="s">
        <v>4762</v>
      </c>
      <c r="BN2349" s="1" t="s">
        <v>10326</v>
      </c>
      <c r="BO2349" s="1" t="s">
        <v>60</v>
      </c>
      <c r="BP2349" s="1" t="s">
        <v>7012</v>
      </c>
      <c r="BQ2349" s="1" t="s">
        <v>3794</v>
      </c>
      <c r="BR2349" s="1" t="s">
        <v>12266</v>
      </c>
      <c r="BS2349" s="1" t="s">
        <v>51</v>
      </c>
      <c r="BT2349" s="1" t="s">
        <v>8849</v>
      </c>
    </row>
    <row r="2350" spans="1:72" ht="13.5" customHeight="1" x14ac:dyDescent="0.25">
      <c r="A2350" s="4" t="str">
        <f t="shared" si="73"/>
        <v>1687_풍각남면_287</v>
      </c>
      <c r="B2350" s="1">
        <v>1687</v>
      </c>
      <c r="C2350" s="1" t="s">
        <v>11322</v>
      </c>
      <c r="D2350" s="1" t="s">
        <v>11323</v>
      </c>
      <c r="E2350" s="1">
        <v>2349</v>
      </c>
      <c r="F2350" s="1">
        <v>12</v>
      </c>
      <c r="G2350" s="1" t="s">
        <v>4606</v>
      </c>
      <c r="H2350" s="1" t="s">
        <v>6467</v>
      </c>
      <c r="I2350" s="1">
        <v>3</v>
      </c>
      <c r="L2350" s="1">
        <v>5</v>
      </c>
      <c r="M2350" s="1" t="s">
        <v>13433</v>
      </c>
      <c r="N2350" s="1" t="s">
        <v>13451</v>
      </c>
      <c r="S2350" s="1" t="s">
        <v>70</v>
      </c>
      <c r="T2350" s="1" t="s">
        <v>6596</v>
      </c>
      <c r="Y2350" s="1" t="s">
        <v>13754</v>
      </c>
      <c r="Z2350" s="1" t="s">
        <v>13431</v>
      </c>
      <c r="AC2350" s="1">
        <v>9</v>
      </c>
      <c r="AD2350" s="1" t="s">
        <v>594</v>
      </c>
      <c r="AE2350" s="1" t="s">
        <v>8763</v>
      </c>
    </row>
    <row r="2351" spans="1:72" ht="13.5" customHeight="1" x14ac:dyDescent="0.25">
      <c r="A2351" s="4" t="str">
        <f t="shared" si="73"/>
        <v>1687_풍각남면_287</v>
      </c>
      <c r="B2351" s="1">
        <v>1687</v>
      </c>
      <c r="C2351" s="1" t="s">
        <v>11322</v>
      </c>
      <c r="D2351" s="1" t="s">
        <v>11323</v>
      </c>
      <c r="E2351" s="1">
        <v>2350</v>
      </c>
      <c r="F2351" s="1">
        <v>12</v>
      </c>
      <c r="G2351" s="1" t="s">
        <v>4606</v>
      </c>
      <c r="H2351" s="1" t="s">
        <v>6467</v>
      </c>
      <c r="I2351" s="1">
        <v>3</v>
      </c>
      <c r="L2351" s="1">
        <v>5</v>
      </c>
      <c r="M2351" s="1" t="s">
        <v>13433</v>
      </c>
      <c r="N2351" s="1" t="s">
        <v>13451</v>
      </c>
      <c r="S2351" s="1" t="s">
        <v>93</v>
      </c>
      <c r="T2351" s="1" t="s">
        <v>6597</v>
      </c>
      <c r="Y2351" s="1" t="s">
        <v>4763</v>
      </c>
      <c r="Z2351" s="1" t="s">
        <v>8280</v>
      </c>
      <c r="AC2351" s="1">
        <v>7</v>
      </c>
      <c r="AD2351" s="1" t="s">
        <v>121</v>
      </c>
      <c r="AE2351" s="1" t="s">
        <v>8725</v>
      </c>
    </row>
    <row r="2352" spans="1:72" ht="13.5" customHeight="1" x14ac:dyDescent="0.25">
      <c r="A2352" s="4" t="str">
        <f t="shared" si="73"/>
        <v>1687_풍각남면_287</v>
      </c>
      <c r="B2352" s="1">
        <v>1687</v>
      </c>
      <c r="C2352" s="1" t="s">
        <v>11322</v>
      </c>
      <c r="D2352" s="1" t="s">
        <v>11323</v>
      </c>
      <c r="E2352" s="1">
        <v>2351</v>
      </c>
      <c r="F2352" s="1">
        <v>12</v>
      </c>
      <c r="G2352" s="1" t="s">
        <v>4606</v>
      </c>
      <c r="H2352" s="1" t="s">
        <v>6467</v>
      </c>
      <c r="I2352" s="1">
        <v>4</v>
      </c>
      <c r="J2352" s="1" t="s">
        <v>4764</v>
      </c>
      <c r="K2352" s="1" t="s">
        <v>6543</v>
      </c>
      <c r="L2352" s="1">
        <v>1</v>
      </c>
      <c r="M2352" s="1" t="s">
        <v>1309</v>
      </c>
      <c r="N2352" s="1" t="s">
        <v>8281</v>
      </c>
      <c r="T2352" s="1" t="s">
        <v>11368</v>
      </c>
      <c r="U2352" s="1" t="s">
        <v>640</v>
      </c>
      <c r="V2352" s="1" t="s">
        <v>6711</v>
      </c>
      <c r="Y2352" s="1" t="s">
        <v>1309</v>
      </c>
      <c r="Z2352" s="1" t="s">
        <v>8281</v>
      </c>
      <c r="AC2352" s="1">
        <v>49</v>
      </c>
      <c r="AD2352" s="1" t="s">
        <v>100</v>
      </c>
      <c r="AE2352" s="1" t="s">
        <v>8722</v>
      </c>
      <c r="AJ2352" s="1" t="s">
        <v>17</v>
      </c>
      <c r="AK2352" s="1" t="s">
        <v>8908</v>
      </c>
      <c r="AL2352" s="1" t="s">
        <v>56</v>
      </c>
      <c r="AM2352" s="1" t="s">
        <v>11552</v>
      </c>
      <c r="AN2352" s="1" t="s">
        <v>351</v>
      </c>
      <c r="AO2352" s="1" t="s">
        <v>8854</v>
      </c>
      <c r="AP2352" s="1" t="s">
        <v>60</v>
      </c>
      <c r="AQ2352" s="1" t="s">
        <v>7012</v>
      </c>
      <c r="AR2352" s="1" t="s">
        <v>4765</v>
      </c>
      <c r="AS2352" s="1" t="s">
        <v>11655</v>
      </c>
      <c r="AT2352" s="1" t="s">
        <v>60</v>
      </c>
      <c r="AU2352" s="1" t="s">
        <v>7012</v>
      </c>
      <c r="AV2352" s="1" t="s">
        <v>984</v>
      </c>
      <c r="AW2352" s="1" t="s">
        <v>9416</v>
      </c>
      <c r="BB2352" s="1" t="s">
        <v>46</v>
      </c>
      <c r="BC2352" s="1" t="s">
        <v>6783</v>
      </c>
      <c r="BD2352" s="1" t="s">
        <v>1571</v>
      </c>
      <c r="BE2352" s="1" t="s">
        <v>7905</v>
      </c>
      <c r="BG2352" s="1" t="s">
        <v>60</v>
      </c>
      <c r="BH2352" s="1" t="s">
        <v>7012</v>
      </c>
      <c r="BI2352" s="1" t="s">
        <v>4766</v>
      </c>
      <c r="BJ2352" s="1" t="s">
        <v>9736</v>
      </c>
      <c r="BK2352" s="1" t="s">
        <v>60</v>
      </c>
      <c r="BL2352" s="1" t="s">
        <v>7012</v>
      </c>
      <c r="BM2352" s="1" t="s">
        <v>4767</v>
      </c>
      <c r="BN2352" s="1" t="s">
        <v>10649</v>
      </c>
      <c r="BO2352" s="1" t="s">
        <v>44</v>
      </c>
      <c r="BP2352" s="1" t="s">
        <v>6669</v>
      </c>
      <c r="BQ2352" s="1" t="s">
        <v>316</v>
      </c>
      <c r="BR2352" s="1" t="s">
        <v>9256</v>
      </c>
      <c r="BS2352" s="1" t="s">
        <v>1095</v>
      </c>
      <c r="BT2352" s="1" t="s">
        <v>11631</v>
      </c>
    </row>
    <row r="2353" spans="1:73" ht="13.5" customHeight="1" x14ac:dyDescent="0.25">
      <c r="A2353" s="4" t="str">
        <f t="shared" si="73"/>
        <v>1687_풍각남면_287</v>
      </c>
      <c r="B2353" s="1">
        <v>1687</v>
      </c>
      <c r="C2353" s="1" t="s">
        <v>11322</v>
      </c>
      <c r="D2353" s="1" t="s">
        <v>11323</v>
      </c>
      <c r="E2353" s="1">
        <v>2352</v>
      </c>
      <c r="F2353" s="1">
        <v>12</v>
      </c>
      <c r="G2353" s="1" t="s">
        <v>4606</v>
      </c>
      <c r="H2353" s="1" t="s">
        <v>6467</v>
      </c>
      <c r="I2353" s="1">
        <v>4</v>
      </c>
      <c r="L2353" s="1">
        <v>1</v>
      </c>
      <c r="M2353" s="1" t="s">
        <v>1309</v>
      </c>
      <c r="N2353" s="1" t="s">
        <v>8281</v>
      </c>
      <c r="S2353" s="1" t="s">
        <v>52</v>
      </c>
      <c r="T2353" s="1" t="s">
        <v>6593</v>
      </c>
      <c r="U2353" s="1" t="s">
        <v>53</v>
      </c>
      <c r="V2353" s="1" t="s">
        <v>6668</v>
      </c>
      <c r="Y2353" s="1" t="s">
        <v>4075</v>
      </c>
      <c r="Z2353" s="1" t="s">
        <v>8089</v>
      </c>
      <c r="AC2353" s="1">
        <v>45</v>
      </c>
      <c r="AD2353" s="1" t="s">
        <v>406</v>
      </c>
      <c r="AE2353" s="1" t="s">
        <v>8755</v>
      </c>
      <c r="AJ2353" s="1" t="s">
        <v>17</v>
      </c>
      <c r="AK2353" s="1" t="s">
        <v>8908</v>
      </c>
      <c r="AL2353" s="1" t="s">
        <v>737</v>
      </c>
      <c r="AM2353" s="1" t="s">
        <v>8867</v>
      </c>
      <c r="AN2353" s="1" t="s">
        <v>1632</v>
      </c>
      <c r="AO2353" s="1" t="s">
        <v>8975</v>
      </c>
      <c r="AP2353" s="1" t="s">
        <v>58</v>
      </c>
      <c r="AQ2353" s="1" t="s">
        <v>6774</v>
      </c>
      <c r="AR2353" s="1" t="s">
        <v>4768</v>
      </c>
      <c r="AS2353" s="1" t="s">
        <v>11673</v>
      </c>
      <c r="AT2353" s="1" t="s">
        <v>216</v>
      </c>
      <c r="AU2353" s="1" t="s">
        <v>13344</v>
      </c>
      <c r="AV2353" s="1" t="s">
        <v>2759</v>
      </c>
      <c r="AW2353" s="1" t="s">
        <v>7150</v>
      </c>
      <c r="BB2353" s="1" t="s">
        <v>46</v>
      </c>
      <c r="BC2353" s="1" t="s">
        <v>6783</v>
      </c>
      <c r="BD2353" s="1" t="s">
        <v>1167</v>
      </c>
      <c r="BE2353" s="1" t="s">
        <v>7806</v>
      </c>
      <c r="BG2353" s="1" t="s">
        <v>60</v>
      </c>
      <c r="BH2353" s="1" t="s">
        <v>7012</v>
      </c>
      <c r="BI2353" s="1" t="s">
        <v>4769</v>
      </c>
      <c r="BJ2353" s="1" t="s">
        <v>10213</v>
      </c>
      <c r="BK2353" s="1" t="s">
        <v>60</v>
      </c>
      <c r="BL2353" s="1" t="s">
        <v>7012</v>
      </c>
      <c r="BM2353" s="1" t="s">
        <v>4770</v>
      </c>
      <c r="BN2353" s="1" t="s">
        <v>9603</v>
      </c>
      <c r="BO2353" s="1" t="s">
        <v>44</v>
      </c>
      <c r="BP2353" s="1" t="s">
        <v>6669</v>
      </c>
      <c r="BQ2353" s="1" t="s">
        <v>567</v>
      </c>
      <c r="BR2353" s="1" t="s">
        <v>9325</v>
      </c>
      <c r="BS2353" s="1" t="s">
        <v>4771</v>
      </c>
      <c r="BT2353" s="1" t="s">
        <v>8953</v>
      </c>
    </row>
    <row r="2354" spans="1:73" ht="13.5" customHeight="1" x14ac:dyDescent="0.25">
      <c r="A2354" s="4" t="str">
        <f t="shared" si="73"/>
        <v>1687_풍각남면_287</v>
      </c>
      <c r="B2354" s="1">
        <v>1687</v>
      </c>
      <c r="C2354" s="1" t="s">
        <v>11322</v>
      </c>
      <c r="D2354" s="1" t="s">
        <v>11323</v>
      </c>
      <c r="E2354" s="1">
        <v>2353</v>
      </c>
      <c r="F2354" s="1">
        <v>12</v>
      </c>
      <c r="G2354" s="1" t="s">
        <v>4606</v>
      </c>
      <c r="H2354" s="1" t="s">
        <v>6467</v>
      </c>
      <c r="I2354" s="1">
        <v>4</v>
      </c>
      <c r="L2354" s="1">
        <v>1</v>
      </c>
      <c r="M2354" s="1" t="s">
        <v>1309</v>
      </c>
      <c r="N2354" s="1" t="s">
        <v>8281</v>
      </c>
      <c r="S2354" s="1" t="s">
        <v>93</v>
      </c>
      <c r="T2354" s="1" t="s">
        <v>6597</v>
      </c>
      <c r="U2354" s="1" t="s">
        <v>117</v>
      </c>
      <c r="V2354" s="1" t="s">
        <v>6671</v>
      </c>
      <c r="Y2354" s="1" t="s">
        <v>4772</v>
      </c>
      <c r="Z2354" s="1" t="s">
        <v>7374</v>
      </c>
      <c r="AC2354" s="1">
        <v>15</v>
      </c>
      <c r="AD2354" s="1" t="s">
        <v>119</v>
      </c>
      <c r="AE2354" s="1" t="s">
        <v>8724</v>
      </c>
    </row>
    <row r="2355" spans="1:73" ht="13.5" customHeight="1" x14ac:dyDescent="0.25">
      <c r="A2355" s="4" t="str">
        <f t="shared" si="73"/>
        <v>1687_풍각남면_287</v>
      </c>
      <c r="B2355" s="1">
        <v>1687</v>
      </c>
      <c r="C2355" s="1" t="s">
        <v>11322</v>
      </c>
      <c r="D2355" s="1" t="s">
        <v>11323</v>
      </c>
      <c r="E2355" s="1">
        <v>2354</v>
      </c>
      <c r="F2355" s="1">
        <v>12</v>
      </c>
      <c r="G2355" s="1" t="s">
        <v>4606</v>
      </c>
      <c r="H2355" s="1" t="s">
        <v>6467</v>
      </c>
      <c r="I2355" s="1">
        <v>4</v>
      </c>
      <c r="L2355" s="1">
        <v>1</v>
      </c>
      <c r="M2355" s="1" t="s">
        <v>1309</v>
      </c>
      <c r="N2355" s="1" t="s">
        <v>8281</v>
      </c>
      <c r="S2355" s="1" t="s">
        <v>3384</v>
      </c>
      <c r="T2355" s="1" t="s">
        <v>6642</v>
      </c>
      <c r="Y2355" s="1" t="s">
        <v>3527</v>
      </c>
      <c r="Z2355" s="1" t="s">
        <v>7959</v>
      </c>
      <c r="AF2355" s="1" t="s">
        <v>151</v>
      </c>
      <c r="AG2355" s="1" t="s">
        <v>8775</v>
      </c>
    </row>
    <row r="2356" spans="1:73" ht="13.5" customHeight="1" x14ac:dyDescent="0.25">
      <c r="A2356" s="4" t="str">
        <f t="shared" si="73"/>
        <v>1687_풍각남면_287</v>
      </c>
      <c r="B2356" s="1">
        <v>1687</v>
      </c>
      <c r="C2356" s="1" t="s">
        <v>11322</v>
      </c>
      <c r="D2356" s="1" t="s">
        <v>11323</v>
      </c>
      <c r="E2356" s="1">
        <v>2355</v>
      </c>
      <c r="F2356" s="1">
        <v>12</v>
      </c>
      <c r="G2356" s="1" t="s">
        <v>4606</v>
      </c>
      <c r="H2356" s="1" t="s">
        <v>6467</v>
      </c>
      <c r="I2356" s="1">
        <v>4</v>
      </c>
      <c r="L2356" s="1">
        <v>1</v>
      </c>
      <c r="M2356" s="1" t="s">
        <v>1309</v>
      </c>
      <c r="N2356" s="1" t="s">
        <v>8281</v>
      </c>
      <c r="S2356" s="1" t="s">
        <v>70</v>
      </c>
      <c r="T2356" s="1" t="s">
        <v>6596</v>
      </c>
      <c r="Y2356" s="1" t="s">
        <v>3935</v>
      </c>
      <c r="Z2356" s="1" t="s">
        <v>8058</v>
      </c>
      <c r="AC2356" s="1">
        <v>5</v>
      </c>
      <c r="AD2356" s="1" t="s">
        <v>133</v>
      </c>
      <c r="AE2356" s="1" t="s">
        <v>8727</v>
      </c>
    </row>
    <row r="2357" spans="1:73" ht="13.5" customHeight="1" x14ac:dyDescent="0.25">
      <c r="A2357" s="4" t="str">
        <f t="shared" si="73"/>
        <v>1687_풍각남면_287</v>
      </c>
      <c r="B2357" s="1">
        <v>1687</v>
      </c>
      <c r="C2357" s="1" t="s">
        <v>11322</v>
      </c>
      <c r="D2357" s="1" t="s">
        <v>11323</v>
      </c>
      <c r="E2357" s="1">
        <v>2356</v>
      </c>
      <c r="F2357" s="1">
        <v>12</v>
      </c>
      <c r="G2357" s="1" t="s">
        <v>4606</v>
      </c>
      <c r="H2357" s="1" t="s">
        <v>6467</v>
      </c>
      <c r="I2357" s="1">
        <v>4</v>
      </c>
      <c r="L2357" s="1">
        <v>2</v>
      </c>
      <c r="M2357" s="1" t="s">
        <v>5006</v>
      </c>
      <c r="N2357" s="1" t="s">
        <v>9118</v>
      </c>
      <c r="T2357" s="1" t="s">
        <v>11368</v>
      </c>
      <c r="U2357" s="1" t="s">
        <v>4773</v>
      </c>
      <c r="V2357" s="1" t="s">
        <v>6964</v>
      </c>
      <c r="W2357" s="1" t="s">
        <v>145</v>
      </c>
      <c r="X2357" s="1" t="s">
        <v>7059</v>
      </c>
      <c r="Y2357" s="1" t="s">
        <v>4774</v>
      </c>
      <c r="Z2357" s="1" t="s">
        <v>8282</v>
      </c>
      <c r="AC2357" s="1">
        <v>49</v>
      </c>
      <c r="AD2357" s="1" t="s">
        <v>100</v>
      </c>
      <c r="AE2357" s="1" t="s">
        <v>8722</v>
      </c>
      <c r="AJ2357" s="1" t="s">
        <v>17</v>
      </c>
      <c r="AK2357" s="1" t="s">
        <v>8908</v>
      </c>
      <c r="AL2357" s="1" t="s">
        <v>51</v>
      </c>
      <c r="AM2357" s="1" t="s">
        <v>8849</v>
      </c>
      <c r="AT2357" s="1" t="s">
        <v>335</v>
      </c>
      <c r="AU2357" s="1" t="s">
        <v>6942</v>
      </c>
      <c r="AV2357" s="1" t="s">
        <v>4775</v>
      </c>
      <c r="AW2357" s="1" t="s">
        <v>9594</v>
      </c>
      <c r="BG2357" s="1" t="s">
        <v>4776</v>
      </c>
      <c r="BH2357" s="1" t="s">
        <v>9935</v>
      </c>
      <c r="BI2357" s="1" t="s">
        <v>1084</v>
      </c>
      <c r="BJ2357" s="1" t="s">
        <v>9306</v>
      </c>
      <c r="BK2357" s="1" t="s">
        <v>471</v>
      </c>
      <c r="BL2357" s="1" t="s">
        <v>9170</v>
      </c>
      <c r="BM2357" s="1" t="s">
        <v>4777</v>
      </c>
      <c r="BN2357" s="1" t="s">
        <v>10650</v>
      </c>
      <c r="BO2357" s="1" t="s">
        <v>281</v>
      </c>
      <c r="BP2357" s="1" t="s">
        <v>9918</v>
      </c>
      <c r="BQ2357" s="1" t="s">
        <v>4778</v>
      </c>
      <c r="BR2357" s="1" t="s">
        <v>12200</v>
      </c>
      <c r="BS2357" s="1" t="s">
        <v>522</v>
      </c>
      <c r="BT2357" s="1" t="s">
        <v>8889</v>
      </c>
      <c r="BU2357" s="1" t="s">
        <v>14183</v>
      </c>
    </row>
    <row r="2358" spans="1:73" ht="13.5" customHeight="1" x14ac:dyDescent="0.25">
      <c r="A2358" s="4" t="str">
        <f t="shared" si="73"/>
        <v>1687_풍각남면_287</v>
      </c>
      <c r="B2358" s="1">
        <v>1687</v>
      </c>
      <c r="C2358" s="1" t="s">
        <v>11322</v>
      </c>
      <c r="D2358" s="1" t="s">
        <v>11323</v>
      </c>
      <c r="E2358" s="1">
        <v>2357</v>
      </c>
      <c r="F2358" s="1">
        <v>12</v>
      </c>
      <c r="G2358" s="1" t="s">
        <v>4606</v>
      </c>
      <c r="H2358" s="1" t="s">
        <v>6467</v>
      </c>
      <c r="I2358" s="1">
        <v>4</v>
      </c>
      <c r="L2358" s="1">
        <v>2</v>
      </c>
      <c r="M2358" s="1" t="s">
        <v>5006</v>
      </c>
      <c r="N2358" s="1" t="s">
        <v>9118</v>
      </c>
      <c r="S2358" s="1" t="s">
        <v>52</v>
      </c>
      <c r="T2358" s="1" t="s">
        <v>6593</v>
      </c>
      <c r="W2358" s="1" t="s">
        <v>145</v>
      </c>
      <c r="X2358" s="1" t="s">
        <v>7059</v>
      </c>
      <c r="Y2358" s="1" t="s">
        <v>140</v>
      </c>
      <c r="Z2358" s="1" t="s">
        <v>7129</v>
      </c>
      <c r="AC2358" s="1">
        <v>43</v>
      </c>
      <c r="AD2358" s="1" t="s">
        <v>382</v>
      </c>
      <c r="AE2358" s="1" t="s">
        <v>8753</v>
      </c>
      <c r="AJ2358" s="1" t="s">
        <v>17</v>
      </c>
      <c r="AK2358" s="1" t="s">
        <v>8908</v>
      </c>
      <c r="AL2358" s="1" t="s">
        <v>86</v>
      </c>
      <c r="AM2358" s="1" t="s">
        <v>8853</v>
      </c>
      <c r="AT2358" s="1" t="s">
        <v>4779</v>
      </c>
      <c r="AU2358" s="1" t="s">
        <v>13378</v>
      </c>
      <c r="AV2358" s="1" t="s">
        <v>2779</v>
      </c>
      <c r="AW2358" s="1" t="s">
        <v>7772</v>
      </c>
      <c r="BG2358" s="1" t="s">
        <v>931</v>
      </c>
      <c r="BH2358" s="1" t="s">
        <v>6813</v>
      </c>
      <c r="BI2358" s="1" t="s">
        <v>3868</v>
      </c>
      <c r="BJ2358" s="1" t="s">
        <v>9637</v>
      </c>
      <c r="BK2358" s="1" t="s">
        <v>4780</v>
      </c>
      <c r="BL2358" s="1" t="s">
        <v>10373</v>
      </c>
      <c r="BM2358" s="1" t="s">
        <v>4781</v>
      </c>
      <c r="BN2358" s="1" t="s">
        <v>10249</v>
      </c>
      <c r="BO2358" s="1" t="s">
        <v>78</v>
      </c>
      <c r="BP2358" s="1" t="s">
        <v>6689</v>
      </c>
      <c r="BQ2358" s="1" t="s">
        <v>4782</v>
      </c>
      <c r="BR2358" s="1" t="s">
        <v>11141</v>
      </c>
      <c r="BS2358" s="1" t="s">
        <v>51</v>
      </c>
      <c r="BT2358" s="1" t="s">
        <v>8849</v>
      </c>
    </row>
    <row r="2359" spans="1:73" ht="13.5" customHeight="1" x14ac:dyDescent="0.25">
      <c r="A2359" s="4" t="str">
        <f t="shared" si="73"/>
        <v>1687_풍각남면_287</v>
      </c>
      <c r="B2359" s="1">
        <v>1687</v>
      </c>
      <c r="C2359" s="1" t="s">
        <v>11322</v>
      </c>
      <c r="D2359" s="1" t="s">
        <v>11323</v>
      </c>
      <c r="E2359" s="1">
        <v>2358</v>
      </c>
      <c r="F2359" s="1">
        <v>12</v>
      </c>
      <c r="G2359" s="1" t="s">
        <v>4606</v>
      </c>
      <c r="H2359" s="1" t="s">
        <v>6467</v>
      </c>
      <c r="I2359" s="1">
        <v>4</v>
      </c>
      <c r="L2359" s="1">
        <v>2</v>
      </c>
      <c r="M2359" s="1" t="s">
        <v>5006</v>
      </c>
      <c r="N2359" s="1" t="s">
        <v>9118</v>
      </c>
      <c r="S2359" s="1" t="s">
        <v>93</v>
      </c>
      <c r="T2359" s="1" t="s">
        <v>6597</v>
      </c>
      <c r="Y2359" s="1" t="s">
        <v>4783</v>
      </c>
      <c r="Z2359" s="1" t="s">
        <v>7363</v>
      </c>
      <c r="AC2359" s="1">
        <v>15</v>
      </c>
      <c r="AD2359" s="1" t="s">
        <v>119</v>
      </c>
      <c r="AE2359" s="1" t="s">
        <v>8724</v>
      </c>
    </row>
    <row r="2360" spans="1:73" ht="13.5" customHeight="1" x14ac:dyDescent="0.25">
      <c r="A2360" s="4" t="str">
        <f t="shared" si="73"/>
        <v>1687_풍각남면_287</v>
      </c>
      <c r="B2360" s="1">
        <v>1687</v>
      </c>
      <c r="C2360" s="1" t="s">
        <v>11322</v>
      </c>
      <c r="D2360" s="1" t="s">
        <v>11323</v>
      </c>
      <c r="E2360" s="1">
        <v>2359</v>
      </c>
      <c r="F2360" s="1">
        <v>12</v>
      </c>
      <c r="G2360" s="1" t="s">
        <v>4606</v>
      </c>
      <c r="H2360" s="1" t="s">
        <v>6467</v>
      </c>
      <c r="I2360" s="1">
        <v>4</v>
      </c>
      <c r="L2360" s="1">
        <v>2</v>
      </c>
      <c r="M2360" s="1" t="s">
        <v>5006</v>
      </c>
      <c r="N2360" s="1" t="s">
        <v>9118</v>
      </c>
      <c r="T2360" s="1" t="s">
        <v>11389</v>
      </c>
      <c r="U2360" s="1" t="s">
        <v>324</v>
      </c>
      <c r="V2360" s="1" t="s">
        <v>6693</v>
      </c>
      <c r="Y2360" s="1" t="s">
        <v>4716</v>
      </c>
      <c r="Z2360" s="1" t="s">
        <v>8267</v>
      </c>
      <c r="AC2360" s="1">
        <v>31</v>
      </c>
      <c r="AD2360" s="1" t="s">
        <v>247</v>
      </c>
      <c r="AE2360" s="1" t="s">
        <v>8741</v>
      </c>
      <c r="AT2360" s="1" t="s">
        <v>1171</v>
      </c>
      <c r="AU2360" s="1" t="s">
        <v>7037</v>
      </c>
      <c r="AV2360" s="1" t="s">
        <v>3220</v>
      </c>
      <c r="AW2360" s="1" t="s">
        <v>9595</v>
      </c>
      <c r="BB2360" s="1" t="s">
        <v>46</v>
      </c>
      <c r="BC2360" s="1" t="s">
        <v>6783</v>
      </c>
      <c r="BD2360" s="1" t="s">
        <v>1565</v>
      </c>
      <c r="BE2360" s="1" t="s">
        <v>8359</v>
      </c>
    </row>
    <row r="2361" spans="1:73" ht="13.5" customHeight="1" x14ac:dyDescent="0.25">
      <c r="A2361" s="4" t="str">
        <f t="shared" si="73"/>
        <v>1687_풍각남면_287</v>
      </c>
      <c r="B2361" s="1">
        <v>1687</v>
      </c>
      <c r="C2361" s="1" t="s">
        <v>11322</v>
      </c>
      <c r="D2361" s="1" t="s">
        <v>11323</v>
      </c>
      <c r="E2361" s="1">
        <v>2360</v>
      </c>
      <c r="F2361" s="1">
        <v>12</v>
      </c>
      <c r="G2361" s="1" t="s">
        <v>4606</v>
      </c>
      <c r="H2361" s="1" t="s">
        <v>6467</v>
      </c>
      <c r="I2361" s="1">
        <v>4</v>
      </c>
      <c r="L2361" s="1">
        <v>2</v>
      </c>
      <c r="M2361" s="1" t="s">
        <v>5006</v>
      </c>
      <c r="N2361" s="1" t="s">
        <v>9118</v>
      </c>
      <c r="T2361" s="1" t="s">
        <v>11389</v>
      </c>
      <c r="U2361" s="1" t="s">
        <v>324</v>
      </c>
      <c r="V2361" s="1" t="s">
        <v>6693</v>
      </c>
      <c r="Y2361" s="1" t="s">
        <v>4784</v>
      </c>
      <c r="Z2361" s="1" t="s">
        <v>8283</v>
      </c>
      <c r="AC2361" s="1">
        <v>26</v>
      </c>
      <c r="AD2361" s="1" t="s">
        <v>141</v>
      </c>
      <c r="AE2361" s="1" t="s">
        <v>8729</v>
      </c>
      <c r="AT2361" s="1" t="s">
        <v>1171</v>
      </c>
      <c r="AU2361" s="1" t="s">
        <v>7037</v>
      </c>
      <c r="AV2361" s="1" t="s">
        <v>1626</v>
      </c>
      <c r="AW2361" s="1" t="s">
        <v>7575</v>
      </c>
      <c r="BB2361" s="1" t="s">
        <v>83</v>
      </c>
      <c r="BC2361" s="1" t="s">
        <v>11816</v>
      </c>
      <c r="BD2361" s="1" t="s">
        <v>161</v>
      </c>
      <c r="BE2361" s="1" t="s">
        <v>7132</v>
      </c>
      <c r="BU2361" s="1" t="s">
        <v>14184</v>
      </c>
    </row>
    <row r="2362" spans="1:73" ht="13.5" customHeight="1" x14ac:dyDescent="0.25">
      <c r="A2362" s="4" t="str">
        <f t="shared" si="73"/>
        <v>1687_풍각남면_287</v>
      </c>
      <c r="B2362" s="1">
        <v>1687</v>
      </c>
      <c r="C2362" s="1" t="s">
        <v>11322</v>
      </c>
      <c r="D2362" s="1" t="s">
        <v>11323</v>
      </c>
      <c r="E2362" s="1">
        <v>2361</v>
      </c>
      <c r="F2362" s="1">
        <v>12</v>
      </c>
      <c r="G2362" s="1" t="s">
        <v>4606</v>
      </c>
      <c r="H2362" s="1" t="s">
        <v>6467</v>
      </c>
      <c r="I2362" s="1">
        <v>4</v>
      </c>
      <c r="L2362" s="1">
        <v>2</v>
      </c>
      <c r="M2362" s="1" t="s">
        <v>5006</v>
      </c>
      <c r="N2362" s="1" t="s">
        <v>9118</v>
      </c>
      <c r="T2362" s="1" t="s">
        <v>11389</v>
      </c>
      <c r="U2362" s="1" t="s">
        <v>324</v>
      </c>
      <c r="V2362" s="1" t="s">
        <v>6693</v>
      </c>
      <c r="Y2362" s="1" t="s">
        <v>3723</v>
      </c>
      <c r="Z2362" s="1" t="s">
        <v>8006</v>
      </c>
      <c r="AC2362" s="1">
        <v>7</v>
      </c>
      <c r="AD2362" s="1" t="s">
        <v>121</v>
      </c>
      <c r="AE2362" s="1" t="s">
        <v>8725</v>
      </c>
      <c r="AT2362" s="1" t="s">
        <v>44</v>
      </c>
      <c r="AU2362" s="1" t="s">
        <v>6669</v>
      </c>
      <c r="AV2362" s="1" t="s">
        <v>4785</v>
      </c>
      <c r="AW2362" s="1" t="s">
        <v>7894</v>
      </c>
      <c r="BB2362" s="1" t="s">
        <v>46</v>
      </c>
      <c r="BC2362" s="1" t="s">
        <v>6783</v>
      </c>
      <c r="BD2362" s="1" t="s">
        <v>4786</v>
      </c>
      <c r="BE2362" s="1" t="s">
        <v>9833</v>
      </c>
    </row>
    <row r="2363" spans="1:73" ht="13.5" customHeight="1" x14ac:dyDescent="0.25">
      <c r="A2363" s="4" t="str">
        <f t="shared" si="73"/>
        <v>1687_풍각남면_287</v>
      </c>
      <c r="B2363" s="1">
        <v>1687</v>
      </c>
      <c r="C2363" s="1" t="s">
        <v>11322</v>
      </c>
      <c r="D2363" s="1" t="s">
        <v>11323</v>
      </c>
      <c r="E2363" s="1">
        <v>2362</v>
      </c>
      <c r="F2363" s="1">
        <v>12</v>
      </c>
      <c r="G2363" s="1" t="s">
        <v>4606</v>
      </c>
      <c r="H2363" s="1" t="s">
        <v>6467</v>
      </c>
      <c r="I2363" s="1">
        <v>4</v>
      </c>
      <c r="L2363" s="1">
        <v>2</v>
      </c>
      <c r="M2363" s="1" t="s">
        <v>5006</v>
      </c>
      <c r="N2363" s="1" t="s">
        <v>9118</v>
      </c>
      <c r="T2363" s="1" t="s">
        <v>11389</v>
      </c>
      <c r="U2363" s="1" t="s">
        <v>324</v>
      </c>
      <c r="V2363" s="1" t="s">
        <v>6693</v>
      </c>
      <c r="Y2363" s="1" t="s">
        <v>1861</v>
      </c>
      <c r="Z2363" s="1" t="s">
        <v>7560</v>
      </c>
      <c r="AC2363" s="1">
        <v>3</v>
      </c>
      <c r="AD2363" s="1" t="s">
        <v>96</v>
      </c>
      <c r="AE2363" s="1" t="s">
        <v>8721</v>
      </c>
      <c r="AF2363" s="1" t="s">
        <v>97</v>
      </c>
      <c r="AG2363" s="1" t="s">
        <v>8774</v>
      </c>
      <c r="AT2363" s="1" t="s">
        <v>44</v>
      </c>
      <c r="AU2363" s="1" t="s">
        <v>6669</v>
      </c>
      <c r="AV2363" s="1" t="s">
        <v>4785</v>
      </c>
      <c r="AW2363" s="1" t="s">
        <v>7894</v>
      </c>
      <c r="BB2363" s="1" t="s">
        <v>46</v>
      </c>
      <c r="BC2363" s="1" t="s">
        <v>6783</v>
      </c>
      <c r="BD2363" s="1" t="s">
        <v>4786</v>
      </c>
      <c r="BE2363" s="1" t="s">
        <v>9833</v>
      </c>
      <c r="BU2363" s="1" t="s">
        <v>5363</v>
      </c>
    </row>
    <row r="2364" spans="1:73" ht="13.5" customHeight="1" x14ac:dyDescent="0.25">
      <c r="A2364" s="4" t="str">
        <f t="shared" si="73"/>
        <v>1687_풍각남면_287</v>
      </c>
      <c r="B2364" s="1">
        <v>1687</v>
      </c>
      <c r="C2364" s="1" t="s">
        <v>11322</v>
      </c>
      <c r="D2364" s="1" t="s">
        <v>11323</v>
      </c>
      <c r="E2364" s="1">
        <v>2363</v>
      </c>
      <c r="F2364" s="1">
        <v>12</v>
      </c>
      <c r="G2364" s="1" t="s">
        <v>4606</v>
      </c>
      <c r="H2364" s="1" t="s">
        <v>6467</v>
      </c>
      <c r="I2364" s="1">
        <v>4</v>
      </c>
      <c r="L2364" s="1">
        <v>2</v>
      </c>
      <c r="M2364" s="1" t="s">
        <v>5006</v>
      </c>
      <c r="N2364" s="1" t="s">
        <v>9118</v>
      </c>
      <c r="T2364" s="1" t="s">
        <v>11389</v>
      </c>
      <c r="U2364" s="1" t="s">
        <v>322</v>
      </c>
      <c r="V2364" s="1" t="s">
        <v>6685</v>
      </c>
      <c r="Y2364" s="1" t="s">
        <v>743</v>
      </c>
      <c r="Z2364" s="1" t="s">
        <v>7253</v>
      </c>
      <c r="AC2364" s="1">
        <v>71</v>
      </c>
      <c r="AD2364" s="1" t="s">
        <v>192</v>
      </c>
      <c r="AE2364" s="1" t="s">
        <v>8735</v>
      </c>
      <c r="AG2364" s="1" t="s">
        <v>11582</v>
      </c>
    </row>
    <row r="2365" spans="1:73" ht="13.5" customHeight="1" x14ac:dyDescent="0.25">
      <c r="A2365" s="4" t="str">
        <f t="shared" si="73"/>
        <v>1687_풍각남면_287</v>
      </c>
      <c r="B2365" s="1">
        <v>1687</v>
      </c>
      <c r="C2365" s="1" t="s">
        <v>11322</v>
      </c>
      <c r="D2365" s="1" t="s">
        <v>11323</v>
      </c>
      <c r="E2365" s="1">
        <v>2364</v>
      </c>
      <c r="F2365" s="1">
        <v>12</v>
      </c>
      <c r="G2365" s="1" t="s">
        <v>4606</v>
      </c>
      <c r="H2365" s="1" t="s">
        <v>6467</v>
      </c>
      <c r="I2365" s="1">
        <v>4</v>
      </c>
      <c r="L2365" s="1">
        <v>2</v>
      </c>
      <c r="M2365" s="1" t="s">
        <v>5006</v>
      </c>
      <c r="N2365" s="1" t="s">
        <v>9118</v>
      </c>
      <c r="T2365" s="1" t="s">
        <v>11389</v>
      </c>
      <c r="U2365" s="1" t="s">
        <v>322</v>
      </c>
      <c r="V2365" s="1" t="s">
        <v>6685</v>
      </c>
      <c r="Y2365" s="1" t="s">
        <v>4787</v>
      </c>
      <c r="Z2365" s="1" t="s">
        <v>8284</v>
      </c>
      <c r="AC2365" s="1">
        <v>54</v>
      </c>
      <c r="AD2365" s="1" t="s">
        <v>431</v>
      </c>
      <c r="AE2365" s="1" t="s">
        <v>8760</v>
      </c>
      <c r="AG2365" s="1" t="s">
        <v>11582</v>
      </c>
      <c r="BB2365" s="1" t="s">
        <v>329</v>
      </c>
      <c r="BC2365" s="1" t="s">
        <v>9755</v>
      </c>
      <c r="BE2365" s="1" t="s">
        <v>13712</v>
      </c>
      <c r="BF2365" s="1" t="s">
        <v>11810</v>
      </c>
    </row>
    <row r="2366" spans="1:73" ht="13.5" customHeight="1" x14ac:dyDescent="0.25">
      <c r="A2366" s="4" t="str">
        <f t="shared" si="73"/>
        <v>1687_풍각남면_287</v>
      </c>
      <c r="B2366" s="1">
        <v>1687</v>
      </c>
      <c r="C2366" s="1" t="s">
        <v>11322</v>
      </c>
      <c r="D2366" s="1" t="s">
        <v>11323</v>
      </c>
      <c r="E2366" s="1">
        <v>2365</v>
      </c>
      <c r="F2366" s="1">
        <v>12</v>
      </c>
      <c r="G2366" s="1" t="s">
        <v>4606</v>
      </c>
      <c r="H2366" s="1" t="s">
        <v>6467</v>
      </c>
      <c r="I2366" s="1">
        <v>4</v>
      </c>
      <c r="L2366" s="1">
        <v>2</v>
      </c>
      <c r="M2366" s="1" t="s">
        <v>5006</v>
      </c>
      <c r="N2366" s="1" t="s">
        <v>9118</v>
      </c>
      <c r="T2366" s="1" t="s">
        <v>11389</v>
      </c>
      <c r="U2366" s="1" t="s">
        <v>326</v>
      </c>
      <c r="V2366" s="1" t="s">
        <v>6686</v>
      </c>
      <c r="Y2366" s="1" t="s">
        <v>13587</v>
      </c>
      <c r="Z2366" s="1" t="s">
        <v>8285</v>
      </c>
      <c r="AC2366" s="1">
        <v>52</v>
      </c>
      <c r="AD2366" s="1" t="s">
        <v>747</v>
      </c>
      <c r="AE2366" s="1" t="s">
        <v>8766</v>
      </c>
      <c r="AG2366" s="1" t="s">
        <v>11582</v>
      </c>
      <c r="BC2366" s="1" t="s">
        <v>9755</v>
      </c>
      <c r="BE2366" s="1" t="s">
        <v>13712</v>
      </c>
      <c r="BF2366" s="1" t="s">
        <v>11811</v>
      </c>
    </row>
    <row r="2367" spans="1:73" ht="13.5" customHeight="1" x14ac:dyDescent="0.25">
      <c r="A2367" s="4" t="str">
        <f t="shared" si="73"/>
        <v>1687_풍각남면_287</v>
      </c>
      <c r="B2367" s="1">
        <v>1687</v>
      </c>
      <c r="C2367" s="1" t="s">
        <v>11322</v>
      </c>
      <c r="D2367" s="1" t="s">
        <v>11323</v>
      </c>
      <c r="E2367" s="1">
        <v>2366</v>
      </c>
      <c r="F2367" s="1">
        <v>12</v>
      </c>
      <c r="G2367" s="1" t="s">
        <v>4606</v>
      </c>
      <c r="H2367" s="1" t="s">
        <v>6467</v>
      </c>
      <c r="I2367" s="1">
        <v>4</v>
      </c>
      <c r="L2367" s="1">
        <v>2</v>
      </c>
      <c r="M2367" s="1" t="s">
        <v>5006</v>
      </c>
      <c r="N2367" s="1" t="s">
        <v>9118</v>
      </c>
      <c r="T2367" s="1" t="s">
        <v>11389</v>
      </c>
      <c r="U2367" s="1" t="s">
        <v>322</v>
      </c>
      <c r="V2367" s="1" t="s">
        <v>6685</v>
      </c>
      <c r="Y2367" s="1" t="s">
        <v>3494</v>
      </c>
      <c r="Z2367" s="1" t="s">
        <v>7952</v>
      </c>
      <c r="AC2367" s="1">
        <v>47</v>
      </c>
      <c r="AD2367" s="1" t="s">
        <v>172</v>
      </c>
      <c r="AE2367" s="1" t="s">
        <v>8733</v>
      </c>
      <c r="AF2367" s="1" t="s">
        <v>11610</v>
      </c>
      <c r="AG2367" s="1" t="s">
        <v>11609</v>
      </c>
      <c r="BC2367" s="1" t="s">
        <v>9755</v>
      </c>
      <c r="BE2367" s="1" t="s">
        <v>13712</v>
      </c>
      <c r="BF2367" s="1" t="s">
        <v>11817</v>
      </c>
    </row>
    <row r="2368" spans="1:73" ht="13.5" customHeight="1" x14ac:dyDescent="0.25">
      <c r="A2368" s="4" t="str">
        <f t="shared" si="73"/>
        <v>1687_풍각남면_287</v>
      </c>
      <c r="B2368" s="1">
        <v>1687</v>
      </c>
      <c r="C2368" s="1" t="s">
        <v>11322</v>
      </c>
      <c r="D2368" s="1" t="s">
        <v>11323</v>
      </c>
      <c r="E2368" s="1">
        <v>2367</v>
      </c>
      <c r="F2368" s="1">
        <v>12</v>
      </c>
      <c r="G2368" s="1" t="s">
        <v>4606</v>
      </c>
      <c r="H2368" s="1" t="s">
        <v>6467</v>
      </c>
      <c r="I2368" s="1">
        <v>4</v>
      </c>
      <c r="L2368" s="1">
        <v>2</v>
      </c>
      <c r="M2368" s="1" t="s">
        <v>5006</v>
      </c>
      <c r="N2368" s="1" t="s">
        <v>9118</v>
      </c>
      <c r="T2368" s="1" t="s">
        <v>11389</v>
      </c>
      <c r="U2368" s="1" t="s">
        <v>413</v>
      </c>
      <c r="V2368" s="1" t="s">
        <v>6695</v>
      </c>
      <c r="Y2368" s="1" t="s">
        <v>4788</v>
      </c>
      <c r="Z2368" s="1" t="s">
        <v>11523</v>
      </c>
      <c r="AC2368" s="1">
        <v>3</v>
      </c>
      <c r="AD2368" s="1" t="s">
        <v>96</v>
      </c>
      <c r="AE2368" s="1" t="s">
        <v>8721</v>
      </c>
      <c r="AT2368" s="1" t="s">
        <v>44</v>
      </c>
      <c r="AU2368" s="1" t="s">
        <v>6669</v>
      </c>
      <c r="AV2368" s="1" t="s">
        <v>4663</v>
      </c>
      <c r="AW2368" s="1" t="s">
        <v>9256</v>
      </c>
      <c r="BB2368" s="1" t="s">
        <v>46</v>
      </c>
      <c r="BC2368" s="1" t="s">
        <v>6783</v>
      </c>
      <c r="BD2368" s="1" t="s">
        <v>4716</v>
      </c>
      <c r="BE2368" s="1" t="s">
        <v>8267</v>
      </c>
      <c r="BU2368" s="1" t="s">
        <v>14185</v>
      </c>
    </row>
    <row r="2369" spans="1:73" ht="13.5" customHeight="1" x14ac:dyDescent="0.25">
      <c r="A2369" s="4" t="str">
        <f t="shared" si="73"/>
        <v>1687_풍각남면_287</v>
      </c>
      <c r="B2369" s="1">
        <v>1687</v>
      </c>
      <c r="C2369" s="1" t="s">
        <v>11322</v>
      </c>
      <c r="D2369" s="1" t="s">
        <v>11323</v>
      </c>
      <c r="E2369" s="1">
        <v>2368</v>
      </c>
      <c r="F2369" s="1">
        <v>12</v>
      </c>
      <c r="G2369" s="1" t="s">
        <v>4606</v>
      </c>
      <c r="H2369" s="1" t="s">
        <v>6467</v>
      </c>
      <c r="I2369" s="1">
        <v>4</v>
      </c>
      <c r="L2369" s="1">
        <v>2</v>
      </c>
      <c r="M2369" s="1" t="s">
        <v>5006</v>
      </c>
      <c r="N2369" s="1" t="s">
        <v>9118</v>
      </c>
      <c r="T2369" s="1" t="s">
        <v>11389</v>
      </c>
      <c r="U2369" s="1" t="s">
        <v>2622</v>
      </c>
      <c r="V2369" s="1" t="s">
        <v>6836</v>
      </c>
      <c r="Y2369" s="1" t="s">
        <v>4789</v>
      </c>
      <c r="Z2369" s="1" t="s">
        <v>8286</v>
      </c>
      <c r="AC2369" s="1">
        <v>38</v>
      </c>
      <c r="AD2369" s="1" t="s">
        <v>85</v>
      </c>
      <c r="AE2369" s="1" t="s">
        <v>8720</v>
      </c>
      <c r="AT2369" s="1" t="s">
        <v>297</v>
      </c>
      <c r="AU2369" s="1" t="s">
        <v>11759</v>
      </c>
      <c r="AV2369" s="1" t="s">
        <v>2057</v>
      </c>
      <c r="AW2369" s="1" t="s">
        <v>9462</v>
      </c>
      <c r="BB2369" s="1" t="s">
        <v>46</v>
      </c>
      <c r="BC2369" s="1" t="s">
        <v>6783</v>
      </c>
      <c r="BD2369" s="1" t="s">
        <v>3164</v>
      </c>
      <c r="BE2369" s="1" t="s">
        <v>7875</v>
      </c>
    </row>
    <row r="2370" spans="1:73" ht="13.5" customHeight="1" x14ac:dyDescent="0.25">
      <c r="A2370" s="4" t="str">
        <f t="shared" si="73"/>
        <v>1687_풍각남면_287</v>
      </c>
      <c r="B2370" s="1">
        <v>1687</v>
      </c>
      <c r="C2370" s="1" t="s">
        <v>11322</v>
      </c>
      <c r="D2370" s="1" t="s">
        <v>11323</v>
      </c>
      <c r="E2370" s="1">
        <v>2369</v>
      </c>
      <c r="F2370" s="1">
        <v>12</v>
      </c>
      <c r="G2370" s="1" t="s">
        <v>4606</v>
      </c>
      <c r="H2370" s="1" t="s">
        <v>6467</v>
      </c>
      <c r="I2370" s="1">
        <v>4</v>
      </c>
      <c r="L2370" s="1">
        <v>2</v>
      </c>
      <c r="M2370" s="1" t="s">
        <v>5006</v>
      </c>
      <c r="N2370" s="1" t="s">
        <v>9118</v>
      </c>
      <c r="T2370" s="1" t="s">
        <v>11389</v>
      </c>
      <c r="U2370" s="1" t="s">
        <v>326</v>
      </c>
      <c r="V2370" s="1" t="s">
        <v>6686</v>
      </c>
      <c r="Y2370" s="1" t="s">
        <v>3883</v>
      </c>
      <c r="Z2370" s="1" t="s">
        <v>8287</v>
      </c>
      <c r="AC2370" s="1">
        <v>12</v>
      </c>
      <c r="AD2370" s="1" t="s">
        <v>150</v>
      </c>
      <c r="AE2370" s="1" t="s">
        <v>8731</v>
      </c>
      <c r="AT2370" s="1" t="s">
        <v>44</v>
      </c>
      <c r="AU2370" s="1" t="s">
        <v>6669</v>
      </c>
      <c r="AV2370" s="1" t="s">
        <v>1811</v>
      </c>
      <c r="AW2370" s="1" t="s">
        <v>7832</v>
      </c>
      <c r="BB2370" s="1" t="s">
        <v>46</v>
      </c>
      <c r="BC2370" s="1" t="s">
        <v>6783</v>
      </c>
      <c r="BD2370" s="1" t="s">
        <v>4789</v>
      </c>
      <c r="BE2370" s="1" t="s">
        <v>8286</v>
      </c>
      <c r="BF2370" s="1" t="s">
        <v>11810</v>
      </c>
    </row>
    <row r="2371" spans="1:73" ht="13.5" customHeight="1" x14ac:dyDescent="0.25">
      <c r="A2371" s="4" t="str">
        <f t="shared" si="73"/>
        <v>1687_풍각남면_287</v>
      </c>
      <c r="B2371" s="1">
        <v>1687</v>
      </c>
      <c r="C2371" s="1" t="s">
        <v>11322</v>
      </c>
      <c r="D2371" s="1" t="s">
        <v>11323</v>
      </c>
      <c r="E2371" s="1">
        <v>2370</v>
      </c>
      <c r="F2371" s="1">
        <v>12</v>
      </c>
      <c r="G2371" s="1" t="s">
        <v>4606</v>
      </c>
      <c r="H2371" s="1" t="s">
        <v>6467</v>
      </c>
      <c r="I2371" s="1">
        <v>4</v>
      </c>
      <c r="L2371" s="1">
        <v>2</v>
      </c>
      <c r="M2371" s="1" t="s">
        <v>5006</v>
      </c>
      <c r="N2371" s="1" t="s">
        <v>9118</v>
      </c>
      <c r="T2371" s="1" t="s">
        <v>11389</v>
      </c>
      <c r="U2371" s="1" t="s">
        <v>326</v>
      </c>
      <c r="V2371" s="1" t="s">
        <v>6686</v>
      </c>
      <c r="Y2371" s="1" t="s">
        <v>137</v>
      </c>
      <c r="Z2371" s="1" t="s">
        <v>7762</v>
      </c>
      <c r="AC2371" s="1">
        <v>3</v>
      </c>
      <c r="AD2371" s="1" t="s">
        <v>96</v>
      </c>
      <c r="AE2371" s="1" t="s">
        <v>8721</v>
      </c>
      <c r="AF2371" s="1" t="s">
        <v>97</v>
      </c>
      <c r="AG2371" s="1" t="s">
        <v>8774</v>
      </c>
      <c r="AT2371" s="1" t="s">
        <v>44</v>
      </c>
      <c r="AU2371" s="1" t="s">
        <v>6669</v>
      </c>
      <c r="AV2371" s="1" t="s">
        <v>1811</v>
      </c>
      <c r="AW2371" s="1" t="s">
        <v>7832</v>
      </c>
      <c r="BB2371" s="1" t="s">
        <v>46</v>
      </c>
      <c r="BC2371" s="1" t="s">
        <v>6783</v>
      </c>
      <c r="BD2371" s="1" t="s">
        <v>4789</v>
      </c>
      <c r="BE2371" s="1" t="s">
        <v>8286</v>
      </c>
      <c r="BF2371" s="1" t="s">
        <v>11812</v>
      </c>
      <c r="BU2371" s="1" t="s">
        <v>14254</v>
      </c>
    </row>
    <row r="2372" spans="1:73" ht="13.5" customHeight="1" x14ac:dyDescent="0.25">
      <c r="A2372" s="4" t="str">
        <f t="shared" si="73"/>
        <v>1687_풍각남면_287</v>
      </c>
      <c r="B2372" s="1">
        <v>1687</v>
      </c>
      <c r="C2372" s="1" t="s">
        <v>11322</v>
      </c>
      <c r="D2372" s="1" t="s">
        <v>11323</v>
      </c>
      <c r="E2372" s="1">
        <v>2371</v>
      </c>
      <c r="F2372" s="1">
        <v>12</v>
      </c>
      <c r="G2372" s="1" t="s">
        <v>4606</v>
      </c>
      <c r="H2372" s="1" t="s">
        <v>6467</v>
      </c>
      <c r="I2372" s="1">
        <v>4</v>
      </c>
      <c r="L2372" s="1">
        <v>2</v>
      </c>
      <c r="M2372" s="1" t="s">
        <v>5006</v>
      </c>
      <c r="N2372" s="1" t="s">
        <v>9118</v>
      </c>
      <c r="S2372" s="1" t="s">
        <v>463</v>
      </c>
      <c r="T2372" s="1" t="s">
        <v>6606</v>
      </c>
      <c r="U2372" s="1" t="s">
        <v>44</v>
      </c>
      <c r="V2372" s="1" t="s">
        <v>6669</v>
      </c>
      <c r="Y2372" s="1" t="s">
        <v>2203</v>
      </c>
      <c r="Z2372" s="1" t="s">
        <v>7091</v>
      </c>
      <c r="AC2372" s="1">
        <v>35</v>
      </c>
      <c r="AD2372" s="1" t="s">
        <v>39</v>
      </c>
      <c r="AE2372" s="1" t="s">
        <v>8715</v>
      </c>
      <c r="AF2372" s="1" t="s">
        <v>97</v>
      </c>
      <c r="AG2372" s="1" t="s">
        <v>8774</v>
      </c>
    </row>
    <row r="2373" spans="1:73" ht="13.5" customHeight="1" x14ac:dyDescent="0.25">
      <c r="A2373" s="4" t="str">
        <f t="shared" si="73"/>
        <v>1687_풍각남면_287</v>
      </c>
      <c r="B2373" s="1">
        <v>1687</v>
      </c>
      <c r="C2373" s="1" t="s">
        <v>11322</v>
      </c>
      <c r="D2373" s="1" t="s">
        <v>11323</v>
      </c>
      <c r="E2373" s="1">
        <v>2372</v>
      </c>
      <c r="F2373" s="1">
        <v>12</v>
      </c>
      <c r="G2373" s="1" t="s">
        <v>4606</v>
      </c>
      <c r="H2373" s="1" t="s">
        <v>6467</v>
      </c>
      <c r="I2373" s="1">
        <v>4</v>
      </c>
      <c r="L2373" s="1">
        <v>3</v>
      </c>
      <c r="M2373" s="1" t="s">
        <v>4790</v>
      </c>
      <c r="N2373" s="1" t="s">
        <v>8288</v>
      </c>
      <c r="T2373" s="1" t="s">
        <v>11369</v>
      </c>
      <c r="U2373" s="1" t="s">
        <v>1081</v>
      </c>
      <c r="V2373" s="1" t="s">
        <v>6743</v>
      </c>
      <c r="Y2373" s="1" t="s">
        <v>4790</v>
      </c>
      <c r="Z2373" s="1" t="s">
        <v>8288</v>
      </c>
      <c r="AC2373" s="1">
        <v>52</v>
      </c>
      <c r="AD2373" s="1" t="s">
        <v>747</v>
      </c>
      <c r="AE2373" s="1" t="s">
        <v>8766</v>
      </c>
      <c r="AJ2373" s="1" t="s">
        <v>17</v>
      </c>
      <c r="AK2373" s="1" t="s">
        <v>8908</v>
      </c>
      <c r="AL2373" s="1" t="s">
        <v>51</v>
      </c>
      <c r="AM2373" s="1" t="s">
        <v>8849</v>
      </c>
      <c r="AN2373" s="1" t="s">
        <v>3427</v>
      </c>
      <c r="AO2373" s="1" t="s">
        <v>8983</v>
      </c>
      <c r="AP2373" s="1" t="s">
        <v>58</v>
      </c>
      <c r="AQ2373" s="1" t="s">
        <v>6774</v>
      </c>
      <c r="AR2373" s="1" t="s">
        <v>4791</v>
      </c>
      <c r="AS2373" s="1" t="s">
        <v>9109</v>
      </c>
      <c r="AT2373" s="1" t="s">
        <v>44</v>
      </c>
      <c r="AU2373" s="1" t="s">
        <v>6669</v>
      </c>
      <c r="AV2373" s="1" t="s">
        <v>272</v>
      </c>
      <c r="AW2373" s="1" t="s">
        <v>8932</v>
      </c>
      <c r="BB2373" s="1" t="s">
        <v>46</v>
      </c>
      <c r="BC2373" s="1" t="s">
        <v>6783</v>
      </c>
      <c r="BD2373" s="1" t="s">
        <v>161</v>
      </c>
      <c r="BE2373" s="1" t="s">
        <v>7132</v>
      </c>
      <c r="BG2373" s="1" t="s">
        <v>216</v>
      </c>
      <c r="BH2373" s="1" t="s">
        <v>13344</v>
      </c>
      <c r="BI2373" s="1" t="s">
        <v>567</v>
      </c>
      <c r="BJ2373" s="1" t="s">
        <v>9325</v>
      </c>
      <c r="BK2373" s="1" t="s">
        <v>216</v>
      </c>
      <c r="BL2373" s="1" t="s">
        <v>13344</v>
      </c>
      <c r="BM2373" s="1" t="s">
        <v>2655</v>
      </c>
      <c r="BN2373" s="1" t="s">
        <v>7584</v>
      </c>
      <c r="BO2373" s="1" t="s">
        <v>44</v>
      </c>
      <c r="BP2373" s="1" t="s">
        <v>6669</v>
      </c>
      <c r="BQ2373" s="1" t="s">
        <v>1276</v>
      </c>
      <c r="BR2373" s="1" t="s">
        <v>10009</v>
      </c>
      <c r="BS2373" s="1" t="s">
        <v>51</v>
      </c>
      <c r="BT2373" s="1" t="s">
        <v>8849</v>
      </c>
    </row>
    <row r="2374" spans="1:73" ht="13.5" customHeight="1" x14ac:dyDescent="0.25">
      <c r="A2374" s="4" t="str">
        <f t="shared" si="73"/>
        <v>1687_풍각남면_287</v>
      </c>
      <c r="B2374" s="1">
        <v>1687</v>
      </c>
      <c r="C2374" s="1" t="s">
        <v>11322</v>
      </c>
      <c r="D2374" s="1" t="s">
        <v>11323</v>
      </c>
      <c r="E2374" s="1">
        <v>2373</v>
      </c>
      <c r="F2374" s="1">
        <v>12</v>
      </c>
      <c r="G2374" s="1" t="s">
        <v>4606</v>
      </c>
      <c r="H2374" s="1" t="s">
        <v>6467</v>
      </c>
      <c r="I2374" s="1">
        <v>4</v>
      </c>
      <c r="L2374" s="1">
        <v>3</v>
      </c>
      <c r="M2374" s="1" t="s">
        <v>4790</v>
      </c>
      <c r="N2374" s="1" t="s">
        <v>8288</v>
      </c>
      <c r="S2374" s="1" t="s">
        <v>52</v>
      </c>
      <c r="T2374" s="1" t="s">
        <v>6593</v>
      </c>
      <c r="U2374" s="1" t="s">
        <v>53</v>
      </c>
      <c r="V2374" s="1" t="s">
        <v>6668</v>
      </c>
      <c r="Y2374" s="1" t="s">
        <v>13718</v>
      </c>
      <c r="Z2374" s="1" t="s">
        <v>7120</v>
      </c>
      <c r="AC2374" s="1">
        <v>43</v>
      </c>
      <c r="AD2374" s="1" t="s">
        <v>382</v>
      </c>
      <c r="AE2374" s="1" t="s">
        <v>8753</v>
      </c>
      <c r="AJ2374" s="1" t="s">
        <v>17</v>
      </c>
      <c r="AK2374" s="1" t="s">
        <v>8908</v>
      </c>
      <c r="AL2374" s="1" t="s">
        <v>1118</v>
      </c>
      <c r="AM2374" s="1" t="s">
        <v>8898</v>
      </c>
      <c r="AN2374" s="1" t="s">
        <v>106</v>
      </c>
      <c r="AO2374" s="1" t="s">
        <v>8894</v>
      </c>
      <c r="AP2374" s="1" t="s">
        <v>58</v>
      </c>
      <c r="AQ2374" s="1" t="s">
        <v>6774</v>
      </c>
      <c r="AR2374" s="1" t="s">
        <v>4792</v>
      </c>
      <c r="AS2374" s="1" t="s">
        <v>11693</v>
      </c>
      <c r="AT2374" s="1" t="s">
        <v>44</v>
      </c>
      <c r="AU2374" s="1" t="s">
        <v>6669</v>
      </c>
      <c r="AV2374" s="1" t="s">
        <v>716</v>
      </c>
      <c r="AW2374" s="1" t="s">
        <v>8317</v>
      </c>
      <c r="BB2374" s="1" t="s">
        <v>46</v>
      </c>
      <c r="BC2374" s="1" t="s">
        <v>6783</v>
      </c>
      <c r="BD2374" s="1" t="s">
        <v>4793</v>
      </c>
      <c r="BE2374" s="1" t="s">
        <v>8200</v>
      </c>
      <c r="BG2374" s="1" t="s">
        <v>60</v>
      </c>
      <c r="BH2374" s="1" t="s">
        <v>7012</v>
      </c>
      <c r="BI2374" s="1" t="s">
        <v>4794</v>
      </c>
      <c r="BJ2374" s="1" t="s">
        <v>10214</v>
      </c>
      <c r="BK2374" s="1" t="s">
        <v>60</v>
      </c>
      <c r="BL2374" s="1" t="s">
        <v>7012</v>
      </c>
      <c r="BM2374" s="1" t="s">
        <v>4795</v>
      </c>
      <c r="BN2374" s="1" t="s">
        <v>10036</v>
      </c>
      <c r="BO2374" s="1" t="s">
        <v>44</v>
      </c>
      <c r="BP2374" s="1" t="s">
        <v>6669</v>
      </c>
      <c r="BQ2374" s="1" t="s">
        <v>1933</v>
      </c>
      <c r="BR2374" s="1" t="s">
        <v>9723</v>
      </c>
      <c r="BS2374" s="1" t="s">
        <v>56</v>
      </c>
      <c r="BT2374" s="1" t="s">
        <v>11552</v>
      </c>
    </row>
    <row r="2375" spans="1:73" ht="13.5" customHeight="1" x14ac:dyDescent="0.25">
      <c r="A2375" s="4" t="str">
        <f t="shared" si="73"/>
        <v>1687_풍각남면_287</v>
      </c>
      <c r="B2375" s="1">
        <v>1687</v>
      </c>
      <c r="C2375" s="1" t="s">
        <v>11322</v>
      </c>
      <c r="D2375" s="1" t="s">
        <v>11323</v>
      </c>
      <c r="E2375" s="1">
        <v>2374</v>
      </c>
      <c r="F2375" s="1">
        <v>12</v>
      </c>
      <c r="G2375" s="1" t="s">
        <v>4606</v>
      </c>
      <c r="H2375" s="1" t="s">
        <v>6467</v>
      </c>
      <c r="I2375" s="1">
        <v>4</v>
      </c>
      <c r="L2375" s="1">
        <v>3</v>
      </c>
      <c r="M2375" s="1" t="s">
        <v>4790</v>
      </c>
      <c r="N2375" s="1" t="s">
        <v>8288</v>
      </c>
      <c r="S2375" s="1" t="s">
        <v>70</v>
      </c>
      <c r="T2375" s="1" t="s">
        <v>6596</v>
      </c>
      <c r="Y2375" s="1" t="s">
        <v>2136</v>
      </c>
      <c r="Z2375" s="1" t="s">
        <v>7619</v>
      </c>
      <c r="AC2375" s="1">
        <v>12</v>
      </c>
      <c r="AD2375" s="1" t="s">
        <v>150</v>
      </c>
      <c r="AE2375" s="1" t="s">
        <v>8731</v>
      </c>
    </row>
    <row r="2376" spans="1:73" ht="13.5" customHeight="1" x14ac:dyDescent="0.25">
      <c r="A2376" s="4" t="str">
        <f t="shared" si="73"/>
        <v>1687_풍각남면_287</v>
      </c>
      <c r="B2376" s="1">
        <v>1687</v>
      </c>
      <c r="C2376" s="1" t="s">
        <v>11322</v>
      </c>
      <c r="D2376" s="1" t="s">
        <v>11323</v>
      </c>
      <c r="E2376" s="1">
        <v>2375</v>
      </c>
      <c r="F2376" s="1">
        <v>12</v>
      </c>
      <c r="G2376" s="1" t="s">
        <v>4606</v>
      </c>
      <c r="H2376" s="1" t="s">
        <v>6467</v>
      </c>
      <c r="I2376" s="1">
        <v>4</v>
      </c>
      <c r="L2376" s="1">
        <v>3</v>
      </c>
      <c r="M2376" s="1" t="s">
        <v>4790</v>
      </c>
      <c r="N2376" s="1" t="s">
        <v>8288</v>
      </c>
      <c r="S2376" s="1" t="s">
        <v>70</v>
      </c>
      <c r="T2376" s="1" t="s">
        <v>6596</v>
      </c>
      <c r="Y2376" s="1" t="s">
        <v>4150</v>
      </c>
      <c r="Z2376" s="1" t="s">
        <v>8289</v>
      </c>
      <c r="AC2376" s="1">
        <v>10</v>
      </c>
      <c r="AD2376" s="1" t="s">
        <v>67</v>
      </c>
      <c r="AE2376" s="1" t="s">
        <v>8717</v>
      </c>
    </row>
    <row r="2377" spans="1:73" ht="13.5" customHeight="1" x14ac:dyDescent="0.25">
      <c r="A2377" s="4" t="str">
        <f t="shared" ref="A2377:A2423" si="74">HYPERLINK("http://kyu.snu.ac.kr/sdhj/index.jsp?type=hj/GK14817_00IH_0001_0288.jpg","1687_풍각남면_288")</f>
        <v>1687_풍각남면_288</v>
      </c>
      <c r="B2377" s="1">
        <v>1687</v>
      </c>
      <c r="C2377" s="1" t="s">
        <v>11322</v>
      </c>
      <c r="D2377" s="1" t="s">
        <v>11323</v>
      </c>
      <c r="E2377" s="1">
        <v>2376</v>
      </c>
      <c r="F2377" s="1">
        <v>12</v>
      </c>
      <c r="G2377" s="1" t="s">
        <v>4606</v>
      </c>
      <c r="H2377" s="1" t="s">
        <v>6467</v>
      </c>
      <c r="I2377" s="1">
        <v>4</v>
      </c>
      <c r="L2377" s="1">
        <v>4</v>
      </c>
      <c r="M2377" s="1" t="s">
        <v>4749</v>
      </c>
      <c r="N2377" s="1" t="s">
        <v>9107</v>
      </c>
      <c r="T2377" s="1" t="s">
        <v>11368</v>
      </c>
      <c r="U2377" s="1" t="s">
        <v>58</v>
      </c>
      <c r="V2377" s="1" t="s">
        <v>6774</v>
      </c>
      <c r="W2377" s="1" t="s">
        <v>560</v>
      </c>
      <c r="X2377" s="1" t="s">
        <v>7070</v>
      </c>
      <c r="Y2377" s="1" t="s">
        <v>4796</v>
      </c>
      <c r="Z2377" s="1" t="s">
        <v>8290</v>
      </c>
      <c r="AC2377" s="1">
        <v>54</v>
      </c>
      <c r="AD2377" s="1" t="s">
        <v>264</v>
      </c>
      <c r="AE2377" s="1" t="s">
        <v>8743</v>
      </c>
      <c r="AJ2377" s="1" t="s">
        <v>17</v>
      </c>
      <c r="AK2377" s="1" t="s">
        <v>8908</v>
      </c>
      <c r="AL2377" s="1" t="s">
        <v>106</v>
      </c>
      <c r="AM2377" s="1" t="s">
        <v>8894</v>
      </c>
      <c r="AT2377" s="1" t="s">
        <v>4797</v>
      </c>
      <c r="AU2377" s="1" t="s">
        <v>9226</v>
      </c>
      <c r="AV2377" s="1" t="s">
        <v>4798</v>
      </c>
      <c r="AW2377" s="1" t="s">
        <v>9596</v>
      </c>
      <c r="BG2377" s="1" t="s">
        <v>471</v>
      </c>
      <c r="BH2377" s="1" t="s">
        <v>9170</v>
      </c>
      <c r="BI2377" s="1" t="s">
        <v>4799</v>
      </c>
      <c r="BJ2377" s="1" t="s">
        <v>10215</v>
      </c>
      <c r="BK2377" s="1" t="s">
        <v>471</v>
      </c>
      <c r="BL2377" s="1" t="s">
        <v>9170</v>
      </c>
      <c r="BM2377" s="1" t="s">
        <v>2173</v>
      </c>
      <c r="BN2377" s="1" t="s">
        <v>7090</v>
      </c>
      <c r="BO2377" s="1" t="s">
        <v>281</v>
      </c>
      <c r="BP2377" s="1" t="s">
        <v>9918</v>
      </c>
      <c r="BQ2377" s="1" t="s">
        <v>4688</v>
      </c>
      <c r="BR2377" s="1" t="s">
        <v>11137</v>
      </c>
      <c r="BS2377" s="1" t="s">
        <v>1394</v>
      </c>
      <c r="BT2377" s="1" t="s">
        <v>8881</v>
      </c>
    </row>
    <row r="2378" spans="1:73" ht="13.5" customHeight="1" x14ac:dyDescent="0.25">
      <c r="A2378" s="4" t="str">
        <f t="shared" si="74"/>
        <v>1687_풍각남면_288</v>
      </c>
      <c r="B2378" s="1">
        <v>1687</v>
      </c>
      <c r="C2378" s="1" t="s">
        <v>11322</v>
      </c>
      <c r="D2378" s="1" t="s">
        <v>11323</v>
      </c>
      <c r="E2378" s="1">
        <v>2377</v>
      </c>
      <c r="F2378" s="1">
        <v>12</v>
      </c>
      <c r="G2378" s="1" t="s">
        <v>4606</v>
      </c>
      <c r="H2378" s="1" t="s">
        <v>6467</v>
      </c>
      <c r="I2378" s="1">
        <v>4</v>
      </c>
      <c r="L2378" s="1">
        <v>4</v>
      </c>
      <c r="M2378" s="1" t="s">
        <v>4749</v>
      </c>
      <c r="N2378" s="1" t="s">
        <v>9107</v>
      </c>
      <c r="S2378" s="1" t="s">
        <v>52</v>
      </c>
      <c r="T2378" s="1" t="s">
        <v>6593</v>
      </c>
      <c r="W2378" s="1" t="s">
        <v>84</v>
      </c>
      <c r="X2378" s="1" t="s">
        <v>11440</v>
      </c>
      <c r="Y2378" s="1" t="s">
        <v>405</v>
      </c>
      <c r="Z2378" s="1" t="s">
        <v>7177</v>
      </c>
      <c r="AF2378" s="1" t="s">
        <v>129</v>
      </c>
      <c r="AG2378" s="1" t="s">
        <v>8738</v>
      </c>
    </row>
    <row r="2379" spans="1:73" ht="13.5" customHeight="1" x14ac:dyDescent="0.25">
      <c r="A2379" s="4" t="str">
        <f t="shared" si="74"/>
        <v>1687_풍각남면_288</v>
      </c>
      <c r="B2379" s="1">
        <v>1687</v>
      </c>
      <c r="C2379" s="1" t="s">
        <v>11322</v>
      </c>
      <c r="D2379" s="1" t="s">
        <v>11323</v>
      </c>
      <c r="E2379" s="1">
        <v>2378</v>
      </c>
      <c r="F2379" s="1">
        <v>12</v>
      </c>
      <c r="G2379" s="1" t="s">
        <v>4606</v>
      </c>
      <c r="H2379" s="1" t="s">
        <v>6467</v>
      </c>
      <c r="I2379" s="1">
        <v>4</v>
      </c>
      <c r="L2379" s="1">
        <v>4</v>
      </c>
      <c r="M2379" s="1" t="s">
        <v>4749</v>
      </c>
      <c r="N2379" s="1" t="s">
        <v>9107</v>
      </c>
      <c r="S2379" s="1" t="s">
        <v>93</v>
      </c>
      <c r="T2379" s="1" t="s">
        <v>6597</v>
      </c>
      <c r="Y2379" s="1" t="s">
        <v>4800</v>
      </c>
      <c r="Z2379" s="1" t="s">
        <v>8291</v>
      </c>
      <c r="AC2379" s="1">
        <v>12</v>
      </c>
      <c r="AD2379" s="1" t="s">
        <v>150</v>
      </c>
      <c r="AE2379" s="1" t="s">
        <v>8731</v>
      </c>
    </row>
    <row r="2380" spans="1:73" ht="13.5" customHeight="1" x14ac:dyDescent="0.25">
      <c r="A2380" s="4" t="str">
        <f t="shared" si="74"/>
        <v>1687_풍각남면_288</v>
      </c>
      <c r="B2380" s="1">
        <v>1687</v>
      </c>
      <c r="C2380" s="1" t="s">
        <v>11322</v>
      </c>
      <c r="D2380" s="1" t="s">
        <v>11323</v>
      </c>
      <c r="E2380" s="1">
        <v>2379</v>
      </c>
      <c r="F2380" s="1">
        <v>12</v>
      </c>
      <c r="G2380" s="1" t="s">
        <v>4606</v>
      </c>
      <c r="H2380" s="1" t="s">
        <v>6467</v>
      </c>
      <c r="I2380" s="1">
        <v>4</v>
      </c>
      <c r="L2380" s="1">
        <v>4</v>
      </c>
      <c r="M2380" s="1" t="s">
        <v>4749</v>
      </c>
      <c r="N2380" s="1" t="s">
        <v>9107</v>
      </c>
      <c r="S2380" s="1" t="s">
        <v>93</v>
      </c>
      <c r="T2380" s="1" t="s">
        <v>6597</v>
      </c>
      <c r="Y2380" s="1" t="s">
        <v>4801</v>
      </c>
      <c r="Z2380" s="1" t="s">
        <v>8292</v>
      </c>
      <c r="AC2380" s="1">
        <v>9</v>
      </c>
      <c r="AD2380" s="1" t="s">
        <v>594</v>
      </c>
      <c r="AE2380" s="1" t="s">
        <v>8763</v>
      </c>
    </row>
    <row r="2381" spans="1:73" ht="13.5" customHeight="1" x14ac:dyDescent="0.25">
      <c r="A2381" s="4" t="str">
        <f t="shared" si="74"/>
        <v>1687_풍각남면_288</v>
      </c>
      <c r="B2381" s="1">
        <v>1687</v>
      </c>
      <c r="C2381" s="1" t="s">
        <v>11322</v>
      </c>
      <c r="D2381" s="1" t="s">
        <v>11323</v>
      </c>
      <c r="E2381" s="1">
        <v>2380</v>
      </c>
      <c r="F2381" s="1">
        <v>12</v>
      </c>
      <c r="G2381" s="1" t="s">
        <v>4606</v>
      </c>
      <c r="H2381" s="1" t="s">
        <v>6467</v>
      </c>
      <c r="I2381" s="1">
        <v>4</v>
      </c>
      <c r="L2381" s="1">
        <v>4</v>
      </c>
      <c r="M2381" s="1" t="s">
        <v>4749</v>
      </c>
      <c r="N2381" s="1" t="s">
        <v>9107</v>
      </c>
      <c r="S2381" s="1" t="s">
        <v>93</v>
      </c>
      <c r="T2381" s="1" t="s">
        <v>6597</v>
      </c>
      <c r="Y2381" s="1" t="s">
        <v>4802</v>
      </c>
      <c r="Z2381" s="1" t="s">
        <v>8293</v>
      </c>
      <c r="AC2381" s="1">
        <v>4</v>
      </c>
      <c r="AD2381" s="1" t="s">
        <v>72</v>
      </c>
      <c r="AE2381" s="1" t="s">
        <v>8718</v>
      </c>
      <c r="AF2381" s="1" t="s">
        <v>97</v>
      </c>
      <c r="AG2381" s="1" t="s">
        <v>8774</v>
      </c>
    </row>
    <row r="2382" spans="1:73" ht="13.5" customHeight="1" x14ac:dyDescent="0.25">
      <c r="A2382" s="4" t="str">
        <f t="shared" si="74"/>
        <v>1687_풍각남면_288</v>
      </c>
      <c r="B2382" s="1">
        <v>1687</v>
      </c>
      <c r="C2382" s="1" t="s">
        <v>11322</v>
      </c>
      <c r="D2382" s="1" t="s">
        <v>11323</v>
      </c>
      <c r="E2382" s="1">
        <v>2381</v>
      </c>
      <c r="F2382" s="1">
        <v>12</v>
      </c>
      <c r="G2382" s="1" t="s">
        <v>4606</v>
      </c>
      <c r="H2382" s="1" t="s">
        <v>6467</v>
      </c>
      <c r="I2382" s="1">
        <v>4</v>
      </c>
      <c r="L2382" s="1">
        <v>4</v>
      </c>
      <c r="M2382" s="1" t="s">
        <v>4749</v>
      </c>
      <c r="N2382" s="1" t="s">
        <v>9107</v>
      </c>
      <c r="T2382" s="1" t="s">
        <v>11389</v>
      </c>
      <c r="U2382" s="1" t="s">
        <v>324</v>
      </c>
      <c r="V2382" s="1" t="s">
        <v>6693</v>
      </c>
      <c r="Y2382" s="1" t="s">
        <v>4803</v>
      </c>
      <c r="Z2382" s="1" t="s">
        <v>13333</v>
      </c>
      <c r="AC2382" s="1">
        <v>34</v>
      </c>
      <c r="AD2382" s="1" t="s">
        <v>55</v>
      </c>
      <c r="AE2382" s="1" t="s">
        <v>8716</v>
      </c>
      <c r="AT2382" s="1" t="s">
        <v>44</v>
      </c>
      <c r="AU2382" s="1" t="s">
        <v>6669</v>
      </c>
      <c r="AV2382" s="1" t="s">
        <v>682</v>
      </c>
      <c r="AW2382" s="1" t="s">
        <v>7333</v>
      </c>
      <c r="BB2382" s="1" t="s">
        <v>46</v>
      </c>
      <c r="BC2382" s="1" t="s">
        <v>6783</v>
      </c>
      <c r="BD2382" s="1" t="s">
        <v>1421</v>
      </c>
      <c r="BE2382" s="1" t="s">
        <v>7439</v>
      </c>
    </row>
    <row r="2383" spans="1:73" ht="13.5" customHeight="1" x14ac:dyDescent="0.25">
      <c r="A2383" s="4" t="str">
        <f t="shared" si="74"/>
        <v>1687_풍각남면_288</v>
      </c>
      <c r="B2383" s="1">
        <v>1687</v>
      </c>
      <c r="C2383" s="1" t="s">
        <v>11322</v>
      </c>
      <c r="D2383" s="1" t="s">
        <v>11323</v>
      </c>
      <c r="E2383" s="1">
        <v>2382</v>
      </c>
      <c r="F2383" s="1">
        <v>12</v>
      </c>
      <c r="G2383" s="1" t="s">
        <v>4606</v>
      </c>
      <c r="H2383" s="1" t="s">
        <v>6467</v>
      </c>
      <c r="I2383" s="1">
        <v>4</v>
      </c>
      <c r="L2383" s="1">
        <v>4</v>
      </c>
      <c r="M2383" s="1" t="s">
        <v>4749</v>
      </c>
      <c r="N2383" s="1" t="s">
        <v>9107</v>
      </c>
      <c r="T2383" s="1" t="s">
        <v>11389</v>
      </c>
      <c r="U2383" s="1" t="s">
        <v>322</v>
      </c>
      <c r="V2383" s="1" t="s">
        <v>6685</v>
      </c>
      <c r="Y2383" s="1" t="s">
        <v>952</v>
      </c>
      <c r="Z2383" s="1" t="s">
        <v>7544</v>
      </c>
      <c r="AC2383" s="1">
        <v>49</v>
      </c>
      <c r="AD2383" s="1" t="s">
        <v>100</v>
      </c>
      <c r="AE2383" s="1" t="s">
        <v>8722</v>
      </c>
      <c r="AF2383" s="1" t="s">
        <v>2330</v>
      </c>
      <c r="AG2383" s="1" t="s">
        <v>8780</v>
      </c>
      <c r="AH2383" s="1" t="s">
        <v>106</v>
      </c>
      <c r="AI2383" s="1" t="s">
        <v>8894</v>
      </c>
      <c r="AT2383" s="1" t="s">
        <v>1171</v>
      </c>
      <c r="AU2383" s="1" t="s">
        <v>7037</v>
      </c>
      <c r="AV2383" s="1" t="s">
        <v>4804</v>
      </c>
      <c r="AW2383" s="1" t="s">
        <v>9597</v>
      </c>
      <c r="BB2383" s="1" t="s">
        <v>83</v>
      </c>
      <c r="BC2383" s="1" t="s">
        <v>11816</v>
      </c>
      <c r="BD2383" s="1" t="s">
        <v>2467</v>
      </c>
      <c r="BE2383" s="1" t="s">
        <v>7701</v>
      </c>
    </row>
    <row r="2384" spans="1:73" ht="13.5" customHeight="1" x14ac:dyDescent="0.25">
      <c r="A2384" s="4" t="str">
        <f t="shared" si="74"/>
        <v>1687_풍각남면_288</v>
      </c>
      <c r="B2384" s="1">
        <v>1687</v>
      </c>
      <c r="C2384" s="1" t="s">
        <v>11322</v>
      </c>
      <c r="D2384" s="1" t="s">
        <v>11323</v>
      </c>
      <c r="E2384" s="1">
        <v>2383</v>
      </c>
      <c r="F2384" s="1">
        <v>12</v>
      </c>
      <c r="G2384" s="1" t="s">
        <v>4606</v>
      </c>
      <c r="H2384" s="1" t="s">
        <v>6467</v>
      </c>
      <c r="I2384" s="1">
        <v>4</v>
      </c>
      <c r="L2384" s="1">
        <v>4</v>
      </c>
      <c r="M2384" s="1" t="s">
        <v>4749</v>
      </c>
      <c r="N2384" s="1" t="s">
        <v>9107</v>
      </c>
      <c r="T2384" s="1" t="s">
        <v>11389</v>
      </c>
      <c r="U2384" s="1" t="s">
        <v>413</v>
      </c>
      <c r="V2384" s="1" t="s">
        <v>6695</v>
      </c>
      <c r="Y2384" s="1" t="s">
        <v>1452</v>
      </c>
      <c r="Z2384" s="1" t="s">
        <v>7448</v>
      </c>
      <c r="AC2384" s="1">
        <v>30</v>
      </c>
      <c r="AD2384" s="1" t="s">
        <v>136</v>
      </c>
      <c r="AE2384" s="1" t="s">
        <v>8728</v>
      </c>
      <c r="AT2384" s="1" t="s">
        <v>1171</v>
      </c>
      <c r="AU2384" s="1" t="s">
        <v>7037</v>
      </c>
      <c r="AV2384" s="1" t="s">
        <v>2170</v>
      </c>
      <c r="AW2384" s="1" t="s">
        <v>7485</v>
      </c>
      <c r="BB2384" s="1" t="s">
        <v>46</v>
      </c>
      <c r="BC2384" s="1" t="s">
        <v>6783</v>
      </c>
      <c r="BD2384" s="1" t="s">
        <v>952</v>
      </c>
      <c r="BE2384" s="1" t="s">
        <v>7544</v>
      </c>
    </row>
    <row r="2385" spans="1:73" ht="13.5" customHeight="1" x14ac:dyDescent="0.25">
      <c r="A2385" s="4" t="str">
        <f t="shared" si="74"/>
        <v>1687_풍각남면_288</v>
      </c>
      <c r="B2385" s="1">
        <v>1687</v>
      </c>
      <c r="C2385" s="1" t="s">
        <v>11322</v>
      </c>
      <c r="D2385" s="1" t="s">
        <v>11323</v>
      </c>
      <c r="E2385" s="1">
        <v>2384</v>
      </c>
      <c r="F2385" s="1">
        <v>12</v>
      </c>
      <c r="G2385" s="1" t="s">
        <v>4606</v>
      </c>
      <c r="H2385" s="1" t="s">
        <v>6467</v>
      </c>
      <c r="I2385" s="1">
        <v>4</v>
      </c>
      <c r="L2385" s="1">
        <v>4</v>
      </c>
      <c r="M2385" s="1" t="s">
        <v>4749</v>
      </c>
      <c r="N2385" s="1" t="s">
        <v>9107</v>
      </c>
      <c r="S2385" s="1" t="s">
        <v>1168</v>
      </c>
      <c r="T2385" s="1" t="s">
        <v>6612</v>
      </c>
      <c r="U2385" s="1" t="s">
        <v>322</v>
      </c>
      <c r="V2385" s="1" t="s">
        <v>6685</v>
      </c>
      <c r="Y2385" s="1" t="s">
        <v>112</v>
      </c>
      <c r="Z2385" s="1" t="s">
        <v>7574</v>
      </c>
      <c r="AC2385" s="1">
        <v>26</v>
      </c>
      <c r="AD2385" s="1" t="s">
        <v>141</v>
      </c>
      <c r="AE2385" s="1" t="s">
        <v>8729</v>
      </c>
      <c r="AT2385" s="1" t="s">
        <v>1171</v>
      </c>
      <c r="AU2385" s="1" t="s">
        <v>7037</v>
      </c>
      <c r="AV2385" s="1" t="s">
        <v>4805</v>
      </c>
      <c r="AW2385" s="1" t="s">
        <v>9598</v>
      </c>
      <c r="BB2385" s="1" t="s">
        <v>46</v>
      </c>
      <c r="BC2385" s="1" t="s">
        <v>6783</v>
      </c>
      <c r="BD2385" s="1" t="s">
        <v>4701</v>
      </c>
      <c r="BE2385" s="1" t="s">
        <v>8406</v>
      </c>
    </row>
    <row r="2386" spans="1:73" ht="13.5" customHeight="1" x14ac:dyDescent="0.25">
      <c r="A2386" s="4" t="str">
        <f t="shared" si="74"/>
        <v>1687_풍각남면_288</v>
      </c>
      <c r="B2386" s="1">
        <v>1687</v>
      </c>
      <c r="C2386" s="1" t="s">
        <v>11322</v>
      </c>
      <c r="D2386" s="1" t="s">
        <v>11323</v>
      </c>
      <c r="E2386" s="1">
        <v>2385</v>
      </c>
      <c r="F2386" s="1">
        <v>12</v>
      </c>
      <c r="G2386" s="1" t="s">
        <v>4606</v>
      </c>
      <c r="H2386" s="1" t="s">
        <v>6467</v>
      </c>
      <c r="I2386" s="1">
        <v>4</v>
      </c>
      <c r="L2386" s="1">
        <v>4</v>
      </c>
      <c r="M2386" s="1" t="s">
        <v>4749</v>
      </c>
      <c r="N2386" s="1" t="s">
        <v>9107</v>
      </c>
      <c r="S2386" s="1" t="s">
        <v>1186</v>
      </c>
      <c r="T2386" s="1" t="s">
        <v>6613</v>
      </c>
      <c r="U2386" s="1" t="s">
        <v>1350</v>
      </c>
      <c r="V2386" s="1" t="s">
        <v>6754</v>
      </c>
      <c r="Y2386" s="1" t="s">
        <v>2474</v>
      </c>
      <c r="Z2386" s="1" t="s">
        <v>8294</v>
      </c>
      <c r="AF2386" s="1" t="s">
        <v>443</v>
      </c>
      <c r="AG2386" s="1" t="s">
        <v>11537</v>
      </c>
    </row>
    <row r="2387" spans="1:73" ht="13.5" customHeight="1" x14ac:dyDescent="0.25">
      <c r="A2387" s="4" t="str">
        <f t="shared" si="74"/>
        <v>1687_풍각남면_288</v>
      </c>
      <c r="B2387" s="1">
        <v>1687</v>
      </c>
      <c r="C2387" s="1" t="s">
        <v>11322</v>
      </c>
      <c r="D2387" s="1" t="s">
        <v>11323</v>
      </c>
      <c r="E2387" s="1">
        <v>2386</v>
      </c>
      <c r="F2387" s="1">
        <v>12</v>
      </c>
      <c r="G2387" s="1" t="s">
        <v>4606</v>
      </c>
      <c r="H2387" s="1" t="s">
        <v>6467</v>
      </c>
      <c r="I2387" s="1">
        <v>4</v>
      </c>
      <c r="L2387" s="1">
        <v>4</v>
      </c>
      <c r="M2387" s="1" t="s">
        <v>4749</v>
      </c>
      <c r="N2387" s="1" t="s">
        <v>9107</v>
      </c>
      <c r="T2387" s="1" t="s">
        <v>11389</v>
      </c>
      <c r="U2387" s="1" t="s">
        <v>326</v>
      </c>
      <c r="V2387" s="1" t="s">
        <v>6686</v>
      </c>
      <c r="Y2387" s="1" t="s">
        <v>2626</v>
      </c>
      <c r="Z2387" s="1" t="s">
        <v>7739</v>
      </c>
      <c r="AF2387" s="1" t="s">
        <v>129</v>
      </c>
      <c r="AG2387" s="1" t="s">
        <v>8738</v>
      </c>
    </row>
    <row r="2388" spans="1:73" ht="13.5" customHeight="1" x14ac:dyDescent="0.25">
      <c r="A2388" s="4" t="str">
        <f t="shared" si="74"/>
        <v>1687_풍각남면_288</v>
      </c>
      <c r="B2388" s="1">
        <v>1687</v>
      </c>
      <c r="C2388" s="1" t="s">
        <v>11322</v>
      </c>
      <c r="D2388" s="1" t="s">
        <v>11323</v>
      </c>
      <c r="E2388" s="1">
        <v>2387</v>
      </c>
      <c r="F2388" s="1">
        <v>12</v>
      </c>
      <c r="G2388" s="1" t="s">
        <v>4606</v>
      </c>
      <c r="H2388" s="1" t="s">
        <v>6467</v>
      </c>
      <c r="I2388" s="1">
        <v>4</v>
      </c>
      <c r="L2388" s="1">
        <v>4</v>
      </c>
      <c r="M2388" s="1" t="s">
        <v>4749</v>
      </c>
      <c r="N2388" s="1" t="s">
        <v>9107</v>
      </c>
      <c r="T2388" s="1" t="s">
        <v>11389</v>
      </c>
      <c r="U2388" s="1" t="s">
        <v>322</v>
      </c>
      <c r="V2388" s="1" t="s">
        <v>6685</v>
      </c>
      <c r="Y2388" s="1" t="s">
        <v>4753</v>
      </c>
      <c r="Z2388" s="1" t="s">
        <v>8278</v>
      </c>
      <c r="AC2388" s="1">
        <v>8</v>
      </c>
      <c r="AD2388" s="1" t="s">
        <v>429</v>
      </c>
      <c r="AE2388" s="1" t="s">
        <v>8759</v>
      </c>
      <c r="AT2388" s="1" t="s">
        <v>1171</v>
      </c>
      <c r="AU2388" s="1" t="s">
        <v>7037</v>
      </c>
      <c r="AV2388" s="1" t="s">
        <v>4744</v>
      </c>
      <c r="AW2388" s="1" t="s">
        <v>8274</v>
      </c>
      <c r="BB2388" s="1" t="s">
        <v>46</v>
      </c>
      <c r="BC2388" s="1" t="s">
        <v>6783</v>
      </c>
      <c r="BD2388" s="1" t="s">
        <v>1465</v>
      </c>
      <c r="BE2388" s="1" t="s">
        <v>7451</v>
      </c>
    </row>
    <row r="2389" spans="1:73" ht="13.5" customHeight="1" x14ac:dyDescent="0.25">
      <c r="A2389" s="4" t="str">
        <f t="shared" si="74"/>
        <v>1687_풍각남면_288</v>
      </c>
      <c r="B2389" s="1">
        <v>1687</v>
      </c>
      <c r="C2389" s="1" t="s">
        <v>11322</v>
      </c>
      <c r="D2389" s="1" t="s">
        <v>11323</v>
      </c>
      <c r="E2389" s="1">
        <v>2388</v>
      </c>
      <c r="F2389" s="1">
        <v>12</v>
      </c>
      <c r="G2389" s="1" t="s">
        <v>4606</v>
      </c>
      <c r="H2389" s="1" t="s">
        <v>6467</v>
      </c>
      <c r="I2389" s="1">
        <v>4</v>
      </c>
      <c r="L2389" s="1">
        <v>4</v>
      </c>
      <c r="M2389" s="1" t="s">
        <v>4749</v>
      </c>
      <c r="N2389" s="1" t="s">
        <v>9107</v>
      </c>
      <c r="T2389" s="1" t="s">
        <v>11389</v>
      </c>
      <c r="U2389" s="1" t="s">
        <v>322</v>
      </c>
      <c r="V2389" s="1" t="s">
        <v>6685</v>
      </c>
      <c r="Y2389" s="1" t="s">
        <v>13938</v>
      </c>
      <c r="Z2389" s="1" t="s">
        <v>8276</v>
      </c>
      <c r="AF2389" s="1" t="s">
        <v>129</v>
      </c>
      <c r="AG2389" s="1" t="s">
        <v>8738</v>
      </c>
    </row>
    <row r="2390" spans="1:73" ht="13.5" customHeight="1" x14ac:dyDescent="0.25">
      <c r="A2390" s="4" t="str">
        <f t="shared" si="74"/>
        <v>1687_풍각남면_288</v>
      </c>
      <c r="B2390" s="1">
        <v>1687</v>
      </c>
      <c r="C2390" s="1" t="s">
        <v>11322</v>
      </c>
      <c r="D2390" s="1" t="s">
        <v>11323</v>
      </c>
      <c r="E2390" s="1">
        <v>2389</v>
      </c>
      <c r="F2390" s="1">
        <v>12</v>
      </c>
      <c r="G2390" s="1" t="s">
        <v>4606</v>
      </c>
      <c r="H2390" s="1" t="s">
        <v>6467</v>
      </c>
      <c r="I2390" s="1">
        <v>4</v>
      </c>
      <c r="L2390" s="1">
        <v>4</v>
      </c>
      <c r="M2390" s="1" t="s">
        <v>4749</v>
      </c>
      <c r="N2390" s="1" t="s">
        <v>9107</v>
      </c>
      <c r="T2390" s="1" t="s">
        <v>11389</v>
      </c>
      <c r="U2390" s="1" t="s">
        <v>322</v>
      </c>
      <c r="V2390" s="1" t="s">
        <v>6685</v>
      </c>
      <c r="Y2390" s="1" t="s">
        <v>4806</v>
      </c>
      <c r="Z2390" s="1" t="s">
        <v>8295</v>
      </c>
      <c r="AC2390" s="1">
        <v>1</v>
      </c>
      <c r="AD2390" s="1" t="s">
        <v>661</v>
      </c>
      <c r="AE2390" s="1" t="s">
        <v>8765</v>
      </c>
      <c r="AF2390" s="1" t="s">
        <v>97</v>
      </c>
      <c r="AG2390" s="1" t="s">
        <v>8774</v>
      </c>
      <c r="AT2390" s="1" t="s">
        <v>1171</v>
      </c>
      <c r="AU2390" s="1" t="s">
        <v>7037</v>
      </c>
      <c r="AV2390" s="1" t="s">
        <v>4744</v>
      </c>
      <c r="AW2390" s="1" t="s">
        <v>8274</v>
      </c>
      <c r="BB2390" s="1" t="s">
        <v>46</v>
      </c>
      <c r="BC2390" s="1" t="s">
        <v>6783</v>
      </c>
      <c r="BD2390" s="1" t="s">
        <v>1465</v>
      </c>
      <c r="BE2390" s="1" t="s">
        <v>7451</v>
      </c>
      <c r="BU2390" s="1" t="s">
        <v>5363</v>
      </c>
    </row>
    <row r="2391" spans="1:73" ht="13.5" customHeight="1" x14ac:dyDescent="0.25">
      <c r="A2391" s="4" t="str">
        <f t="shared" si="74"/>
        <v>1687_풍각남면_288</v>
      </c>
      <c r="B2391" s="1">
        <v>1687</v>
      </c>
      <c r="C2391" s="1" t="s">
        <v>11322</v>
      </c>
      <c r="D2391" s="1" t="s">
        <v>11323</v>
      </c>
      <c r="E2391" s="1">
        <v>2390</v>
      </c>
      <c r="F2391" s="1">
        <v>12</v>
      </c>
      <c r="G2391" s="1" t="s">
        <v>4606</v>
      </c>
      <c r="H2391" s="1" t="s">
        <v>6467</v>
      </c>
      <c r="I2391" s="1">
        <v>4</v>
      </c>
      <c r="L2391" s="1">
        <v>4</v>
      </c>
      <c r="M2391" s="1" t="s">
        <v>4749</v>
      </c>
      <c r="N2391" s="1" t="s">
        <v>9107</v>
      </c>
      <c r="T2391" s="1" t="s">
        <v>11389</v>
      </c>
      <c r="U2391" s="1" t="s">
        <v>413</v>
      </c>
      <c r="V2391" s="1" t="s">
        <v>6695</v>
      </c>
      <c r="Y2391" s="1" t="s">
        <v>4807</v>
      </c>
      <c r="Z2391" s="1" t="s">
        <v>8296</v>
      </c>
      <c r="AC2391" s="1">
        <v>3</v>
      </c>
      <c r="AD2391" s="1" t="s">
        <v>96</v>
      </c>
      <c r="AE2391" s="1" t="s">
        <v>8721</v>
      </c>
      <c r="AF2391" s="1" t="s">
        <v>97</v>
      </c>
      <c r="AG2391" s="1" t="s">
        <v>8774</v>
      </c>
      <c r="AT2391" s="1" t="s">
        <v>1171</v>
      </c>
      <c r="AU2391" s="1" t="s">
        <v>7037</v>
      </c>
      <c r="AV2391" s="1" t="s">
        <v>1452</v>
      </c>
      <c r="AW2391" s="1" t="s">
        <v>7448</v>
      </c>
      <c r="BB2391" s="1" t="s">
        <v>46</v>
      </c>
      <c r="BC2391" s="1" t="s">
        <v>6783</v>
      </c>
      <c r="BD2391" s="1" t="s">
        <v>112</v>
      </c>
      <c r="BE2391" s="1" t="s">
        <v>7574</v>
      </c>
    </row>
    <row r="2392" spans="1:73" ht="13.5" customHeight="1" x14ac:dyDescent="0.25">
      <c r="A2392" s="4" t="str">
        <f t="shared" si="74"/>
        <v>1687_풍각남면_288</v>
      </c>
      <c r="B2392" s="1">
        <v>1687</v>
      </c>
      <c r="C2392" s="1" t="s">
        <v>11322</v>
      </c>
      <c r="D2392" s="1" t="s">
        <v>11323</v>
      </c>
      <c r="E2392" s="1">
        <v>2391</v>
      </c>
      <c r="F2392" s="1">
        <v>12</v>
      </c>
      <c r="G2392" s="1" t="s">
        <v>4606</v>
      </c>
      <c r="H2392" s="1" t="s">
        <v>6467</v>
      </c>
      <c r="I2392" s="1">
        <v>4</v>
      </c>
      <c r="L2392" s="1">
        <v>4</v>
      </c>
      <c r="M2392" s="1" t="s">
        <v>4749</v>
      </c>
      <c r="N2392" s="1" t="s">
        <v>9107</v>
      </c>
      <c r="T2392" s="1" t="s">
        <v>11389</v>
      </c>
      <c r="U2392" s="1" t="s">
        <v>322</v>
      </c>
      <c r="V2392" s="1" t="s">
        <v>6685</v>
      </c>
      <c r="Y2392" s="1" t="s">
        <v>4808</v>
      </c>
      <c r="Z2392" s="1" t="s">
        <v>7493</v>
      </c>
      <c r="AC2392" s="1">
        <v>21</v>
      </c>
      <c r="AD2392" s="1" t="s">
        <v>415</v>
      </c>
      <c r="AE2392" s="1" t="s">
        <v>8756</v>
      </c>
      <c r="AF2392" s="1" t="s">
        <v>97</v>
      </c>
      <c r="AG2392" s="1" t="s">
        <v>8774</v>
      </c>
      <c r="AT2392" s="1" t="s">
        <v>1171</v>
      </c>
      <c r="AU2392" s="1" t="s">
        <v>7037</v>
      </c>
      <c r="AV2392" s="1" t="s">
        <v>1036</v>
      </c>
      <c r="AW2392" s="1" t="s">
        <v>7628</v>
      </c>
      <c r="BB2392" s="1" t="s">
        <v>46</v>
      </c>
      <c r="BC2392" s="1" t="s">
        <v>6783</v>
      </c>
      <c r="BD2392" s="1" t="s">
        <v>4158</v>
      </c>
      <c r="BE2392" s="1" t="s">
        <v>8320</v>
      </c>
    </row>
    <row r="2393" spans="1:73" ht="13.5" customHeight="1" x14ac:dyDescent="0.25">
      <c r="A2393" s="4" t="str">
        <f t="shared" si="74"/>
        <v>1687_풍각남면_288</v>
      </c>
      <c r="B2393" s="1">
        <v>1687</v>
      </c>
      <c r="C2393" s="1" t="s">
        <v>11322</v>
      </c>
      <c r="D2393" s="1" t="s">
        <v>11323</v>
      </c>
      <c r="E2393" s="1">
        <v>2392</v>
      </c>
      <c r="F2393" s="1">
        <v>12</v>
      </c>
      <c r="G2393" s="1" t="s">
        <v>4606</v>
      </c>
      <c r="H2393" s="1" t="s">
        <v>6467</v>
      </c>
      <c r="I2393" s="1">
        <v>4</v>
      </c>
      <c r="L2393" s="1">
        <v>4</v>
      </c>
      <c r="M2393" s="1" t="s">
        <v>4749</v>
      </c>
      <c r="N2393" s="1" t="s">
        <v>9107</v>
      </c>
      <c r="T2393" s="1" t="s">
        <v>11389</v>
      </c>
      <c r="U2393" s="1" t="s">
        <v>413</v>
      </c>
      <c r="V2393" s="1" t="s">
        <v>6695</v>
      </c>
      <c r="Y2393" s="1" t="s">
        <v>2175</v>
      </c>
      <c r="Z2393" s="1" t="s">
        <v>8091</v>
      </c>
      <c r="AC2393" s="1">
        <v>10</v>
      </c>
      <c r="AD2393" s="1" t="s">
        <v>67</v>
      </c>
      <c r="AE2393" s="1" t="s">
        <v>8717</v>
      </c>
      <c r="AF2393" s="1" t="s">
        <v>97</v>
      </c>
      <c r="AG2393" s="1" t="s">
        <v>8774</v>
      </c>
      <c r="AT2393" s="1" t="s">
        <v>1171</v>
      </c>
      <c r="AU2393" s="1" t="s">
        <v>7037</v>
      </c>
      <c r="AV2393" s="1" t="s">
        <v>2170</v>
      </c>
      <c r="AW2393" s="1" t="s">
        <v>7485</v>
      </c>
      <c r="BB2393" s="1" t="s">
        <v>46</v>
      </c>
      <c r="BC2393" s="1" t="s">
        <v>6783</v>
      </c>
      <c r="BD2393" s="1" t="s">
        <v>952</v>
      </c>
      <c r="BE2393" s="1" t="s">
        <v>7544</v>
      </c>
      <c r="BU2393" s="1" t="s">
        <v>14186</v>
      </c>
    </row>
    <row r="2394" spans="1:73" ht="13.5" customHeight="1" x14ac:dyDescent="0.25">
      <c r="A2394" s="4" t="str">
        <f t="shared" si="74"/>
        <v>1687_풍각남면_288</v>
      </c>
      <c r="B2394" s="1">
        <v>1687</v>
      </c>
      <c r="C2394" s="1" t="s">
        <v>11322</v>
      </c>
      <c r="D2394" s="1" t="s">
        <v>11323</v>
      </c>
      <c r="E2394" s="1">
        <v>2393</v>
      </c>
      <c r="F2394" s="1">
        <v>12</v>
      </c>
      <c r="G2394" s="1" t="s">
        <v>4606</v>
      </c>
      <c r="H2394" s="1" t="s">
        <v>6467</v>
      </c>
      <c r="I2394" s="1">
        <v>4</v>
      </c>
      <c r="L2394" s="1">
        <v>4</v>
      </c>
      <c r="M2394" s="1" t="s">
        <v>4749</v>
      </c>
      <c r="N2394" s="1" t="s">
        <v>9107</v>
      </c>
      <c r="T2394" s="1" t="s">
        <v>11389</v>
      </c>
      <c r="U2394" s="1" t="s">
        <v>326</v>
      </c>
      <c r="V2394" s="1" t="s">
        <v>6686</v>
      </c>
      <c r="Y2394" s="1" t="s">
        <v>4664</v>
      </c>
      <c r="Z2394" s="1" t="s">
        <v>8297</v>
      </c>
      <c r="AF2394" s="1" t="s">
        <v>129</v>
      </c>
      <c r="AG2394" s="1" t="s">
        <v>8738</v>
      </c>
    </row>
    <row r="2395" spans="1:73" ht="13.5" customHeight="1" x14ac:dyDescent="0.25">
      <c r="A2395" s="4" t="str">
        <f t="shared" si="74"/>
        <v>1687_풍각남면_288</v>
      </c>
      <c r="B2395" s="1">
        <v>1687</v>
      </c>
      <c r="C2395" s="1" t="s">
        <v>11322</v>
      </c>
      <c r="D2395" s="1" t="s">
        <v>11323</v>
      </c>
      <c r="E2395" s="1">
        <v>2394</v>
      </c>
      <c r="F2395" s="1">
        <v>12</v>
      </c>
      <c r="G2395" s="1" t="s">
        <v>4606</v>
      </c>
      <c r="H2395" s="1" t="s">
        <v>6467</v>
      </c>
      <c r="I2395" s="1">
        <v>4</v>
      </c>
      <c r="L2395" s="1">
        <v>4</v>
      </c>
      <c r="M2395" s="1" t="s">
        <v>4749</v>
      </c>
      <c r="N2395" s="1" t="s">
        <v>9107</v>
      </c>
      <c r="T2395" s="1" t="s">
        <v>11389</v>
      </c>
      <c r="U2395" s="1" t="s">
        <v>322</v>
      </c>
      <c r="V2395" s="1" t="s">
        <v>6685</v>
      </c>
      <c r="Y2395" s="1" t="s">
        <v>857</v>
      </c>
      <c r="Z2395" s="1" t="s">
        <v>7279</v>
      </c>
      <c r="AC2395" s="1">
        <v>31</v>
      </c>
      <c r="AD2395" s="1" t="s">
        <v>633</v>
      </c>
      <c r="AE2395" s="1" t="s">
        <v>7260</v>
      </c>
      <c r="AT2395" s="1" t="s">
        <v>1171</v>
      </c>
      <c r="AU2395" s="1" t="s">
        <v>7037</v>
      </c>
      <c r="AV2395" s="1" t="s">
        <v>2170</v>
      </c>
      <c r="AW2395" s="1" t="s">
        <v>7485</v>
      </c>
      <c r="BB2395" s="1" t="s">
        <v>46</v>
      </c>
      <c r="BC2395" s="1" t="s">
        <v>6783</v>
      </c>
      <c r="BD2395" s="1" t="s">
        <v>952</v>
      </c>
      <c r="BE2395" s="1" t="s">
        <v>7544</v>
      </c>
    </row>
    <row r="2396" spans="1:73" ht="13.5" customHeight="1" x14ac:dyDescent="0.25">
      <c r="A2396" s="4" t="str">
        <f t="shared" si="74"/>
        <v>1687_풍각남면_288</v>
      </c>
      <c r="B2396" s="1">
        <v>1687</v>
      </c>
      <c r="C2396" s="1" t="s">
        <v>11322</v>
      </c>
      <c r="D2396" s="1" t="s">
        <v>11323</v>
      </c>
      <c r="E2396" s="1">
        <v>2395</v>
      </c>
      <c r="F2396" s="1">
        <v>12</v>
      </c>
      <c r="G2396" s="1" t="s">
        <v>4606</v>
      </c>
      <c r="H2396" s="1" t="s">
        <v>6467</v>
      </c>
      <c r="I2396" s="1">
        <v>4</v>
      </c>
      <c r="L2396" s="1">
        <v>4</v>
      </c>
      <c r="M2396" s="1" t="s">
        <v>4749</v>
      </c>
      <c r="N2396" s="1" t="s">
        <v>9107</v>
      </c>
      <c r="T2396" s="1" t="s">
        <v>11389</v>
      </c>
      <c r="U2396" s="1" t="s">
        <v>326</v>
      </c>
      <c r="V2396" s="1" t="s">
        <v>6686</v>
      </c>
      <c r="Y2396" s="1" t="s">
        <v>1120</v>
      </c>
      <c r="Z2396" s="1" t="s">
        <v>7728</v>
      </c>
      <c r="AC2396" s="1">
        <v>8</v>
      </c>
      <c r="AD2396" s="1" t="s">
        <v>429</v>
      </c>
      <c r="AE2396" s="1" t="s">
        <v>8759</v>
      </c>
      <c r="AF2396" s="1" t="s">
        <v>3053</v>
      </c>
      <c r="AG2396" s="1" t="s">
        <v>8800</v>
      </c>
      <c r="AT2396" s="1" t="s">
        <v>1171</v>
      </c>
      <c r="AU2396" s="1" t="s">
        <v>7037</v>
      </c>
      <c r="AV2396" s="1" t="s">
        <v>4809</v>
      </c>
      <c r="AW2396" s="1" t="s">
        <v>9599</v>
      </c>
      <c r="BB2396" s="1" t="s">
        <v>46</v>
      </c>
      <c r="BC2396" s="1" t="s">
        <v>6783</v>
      </c>
      <c r="BD2396" s="1" t="s">
        <v>857</v>
      </c>
      <c r="BE2396" s="1" t="s">
        <v>7279</v>
      </c>
    </row>
    <row r="2397" spans="1:73" ht="13.5" customHeight="1" x14ac:dyDescent="0.25">
      <c r="A2397" s="4" t="str">
        <f t="shared" si="74"/>
        <v>1687_풍각남면_288</v>
      </c>
      <c r="B2397" s="1">
        <v>1687</v>
      </c>
      <c r="C2397" s="1" t="s">
        <v>11322</v>
      </c>
      <c r="D2397" s="1" t="s">
        <v>11323</v>
      </c>
      <c r="E2397" s="1">
        <v>2396</v>
      </c>
      <c r="F2397" s="1">
        <v>12</v>
      </c>
      <c r="G2397" s="1" t="s">
        <v>4606</v>
      </c>
      <c r="H2397" s="1" t="s">
        <v>6467</v>
      </c>
      <c r="I2397" s="1">
        <v>4</v>
      </c>
      <c r="L2397" s="1">
        <v>4</v>
      </c>
      <c r="M2397" s="1" t="s">
        <v>4749</v>
      </c>
      <c r="N2397" s="1" t="s">
        <v>9107</v>
      </c>
      <c r="T2397" s="1" t="s">
        <v>11389</v>
      </c>
      <c r="U2397" s="1" t="s">
        <v>326</v>
      </c>
      <c r="V2397" s="1" t="s">
        <v>6686</v>
      </c>
      <c r="Y2397" s="1" t="s">
        <v>2763</v>
      </c>
      <c r="Z2397" s="1" t="s">
        <v>8130</v>
      </c>
      <c r="AC2397" s="1">
        <v>2</v>
      </c>
      <c r="AD2397" s="1" t="s">
        <v>69</v>
      </c>
      <c r="AE2397" s="1" t="s">
        <v>6722</v>
      </c>
      <c r="AF2397" s="1" t="s">
        <v>97</v>
      </c>
      <c r="AG2397" s="1" t="s">
        <v>8774</v>
      </c>
      <c r="AT2397" s="1" t="s">
        <v>1171</v>
      </c>
      <c r="AU2397" s="1" t="s">
        <v>7037</v>
      </c>
      <c r="AV2397" s="1" t="s">
        <v>4809</v>
      </c>
      <c r="AW2397" s="1" t="s">
        <v>9599</v>
      </c>
      <c r="BB2397" s="1" t="s">
        <v>46</v>
      </c>
      <c r="BC2397" s="1" t="s">
        <v>6783</v>
      </c>
      <c r="BD2397" s="1" t="s">
        <v>857</v>
      </c>
      <c r="BE2397" s="1" t="s">
        <v>7279</v>
      </c>
      <c r="BU2397" s="1" t="s">
        <v>5363</v>
      </c>
    </row>
    <row r="2398" spans="1:73" ht="13.5" customHeight="1" x14ac:dyDescent="0.25">
      <c r="A2398" s="4" t="str">
        <f t="shared" si="74"/>
        <v>1687_풍각남면_288</v>
      </c>
      <c r="B2398" s="1">
        <v>1687</v>
      </c>
      <c r="C2398" s="1" t="s">
        <v>11322</v>
      </c>
      <c r="D2398" s="1" t="s">
        <v>11323</v>
      </c>
      <c r="E2398" s="1">
        <v>2397</v>
      </c>
      <c r="F2398" s="1">
        <v>12</v>
      </c>
      <c r="G2398" s="1" t="s">
        <v>4606</v>
      </c>
      <c r="H2398" s="1" t="s">
        <v>6467</v>
      </c>
      <c r="I2398" s="1">
        <v>4</v>
      </c>
      <c r="L2398" s="1">
        <v>4</v>
      </c>
      <c r="M2398" s="1" t="s">
        <v>4749</v>
      </c>
      <c r="N2398" s="1" t="s">
        <v>9107</v>
      </c>
      <c r="T2398" s="1" t="s">
        <v>11389</v>
      </c>
      <c r="U2398" s="1" t="s">
        <v>326</v>
      </c>
      <c r="V2398" s="1" t="s">
        <v>6686</v>
      </c>
      <c r="Y2398" s="1" t="s">
        <v>1740</v>
      </c>
      <c r="Z2398" s="1" t="s">
        <v>8298</v>
      </c>
      <c r="AC2398" s="1">
        <v>43</v>
      </c>
      <c r="AD2398" s="1" t="s">
        <v>382</v>
      </c>
      <c r="AE2398" s="1" t="s">
        <v>8753</v>
      </c>
    </row>
    <row r="2399" spans="1:73" ht="13.5" customHeight="1" x14ac:dyDescent="0.25">
      <c r="A2399" s="4" t="str">
        <f t="shared" si="74"/>
        <v>1687_풍각남면_288</v>
      </c>
      <c r="B2399" s="1">
        <v>1687</v>
      </c>
      <c r="C2399" s="1" t="s">
        <v>11322</v>
      </c>
      <c r="D2399" s="1" t="s">
        <v>11323</v>
      </c>
      <c r="E2399" s="1">
        <v>2398</v>
      </c>
      <c r="F2399" s="1">
        <v>12</v>
      </c>
      <c r="G2399" s="1" t="s">
        <v>4606</v>
      </c>
      <c r="H2399" s="1" t="s">
        <v>6467</v>
      </c>
      <c r="I2399" s="1">
        <v>4</v>
      </c>
      <c r="L2399" s="1">
        <v>4</v>
      </c>
      <c r="M2399" s="1" t="s">
        <v>4749</v>
      </c>
      <c r="N2399" s="1" t="s">
        <v>9107</v>
      </c>
      <c r="T2399" s="1" t="s">
        <v>11389</v>
      </c>
      <c r="U2399" s="1" t="s">
        <v>326</v>
      </c>
      <c r="V2399" s="1" t="s">
        <v>6686</v>
      </c>
      <c r="Y2399" s="1" t="s">
        <v>675</v>
      </c>
      <c r="Z2399" s="1" t="s">
        <v>11497</v>
      </c>
      <c r="AC2399" s="1">
        <v>40</v>
      </c>
      <c r="AD2399" s="1" t="s">
        <v>327</v>
      </c>
      <c r="AE2399" s="1" t="s">
        <v>8748</v>
      </c>
      <c r="AF2399" s="1" t="s">
        <v>4461</v>
      </c>
      <c r="AG2399" s="1" t="s">
        <v>8813</v>
      </c>
      <c r="AV2399" s="1" t="s">
        <v>4810</v>
      </c>
      <c r="AW2399" s="1" t="s">
        <v>9598</v>
      </c>
      <c r="BB2399" s="1" t="s">
        <v>46</v>
      </c>
      <c r="BC2399" s="1" t="s">
        <v>6783</v>
      </c>
      <c r="BD2399" s="1" t="s">
        <v>4701</v>
      </c>
      <c r="BE2399" s="1" t="s">
        <v>8406</v>
      </c>
    </row>
    <row r="2400" spans="1:73" ht="13.5" customHeight="1" x14ac:dyDescent="0.25">
      <c r="A2400" s="4" t="str">
        <f t="shared" si="74"/>
        <v>1687_풍각남면_288</v>
      </c>
      <c r="B2400" s="1">
        <v>1687</v>
      </c>
      <c r="C2400" s="1" t="s">
        <v>11322</v>
      </c>
      <c r="D2400" s="1" t="s">
        <v>11323</v>
      </c>
      <c r="E2400" s="1">
        <v>2399</v>
      </c>
      <c r="F2400" s="1">
        <v>12</v>
      </c>
      <c r="G2400" s="1" t="s">
        <v>4606</v>
      </c>
      <c r="H2400" s="1" t="s">
        <v>6467</v>
      </c>
      <c r="I2400" s="1">
        <v>4</v>
      </c>
      <c r="L2400" s="1">
        <v>4</v>
      </c>
      <c r="M2400" s="1" t="s">
        <v>4749</v>
      </c>
      <c r="N2400" s="1" t="s">
        <v>9107</v>
      </c>
      <c r="T2400" s="1" t="s">
        <v>11389</v>
      </c>
      <c r="U2400" s="1" t="s">
        <v>322</v>
      </c>
      <c r="V2400" s="1" t="s">
        <v>6685</v>
      </c>
      <c r="Y2400" s="1" t="s">
        <v>4811</v>
      </c>
      <c r="Z2400" s="1" t="s">
        <v>8299</v>
      </c>
      <c r="AC2400" s="1">
        <v>75</v>
      </c>
      <c r="AD2400" s="1" t="s">
        <v>119</v>
      </c>
      <c r="AE2400" s="1" t="s">
        <v>8724</v>
      </c>
      <c r="AF2400" s="1" t="s">
        <v>4812</v>
      </c>
      <c r="AG2400" s="1" t="s">
        <v>8820</v>
      </c>
      <c r="AT2400" s="1" t="s">
        <v>44</v>
      </c>
      <c r="AU2400" s="1" t="s">
        <v>6669</v>
      </c>
      <c r="AV2400" s="1" t="s">
        <v>210</v>
      </c>
      <c r="AW2400" s="1" t="s">
        <v>8591</v>
      </c>
      <c r="BB2400" s="1" t="s">
        <v>46</v>
      </c>
      <c r="BC2400" s="1" t="s">
        <v>6783</v>
      </c>
      <c r="BD2400" s="1" t="s">
        <v>4813</v>
      </c>
      <c r="BE2400" s="1" t="s">
        <v>8643</v>
      </c>
    </row>
    <row r="2401" spans="1:73" ht="13.5" customHeight="1" x14ac:dyDescent="0.25">
      <c r="A2401" s="4" t="str">
        <f t="shared" si="74"/>
        <v>1687_풍각남면_288</v>
      </c>
      <c r="B2401" s="1">
        <v>1687</v>
      </c>
      <c r="C2401" s="1" t="s">
        <v>11322</v>
      </c>
      <c r="D2401" s="1" t="s">
        <v>11323</v>
      </c>
      <c r="E2401" s="1">
        <v>2400</v>
      </c>
      <c r="F2401" s="1">
        <v>12</v>
      </c>
      <c r="G2401" s="1" t="s">
        <v>4606</v>
      </c>
      <c r="H2401" s="1" t="s">
        <v>6467</v>
      </c>
      <c r="I2401" s="1">
        <v>4</v>
      </c>
      <c r="L2401" s="1">
        <v>4</v>
      </c>
      <c r="M2401" s="1" t="s">
        <v>4749</v>
      </c>
      <c r="N2401" s="1" t="s">
        <v>9107</v>
      </c>
      <c r="T2401" s="1" t="s">
        <v>11389</v>
      </c>
      <c r="U2401" s="1" t="s">
        <v>326</v>
      </c>
      <c r="V2401" s="1" t="s">
        <v>6686</v>
      </c>
      <c r="Y2401" s="1" t="s">
        <v>1920</v>
      </c>
      <c r="Z2401" s="1" t="s">
        <v>8300</v>
      </c>
      <c r="AC2401" s="1">
        <v>35</v>
      </c>
      <c r="AD2401" s="1" t="s">
        <v>39</v>
      </c>
      <c r="AE2401" s="1" t="s">
        <v>8715</v>
      </c>
      <c r="AF2401" s="1" t="s">
        <v>4461</v>
      </c>
      <c r="AG2401" s="1" t="s">
        <v>8813</v>
      </c>
      <c r="AT2401" s="1" t="s">
        <v>1171</v>
      </c>
      <c r="AU2401" s="1" t="s">
        <v>7037</v>
      </c>
      <c r="AV2401" s="1" t="s">
        <v>4804</v>
      </c>
      <c r="AW2401" s="1" t="s">
        <v>9597</v>
      </c>
      <c r="BB2401" s="1" t="s">
        <v>46</v>
      </c>
      <c r="BC2401" s="1" t="s">
        <v>6783</v>
      </c>
      <c r="BD2401" s="1" t="s">
        <v>2467</v>
      </c>
      <c r="BE2401" s="1" t="s">
        <v>7701</v>
      </c>
    </row>
    <row r="2402" spans="1:73" ht="13.5" customHeight="1" x14ac:dyDescent="0.25">
      <c r="A2402" s="4" t="str">
        <f t="shared" si="74"/>
        <v>1687_풍각남면_288</v>
      </c>
      <c r="B2402" s="1">
        <v>1687</v>
      </c>
      <c r="C2402" s="1" t="s">
        <v>11322</v>
      </c>
      <c r="D2402" s="1" t="s">
        <v>11323</v>
      </c>
      <c r="E2402" s="1">
        <v>2401</v>
      </c>
      <c r="F2402" s="1">
        <v>12</v>
      </c>
      <c r="G2402" s="1" t="s">
        <v>4606</v>
      </c>
      <c r="H2402" s="1" t="s">
        <v>6467</v>
      </c>
      <c r="I2402" s="1">
        <v>4</v>
      </c>
      <c r="L2402" s="1">
        <v>5</v>
      </c>
      <c r="M2402" s="1" t="s">
        <v>1580</v>
      </c>
      <c r="N2402" s="1" t="s">
        <v>7485</v>
      </c>
      <c r="T2402" s="1" t="s">
        <v>11368</v>
      </c>
      <c r="U2402" s="1" t="s">
        <v>4179</v>
      </c>
      <c r="V2402" s="1" t="s">
        <v>6936</v>
      </c>
      <c r="Y2402" s="1" t="s">
        <v>1580</v>
      </c>
      <c r="Z2402" s="1" t="s">
        <v>7485</v>
      </c>
      <c r="AC2402" s="1">
        <v>70</v>
      </c>
      <c r="AD2402" s="1" t="s">
        <v>67</v>
      </c>
      <c r="AE2402" s="1" t="s">
        <v>8717</v>
      </c>
      <c r="AJ2402" s="1" t="s">
        <v>17</v>
      </c>
      <c r="AK2402" s="1" t="s">
        <v>8908</v>
      </c>
      <c r="AL2402" s="1" t="s">
        <v>51</v>
      </c>
      <c r="AM2402" s="1" t="s">
        <v>8849</v>
      </c>
      <c r="AN2402" s="1" t="s">
        <v>41</v>
      </c>
      <c r="AO2402" s="1" t="s">
        <v>6620</v>
      </c>
      <c r="AP2402" s="1" t="s">
        <v>402</v>
      </c>
      <c r="AQ2402" s="1" t="s">
        <v>6694</v>
      </c>
      <c r="AR2402" s="1" t="s">
        <v>4814</v>
      </c>
      <c r="AS2402" s="1" t="s">
        <v>9077</v>
      </c>
      <c r="AT2402" s="1" t="s">
        <v>1171</v>
      </c>
      <c r="AU2402" s="1" t="s">
        <v>7037</v>
      </c>
      <c r="AV2402" s="1" t="s">
        <v>1120</v>
      </c>
      <c r="AW2402" s="1" t="s">
        <v>7728</v>
      </c>
      <c r="BB2402" s="1" t="s">
        <v>83</v>
      </c>
      <c r="BC2402" s="1" t="s">
        <v>11816</v>
      </c>
      <c r="BD2402" s="1" t="s">
        <v>4815</v>
      </c>
      <c r="BE2402" s="1" t="s">
        <v>8533</v>
      </c>
      <c r="BG2402" s="1" t="s">
        <v>44</v>
      </c>
      <c r="BH2402" s="1" t="s">
        <v>6669</v>
      </c>
      <c r="BI2402" s="1" t="s">
        <v>4816</v>
      </c>
      <c r="BJ2402" s="1" t="s">
        <v>10216</v>
      </c>
      <c r="BK2402" s="1" t="s">
        <v>44</v>
      </c>
      <c r="BL2402" s="1" t="s">
        <v>6669</v>
      </c>
      <c r="BM2402" s="1" t="s">
        <v>4817</v>
      </c>
      <c r="BN2402" s="1" t="s">
        <v>7497</v>
      </c>
      <c r="BO2402" s="1" t="s">
        <v>44</v>
      </c>
      <c r="BP2402" s="1" t="s">
        <v>6669</v>
      </c>
      <c r="BQ2402" s="1" t="s">
        <v>4818</v>
      </c>
      <c r="BR2402" s="1" t="s">
        <v>11142</v>
      </c>
      <c r="BS2402" s="1" t="s">
        <v>77</v>
      </c>
      <c r="BT2402" s="1" t="s">
        <v>8882</v>
      </c>
    </row>
    <row r="2403" spans="1:73" ht="13.5" customHeight="1" x14ac:dyDescent="0.25">
      <c r="A2403" s="4" t="str">
        <f t="shared" si="74"/>
        <v>1687_풍각남면_288</v>
      </c>
      <c r="B2403" s="1">
        <v>1687</v>
      </c>
      <c r="C2403" s="1" t="s">
        <v>11322</v>
      </c>
      <c r="D2403" s="1" t="s">
        <v>11323</v>
      </c>
      <c r="E2403" s="1">
        <v>2402</v>
      </c>
      <c r="F2403" s="1">
        <v>12</v>
      </c>
      <c r="G2403" s="1" t="s">
        <v>4606</v>
      </c>
      <c r="H2403" s="1" t="s">
        <v>6467</v>
      </c>
      <c r="I2403" s="1">
        <v>4</v>
      </c>
      <c r="L2403" s="1">
        <v>5</v>
      </c>
      <c r="M2403" s="1" t="s">
        <v>1580</v>
      </c>
      <c r="N2403" s="1" t="s">
        <v>7485</v>
      </c>
      <c r="S2403" s="1" t="s">
        <v>93</v>
      </c>
      <c r="T2403" s="1" t="s">
        <v>6597</v>
      </c>
      <c r="U2403" s="1" t="s">
        <v>1350</v>
      </c>
      <c r="V2403" s="1" t="s">
        <v>6754</v>
      </c>
      <c r="Y2403" s="1" t="s">
        <v>3997</v>
      </c>
      <c r="Z2403" s="1" t="s">
        <v>8247</v>
      </c>
      <c r="AC2403" s="1">
        <v>42</v>
      </c>
      <c r="AD2403" s="1" t="s">
        <v>307</v>
      </c>
      <c r="AE2403" s="1" t="s">
        <v>8745</v>
      </c>
    </row>
    <row r="2404" spans="1:73" ht="13.5" customHeight="1" x14ac:dyDescent="0.25">
      <c r="A2404" s="4" t="str">
        <f t="shared" si="74"/>
        <v>1687_풍각남면_288</v>
      </c>
      <c r="B2404" s="1">
        <v>1687</v>
      </c>
      <c r="C2404" s="1" t="s">
        <v>11322</v>
      </c>
      <c r="D2404" s="1" t="s">
        <v>11323</v>
      </c>
      <c r="E2404" s="1">
        <v>2403</v>
      </c>
      <c r="F2404" s="1">
        <v>12</v>
      </c>
      <c r="G2404" s="1" t="s">
        <v>4606</v>
      </c>
      <c r="H2404" s="1" t="s">
        <v>6467</v>
      </c>
      <c r="I2404" s="1">
        <v>4</v>
      </c>
      <c r="L2404" s="1">
        <v>5</v>
      </c>
      <c r="M2404" s="1" t="s">
        <v>1580</v>
      </c>
      <c r="N2404" s="1" t="s">
        <v>7485</v>
      </c>
      <c r="S2404" s="1" t="s">
        <v>341</v>
      </c>
      <c r="T2404" s="1" t="s">
        <v>6594</v>
      </c>
      <c r="U2404" s="1" t="s">
        <v>53</v>
      </c>
      <c r="V2404" s="1" t="s">
        <v>6668</v>
      </c>
      <c r="Y2404" s="1" t="s">
        <v>1571</v>
      </c>
      <c r="Z2404" s="1" t="s">
        <v>7905</v>
      </c>
      <c r="AC2404" s="1">
        <v>40</v>
      </c>
      <c r="AD2404" s="1" t="s">
        <v>327</v>
      </c>
      <c r="AE2404" s="1" t="s">
        <v>8748</v>
      </c>
      <c r="AJ2404" s="1" t="s">
        <v>17</v>
      </c>
      <c r="AK2404" s="1" t="s">
        <v>8908</v>
      </c>
      <c r="AL2404" s="1" t="s">
        <v>51</v>
      </c>
      <c r="AM2404" s="1" t="s">
        <v>8849</v>
      </c>
      <c r="AN2404" s="1" t="s">
        <v>41</v>
      </c>
      <c r="AO2404" s="1" t="s">
        <v>6620</v>
      </c>
      <c r="AP2404" s="1" t="s">
        <v>669</v>
      </c>
      <c r="AQ2404" s="1" t="s">
        <v>7014</v>
      </c>
      <c r="AR2404" s="1" t="s">
        <v>4819</v>
      </c>
      <c r="AS2404" s="1" t="s">
        <v>11695</v>
      </c>
      <c r="AT2404" s="1" t="s">
        <v>44</v>
      </c>
      <c r="AU2404" s="1" t="s">
        <v>6669</v>
      </c>
      <c r="AV2404" s="1" t="s">
        <v>3434</v>
      </c>
      <c r="AW2404" s="1" t="s">
        <v>7940</v>
      </c>
      <c r="BB2404" s="1" t="s">
        <v>46</v>
      </c>
      <c r="BC2404" s="1" t="s">
        <v>6783</v>
      </c>
      <c r="BD2404" s="1" t="s">
        <v>13940</v>
      </c>
      <c r="BE2404" s="1" t="s">
        <v>11854</v>
      </c>
    </row>
    <row r="2405" spans="1:73" ht="13.5" customHeight="1" x14ac:dyDescent="0.25">
      <c r="A2405" s="4" t="str">
        <f t="shared" si="74"/>
        <v>1687_풍각남면_288</v>
      </c>
      <c r="B2405" s="1">
        <v>1687</v>
      </c>
      <c r="C2405" s="1" t="s">
        <v>11322</v>
      </c>
      <c r="D2405" s="1" t="s">
        <v>11323</v>
      </c>
      <c r="E2405" s="1">
        <v>2404</v>
      </c>
      <c r="F2405" s="1">
        <v>12</v>
      </c>
      <c r="G2405" s="1" t="s">
        <v>4606</v>
      </c>
      <c r="H2405" s="1" t="s">
        <v>6467</v>
      </c>
      <c r="I2405" s="1">
        <v>4</v>
      </c>
      <c r="L2405" s="1">
        <v>5</v>
      </c>
      <c r="M2405" s="1" t="s">
        <v>1580</v>
      </c>
      <c r="N2405" s="1" t="s">
        <v>7485</v>
      </c>
      <c r="S2405" s="1" t="s">
        <v>914</v>
      </c>
      <c r="T2405" s="1" t="s">
        <v>6611</v>
      </c>
      <c r="U2405" s="1" t="s">
        <v>4820</v>
      </c>
      <c r="V2405" s="1" t="s">
        <v>6965</v>
      </c>
      <c r="Y2405" s="1" t="s">
        <v>4821</v>
      </c>
      <c r="Z2405" s="1" t="s">
        <v>8301</v>
      </c>
      <c r="AC2405" s="1">
        <v>18</v>
      </c>
      <c r="AD2405" s="1" t="s">
        <v>801</v>
      </c>
      <c r="AE2405" s="1" t="s">
        <v>7937</v>
      </c>
    </row>
    <row r="2406" spans="1:73" ht="13.5" customHeight="1" x14ac:dyDescent="0.25">
      <c r="A2406" s="4" t="str">
        <f t="shared" si="74"/>
        <v>1687_풍각남면_288</v>
      </c>
      <c r="B2406" s="1">
        <v>1687</v>
      </c>
      <c r="C2406" s="1" t="s">
        <v>11322</v>
      </c>
      <c r="D2406" s="1" t="s">
        <v>11323</v>
      </c>
      <c r="E2406" s="1">
        <v>2405</v>
      </c>
      <c r="F2406" s="1">
        <v>12</v>
      </c>
      <c r="G2406" s="1" t="s">
        <v>4606</v>
      </c>
      <c r="H2406" s="1" t="s">
        <v>6467</v>
      </c>
      <c r="I2406" s="1">
        <v>4</v>
      </c>
      <c r="L2406" s="1">
        <v>5</v>
      </c>
      <c r="M2406" s="1" t="s">
        <v>1580</v>
      </c>
      <c r="N2406" s="1" t="s">
        <v>7485</v>
      </c>
      <c r="S2406" s="1" t="s">
        <v>343</v>
      </c>
      <c r="T2406" s="1" t="s">
        <v>6604</v>
      </c>
      <c r="Y2406" s="1" t="s">
        <v>13439</v>
      </c>
      <c r="Z2406" s="1" t="s">
        <v>13458</v>
      </c>
      <c r="AC2406" s="1">
        <v>11</v>
      </c>
      <c r="AD2406" s="1" t="s">
        <v>192</v>
      </c>
      <c r="AE2406" s="1" t="s">
        <v>8735</v>
      </c>
    </row>
    <row r="2407" spans="1:73" ht="13.5" customHeight="1" x14ac:dyDescent="0.25">
      <c r="A2407" s="4" t="str">
        <f t="shared" si="74"/>
        <v>1687_풍각남면_288</v>
      </c>
      <c r="B2407" s="1">
        <v>1687</v>
      </c>
      <c r="C2407" s="1" t="s">
        <v>11322</v>
      </c>
      <c r="D2407" s="1" t="s">
        <v>11323</v>
      </c>
      <c r="E2407" s="1">
        <v>2406</v>
      </c>
      <c r="F2407" s="1">
        <v>12</v>
      </c>
      <c r="G2407" s="1" t="s">
        <v>4606</v>
      </c>
      <c r="H2407" s="1" t="s">
        <v>6467</v>
      </c>
      <c r="I2407" s="1">
        <v>4</v>
      </c>
      <c r="L2407" s="1">
        <v>5</v>
      </c>
      <c r="M2407" s="1" t="s">
        <v>1580</v>
      </c>
      <c r="N2407" s="1" t="s">
        <v>7485</v>
      </c>
      <c r="S2407" s="1" t="s">
        <v>343</v>
      </c>
      <c r="T2407" s="1" t="s">
        <v>6604</v>
      </c>
      <c r="Y2407" s="1" t="s">
        <v>13437</v>
      </c>
      <c r="Z2407" s="1" t="s">
        <v>13455</v>
      </c>
      <c r="AC2407" s="1">
        <v>10</v>
      </c>
      <c r="AD2407" s="1" t="s">
        <v>67</v>
      </c>
      <c r="AE2407" s="1" t="s">
        <v>8717</v>
      </c>
    </row>
    <row r="2408" spans="1:73" ht="13.5" customHeight="1" x14ac:dyDescent="0.25">
      <c r="A2408" s="4" t="str">
        <f t="shared" si="74"/>
        <v>1687_풍각남면_288</v>
      </c>
      <c r="B2408" s="1">
        <v>1687</v>
      </c>
      <c r="C2408" s="1" t="s">
        <v>11322</v>
      </c>
      <c r="D2408" s="1" t="s">
        <v>11323</v>
      </c>
      <c r="E2408" s="1">
        <v>2407</v>
      </c>
      <c r="F2408" s="1">
        <v>12</v>
      </c>
      <c r="G2408" s="1" t="s">
        <v>4606</v>
      </c>
      <c r="H2408" s="1" t="s">
        <v>6467</v>
      </c>
      <c r="I2408" s="1">
        <v>5</v>
      </c>
      <c r="J2408" s="1" t="s">
        <v>4822</v>
      </c>
      <c r="K2408" s="1" t="s">
        <v>6544</v>
      </c>
      <c r="L2408" s="1">
        <v>1</v>
      </c>
      <c r="M2408" s="1" t="s">
        <v>375</v>
      </c>
      <c r="N2408" s="1" t="s">
        <v>7172</v>
      </c>
      <c r="T2408" s="1" t="s">
        <v>11368</v>
      </c>
      <c r="U2408" s="1" t="s">
        <v>4823</v>
      </c>
      <c r="V2408" s="1" t="s">
        <v>6966</v>
      </c>
      <c r="Y2408" s="1" t="s">
        <v>375</v>
      </c>
      <c r="Z2408" s="1" t="s">
        <v>7172</v>
      </c>
      <c r="AC2408" s="1">
        <v>27</v>
      </c>
      <c r="AD2408" s="1" t="s">
        <v>162</v>
      </c>
      <c r="AE2408" s="1" t="s">
        <v>8732</v>
      </c>
      <c r="AJ2408" s="1" t="s">
        <v>17</v>
      </c>
      <c r="AK2408" s="1" t="s">
        <v>8908</v>
      </c>
      <c r="AL2408" s="1" t="s">
        <v>51</v>
      </c>
      <c r="AM2408" s="1" t="s">
        <v>8849</v>
      </c>
      <c r="AN2408" s="1" t="s">
        <v>41</v>
      </c>
      <c r="AO2408" s="1" t="s">
        <v>6620</v>
      </c>
      <c r="AP2408" s="1" t="s">
        <v>58</v>
      </c>
      <c r="AQ2408" s="1" t="s">
        <v>6774</v>
      </c>
      <c r="AR2408" s="1" t="s">
        <v>4824</v>
      </c>
      <c r="AS2408" s="1" t="s">
        <v>9097</v>
      </c>
      <c r="AT2408" s="1" t="s">
        <v>44</v>
      </c>
      <c r="AU2408" s="1" t="s">
        <v>6669</v>
      </c>
      <c r="AV2408" s="1" t="s">
        <v>1627</v>
      </c>
      <c r="AW2408" s="1" t="s">
        <v>8020</v>
      </c>
      <c r="BB2408" s="1" t="s">
        <v>46</v>
      </c>
      <c r="BC2408" s="1" t="s">
        <v>6783</v>
      </c>
      <c r="BD2408" s="1" t="s">
        <v>13736</v>
      </c>
      <c r="BE2408" s="1" t="s">
        <v>7429</v>
      </c>
      <c r="BG2408" s="1" t="s">
        <v>60</v>
      </c>
      <c r="BH2408" s="1" t="s">
        <v>7012</v>
      </c>
      <c r="BI2408" s="1" t="s">
        <v>303</v>
      </c>
      <c r="BJ2408" s="1" t="s">
        <v>7665</v>
      </c>
      <c r="BK2408" s="1" t="s">
        <v>60</v>
      </c>
      <c r="BL2408" s="1" t="s">
        <v>7012</v>
      </c>
      <c r="BM2408" s="1" t="s">
        <v>886</v>
      </c>
      <c r="BN2408" s="1" t="s">
        <v>7287</v>
      </c>
      <c r="BO2408" s="1" t="s">
        <v>44</v>
      </c>
      <c r="BP2408" s="1" t="s">
        <v>6669</v>
      </c>
      <c r="BQ2408" s="1" t="s">
        <v>4156</v>
      </c>
      <c r="BR2408" s="1" t="s">
        <v>7261</v>
      </c>
      <c r="BS2408" s="1" t="s">
        <v>51</v>
      </c>
      <c r="BT2408" s="1" t="s">
        <v>8849</v>
      </c>
      <c r="BU2408" s="1" t="s">
        <v>14187</v>
      </c>
    </row>
    <row r="2409" spans="1:73" ht="13.5" customHeight="1" x14ac:dyDescent="0.25">
      <c r="A2409" s="4" t="str">
        <f t="shared" si="74"/>
        <v>1687_풍각남면_288</v>
      </c>
      <c r="B2409" s="1">
        <v>1687</v>
      </c>
      <c r="C2409" s="1" t="s">
        <v>11322</v>
      </c>
      <c r="D2409" s="1" t="s">
        <v>11323</v>
      </c>
      <c r="E2409" s="1">
        <v>2408</v>
      </c>
      <c r="F2409" s="1">
        <v>12</v>
      </c>
      <c r="G2409" s="1" t="s">
        <v>4606</v>
      </c>
      <c r="H2409" s="1" t="s">
        <v>6467</v>
      </c>
      <c r="I2409" s="1">
        <v>5</v>
      </c>
      <c r="L2409" s="1">
        <v>1</v>
      </c>
      <c r="M2409" s="1" t="s">
        <v>375</v>
      </c>
      <c r="N2409" s="1" t="s">
        <v>7172</v>
      </c>
      <c r="S2409" s="1" t="s">
        <v>52</v>
      </c>
      <c r="T2409" s="1" t="s">
        <v>6593</v>
      </c>
      <c r="U2409" s="1" t="s">
        <v>53</v>
      </c>
      <c r="V2409" s="1" t="s">
        <v>6668</v>
      </c>
      <c r="Y2409" s="1" t="s">
        <v>3401</v>
      </c>
      <c r="Z2409" s="1" t="s">
        <v>7931</v>
      </c>
      <c r="AF2409" s="1" t="s">
        <v>220</v>
      </c>
      <c r="AG2409" s="1" t="s">
        <v>8737</v>
      </c>
    </row>
    <row r="2410" spans="1:73" ht="13.5" customHeight="1" x14ac:dyDescent="0.25">
      <c r="A2410" s="4" t="str">
        <f t="shared" si="74"/>
        <v>1687_풍각남면_288</v>
      </c>
      <c r="B2410" s="1">
        <v>1687</v>
      </c>
      <c r="C2410" s="1" t="s">
        <v>11322</v>
      </c>
      <c r="D2410" s="1" t="s">
        <v>11323</v>
      </c>
      <c r="E2410" s="1">
        <v>2409</v>
      </c>
      <c r="F2410" s="1">
        <v>12</v>
      </c>
      <c r="G2410" s="1" t="s">
        <v>4606</v>
      </c>
      <c r="H2410" s="1" t="s">
        <v>6467</v>
      </c>
      <c r="I2410" s="1">
        <v>5</v>
      </c>
      <c r="L2410" s="1">
        <v>1</v>
      </c>
      <c r="M2410" s="1" t="s">
        <v>375</v>
      </c>
      <c r="N2410" s="1" t="s">
        <v>7172</v>
      </c>
      <c r="S2410" s="1" t="s">
        <v>93</v>
      </c>
      <c r="T2410" s="1" t="s">
        <v>6597</v>
      </c>
      <c r="Y2410" s="1" t="s">
        <v>4825</v>
      </c>
      <c r="Z2410" s="1" t="s">
        <v>7189</v>
      </c>
      <c r="AC2410" s="1">
        <v>10</v>
      </c>
      <c r="AD2410" s="1" t="s">
        <v>67</v>
      </c>
      <c r="AE2410" s="1" t="s">
        <v>8717</v>
      </c>
    </row>
    <row r="2411" spans="1:73" ht="13.5" customHeight="1" x14ac:dyDescent="0.25">
      <c r="A2411" s="4" t="str">
        <f t="shared" si="74"/>
        <v>1687_풍각남면_288</v>
      </c>
      <c r="B2411" s="1">
        <v>1687</v>
      </c>
      <c r="C2411" s="1" t="s">
        <v>11322</v>
      </c>
      <c r="D2411" s="1" t="s">
        <v>11323</v>
      </c>
      <c r="E2411" s="1">
        <v>2410</v>
      </c>
      <c r="F2411" s="1">
        <v>12</v>
      </c>
      <c r="G2411" s="1" t="s">
        <v>4606</v>
      </c>
      <c r="H2411" s="1" t="s">
        <v>6467</v>
      </c>
      <c r="I2411" s="1">
        <v>5</v>
      </c>
      <c r="L2411" s="1">
        <v>1</v>
      </c>
      <c r="M2411" s="1" t="s">
        <v>375</v>
      </c>
      <c r="N2411" s="1" t="s">
        <v>7172</v>
      </c>
      <c r="S2411" s="1" t="s">
        <v>70</v>
      </c>
      <c r="T2411" s="1" t="s">
        <v>6596</v>
      </c>
      <c r="Y2411" s="1" t="s">
        <v>4826</v>
      </c>
      <c r="Z2411" s="1" t="s">
        <v>8302</v>
      </c>
      <c r="AF2411" s="1" t="s">
        <v>129</v>
      </c>
      <c r="AG2411" s="1" t="s">
        <v>8738</v>
      </c>
    </row>
    <row r="2412" spans="1:73" ht="13.5" customHeight="1" x14ac:dyDescent="0.25">
      <c r="A2412" s="4" t="str">
        <f t="shared" si="74"/>
        <v>1687_풍각남면_288</v>
      </c>
      <c r="B2412" s="1">
        <v>1687</v>
      </c>
      <c r="C2412" s="1" t="s">
        <v>11322</v>
      </c>
      <c r="D2412" s="1" t="s">
        <v>11323</v>
      </c>
      <c r="E2412" s="1">
        <v>2411</v>
      </c>
      <c r="F2412" s="1">
        <v>12</v>
      </c>
      <c r="G2412" s="1" t="s">
        <v>4606</v>
      </c>
      <c r="H2412" s="1" t="s">
        <v>6467</v>
      </c>
      <c r="I2412" s="1">
        <v>5</v>
      </c>
      <c r="L2412" s="1">
        <v>2</v>
      </c>
      <c r="M2412" s="1" t="s">
        <v>12680</v>
      </c>
      <c r="N2412" s="1" t="s">
        <v>13177</v>
      </c>
      <c r="T2412" s="1" t="s">
        <v>11369</v>
      </c>
      <c r="U2412" s="1" t="s">
        <v>905</v>
      </c>
      <c r="V2412" s="1" t="s">
        <v>6967</v>
      </c>
      <c r="W2412" s="1" t="s">
        <v>98</v>
      </c>
      <c r="X2412" s="1" t="s">
        <v>11439</v>
      </c>
      <c r="Y2412" s="1" t="s">
        <v>4690</v>
      </c>
      <c r="Z2412" s="1" t="s">
        <v>8303</v>
      </c>
      <c r="AC2412" s="1">
        <v>58</v>
      </c>
      <c r="AD2412" s="1" t="s">
        <v>1424</v>
      </c>
      <c r="AE2412" s="1" t="s">
        <v>8770</v>
      </c>
      <c r="AJ2412" s="1" t="s">
        <v>17</v>
      </c>
      <c r="AK2412" s="1" t="s">
        <v>8908</v>
      </c>
      <c r="AL2412" s="1" t="s">
        <v>82</v>
      </c>
      <c r="AM2412" s="1" t="s">
        <v>8949</v>
      </c>
      <c r="AT2412" s="1" t="s">
        <v>4691</v>
      </c>
      <c r="AU2412" s="1" t="s">
        <v>9227</v>
      </c>
      <c r="AV2412" s="1" t="s">
        <v>4692</v>
      </c>
      <c r="AW2412" s="1" t="s">
        <v>9600</v>
      </c>
      <c r="BG2412" s="1" t="s">
        <v>4691</v>
      </c>
      <c r="BH2412" s="1" t="s">
        <v>9227</v>
      </c>
      <c r="BI2412" s="1" t="s">
        <v>4693</v>
      </c>
      <c r="BJ2412" s="1" t="s">
        <v>10217</v>
      </c>
      <c r="BK2412" s="1" t="s">
        <v>4691</v>
      </c>
      <c r="BL2412" s="1" t="s">
        <v>9227</v>
      </c>
      <c r="BM2412" s="1" t="s">
        <v>4827</v>
      </c>
      <c r="BN2412" s="1" t="s">
        <v>10259</v>
      </c>
      <c r="BO2412" s="1" t="s">
        <v>471</v>
      </c>
      <c r="BP2412" s="1" t="s">
        <v>9170</v>
      </c>
      <c r="BQ2412" s="1" t="s">
        <v>4828</v>
      </c>
      <c r="BR2412" s="1" t="s">
        <v>12199</v>
      </c>
      <c r="BS2412" s="1" t="s">
        <v>4829</v>
      </c>
      <c r="BT2412" s="1" t="s">
        <v>11308</v>
      </c>
    </row>
    <row r="2413" spans="1:73" ht="13.5" customHeight="1" x14ac:dyDescent="0.25">
      <c r="A2413" s="4" t="str">
        <f t="shared" si="74"/>
        <v>1687_풍각남면_288</v>
      </c>
      <c r="B2413" s="1">
        <v>1687</v>
      </c>
      <c r="C2413" s="1" t="s">
        <v>11322</v>
      </c>
      <c r="D2413" s="1" t="s">
        <v>11323</v>
      </c>
      <c r="E2413" s="1">
        <v>2412</v>
      </c>
      <c r="F2413" s="1">
        <v>12</v>
      </c>
      <c r="G2413" s="1" t="s">
        <v>4606</v>
      </c>
      <c r="H2413" s="1" t="s">
        <v>6467</v>
      </c>
      <c r="I2413" s="1">
        <v>5</v>
      </c>
      <c r="L2413" s="1">
        <v>2</v>
      </c>
      <c r="M2413" s="1" t="s">
        <v>12680</v>
      </c>
      <c r="N2413" s="1" t="s">
        <v>13177</v>
      </c>
      <c r="S2413" s="1" t="s">
        <v>52</v>
      </c>
      <c r="T2413" s="1" t="s">
        <v>6593</v>
      </c>
      <c r="W2413" s="1" t="s">
        <v>11438</v>
      </c>
      <c r="X2413" s="1" t="s">
        <v>7106</v>
      </c>
      <c r="Y2413" s="1" t="s">
        <v>405</v>
      </c>
      <c r="Z2413" s="1" t="s">
        <v>7177</v>
      </c>
      <c r="AF2413" s="1" t="s">
        <v>129</v>
      </c>
      <c r="AG2413" s="1" t="s">
        <v>8738</v>
      </c>
    </row>
    <row r="2414" spans="1:73" ht="13.5" customHeight="1" x14ac:dyDescent="0.25">
      <c r="A2414" s="4" t="str">
        <f t="shared" si="74"/>
        <v>1687_풍각남면_288</v>
      </c>
      <c r="B2414" s="1">
        <v>1687</v>
      </c>
      <c r="C2414" s="1" t="s">
        <v>11322</v>
      </c>
      <c r="D2414" s="1" t="s">
        <v>11323</v>
      </c>
      <c r="E2414" s="1">
        <v>2413</v>
      </c>
      <c r="F2414" s="1">
        <v>12</v>
      </c>
      <c r="G2414" s="1" t="s">
        <v>4606</v>
      </c>
      <c r="H2414" s="1" t="s">
        <v>6467</v>
      </c>
      <c r="I2414" s="1">
        <v>5</v>
      </c>
      <c r="L2414" s="1">
        <v>3</v>
      </c>
      <c r="M2414" s="1" t="s">
        <v>12681</v>
      </c>
      <c r="N2414" s="1" t="s">
        <v>13178</v>
      </c>
      <c r="T2414" s="1" t="s">
        <v>11368</v>
      </c>
      <c r="U2414" s="1" t="s">
        <v>73</v>
      </c>
      <c r="V2414" s="1" t="s">
        <v>6670</v>
      </c>
      <c r="W2414" s="1" t="s">
        <v>1478</v>
      </c>
      <c r="X2414" s="1" t="s">
        <v>7080</v>
      </c>
      <c r="Y2414" s="1" t="s">
        <v>271</v>
      </c>
      <c r="Z2414" s="1" t="s">
        <v>7668</v>
      </c>
      <c r="AC2414" s="1">
        <v>38</v>
      </c>
      <c r="AD2414" s="1" t="s">
        <v>85</v>
      </c>
      <c r="AE2414" s="1" t="s">
        <v>8720</v>
      </c>
      <c r="AJ2414" s="1" t="s">
        <v>17</v>
      </c>
      <c r="AK2414" s="1" t="s">
        <v>8908</v>
      </c>
      <c r="AL2414" s="1" t="s">
        <v>179</v>
      </c>
      <c r="AM2414" s="1" t="s">
        <v>8927</v>
      </c>
      <c r="AT2414" s="1" t="s">
        <v>60</v>
      </c>
      <c r="AU2414" s="1" t="s">
        <v>7012</v>
      </c>
      <c r="AV2414" s="1" t="s">
        <v>2548</v>
      </c>
      <c r="AW2414" s="1" t="s">
        <v>9408</v>
      </c>
      <c r="BG2414" s="1" t="s">
        <v>60</v>
      </c>
      <c r="BH2414" s="1" t="s">
        <v>7012</v>
      </c>
      <c r="BI2414" s="1" t="s">
        <v>2298</v>
      </c>
      <c r="BJ2414" s="1" t="s">
        <v>10082</v>
      </c>
      <c r="BK2414" s="1" t="s">
        <v>60</v>
      </c>
      <c r="BL2414" s="1" t="s">
        <v>7012</v>
      </c>
      <c r="BM2414" s="1" t="s">
        <v>4830</v>
      </c>
      <c r="BN2414" s="1" t="s">
        <v>9339</v>
      </c>
      <c r="BO2414" s="1" t="s">
        <v>60</v>
      </c>
      <c r="BP2414" s="1" t="s">
        <v>7012</v>
      </c>
      <c r="BQ2414" s="1" t="s">
        <v>4831</v>
      </c>
      <c r="BR2414" s="1" t="s">
        <v>11679</v>
      </c>
      <c r="BS2414" s="1" t="s">
        <v>56</v>
      </c>
      <c r="BT2414" s="1" t="s">
        <v>11552</v>
      </c>
    </row>
    <row r="2415" spans="1:73" ht="13.5" customHeight="1" x14ac:dyDescent="0.25">
      <c r="A2415" s="4" t="str">
        <f t="shared" si="74"/>
        <v>1687_풍각남면_288</v>
      </c>
      <c r="B2415" s="1">
        <v>1687</v>
      </c>
      <c r="C2415" s="1" t="s">
        <v>11322</v>
      </c>
      <c r="D2415" s="1" t="s">
        <v>11323</v>
      </c>
      <c r="E2415" s="1">
        <v>2414</v>
      </c>
      <c r="F2415" s="1">
        <v>12</v>
      </c>
      <c r="G2415" s="1" t="s">
        <v>4606</v>
      </c>
      <c r="H2415" s="1" t="s">
        <v>6467</v>
      </c>
      <c r="I2415" s="1">
        <v>5</v>
      </c>
      <c r="L2415" s="1">
        <v>3</v>
      </c>
      <c r="M2415" s="1" t="s">
        <v>12681</v>
      </c>
      <c r="N2415" s="1" t="s">
        <v>13178</v>
      </c>
      <c r="S2415" s="1" t="s">
        <v>52</v>
      </c>
      <c r="T2415" s="1" t="s">
        <v>6593</v>
      </c>
      <c r="W2415" s="1" t="s">
        <v>74</v>
      </c>
      <c r="X2415" s="1" t="s">
        <v>7057</v>
      </c>
      <c r="Y2415" s="1" t="s">
        <v>140</v>
      </c>
      <c r="Z2415" s="1" t="s">
        <v>7129</v>
      </c>
      <c r="AC2415" s="1">
        <v>41</v>
      </c>
      <c r="AD2415" s="1" t="s">
        <v>287</v>
      </c>
      <c r="AE2415" s="1" t="s">
        <v>8744</v>
      </c>
      <c r="AJ2415" s="1" t="s">
        <v>17</v>
      </c>
      <c r="AK2415" s="1" t="s">
        <v>8908</v>
      </c>
      <c r="AL2415" s="1" t="s">
        <v>981</v>
      </c>
      <c r="AM2415" s="1" t="s">
        <v>8921</v>
      </c>
      <c r="AT2415" s="1" t="s">
        <v>60</v>
      </c>
      <c r="AU2415" s="1" t="s">
        <v>7012</v>
      </c>
      <c r="AV2415" s="1" t="s">
        <v>983</v>
      </c>
      <c r="AW2415" s="1" t="s">
        <v>9309</v>
      </c>
      <c r="BG2415" s="1" t="s">
        <v>60</v>
      </c>
      <c r="BH2415" s="1" t="s">
        <v>7012</v>
      </c>
      <c r="BI2415" s="1" t="s">
        <v>984</v>
      </c>
      <c r="BJ2415" s="1" t="s">
        <v>9416</v>
      </c>
      <c r="BK2415" s="1" t="s">
        <v>348</v>
      </c>
      <c r="BL2415" s="1" t="s">
        <v>9000</v>
      </c>
      <c r="BM2415" s="1" t="s">
        <v>4832</v>
      </c>
      <c r="BN2415" s="1" t="s">
        <v>10439</v>
      </c>
      <c r="BO2415" s="1" t="s">
        <v>60</v>
      </c>
      <c r="BP2415" s="1" t="s">
        <v>7012</v>
      </c>
      <c r="BQ2415" s="1" t="s">
        <v>4833</v>
      </c>
      <c r="BR2415" s="1" t="s">
        <v>12196</v>
      </c>
      <c r="BS2415" s="1" t="s">
        <v>86</v>
      </c>
      <c r="BT2415" s="1" t="s">
        <v>8853</v>
      </c>
    </row>
    <row r="2416" spans="1:73" ht="13.5" customHeight="1" x14ac:dyDescent="0.25">
      <c r="A2416" s="4" t="str">
        <f t="shared" si="74"/>
        <v>1687_풍각남면_288</v>
      </c>
      <c r="B2416" s="1">
        <v>1687</v>
      </c>
      <c r="C2416" s="1" t="s">
        <v>11322</v>
      </c>
      <c r="D2416" s="1" t="s">
        <v>11323</v>
      </c>
      <c r="E2416" s="1">
        <v>2415</v>
      </c>
      <c r="F2416" s="1">
        <v>12</v>
      </c>
      <c r="G2416" s="1" t="s">
        <v>4606</v>
      </c>
      <c r="H2416" s="1" t="s">
        <v>6467</v>
      </c>
      <c r="I2416" s="1">
        <v>5</v>
      </c>
      <c r="L2416" s="1">
        <v>4</v>
      </c>
      <c r="M2416" s="1" t="s">
        <v>12523</v>
      </c>
      <c r="N2416" s="1" t="s">
        <v>13018</v>
      </c>
      <c r="T2416" s="1" t="s">
        <v>11369</v>
      </c>
      <c r="U2416" s="1" t="s">
        <v>2748</v>
      </c>
      <c r="V2416" s="1" t="s">
        <v>6852</v>
      </c>
      <c r="W2416" s="1" t="s">
        <v>98</v>
      </c>
      <c r="X2416" s="1" t="s">
        <v>11439</v>
      </c>
      <c r="Y2416" s="1" t="s">
        <v>538</v>
      </c>
      <c r="Z2416" s="1" t="s">
        <v>7793</v>
      </c>
      <c r="AC2416" s="1">
        <v>56</v>
      </c>
      <c r="AD2416" s="1" t="s">
        <v>521</v>
      </c>
      <c r="AE2416" s="1" t="s">
        <v>8761</v>
      </c>
      <c r="AJ2416" s="1" t="s">
        <v>17</v>
      </c>
      <c r="AK2416" s="1" t="s">
        <v>8908</v>
      </c>
      <c r="AL2416" s="1" t="s">
        <v>56</v>
      </c>
      <c r="AM2416" s="1" t="s">
        <v>11552</v>
      </c>
      <c r="AT2416" s="1" t="s">
        <v>60</v>
      </c>
      <c r="AU2416" s="1" t="s">
        <v>7012</v>
      </c>
      <c r="AV2416" s="1" t="s">
        <v>3198</v>
      </c>
      <c r="AW2416" s="1" t="s">
        <v>7697</v>
      </c>
      <c r="BG2416" s="1" t="s">
        <v>60</v>
      </c>
      <c r="BH2416" s="1" t="s">
        <v>7012</v>
      </c>
      <c r="BI2416" s="1" t="s">
        <v>3506</v>
      </c>
      <c r="BJ2416" s="1" t="s">
        <v>13654</v>
      </c>
      <c r="BK2416" s="1" t="s">
        <v>60</v>
      </c>
      <c r="BL2416" s="1" t="s">
        <v>7012</v>
      </c>
      <c r="BM2416" s="1" t="s">
        <v>4657</v>
      </c>
      <c r="BN2416" s="1" t="s">
        <v>13672</v>
      </c>
      <c r="BO2416" s="1" t="s">
        <v>60</v>
      </c>
      <c r="BP2416" s="1" t="s">
        <v>7012</v>
      </c>
      <c r="BQ2416" s="1" t="s">
        <v>4658</v>
      </c>
      <c r="BR2416" s="1" t="s">
        <v>11135</v>
      </c>
      <c r="BS2416" s="1" t="s">
        <v>4834</v>
      </c>
      <c r="BT2416" s="1" t="s">
        <v>8951</v>
      </c>
    </row>
    <row r="2417" spans="1:73" ht="13.5" customHeight="1" x14ac:dyDescent="0.25">
      <c r="A2417" s="4" t="str">
        <f t="shared" si="74"/>
        <v>1687_풍각남면_288</v>
      </c>
      <c r="B2417" s="1">
        <v>1687</v>
      </c>
      <c r="C2417" s="1" t="s">
        <v>11322</v>
      </c>
      <c r="D2417" s="1" t="s">
        <v>11323</v>
      </c>
      <c r="E2417" s="1">
        <v>2416</v>
      </c>
      <c r="F2417" s="1">
        <v>12</v>
      </c>
      <c r="G2417" s="1" t="s">
        <v>4606</v>
      </c>
      <c r="H2417" s="1" t="s">
        <v>6467</v>
      </c>
      <c r="I2417" s="1">
        <v>5</v>
      </c>
      <c r="L2417" s="1">
        <v>4</v>
      </c>
      <c r="M2417" s="1" t="s">
        <v>12523</v>
      </c>
      <c r="N2417" s="1" t="s">
        <v>13018</v>
      </c>
      <c r="S2417" s="1" t="s">
        <v>52</v>
      </c>
      <c r="T2417" s="1" t="s">
        <v>6593</v>
      </c>
      <c r="U2417" s="1" t="s">
        <v>83</v>
      </c>
      <c r="V2417" s="1" t="s">
        <v>11397</v>
      </c>
      <c r="W2417" s="1" t="s">
        <v>98</v>
      </c>
      <c r="X2417" s="1" t="s">
        <v>11439</v>
      </c>
      <c r="Y2417" s="1" t="s">
        <v>4835</v>
      </c>
      <c r="Z2417" s="1" t="s">
        <v>8304</v>
      </c>
      <c r="AC2417" s="1">
        <v>40</v>
      </c>
      <c r="AD2417" s="1" t="s">
        <v>327</v>
      </c>
      <c r="AE2417" s="1" t="s">
        <v>8748</v>
      </c>
      <c r="AJ2417" s="1" t="s">
        <v>17</v>
      </c>
      <c r="AK2417" s="1" t="s">
        <v>8908</v>
      </c>
      <c r="AL2417" s="1" t="s">
        <v>51</v>
      </c>
      <c r="AM2417" s="1" t="s">
        <v>8849</v>
      </c>
      <c r="AT2417" s="1" t="s">
        <v>44</v>
      </c>
      <c r="AU2417" s="1" t="s">
        <v>6669</v>
      </c>
      <c r="AV2417" s="1" t="s">
        <v>722</v>
      </c>
      <c r="AW2417" s="1" t="s">
        <v>7247</v>
      </c>
      <c r="BG2417" s="1" t="s">
        <v>44</v>
      </c>
      <c r="BH2417" s="1" t="s">
        <v>6669</v>
      </c>
      <c r="BI2417" s="1" t="s">
        <v>4836</v>
      </c>
      <c r="BJ2417" s="1" t="s">
        <v>10218</v>
      </c>
      <c r="BK2417" s="1" t="s">
        <v>44</v>
      </c>
      <c r="BL2417" s="1" t="s">
        <v>6669</v>
      </c>
      <c r="BM2417" s="1" t="s">
        <v>4102</v>
      </c>
      <c r="BN2417" s="1" t="s">
        <v>8104</v>
      </c>
      <c r="BO2417" s="1" t="s">
        <v>44</v>
      </c>
      <c r="BP2417" s="1" t="s">
        <v>6669</v>
      </c>
      <c r="BQ2417" s="1" t="s">
        <v>4837</v>
      </c>
      <c r="BR2417" s="1" t="s">
        <v>9603</v>
      </c>
      <c r="BS2417" s="1" t="s">
        <v>57</v>
      </c>
      <c r="BT2417" s="1" t="s">
        <v>8919</v>
      </c>
    </row>
    <row r="2418" spans="1:73" ht="13.5" customHeight="1" x14ac:dyDescent="0.25">
      <c r="A2418" s="4" t="str">
        <f t="shared" si="74"/>
        <v>1687_풍각남면_288</v>
      </c>
      <c r="B2418" s="1">
        <v>1687</v>
      </c>
      <c r="C2418" s="1" t="s">
        <v>11322</v>
      </c>
      <c r="D2418" s="1" t="s">
        <v>11323</v>
      </c>
      <c r="E2418" s="1">
        <v>2417</v>
      </c>
      <c r="F2418" s="1">
        <v>12</v>
      </c>
      <c r="G2418" s="1" t="s">
        <v>4606</v>
      </c>
      <c r="H2418" s="1" t="s">
        <v>6467</v>
      </c>
      <c r="I2418" s="1">
        <v>5</v>
      </c>
      <c r="L2418" s="1">
        <v>4</v>
      </c>
      <c r="M2418" s="1" t="s">
        <v>12523</v>
      </c>
      <c r="N2418" s="1" t="s">
        <v>13018</v>
      </c>
      <c r="S2418" s="1" t="s">
        <v>93</v>
      </c>
      <c r="T2418" s="1" t="s">
        <v>6597</v>
      </c>
      <c r="U2418" s="1" t="s">
        <v>4838</v>
      </c>
      <c r="V2418" s="1" t="s">
        <v>6968</v>
      </c>
      <c r="Y2418" s="1" t="s">
        <v>1237</v>
      </c>
      <c r="Z2418" s="1" t="s">
        <v>8305</v>
      </c>
      <c r="AC2418" s="1">
        <v>27</v>
      </c>
      <c r="AD2418" s="1" t="s">
        <v>162</v>
      </c>
      <c r="AE2418" s="1" t="s">
        <v>8732</v>
      </c>
    </row>
    <row r="2419" spans="1:73" ht="13.5" customHeight="1" x14ac:dyDescent="0.25">
      <c r="A2419" s="4" t="str">
        <f t="shared" si="74"/>
        <v>1687_풍각남면_288</v>
      </c>
      <c r="B2419" s="1">
        <v>1687</v>
      </c>
      <c r="C2419" s="1" t="s">
        <v>11322</v>
      </c>
      <c r="D2419" s="1" t="s">
        <v>11323</v>
      </c>
      <c r="E2419" s="1">
        <v>2418</v>
      </c>
      <c r="F2419" s="1">
        <v>12</v>
      </c>
      <c r="G2419" s="1" t="s">
        <v>4606</v>
      </c>
      <c r="H2419" s="1" t="s">
        <v>6467</v>
      </c>
      <c r="I2419" s="1">
        <v>5</v>
      </c>
      <c r="L2419" s="1">
        <v>4</v>
      </c>
      <c r="M2419" s="1" t="s">
        <v>12523</v>
      </c>
      <c r="N2419" s="1" t="s">
        <v>13018</v>
      </c>
      <c r="S2419" s="1" t="s">
        <v>70</v>
      </c>
      <c r="T2419" s="1" t="s">
        <v>6596</v>
      </c>
      <c r="Y2419" s="1" t="s">
        <v>4839</v>
      </c>
      <c r="Z2419" s="1" t="s">
        <v>8306</v>
      </c>
      <c r="AC2419" s="1">
        <v>4</v>
      </c>
      <c r="AD2419" s="1" t="s">
        <v>72</v>
      </c>
      <c r="AE2419" s="1" t="s">
        <v>8718</v>
      </c>
    </row>
    <row r="2420" spans="1:73" ht="13.5" customHeight="1" x14ac:dyDescent="0.25">
      <c r="A2420" s="4" t="str">
        <f t="shared" si="74"/>
        <v>1687_풍각남면_288</v>
      </c>
      <c r="B2420" s="1">
        <v>1687</v>
      </c>
      <c r="C2420" s="1" t="s">
        <v>11322</v>
      </c>
      <c r="D2420" s="1" t="s">
        <v>11323</v>
      </c>
      <c r="E2420" s="1">
        <v>2419</v>
      </c>
      <c r="F2420" s="1">
        <v>12</v>
      </c>
      <c r="G2420" s="1" t="s">
        <v>4606</v>
      </c>
      <c r="H2420" s="1" t="s">
        <v>6467</v>
      </c>
      <c r="I2420" s="1">
        <v>5</v>
      </c>
      <c r="L2420" s="1">
        <v>4</v>
      </c>
      <c r="M2420" s="1" t="s">
        <v>12523</v>
      </c>
      <c r="N2420" s="1" t="s">
        <v>13018</v>
      </c>
      <c r="S2420" s="1" t="s">
        <v>13616</v>
      </c>
      <c r="T2420" s="1" t="s">
        <v>13617</v>
      </c>
      <c r="U2420" s="1" t="s">
        <v>83</v>
      </c>
      <c r="V2420" s="1" t="s">
        <v>13618</v>
      </c>
      <c r="W2420" s="1" t="s">
        <v>381</v>
      </c>
      <c r="X2420" s="1" t="s">
        <v>7065</v>
      </c>
      <c r="Y2420" s="1" t="s">
        <v>4840</v>
      </c>
      <c r="Z2420" s="1" t="s">
        <v>8307</v>
      </c>
      <c r="AC2420" s="1">
        <v>43</v>
      </c>
      <c r="AD2420" s="1" t="s">
        <v>382</v>
      </c>
      <c r="AE2420" s="1" t="s">
        <v>8753</v>
      </c>
    </row>
    <row r="2421" spans="1:73" ht="13.5" customHeight="1" x14ac:dyDescent="0.25">
      <c r="A2421" s="4" t="str">
        <f t="shared" si="74"/>
        <v>1687_풍각남면_288</v>
      </c>
      <c r="B2421" s="1">
        <v>1687</v>
      </c>
      <c r="C2421" s="1" t="s">
        <v>11322</v>
      </c>
      <c r="D2421" s="1" t="s">
        <v>11323</v>
      </c>
      <c r="E2421" s="1">
        <v>2420</v>
      </c>
      <c r="F2421" s="1">
        <v>12</v>
      </c>
      <c r="G2421" s="1" t="s">
        <v>4606</v>
      </c>
      <c r="H2421" s="1" t="s">
        <v>6467</v>
      </c>
      <c r="I2421" s="1">
        <v>5</v>
      </c>
      <c r="L2421" s="1">
        <v>5</v>
      </c>
      <c r="M2421" s="1" t="s">
        <v>3066</v>
      </c>
      <c r="N2421" s="1" t="s">
        <v>7901</v>
      </c>
      <c r="Q2421" s="1" t="s">
        <v>4841</v>
      </c>
      <c r="R2421" s="1" t="s">
        <v>6588</v>
      </c>
      <c r="T2421" s="1" t="s">
        <v>11369</v>
      </c>
      <c r="U2421" s="1" t="s">
        <v>640</v>
      </c>
      <c r="V2421" s="1" t="s">
        <v>6711</v>
      </c>
      <c r="Y2421" s="1" t="s">
        <v>3066</v>
      </c>
      <c r="Z2421" s="1" t="s">
        <v>7901</v>
      </c>
      <c r="AC2421" s="1">
        <v>37</v>
      </c>
      <c r="AD2421" s="1" t="s">
        <v>124</v>
      </c>
      <c r="AE2421" s="1" t="s">
        <v>8726</v>
      </c>
      <c r="AJ2421" s="1" t="s">
        <v>17</v>
      </c>
      <c r="AK2421" s="1" t="s">
        <v>8908</v>
      </c>
      <c r="AL2421" s="1" t="s">
        <v>51</v>
      </c>
      <c r="AM2421" s="1" t="s">
        <v>8849</v>
      </c>
      <c r="AN2421" s="1" t="s">
        <v>2972</v>
      </c>
      <c r="AO2421" s="1" t="s">
        <v>8940</v>
      </c>
      <c r="AP2421" s="1" t="s">
        <v>60</v>
      </c>
      <c r="AQ2421" s="1" t="s">
        <v>7012</v>
      </c>
      <c r="AR2421" s="1" t="s">
        <v>4842</v>
      </c>
      <c r="AS2421" s="1" t="s">
        <v>11682</v>
      </c>
      <c r="AT2421" s="1" t="s">
        <v>44</v>
      </c>
      <c r="AU2421" s="1" t="s">
        <v>6669</v>
      </c>
      <c r="AV2421" s="1" t="s">
        <v>722</v>
      </c>
      <c r="AW2421" s="1" t="s">
        <v>7247</v>
      </c>
      <c r="BG2421" s="1" t="s">
        <v>44</v>
      </c>
      <c r="BH2421" s="1" t="s">
        <v>6669</v>
      </c>
      <c r="BI2421" s="1" t="s">
        <v>13743</v>
      </c>
      <c r="BJ2421" s="1" t="s">
        <v>10219</v>
      </c>
      <c r="BK2421" s="1" t="s">
        <v>44</v>
      </c>
      <c r="BL2421" s="1" t="s">
        <v>6669</v>
      </c>
      <c r="BM2421" s="1" t="s">
        <v>4102</v>
      </c>
      <c r="BN2421" s="1" t="s">
        <v>8104</v>
      </c>
      <c r="BO2421" s="1" t="s">
        <v>44</v>
      </c>
      <c r="BP2421" s="1" t="s">
        <v>6669</v>
      </c>
      <c r="BQ2421" s="1" t="s">
        <v>4837</v>
      </c>
      <c r="BR2421" s="1" t="s">
        <v>9603</v>
      </c>
      <c r="BS2421" s="1" t="s">
        <v>57</v>
      </c>
      <c r="BT2421" s="1" t="s">
        <v>8919</v>
      </c>
      <c r="BU2421" s="1" t="s">
        <v>14255</v>
      </c>
    </row>
    <row r="2422" spans="1:73" ht="13.5" customHeight="1" x14ac:dyDescent="0.25">
      <c r="A2422" s="4" t="str">
        <f t="shared" si="74"/>
        <v>1687_풍각남면_288</v>
      </c>
      <c r="B2422" s="1">
        <v>1687</v>
      </c>
      <c r="C2422" s="1" t="s">
        <v>11322</v>
      </c>
      <c r="D2422" s="1" t="s">
        <v>11323</v>
      </c>
      <c r="E2422" s="1">
        <v>2421</v>
      </c>
      <c r="F2422" s="1">
        <v>12</v>
      </c>
      <c r="G2422" s="1" t="s">
        <v>4606</v>
      </c>
      <c r="H2422" s="1" t="s">
        <v>6467</v>
      </c>
      <c r="I2422" s="1">
        <v>5</v>
      </c>
      <c r="L2422" s="1">
        <v>5</v>
      </c>
      <c r="M2422" s="1" t="s">
        <v>3066</v>
      </c>
      <c r="N2422" s="1" t="s">
        <v>7901</v>
      </c>
      <c r="S2422" s="1" t="s">
        <v>68</v>
      </c>
      <c r="T2422" s="1" t="s">
        <v>6595</v>
      </c>
      <c r="U2422" s="1" t="s">
        <v>46</v>
      </c>
      <c r="V2422" s="1" t="s">
        <v>6783</v>
      </c>
      <c r="Y2422" s="1" t="s">
        <v>4843</v>
      </c>
      <c r="Z2422" s="1" t="s">
        <v>7629</v>
      </c>
      <c r="AC2422" s="1">
        <v>66</v>
      </c>
      <c r="AD2422" s="1" t="s">
        <v>333</v>
      </c>
      <c r="AE2422" s="1" t="s">
        <v>8749</v>
      </c>
    </row>
    <row r="2423" spans="1:73" ht="13.5" customHeight="1" x14ac:dyDescent="0.25">
      <c r="A2423" s="4" t="str">
        <f t="shared" si="74"/>
        <v>1687_풍각남면_288</v>
      </c>
      <c r="B2423" s="1">
        <v>1687</v>
      </c>
      <c r="C2423" s="1" t="s">
        <v>11322</v>
      </c>
      <c r="D2423" s="1" t="s">
        <v>11323</v>
      </c>
      <c r="E2423" s="1">
        <v>2422</v>
      </c>
      <c r="F2423" s="1">
        <v>12</v>
      </c>
      <c r="G2423" s="1" t="s">
        <v>4606</v>
      </c>
      <c r="H2423" s="1" t="s">
        <v>6467</v>
      </c>
      <c r="I2423" s="1">
        <v>5</v>
      </c>
      <c r="L2423" s="1">
        <v>5</v>
      </c>
      <c r="M2423" s="1" t="s">
        <v>3066</v>
      </c>
      <c r="N2423" s="1" t="s">
        <v>7901</v>
      </c>
      <c r="S2423" s="1" t="s">
        <v>52</v>
      </c>
      <c r="T2423" s="1" t="s">
        <v>6593</v>
      </c>
      <c r="U2423" s="1" t="s">
        <v>83</v>
      </c>
      <c r="V2423" s="1" t="s">
        <v>11397</v>
      </c>
      <c r="W2423" s="1" t="s">
        <v>98</v>
      </c>
      <c r="X2423" s="1" t="s">
        <v>11439</v>
      </c>
      <c r="Y2423" s="1" t="s">
        <v>4844</v>
      </c>
      <c r="Z2423" s="1" t="s">
        <v>8308</v>
      </c>
      <c r="AC2423" s="1">
        <v>31</v>
      </c>
      <c r="AD2423" s="1" t="s">
        <v>247</v>
      </c>
      <c r="AE2423" s="1" t="s">
        <v>8741</v>
      </c>
      <c r="AJ2423" s="1" t="s">
        <v>17</v>
      </c>
      <c r="AK2423" s="1" t="s">
        <v>8908</v>
      </c>
      <c r="AL2423" s="1" t="s">
        <v>56</v>
      </c>
      <c r="AM2423" s="1" t="s">
        <v>11552</v>
      </c>
      <c r="AT2423" s="1" t="s">
        <v>60</v>
      </c>
      <c r="AU2423" s="1" t="s">
        <v>7012</v>
      </c>
      <c r="AV2423" s="1" t="s">
        <v>4845</v>
      </c>
      <c r="AW2423" s="1" t="s">
        <v>9601</v>
      </c>
      <c r="BG2423" s="1" t="s">
        <v>60</v>
      </c>
      <c r="BH2423" s="1" t="s">
        <v>7012</v>
      </c>
      <c r="BI2423" s="1" t="s">
        <v>4846</v>
      </c>
      <c r="BJ2423" s="1" t="s">
        <v>10220</v>
      </c>
      <c r="BK2423" s="1" t="s">
        <v>60</v>
      </c>
      <c r="BL2423" s="1" t="s">
        <v>7012</v>
      </c>
      <c r="BM2423" s="1" t="s">
        <v>2039</v>
      </c>
      <c r="BN2423" s="1" t="s">
        <v>7597</v>
      </c>
      <c r="BO2423" s="1" t="s">
        <v>78</v>
      </c>
      <c r="BP2423" s="1" t="s">
        <v>6689</v>
      </c>
      <c r="BQ2423" s="1" t="s">
        <v>927</v>
      </c>
      <c r="BR2423" s="1" t="s">
        <v>12085</v>
      </c>
      <c r="BS2423" s="1" t="s">
        <v>56</v>
      </c>
      <c r="BT2423" s="1" t="s">
        <v>11552</v>
      </c>
      <c r="BU2423" s="1" t="s">
        <v>14188</v>
      </c>
    </row>
    <row r="2424" spans="1:73" ht="13.5" customHeight="1" x14ac:dyDescent="0.25">
      <c r="A2424" s="4" t="str">
        <f t="shared" ref="A2424:A2456" si="75">HYPERLINK("http://kyu.snu.ac.kr/sdhj/index.jsp?type=hj/GK14817_00IH_0001_0289.jpg","1687_풍각남면_289")</f>
        <v>1687_풍각남면_289</v>
      </c>
      <c r="B2424" s="1">
        <v>1687</v>
      </c>
      <c r="C2424" s="1" t="s">
        <v>11322</v>
      </c>
      <c r="D2424" s="1" t="s">
        <v>11323</v>
      </c>
      <c r="E2424" s="1">
        <v>2423</v>
      </c>
      <c r="F2424" s="1">
        <v>12</v>
      </c>
      <c r="G2424" s="1" t="s">
        <v>4606</v>
      </c>
      <c r="H2424" s="1" t="s">
        <v>6467</v>
      </c>
      <c r="I2424" s="1">
        <v>6</v>
      </c>
      <c r="J2424" s="1" t="s">
        <v>11328</v>
      </c>
      <c r="K2424" s="1" t="s">
        <v>6545</v>
      </c>
      <c r="L2424" s="1">
        <v>1</v>
      </c>
      <c r="M2424" s="1" t="s">
        <v>1755</v>
      </c>
      <c r="N2424" s="1" t="s">
        <v>8220</v>
      </c>
      <c r="T2424" s="1" t="s">
        <v>11369</v>
      </c>
      <c r="U2424" s="1" t="s">
        <v>4179</v>
      </c>
      <c r="V2424" s="1" t="s">
        <v>6936</v>
      </c>
      <c r="Y2424" s="1" t="s">
        <v>1755</v>
      </c>
      <c r="Z2424" s="1" t="s">
        <v>8220</v>
      </c>
      <c r="AC2424" s="1">
        <v>63</v>
      </c>
      <c r="AD2424" s="1" t="s">
        <v>96</v>
      </c>
      <c r="AE2424" s="1" t="s">
        <v>8721</v>
      </c>
      <c r="AJ2424" s="1" t="s">
        <v>17</v>
      </c>
      <c r="AK2424" s="1" t="s">
        <v>8908</v>
      </c>
      <c r="AL2424" s="1" t="s">
        <v>86</v>
      </c>
      <c r="AM2424" s="1" t="s">
        <v>8853</v>
      </c>
      <c r="AN2424" s="1" t="s">
        <v>41</v>
      </c>
      <c r="AO2424" s="1" t="s">
        <v>6620</v>
      </c>
      <c r="AP2424" s="1" t="s">
        <v>423</v>
      </c>
      <c r="AQ2424" s="1" t="s">
        <v>8997</v>
      </c>
      <c r="AR2424" s="1" t="s">
        <v>4847</v>
      </c>
      <c r="AS2424" s="1" t="s">
        <v>9110</v>
      </c>
      <c r="AT2424" s="1" t="s">
        <v>44</v>
      </c>
      <c r="AU2424" s="1" t="s">
        <v>6669</v>
      </c>
      <c r="AV2424" s="1" t="s">
        <v>1086</v>
      </c>
      <c r="AW2424" s="1" t="s">
        <v>9602</v>
      </c>
      <c r="BB2424" s="1" t="s">
        <v>46</v>
      </c>
      <c r="BC2424" s="1" t="s">
        <v>6783</v>
      </c>
      <c r="BD2424" s="1" t="s">
        <v>4848</v>
      </c>
      <c r="BE2424" s="1" t="s">
        <v>9834</v>
      </c>
      <c r="BG2424" s="1" t="s">
        <v>60</v>
      </c>
      <c r="BH2424" s="1" t="s">
        <v>7012</v>
      </c>
      <c r="BI2424" s="1" t="s">
        <v>4849</v>
      </c>
      <c r="BJ2424" s="1" t="s">
        <v>10221</v>
      </c>
      <c r="BK2424" s="1" t="s">
        <v>60</v>
      </c>
      <c r="BL2424" s="1" t="s">
        <v>7012</v>
      </c>
      <c r="BM2424" s="1" t="s">
        <v>4850</v>
      </c>
      <c r="BN2424" s="1" t="s">
        <v>10651</v>
      </c>
      <c r="BO2424" s="1" t="s">
        <v>60</v>
      </c>
      <c r="BP2424" s="1" t="s">
        <v>7012</v>
      </c>
      <c r="BQ2424" s="1" t="s">
        <v>4851</v>
      </c>
      <c r="BR2424" s="1" t="s">
        <v>11143</v>
      </c>
      <c r="BS2424" s="1" t="s">
        <v>537</v>
      </c>
      <c r="BT2424" s="1" t="s">
        <v>8937</v>
      </c>
    </row>
    <row r="2425" spans="1:73" ht="13.5" customHeight="1" x14ac:dyDescent="0.25">
      <c r="A2425" s="4" t="str">
        <f t="shared" si="75"/>
        <v>1687_풍각남면_289</v>
      </c>
      <c r="B2425" s="1">
        <v>1687</v>
      </c>
      <c r="C2425" s="1" t="s">
        <v>11322</v>
      </c>
      <c r="D2425" s="1" t="s">
        <v>11323</v>
      </c>
      <c r="E2425" s="1">
        <v>2424</v>
      </c>
      <c r="F2425" s="1">
        <v>12</v>
      </c>
      <c r="G2425" s="1" t="s">
        <v>4606</v>
      </c>
      <c r="H2425" s="1" t="s">
        <v>6467</v>
      </c>
      <c r="I2425" s="1">
        <v>6</v>
      </c>
      <c r="L2425" s="1">
        <v>1</v>
      </c>
      <c r="M2425" s="1" t="s">
        <v>1755</v>
      </c>
      <c r="N2425" s="1" t="s">
        <v>8220</v>
      </c>
      <c r="S2425" s="1" t="s">
        <v>93</v>
      </c>
      <c r="T2425" s="1" t="s">
        <v>6597</v>
      </c>
      <c r="U2425" s="1" t="s">
        <v>1089</v>
      </c>
      <c r="V2425" s="1" t="s">
        <v>6744</v>
      </c>
      <c r="Y2425" s="1" t="s">
        <v>3655</v>
      </c>
      <c r="Z2425" s="1" t="s">
        <v>8309</v>
      </c>
      <c r="AC2425" s="1">
        <v>36</v>
      </c>
      <c r="AD2425" s="1" t="s">
        <v>76</v>
      </c>
      <c r="AE2425" s="1" t="s">
        <v>8719</v>
      </c>
    </row>
    <row r="2426" spans="1:73" ht="13.5" customHeight="1" x14ac:dyDescent="0.25">
      <c r="A2426" s="4" t="str">
        <f t="shared" si="75"/>
        <v>1687_풍각남면_289</v>
      </c>
      <c r="B2426" s="1">
        <v>1687</v>
      </c>
      <c r="C2426" s="1" t="s">
        <v>11322</v>
      </c>
      <c r="D2426" s="1" t="s">
        <v>11323</v>
      </c>
      <c r="E2426" s="1">
        <v>2425</v>
      </c>
      <c r="F2426" s="1">
        <v>12</v>
      </c>
      <c r="G2426" s="1" t="s">
        <v>4606</v>
      </c>
      <c r="H2426" s="1" t="s">
        <v>6467</v>
      </c>
      <c r="I2426" s="1">
        <v>6</v>
      </c>
      <c r="L2426" s="1">
        <v>1</v>
      </c>
      <c r="M2426" s="1" t="s">
        <v>1755</v>
      </c>
      <c r="N2426" s="1" t="s">
        <v>8220</v>
      </c>
      <c r="S2426" s="1" t="s">
        <v>341</v>
      </c>
      <c r="T2426" s="1" t="s">
        <v>6594</v>
      </c>
      <c r="U2426" s="1" t="s">
        <v>53</v>
      </c>
      <c r="V2426" s="1" t="s">
        <v>6668</v>
      </c>
      <c r="Y2426" s="1" t="s">
        <v>2817</v>
      </c>
      <c r="Z2426" s="1" t="s">
        <v>7780</v>
      </c>
      <c r="AC2426" s="1">
        <v>35</v>
      </c>
      <c r="AD2426" s="1" t="s">
        <v>39</v>
      </c>
      <c r="AE2426" s="1" t="s">
        <v>8715</v>
      </c>
      <c r="AJ2426" s="1" t="s">
        <v>17</v>
      </c>
      <c r="AK2426" s="1" t="s">
        <v>8908</v>
      </c>
      <c r="AL2426" s="1" t="s">
        <v>351</v>
      </c>
      <c r="AM2426" s="1" t="s">
        <v>8854</v>
      </c>
      <c r="AN2426" s="1" t="s">
        <v>41</v>
      </c>
      <c r="AO2426" s="1" t="s">
        <v>6620</v>
      </c>
      <c r="AP2426" s="1" t="s">
        <v>402</v>
      </c>
      <c r="AQ2426" s="1" t="s">
        <v>6694</v>
      </c>
      <c r="AR2426" s="1" t="s">
        <v>4852</v>
      </c>
      <c r="AS2426" s="1" t="s">
        <v>9111</v>
      </c>
      <c r="AT2426" s="1" t="s">
        <v>297</v>
      </c>
      <c r="AU2426" s="1" t="s">
        <v>11759</v>
      </c>
      <c r="AV2426" s="1" t="s">
        <v>4853</v>
      </c>
      <c r="AW2426" s="1" t="s">
        <v>11795</v>
      </c>
      <c r="BB2426" s="1" t="s">
        <v>46</v>
      </c>
      <c r="BC2426" s="1" t="s">
        <v>6783</v>
      </c>
      <c r="BD2426" s="1" t="s">
        <v>2550</v>
      </c>
      <c r="BE2426" s="1" t="s">
        <v>7719</v>
      </c>
    </row>
    <row r="2427" spans="1:73" ht="13.5" customHeight="1" x14ac:dyDescent="0.25">
      <c r="A2427" s="4" t="str">
        <f t="shared" si="75"/>
        <v>1687_풍각남면_289</v>
      </c>
      <c r="B2427" s="1">
        <v>1687</v>
      </c>
      <c r="C2427" s="1" t="s">
        <v>11322</v>
      </c>
      <c r="D2427" s="1" t="s">
        <v>11323</v>
      </c>
      <c r="E2427" s="1">
        <v>2426</v>
      </c>
      <c r="F2427" s="1">
        <v>12</v>
      </c>
      <c r="G2427" s="1" t="s">
        <v>4606</v>
      </c>
      <c r="H2427" s="1" t="s">
        <v>6467</v>
      </c>
      <c r="I2427" s="1">
        <v>6</v>
      </c>
      <c r="L2427" s="1">
        <v>2</v>
      </c>
      <c r="M2427" s="1" t="s">
        <v>4854</v>
      </c>
      <c r="N2427" s="1" t="s">
        <v>8310</v>
      </c>
      <c r="T2427" s="1" t="s">
        <v>11368</v>
      </c>
      <c r="U2427" s="1" t="s">
        <v>44</v>
      </c>
      <c r="V2427" s="1" t="s">
        <v>6669</v>
      </c>
      <c r="Y2427" s="1" t="s">
        <v>4854</v>
      </c>
      <c r="Z2427" s="1" t="s">
        <v>8310</v>
      </c>
      <c r="AC2427" s="1">
        <v>50</v>
      </c>
      <c r="AD2427" s="1" t="s">
        <v>533</v>
      </c>
      <c r="AE2427" s="1" t="s">
        <v>7162</v>
      </c>
      <c r="AJ2427" s="1" t="s">
        <v>17</v>
      </c>
      <c r="AK2427" s="1" t="s">
        <v>8908</v>
      </c>
      <c r="AL2427" s="1" t="s">
        <v>57</v>
      </c>
      <c r="AM2427" s="1" t="s">
        <v>8919</v>
      </c>
      <c r="AP2427" s="1" t="s">
        <v>4855</v>
      </c>
      <c r="AQ2427" s="1" t="s">
        <v>9009</v>
      </c>
      <c r="AR2427" s="1" t="s">
        <v>4856</v>
      </c>
      <c r="AS2427" s="1" t="s">
        <v>9112</v>
      </c>
      <c r="AT2427" s="1" t="s">
        <v>44</v>
      </c>
      <c r="AU2427" s="1" t="s">
        <v>6669</v>
      </c>
      <c r="AV2427" s="1" t="s">
        <v>4837</v>
      </c>
      <c r="AW2427" s="1" t="s">
        <v>9603</v>
      </c>
      <c r="BB2427" s="1" t="s">
        <v>46</v>
      </c>
      <c r="BC2427" s="1" t="s">
        <v>6783</v>
      </c>
      <c r="BD2427" s="1" t="s">
        <v>13940</v>
      </c>
      <c r="BE2427" s="1" t="s">
        <v>11854</v>
      </c>
      <c r="BG2427" s="1" t="s">
        <v>44</v>
      </c>
      <c r="BH2427" s="1" t="s">
        <v>6669</v>
      </c>
      <c r="BI2427" s="1" t="s">
        <v>157</v>
      </c>
      <c r="BJ2427" s="1" t="s">
        <v>9953</v>
      </c>
      <c r="BK2427" s="1" t="s">
        <v>44</v>
      </c>
      <c r="BL2427" s="1" t="s">
        <v>6669</v>
      </c>
      <c r="BM2427" s="1" t="s">
        <v>4857</v>
      </c>
      <c r="BN2427" s="1" t="s">
        <v>10652</v>
      </c>
      <c r="BO2427" s="1" t="s">
        <v>44</v>
      </c>
      <c r="BP2427" s="1" t="s">
        <v>6669</v>
      </c>
      <c r="BQ2427" s="1" t="s">
        <v>210</v>
      </c>
      <c r="BR2427" s="1" t="s">
        <v>8591</v>
      </c>
      <c r="BS2427" s="1" t="s">
        <v>57</v>
      </c>
      <c r="BT2427" s="1" t="s">
        <v>8919</v>
      </c>
    </row>
    <row r="2428" spans="1:73" ht="13.5" customHeight="1" x14ac:dyDescent="0.25">
      <c r="A2428" s="4" t="str">
        <f t="shared" si="75"/>
        <v>1687_풍각남면_289</v>
      </c>
      <c r="B2428" s="1">
        <v>1687</v>
      </c>
      <c r="C2428" s="1" t="s">
        <v>11322</v>
      </c>
      <c r="D2428" s="1" t="s">
        <v>11323</v>
      </c>
      <c r="E2428" s="1">
        <v>2427</v>
      </c>
      <c r="F2428" s="1">
        <v>12</v>
      </c>
      <c r="G2428" s="1" t="s">
        <v>4606</v>
      </c>
      <c r="H2428" s="1" t="s">
        <v>6467</v>
      </c>
      <c r="I2428" s="1">
        <v>6</v>
      </c>
      <c r="L2428" s="1">
        <v>2</v>
      </c>
      <c r="M2428" s="1" t="s">
        <v>4854</v>
      </c>
      <c r="N2428" s="1" t="s">
        <v>8310</v>
      </c>
      <c r="S2428" s="1" t="s">
        <v>52</v>
      </c>
      <c r="T2428" s="1" t="s">
        <v>6593</v>
      </c>
      <c r="U2428" s="1" t="s">
        <v>53</v>
      </c>
      <c r="V2428" s="1" t="s">
        <v>6668</v>
      </c>
      <c r="Y2428" s="1" t="s">
        <v>4858</v>
      </c>
      <c r="Z2428" s="1" t="s">
        <v>8311</v>
      </c>
      <c r="AC2428" s="1">
        <v>52</v>
      </c>
      <c r="AD2428" s="1" t="s">
        <v>747</v>
      </c>
      <c r="AE2428" s="1" t="s">
        <v>8766</v>
      </c>
      <c r="AJ2428" s="1" t="s">
        <v>17</v>
      </c>
      <c r="AK2428" s="1" t="s">
        <v>8908</v>
      </c>
      <c r="AL2428" s="1" t="s">
        <v>51</v>
      </c>
      <c r="AM2428" s="1" t="s">
        <v>8849</v>
      </c>
      <c r="AN2428" s="1" t="s">
        <v>4859</v>
      </c>
      <c r="AO2428" s="1" t="s">
        <v>8984</v>
      </c>
      <c r="AP2428" s="1" t="s">
        <v>58</v>
      </c>
      <c r="AQ2428" s="1" t="s">
        <v>6774</v>
      </c>
      <c r="AR2428" s="1" t="s">
        <v>11757</v>
      </c>
      <c r="AS2428" s="1" t="s">
        <v>13402</v>
      </c>
      <c r="AT2428" s="1" t="s">
        <v>44</v>
      </c>
      <c r="AU2428" s="1" t="s">
        <v>6669</v>
      </c>
      <c r="AV2428" s="1" t="s">
        <v>235</v>
      </c>
      <c r="AW2428" s="1" t="s">
        <v>8010</v>
      </c>
      <c r="BB2428" s="1" t="s">
        <v>46</v>
      </c>
      <c r="BC2428" s="1" t="s">
        <v>6783</v>
      </c>
      <c r="BD2428" s="1" t="s">
        <v>4860</v>
      </c>
      <c r="BE2428" s="1" t="s">
        <v>8548</v>
      </c>
      <c r="BG2428" s="1" t="s">
        <v>44</v>
      </c>
      <c r="BH2428" s="1" t="s">
        <v>6669</v>
      </c>
      <c r="BI2428" s="1" t="s">
        <v>3074</v>
      </c>
      <c r="BJ2428" s="1" t="s">
        <v>9456</v>
      </c>
      <c r="BM2428" s="1" t="s">
        <v>320</v>
      </c>
      <c r="BN2428" s="1" t="s">
        <v>11933</v>
      </c>
      <c r="BO2428" s="1" t="s">
        <v>44</v>
      </c>
      <c r="BP2428" s="1" t="s">
        <v>6669</v>
      </c>
      <c r="BQ2428" s="1" t="s">
        <v>4173</v>
      </c>
      <c r="BR2428" s="1" t="s">
        <v>8397</v>
      </c>
      <c r="BS2428" s="1" t="s">
        <v>56</v>
      </c>
      <c r="BT2428" s="1" t="s">
        <v>11552</v>
      </c>
    </row>
    <row r="2429" spans="1:73" ht="13.5" customHeight="1" x14ac:dyDescent="0.25">
      <c r="A2429" s="4" t="str">
        <f t="shared" si="75"/>
        <v>1687_풍각남면_289</v>
      </c>
      <c r="B2429" s="1">
        <v>1687</v>
      </c>
      <c r="C2429" s="1" t="s">
        <v>11322</v>
      </c>
      <c r="D2429" s="1" t="s">
        <v>11323</v>
      </c>
      <c r="E2429" s="1">
        <v>2428</v>
      </c>
      <c r="F2429" s="1">
        <v>12</v>
      </c>
      <c r="G2429" s="1" t="s">
        <v>4606</v>
      </c>
      <c r="H2429" s="1" t="s">
        <v>6467</v>
      </c>
      <c r="I2429" s="1">
        <v>6</v>
      </c>
      <c r="L2429" s="1">
        <v>2</v>
      </c>
      <c r="M2429" s="1" t="s">
        <v>4854</v>
      </c>
      <c r="N2429" s="1" t="s">
        <v>8310</v>
      </c>
      <c r="S2429" s="1" t="s">
        <v>93</v>
      </c>
      <c r="T2429" s="1" t="s">
        <v>6597</v>
      </c>
      <c r="U2429" s="1" t="s">
        <v>1089</v>
      </c>
      <c r="V2429" s="1" t="s">
        <v>6744</v>
      </c>
      <c r="Y2429" s="1" t="s">
        <v>4861</v>
      </c>
      <c r="Z2429" s="1" t="s">
        <v>8312</v>
      </c>
      <c r="AC2429" s="1">
        <v>20</v>
      </c>
      <c r="AD2429" s="1" t="s">
        <v>1066</v>
      </c>
      <c r="AE2429" s="1" t="s">
        <v>7176</v>
      </c>
    </row>
    <row r="2430" spans="1:73" ht="13.5" customHeight="1" x14ac:dyDescent="0.25">
      <c r="A2430" s="4" t="str">
        <f t="shared" si="75"/>
        <v>1687_풍각남면_289</v>
      </c>
      <c r="B2430" s="1">
        <v>1687</v>
      </c>
      <c r="C2430" s="1" t="s">
        <v>11322</v>
      </c>
      <c r="D2430" s="1" t="s">
        <v>11323</v>
      </c>
      <c r="E2430" s="1">
        <v>2429</v>
      </c>
      <c r="F2430" s="1">
        <v>12</v>
      </c>
      <c r="G2430" s="1" t="s">
        <v>4606</v>
      </c>
      <c r="H2430" s="1" t="s">
        <v>6467</v>
      </c>
      <c r="I2430" s="1">
        <v>6</v>
      </c>
      <c r="L2430" s="1">
        <v>2</v>
      </c>
      <c r="M2430" s="1" t="s">
        <v>4854</v>
      </c>
      <c r="N2430" s="1" t="s">
        <v>8310</v>
      </c>
      <c r="S2430" s="1" t="s">
        <v>93</v>
      </c>
      <c r="T2430" s="1" t="s">
        <v>6597</v>
      </c>
      <c r="U2430" s="1" t="s">
        <v>4862</v>
      </c>
      <c r="V2430" s="1" t="s">
        <v>6969</v>
      </c>
      <c r="Y2430" s="1" t="s">
        <v>961</v>
      </c>
      <c r="Z2430" s="1" t="s">
        <v>8313</v>
      </c>
      <c r="AC2430" s="1">
        <v>13</v>
      </c>
      <c r="AD2430" s="1" t="s">
        <v>314</v>
      </c>
      <c r="AE2430" s="1" t="s">
        <v>8747</v>
      </c>
    </row>
    <row r="2431" spans="1:73" ht="13.5" customHeight="1" x14ac:dyDescent="0.25">
      <c r="A2431" s="4" t="str">
        <f t="shared" si="75"/>
        <v>1687_풍각남면_289</v>
      </c>
      <c r="B2431" s="1">
        <v>1687</v>
      </c>
      <c r="C2431" s="1" t="s">
        <v>11322</v>
      </c>
      <c r="D2431" s="1" t="s">
        <v>11323</v>
      </c>
      <c r="E2431" s="1">
        <v>2430</v>
      </c>
      <c r="F2431" s="1">
        <v>12</v>
      </c>
      <c r="G2431" s="1" t="s">
        <v>4606</v>
      </c>
      <c r="H2431" s="1" t="s">
        <v>6467</v>
      </c>
      <c r="I2431" s="1">
        <v>6</v>
      </c>
      <c r="L2431" s="1">
        <v>2</v>
      </c>
      <c r="M2431" s="1" t="s">
        <v>4854</v>
      </c>
      <c r="N2431" s="1" t="s">
        <v>8310</v>
      </c>
      <c r="S2431" s="1" t="s">
        <v>70</v>
      </c>
      <c r="T2431" s="1" t="s">
        <v>6596</v>
      </c>
      <c r="Y2431" s="1" t="s">
        <v>2000</v>
      </c>
      <c r="Z2431" s="1" t="s">
        <v>7586</v>
      </c>
      <c r="AC2431" s="1">
        <v>11</v>
      </c>
      <c r="AD2431" s="1" t="s">
        <v>192</v>
      </c>
      <c r="AE2431" s="1" t="s">
        <v>8735</v>
      </c>
    </row>
    <row r="2432" spans="1:73" ht="13.5" customHeight="1" x14ac:dyDescent="0.25">
      <c r="A2432" s="4" t="str">
        <f t="shared" si="75"/>
        <v>1687_풍각남면_289</v>
      </c>
      <c r="B2432" s="1">
        <v>1687</v>
      </c>
      <c r="C2432" s="1" t="s">
        <v>11322</v>
      </c>
      <c r="D2432" s="1" t="s">
        <v>11323</v>
      </c>
      <c r="E2432" s="1">
        <v>2431</v>
      </c>
      <c r="F2432" s="1">
        <v>12</v>
      </c>
      <c r="G2432" s="1" t="s">
        <v>4606</v>
      </c>
      <c r="H2432" s="1" t="s">
        <v>6467</v>
      </c>
      <c r="I2432" s="1">
        <v>6</v>
      </c>
      <c r="L2432" s="1">
        <v>2</v>
      </c>
      <c r="M2432" s="1" t="s">
        <v>4854</v>
      </c>
      <c r="N2432" s="1" t="s">
        <v>8310</v>
      </c>
      <c r="S2432" s="1" t="s">
        <v>341</v>
      </c>
      <c r="T2432" s="1" t="s">
        <v>6594</v>
      </c>
      <c r="U2432" s="1" t="s">
        <v>53</v>
      </c>
      <c r="V2432" s="1" t="s">
        <v>6668</v>
      </c>
      <c r="Y2432" s="1" t="s">
        <v>13773</v>
      </c>
      <c r="Z2432" s="1" t="s">
        <v>11490</v>
      </c>
      <c r="AC2432" s="1">
        <v>22</v>
      </c>
      <c r="AD2432" s="1" t="s">
        <v>253</v>
      </c>
      <c r="AE2432" s="1" t="s">
        <v>8742</v>
      </c>
      <c r="AJ2432" s="1" t="s">
        <v>17</v>
      </c>
      <c r="AK2432" s="1" t="s">
        <v>8908</v>
      </c>
      <c r="AL2432" s="1" t="s">
        <v>497</v>
      </c>
      <c r="AM2432" s="1" t="s">
        <v>8848</v>
      </c>
      <c r="AN2432" s="1" t="s">
        <v>693</v>
      </c>
      <c r="AO2432" s="1" t="s">
        <v>8970</v>
      </c>
      <c r="AP2432" s="1" t="s">
        <v>60</v>
      </c>
      <c r="AQ2432" s="1" t="s">
        <v>7012</v>
      </c>
      <c r="AR2432" s="1" t="s">
        <v>4831</v>
      </c>
      <c r="AS2432" s="1" t="s">
        <v>11679</v>
      </c>
    </row>
    <row r="2433" spans="1:73" ht="13.5" customHeight="1" x14ac:dyDescent="0.25">
      <c r="A2433" s="4" t="str">
        <f t="shared" si="75"/>
        <v>1687_풍각남면_289</v>
      </c>
      <c r="B2433" s="1">
        <v>1687</v>
      </c>
      <c r="C2433" s="1" t="s">
        <v>11322</v>
      </c>
      <c r="D2433" s="1" t="s">
        <v>11323</v>
      </c>
      <c r="E2433" s="1">
        <v>2432</v>
      </c>
      <c r="F2433" s="1">
        <v>12</v>
      </c>
      <c r="G2433" s="1" t="s">
        <v>4606</v>
      </c>
      <c r="H2433" s="1" t="s">
        <v>6467</v>
      </c>
      <c r="I2433" s="1">
        <v>6</v>
      </c>
      <c r="L2433" s="1">
        <v>3</v>
      </c>
      <c r="M2433" s="1" t="s">
        <v>1461</v>
      </c>
      <c r="N2433" s="1" t="s">
        <v>8047</v>
      </c>
      <c r="T2433" s="1" t="s">
        <v>11369</v>
      </c>
      <c r="U2433" s="1" t="s">
        <v>4863</v>
      </c>
      <c r="V2433" s="1" t="s">
        <v>6743</v>
      </c>
      <c r="Y2433" s="1" t="s">
        <v>1461</v>
      </c>
      <c r="Z2433" s="1" t="s">
        <v>8047</v>
      </c>
      <c r="AC2433" s="1">
        <v>43</v>
      </c>
      <c r="AD2433" s="1" t="s">
        <v>382</v>
      </c>
      <c r="AE2433" s="1" t="s">
        <v>8753</v>
      </c>
      <c r="AJ2433" s="1" t="s">
        <v>17</v>
      </c>
      <c r="AK2433" s="1" t="s">
        <v>8908</v>
      </c>
      <c r="AL2433" s="1" t="s">
        <v>86</v>
      </c>
      <c r="AM2433" s="1" t="s">
        <v>8853</v>
      </c>
      <c r="AN2433" s="1" t="s">
        <v>41</v>
      </c>
      <c r="AO2433" s="1" t="s">
        <v>6620</v>
      </c>
      <c r="AP2433" s="1" t="s">
        <v>402</v>
      </c>
      <c r="AQ2433" s="1" t="s">
        <v>6694</v>
      </c>
      <c r="AR2433" s="1" t="s">
        <v>4852</v>
      </c>
      <c r="AS2433" s="1" t="s">
        <v>9111</v>
      </c>
      <c r="AT2433" s="1" t="s">
        <v>44</v>
      </c>
      <c r="AU2433" s="1" t="s">
        <v>6669</v>
      </c>
      <c r="AV2433" s="1" t="s">
        <v>2716</v>
      </c>
      <c r="AW2433" s="1" t="s">
        <v>8158</v>
      </c>
      <c r="BB2433" s="1" t="s">
        <v>46</v>
      </c>
      <c r="BC2433" s="1" t="s">
        <v>6783</v>
      </c>
      <c r="BD2433" s="1" t="s">
        <v>4864</v>
      </c>
      <c r="BE2433" s="1" t="s">
        <v>9835</v>
      </c>
      <c r="BG2433" s="1" t="s">
        <v>60</v>
      </c>
      <c r="BH2433" s="1" t="s">
        <v>7012</v>
      </c>
      <c r="BI2433" s="1" t="s">
        <v>495</v>
      </c>
      <c r="BJ2433" s="1" t="s">
        <v>7763</v>
      </c>
      <c r="BK2433" s="1" t="s">
        <v>60</v>
      </c>
      <c r="BL2433" s="1" t="s">
        <v>7012</v>
      </c>
      <c r="BM2433" s="1" t="s">
        <v>3338</v>
      </c>
      <c r="BN2433" s="1" t="s">
        <v>8354</v>
      </c>
      <c r="BO2433" s="1" t="s">
        <v>60</v>
      </c>
      <c r="BP2433" s="1" t="s">
        <v>7012</v>
      </c>
      <c r="BQ2433" s="1" t="s">
        <v>4865</v>
      </c>
      <c r="BR2433" s="1" t="s">
        <v>12183</v>
      </c>
      <c r="BS2433" s="1" t="s">
        <v>522</v>
      </c>
      <c r="BT2433" s="1" t="s">
        <v>8889</v>
      </c>
    </row>
    <row r="2434" spans="1:73" ht="13.5" customHeight="1" x14ac:dyDescent="0.25">
      <c r="A2434" s="4" t="str">
        <f t="shared" si="75"/>
        <v>1687_풍각남면_289</v>
      </c>
      <c r="B2434" s="1">
        <v>1687</v>
      </c>
      <c r="C2434" s="1" t="s">
        <v>11322</v>
      </c>
      <c r="D2434" s="1" t="s">
        <v>11323</v>
      </c>
      <c r="E2434" s="1">
        <v>2433</v>
      </c>
      <c r="F2434" s="1">
        <v>12</v>
      </c>
      <c r="G2434" s="1" t="s">
        <v>4606</v>
      </c>
      <c r="H2434" s="1" t="s">
        <v>6467</v>
      </c>
      <c r="I2434" s="1">
        <v>6</v>
      </c>
      <c r="L2434" s="1">
        <v>3</v>
      </c>
      <c r="M2434" s="1" t="s">
        <v>1461</v>
      </c>
      <c r="N2434" s="1" t="s">
        <v>8047</v>
      </c>
      <c r="S2434" s="1" t="s">
        <v>52</v>
      </c>
      <c r="T2434" s="1" t="s">
        <v>6593</v>
      </c>
      <c r="U2434" s="1" t="s">
        <v>53</v>
      </c>
      <c r="V2434" s="1" t="s">
        <v>6668</v>
      </c>
      <c r="Y2434" s="1" t="s">
        <v>13526</v>
      </c>
      <c r="Z2434" s="1" t="s">
        <v>13527</v>
      </c>
      <c r="AC2434" s="1">
        <v>40</v>
      </c>
      <c r="AD2434" s="1" t="s">
        <v>327</v>
      </c>
      <c r="AE2434" s="1" t="s">
        <v>8748</v>
      </c>
      <c r="AJ2434" s="1" t="s">
        <v>17</v>
      </c>
      <c r="AK2434" s="1" t="s">
        <v>8908</v>
      </c>
      <c r="AL2434" s="1" t="s">
        <v>108</v>
      </c>
      <c r="AM2434" s="1" t="s">
        <v>8869</v>
      </c>
      <c r="AN2434" s="1" t="s">
        <v>699</v>
      </c>
      <c r="AO2434" s="1" t="s">
        <v>8977</v>
      </c>
      <c r="AP2434" s="1" t="s">
        <v>58</v>
      </c>
      <c r="AQ2434" s="1" t="s">
        <v>6774</v>
      </c>
      <c r="AR2434" s="1" t="s">
        <v>4866</v>
      </c>
      <c r="AS2434" s="1" t="s">
        <v>9113</v>
      </c>
      <c r="AT2434" s="1" t="s">
        <v>44</v>
      </c>
      <c r="AU2434" s="1" t="s">
        <v>6669</v>
      </c>
      <c r="AV2434" s="1" t="s">
        <v>4867</v>
      </c>
      <c r="AW2434" s="1" t="s">
        <v>13331</v>
      </c>
      <c r="BB2434" s="1" t="s">
        <v>46</v>
      </c>
      <c r="BC2434" s="1" t="s">
        <v>6783</v>
      </c>
      <c r="BD2434" s="1" t="s">
        <v>1470</v>
      </c>
      <c r="BE2434" s="1" t="s">
        <v>7455</v>
      </c>
      <c r="BG2434" s="1" t="s">
        <v>44</v>
      </c>
      <c r="BH2434" s="1" t="s">
        <v>6669</v>
      </c>
      <c r="BI2434" s="1" t="s">
        <v>13432</v>
      </c>
      <c r="BJ2434" s="1" t="s">
        <v>13506</v>
      </c>
      <c r="BK2434" s="1" t="s">
        <v>44</v>
      </c>
      <c r="BL2434" s="1" t="s">
        <v>6669</v>
      </c>
      <c r="BM2434" s="1" t="s">
        <v>3220</v>
      </c>
      <c r="BN2434" s="1" t="s">
        <v>9595</v>
      </c>
      <c r="BO2434" s="1" t="s">
        <v>44</v>
      </c>
      <c r="BP2434" s="1" t="s">
        <v>6669</v>
      </c>
      <c r="BQ2434" s="1" t="s">
        <v>2906</v>
      </c>
      <c r="BR2434" s="1" t="s">
        <v>7807</v>
      </c>
      <c r="BS2434" s="1" t="s">
        <v>699</v>
      </c>
      <c r="BT2434" s="1" t="s">
        <v>8977</v>
      </c>
    </row>
    <row r="2435" spans="1:73" ht="13.5" customHeight="1" x14ac:dyDescent="0.25">
      <c r="A2435" s="4" t="str">
        <f t="shared" si="75"/>
        <v>1687_풍각남면_289</v>
      </c>
      <c r="B2435" s="1">
        <v>1687</v>
      </c>
      <c r="C2435" s="1" t="s">
        <v>11322</v>
      </c>
      <c r="D2435" s="1" t="s">
        <v>11323</v>
      </c>
      <c r="E2435" s="1">
        <v>2434</v>
      </c>
      <c r="F2435" s="1">
        <v>12</v>
      </c>
      <c r="G2435" s="1" t="s">
        <v>4606</v>
      </c>
      <c r="H2435" s="1" t="s">
        <v>6467</v>
      </c>
      <c r="I2435" s="1">
        <v>6</v>
      </c>
      <c r="L2435" s="1">
        <v>3</v>
      </c>
      <c r="M2435" s="1" t="s">
        <v>1461</v>
      </c>
      <c r="N2435" s="1" t="s">
        <v>8047</v>
      </c>
      <c r="S2435" s="1" t="s">
        <v>93</v>
      </c>
      <c r="T2435" s="1" t="s">
        <v>6597</v>
      </c>
      <c r="Y2435" s="1" t="s">
        <v>4868</v>
      </c>
      <c r="Z2435" s="1" t="s">
        <v>8314</v>
      </c>
      <c r="AC2435" s="1">
        <v>10</v>
      </c>
      <c r="AD2435" s="1" t="s">
        <v>67</v>
      </c>
      <c r="AE2435" s="1" t="s">
        <v>8717</v>
      </c>
    </row>
    <row r="2436" spans="1:73" ht="13.5" customHeight="1" x14ac:dyDescent="0.25">
      <c r="A2436" s="4" t="str">
        <f t="shared" si="75"/>
        <v>1687_풍각남면_289</v>
      </c>
      <c r="B2436" s="1">
        <v>1687</v>
      </c>
      <c r="C2436" s="1" t="s">
        <v>11322</v>
      </c>
      <c r="D2436" s="1" t="s">
        <v>11323</v>
      </c>
      <c r="E2436" s="1">
        <v>2435</v>
      </c>
      <c r="F2436" s="1">
        <v>12</v>
      </c>
      <c r="G2436" s="1" t="s">
        <v>4606</v>
      </c>
      <c r="H2436" s="1" t="s">
        <v>6467</v>
      </c>
      <c r="I2436" s="1">
        <v>6</v>
      </c>
      <c r="L2436" s="1">
        <v>3</v>
      </c>
      <c r="M2436" s="1" t="s">
        <v>1461</v>
      </c>
      <c r="N2436" s="1" t="s">
        <v>8047</v>
      </c>
      <c r="S2436" s="1" t="s">
        <v>93</v>
      </c>
      <c r="T2436" s="1" t="s">
        <v>6597</v>
      </c>
      <c r="Y2436" s="1" t="s">
        <v>1772</v>
      </c>
      <c r="Z2436" s="1" t="s">
        <v>7789</v>
      </c>
      <c r="AC2436" s="1">
        <v>7</v>
      </c>
      <c r="AD2436" s="1" t="s">
        <v>121</v>
      </c>
      <c r="AE2436" s="1" t="s">
        <v>8725</v>
      </c>
    </row>
    <row r="2437" spans="1:73" ht="13.5" customHeight="1" x14ac:dyDescent="0.25">
      <c r="A2437" s="4" t="str">
        <f t="shared" si="75"/>
        <v>1687_풍각남면_289</v>
      </c>
      <c r="B2437" s="1">
        <v>1687</v>
      </c>
      <c r="C2437" s="1" t="s">
        <v>11322</v>
      </c>
      <c r="D2437" s="1" t="s">
        <v>11323</v>
      </c>
      <c r="E2437" s="1">
        <v>2436</v>
      </c>
      <c r="F2437" s="1">
        <v>12</v>
      </c>
      <c r="G2437" s="1" t="s">
        <v>4606</v>
      </c>
      <c r="H2437" s="1" t="s">
        <v>6467</v>
      </c>
      <c r="I2437" s="1">
        <v>6</v>
      </c>
      <c r="L2437" s="1">
        <v>4</v>
      </c>
      <c r="M2437" s="1" t="s">
        <v>4020</v>
      </c>
      <c r="N2437" s="1" t="s">
        <v>8315</v>
      </c>
      <c r="T2437" s="1" t="s">
        <v>11368</v>
      </c>
      <c r="U2437" s="1" t="s">
        <v>44</v>
      </c>
      <c r="V2437" s="1" t="s">
        <v>6669</v>
      </c>
      <c r="Y2437" s="1" t="s">
        <v>4020</v>
      </c>
      <c r="Z2437" s="1" t="s">
        <v>8315</v>
      </c>
      <c r="AC2437" s="1">
        <v>58</v>
      </c>
      <c r="AD2437" s="1" t="s">
        <v>1424</v>
      </c>
      <c r="AE2437" s="1" t="s">
        <v>8770</v>
      </c>
      <c r="AJ2437" s="1" t="s">
        <v>17</v>
      </c>
      <c r="AK2437" s="1" t="s">
        <v>8908</v>
      </c>
      <c r="AL2437" s="1" t="s">
        <v>51</v>
      </c>
      <c r="AM2437" s="1" t="s">
        <v>8849</v>
      </c>
      <c r="AN2437" s="1" t="s">
        <v>41</v>
      </c>
      <c r="AO2437" s="1" t="s">
        <v>6620</v>
      </c>
      <c r="AP2437" s="1" t="s">
        <v>58</v>
      </c>
      <c r="AQ2437" s="1" t="s">
        <v>6774</v>
      </c>
      <c r="AR2437" s="1" t="s">
        <v>4428</v>
      </c>
      <c r="AS2437" s="1" t="s">
        <v>9097</v>
      </c>
      <c r="AT2437" s="1" t="s">
        <v>44</v>
      </c>
      <c r="AU2437" s="1" t="s">
        <v>6669</v>
      </c>
      <c r="AV2437" s="1" t="s">
        <v>4156</v>
      </c>
      <c r="AW2437" s="1" t="s">
        <v>7261</v>
      </c>
      <c r="BB2437" s="1" t="s">
        <v>46</v>
      </c>
      <c r="BC2437" s="1" t="s">
        <v>6783</v>
      </c>
      <c r="BD2437" s="1" t="s">
        <v>4157</v>
      </c>
      <c r="BE2437" s="1" t="s">
        <v>8381</v>
      </c>
      <c r="BG2437" s="1" t="s">
        <v>60</v>
      </c>
      <c r="BH2437" s="1" t="s">
        <v>7012</v>
      </c>
      <c r="BI2437" s="1" t="s">
        <v>4869</v>
      </c>
      <c r="BJ2437" s="1" t="s">
        <v>7201</v>
      </c>
      <c r="BK2437" s="1" t="s">
        <v>60</v>
      </c>
      <c r="BL2437" s="1" t="s">
        <v>7012</v>
      </c>
      <c r="BM2437" s="1" t="s">
        <v>872</v>
      </c>
      <c r="BN2437" s="1" t="s">
        <v>7709</v>
      </c>
      <c r="BO2437" s="1" t="s">
        <v>44</v>
      </c>
      <c r="BP2437" s="1" t="s">
        <v>6669</v>
      </c>
      <c r="BQ2437" s="1" t="s">
        <v>4870</v>
      </c>
      <c r="BR2437" s="1" t="s">
        <v>11144</v>
      </c>
      <c r="BS2437" s="1" t="s">
        <v>51</v>
      </c>
      <c r="BT2437" s="1" t="s">
        <v>8849</v>
      </c>
    </row>
    <row r="2438" spans="1:73" ht="13.5" customHeight="1" x14ac:dyDescent="0.25">
      <c r="A2438" s="4" t="str">
        <f t="shared" si="75"/>
        <v>1687_풍각남면_289</v>
      </c>
      <c r="B2438" s="1">
        <v>1687</v>
      </c>
      <c r="C2438" s="1" t="s">
        <v>11322</v>
      </c>
      <c r="D2438" s="1" t="s">
        <v>11323</v>
      </c>
      <c r="E2438" s="1">
        <v>2437</v>
      </c>
      <c r="F2438" s="1">
        <v>12</v>
      </c>
      <c r="G2438" s="1" t="s">
        <v>4606</v>
      </c>
      <c r="H2438" s="1" t="s">
        <v>6467</v>
      </c>
      <c r="I2438" s="1">
        <v>6</v>
      </c>
      <c r="L2438" s="1">
        <v>4</v>
      </c>
      <c r="M2438" s="1" t="s">
        <v>4020</v>
      </c>
      <c r="N2438" s="1" t="s">
        <v>8315</v>
      </c>
      <c r="S2438" s="1" t="s">
        <v>52</v>
      </c>
      <c r="T2438" s="1" t="s">
        <v>6593</v>
      </c>
      <c r="U2438" s="1" t="s">
        <v>53</v>
      </c>
      <c r="V2438" s="1" t="s">
        <v>6668</v>
      </c>
      <c r="Y2438" s="1" t="s">
        <v>4871</v>
      </c>
      <c r="Z2438" s="1" t="s">
        <v>8207</v>
      </c>
      <c r="AC2438" s="1">
        <v>54</v>
      </c>
      <c r="AD2438" s="1" t="s">
        <v>264</v>
      </c>
      <c r="AE2438" s="1" t="s">
        <v>8743</v>
      </c>
      <c r="AJ2438" s="1" t="s">
        <v>17</v>
      </c>
      <c r="AK2438" s="1" t="s">
        <v>8908</v>
      </c>
      <c r="AL2438" s="1" t="s">
        <v>51</v>
      </c>
      <c r="AM2438" s="1" t="s">
        <v>8849</v>
      </c>
      <c r="AN2438" s="1" t="s">
        <v>522</v>
      </c>
      <c r="AO2438" s="1" t="s">
        <v>8889</v>
      </c>
      <c r="AP2438" s="1" t="s">
        <v>58</v>
      </c>
      <c r="AQ2438" s="1" t="s">
        <v>6774</v>
      </c>
      <c r="AR2438" s="1" t="s">
        <v>4872</v>
      </c>
      <c r="AS2438" s="1" t="s">
        <v>11716</v>
      </c>
      <c r="AT2438" s="1" t="s">
        <v>44</v>
      </c>
      <c r="AU2438" s="1" t="s">
        <v>6669</v>
      </c>
      <c r="AV2438" s="1" t="s">
        <v>4873</v>
      </c>
      <c r="AW2438" s="1" t="s">
        <v>13577</v>
      </c>
      <c r="BB2438" s="1" t="s">
        <v>53</v>
      </c>
      <c r="BC2438" s="1" t="s">
        <v>6668</v>
      </c>
      <c r="BD2438" s="1" t="s">
        <v>4874</v>
      </c>
      <c r="BE2438" s="1" t="s">
        <v>9836</v>
      </c>
      <c r="BG2438" s="1" t="s">
        <v>44</v>
      </c>
      <c r="BH2438" s="1" t="s">
        <v>6669</v>
      </c>
      <c r="BI2438" s="1" t="s">
        <v>4875</v>
      </c>
      <c r="BJ2438" s="1" t="s">
        <v>8388</v>
      </c>
      <c r="BK2438" s="1" t="s">
        <v>44</v>
      </c>
      <c r="BL2438" s="1" t="s">
        <v>6669</v>
      </c>
      <c r="BM2438" s="1" t="s">
        <v>3733</v>
      </c>
      <c r="BN2438" s="1" t="s">
        <v>8647</v>
      </c>
      <c r="BO2438" s="1" t="s">
        <v>44</v>
      </c>
      <c r="BP2438" s="1" t="s">
        <v>6669</v>
      </c>
      <c r="BQ2438" s="1" t="s">
        <v>2414</v>
      </c>
      <c r="BR2438" s="1" t="s">
        <v>9585</v>
      </c>
      <c r="BS2438" s="1" t="s">
        <v>106</v>
      </c>
      <c r="BT2438" s="1" t="s">
        <v>8894</v>
      </c>
    </row>
    <row r="2439" spans="1:73" ht="13.5" customHeight="1" x14ac:dyDescent="0.25">
      <c r="A2439" s="4" t="str">
        <f t="shared" si="75"/>
        <v>1687_풍각남면_289</v>
      </c>
      <c r="B2439" s="1">
        <v>1687</v>
      </c>
      <c r="C2439" s="1" t="s">
        <v>11322</v>
      </c>
      <c r="D2439" s="1" t="s">
        <v>11323</v>
      </c>
      <c r="E2439" s="1">
        <v>2438</v>
      </c>
      <c r="F2439" s="1">
        <v>12</v>
      </c>
      <c r="G2439" s="1" t="s">
        <v>4606</v>
      </c>
      <c r="H2439" s="1" t="s">
        <v>6467</v>
      </c>
      <c r="I2439" s="1">
        <v>6</v>
      </c>
      <c r="L2439" s="1">
        <v>4</v>
      </c>
      <c r="M2439" s="1" t="s">
        <v>4020</v>
      </c>
      <c r="N2439" s="1" t="s">
        <v>8315</v>
      </c>
      <c r="S2439" s="1" t="s">
        <v>70</v>
      </c>
      <c r="T2439" s="1" t="s">
        <v>6596</v>
      </c>
      <c r="Y2439" s="1" t="s">
        <v>13412</v>
      </c>
      <c r="Z2439" s="1" t="s">
        <v>13413</v>
      </c>
      <c r="AC2439" s="1">
        <v>14</v>
      </c>
      <c r="AD2439" s="1" t="s">
        <v>240</v>
      </c>
      <c r="AE2439" s="1" t="s">
        <v>8740</v>
      </c>
    </row>
    <row r="2440" spans="1:73" ht="13.5" customHeight="1" x14ac:dyDescent="0.25">
      <c r="A2440" s="4" t="str">
        <f t="shared" si="75"/>
        <v>1687_풍각남면_289</v>
      </c>
      <c r="B2440" s="1">
        <v>1687</v>
      </c>
      <c r="C2440" s="1" t="s">
        <v>11322</v>
      </c>
      <c r="D2440" s="1" t="s">
        <v>11323</v>
      </c>
      <c r="E2440" s="1">
        <v>2439</v>
      </c>
      <c r="F2440" s="1">
        <v>12</v>
      </c>
      <c r="G2440" s="1" t="s">
        <v>4606</v>
      </c>
      <c r="H2440" s="1" t="s">
        <v>6467</v>
      </c>
      <c r="I2440" s="1">
        <v>6</v>
      </c>
      <c r="L2440" s="1">
        <v>4</v>
      </c>
      <c r="M2440" s="1" t="s">
        <v>4020</v>
      </c>
      <c r="N2440" s="1" t="s">
        <v>8315</v>
      </c>
      <c r="S2440" s="1" t="s">
        <v>93</v>
      </c>
      <c r="T2440" s="1" t="s">
        <v>6597</v>
      </c>
      <c r="Y2440" s="1" t="s">
        <v>13941</v>
      </c>
      <c r="Z2440" s="1" t="s">
        <v>8316</v>
      </c>
      <c r="AC2440" s="1">
        <v>20</v>
      </c>
      <c r="AD2440" s="1" t="s">
        <v>1066</v>
      </c>
      <c r="AE2440" s="1" t="s">
        <v>7176</v>
      </c>
    </row>
    <row r="2441" spans="1:73" ht="13.5" customHeight="1" x14ac:dyDescent="0.25">
      <c r="A2441" s="4" t="str">
        <f t="shared" si="75"/>
        <v>1687_풍각남면_289</v>
      </c>
      <c r="B2441" s="1">
        <v>1687</v>
      </c>
      <c r="C2441" s="1" t="s">
        <v>11322</v>
      </c>
      <c r="D2441" s="1" t="s">
        <v>11323</v>
      </c>
      <c r="E2441" s="1">
        <v>2440</v>
      </c>
      <c r="F2441" s="1">
        <v>12</v>
      </c>
      <c r="G2441" s="1" t="s">
        <v>4606</v>
      </c>
      <c r="H2441" s="1" t="s">
        <v>6467</v>
      </c>
      <c r="I2441" s="1">
        <v>6</v>
      </c>
      <c r="L2441" s="1">
        <v>4</v>
      </c>
      <c r="M2441" s="1" t="s">
        <v>4020</v>
      </c>
      <c r="N2441" s="1" t="s">
        <v>8315</v>
      </c>
      <c r="S2441" s="1" t="s">
        <v>341</v>
      </c>
      <c r="T2441" s="1" t="s">
        <v>6594</v>
      </c>
      <c r="U2441" s="1" t="s">
        <v>53</v>
      </c>
      <c r="V2441" s="1" t="s">
        <v>6668</v>
      </c>
      <c r="Y2441" s="1" t="s">
        <v>3581</v>
      </c>
      <c r="Z2441" s="1" t="s">
        <v>7969</v>
      </c>
      <c r="AC2441" s="1">
        <v>26</v>
      </c>
      <c r="AD2441" s="1" t="s">
        <v>141</v>
      </c>
      <c r="AE2441" s="1" t="s">
        <v>8729</v>
      </c>
      <c r="AN2441" s="1" t="s">
        <v>1506</v>
      </c>
      <c r="AO2441" s="1" t="s">
        <v>8852</v>
      </c>
      <c r="AP2441" s="1" t="s">
        <v>60</v>
      </c>
      <c r="AQ2441" s="1" t="s">
        <v>7012</v>
      </c>
      <c r="AR2441" s="1" t="s">
        <v>4876</v>
      </c>
      <c r="AS2441" s="1" t="s">
        <v>11661</v>
      </c>
      <c r="AT2441" s="1" t="s">
        <v>297</v>
      </c>
      <c r="AU2441" s="1" t="s">
        <v>11759</v>
      </c>
      <c r="AV2441" s="1" t="s">
        <v>4877</v>
      </c>
      <c r="AW2441" s="1" t="s">
        <v>13575</v>
      </c>
      <c r="BB2441" s="1" t="s">
        <v>46</v>
      </c>
      <c r="BC2441" s="1" t="s">
        <v>6783</v>
      </c>
      <c r="BD2441" s="1" t="s">
        <v>4106</v>
      </c>
      <c r="BE2441" s="1" t="s">
        <v>9811</v>
      </c>
    </row>
    <row r="2442" spans="1:73" ht="13.5" customHeight="1" x14ac:dyDescent="0.25">
      <c r="A2442" s="4" t="str">
        <f t="shared" si="75"/>
        <v>1687_풍각남면_289</v>
      </c>
      <c r="B2442" s="1">
        <v>1687</v>
      </c>
      <c r="C2442" s="1" t="s">
        <v>11322</v>
      </c>
      <c r="D2442" s="1" t="s">
        <v>11323</v>
      </c>
      <c r="E2442" s="1">
        <v>2441</v>
      </c>
      <c r="F2442" s="1">
        <v>12</v>
      </c>
      <c r="G2442" s="1" t="s">
        <v>4606</v>
      </c>
      <c r="H2442" s="1" t="s">
        <v>6467</v>
      </c>
      <c r="I2442" s="1">
        <v>6</v>
      </c>
      <c r="L2442" s="1">
        <v>4</v>
      </c>
      <c r="M2442" s="1" t="s">
        <v>4020</v>
      </c>
      <c r="N2442" s="1" t="s">
        <v>8315</v>
      </c>
      <c r="S2442" s="1" t="s">
        <v>914</v>
      </c>
      <c r="T2442" s="1" t="s">
        <v>6611</v>
      </c>
      <c r="Y2442" s="1" t="s">
        <v>13435</v>
      </c>
      <c r="Z2442" s="1" t="s">
        <v>13453</v>
      </c>
      <c r="AC2442" s="1">
        <v>2</v>
      </c>
      <c r="AD2442" s="1" t="s">
        <v>69</v>
      </c>
      <c r="AE2442" s="1" t="s">
        <v>6722</v>
      </c>
      <c r="AF2442" s="1" t="s">
        <v>97</v>
      </c>
      <c r="AG2442" s="1" t="s">
        <v>8774</v>
      </c>
    </row>
    <row r="2443" spans="1:73" ht="13.5" customHeight="1" x14ac:dyDescent="0.25">
      <c r="A2443" s="4" t="str">
        <f t="shared" si="75"/>
        <v>1687_풍각남면_289</v>
      </c>
      <c r="B2443" s="1">
        <v>1687</v>
      </c>
      <c r="C2443" s="1" t="s">
        <v>11322</v>
      </c>
      <c r="D2443" s="1" t="s">
        <v>11323</v>
      </c>
      <c r="E2443" s="1">
        <v>2442</v>
      </c>
      <c r="F2443" s="1">
        <v>12</v>
      </c>
      <c r="G2443" s="1" t="s">
        <v>4606</v>
      </c>
      <c r="H2443" s="1" t="s">
        <v>6467</v>
      </c>
      <c r="I2443" s="1">
        <v>6</v>
      </c>
      <c r="L2443" s="1">
        <v>5</v>
      </c>
      <c r="M2443" s="1" t="s">
        <v>5093</v>
      </c>
      <c r="N2443" s="1" t="s">
        <v>13179</v>
      </c>
      <c r="T2443" s="1" t="s">
        <v>11368</v>
      </c>
      <c r="U2443" s="1" t="s">
        <v>4878</v>
      </c>
      <c r="V2443" s="1" t="s">
        <v>6970</v>
      </c>
      <c r="W2443" s="1" t="s">
        <v>98</v>
      </c>
      <c r="X2443" s="1" t="s">
        <v>11439</v>
      </c>
      <c r="Y2443" s="1" t="s">
        <v>1094</v>
      </c>
      <c r="Z2443" s="1" t="s">
        <v>7345</v>
      </c>
      <c r="AC2443" s="1">
        <v>58</v>
      </c>
      <c r="AD2443" s="1" t="s">
        <v>1424</v>
      </c>
      <c r="AE2443" s="1" t="s">
        <v>8770</v>
      </c>
      <c r="AJ2443" s="1" t="s">
        <v>17</v>
      </c>
      <c r="AK2443" s="1" t="s">
        <v>8908</v>
      </c>
      <c r="AL2443" s="1" t="s">
        <v>51</v>
      </c>
      <c r="AM2443" s="1" t="s">
        <v>8849</v>
      </c>
      <c r="AT2443" s="1" t="s">
        <v>60</v>
      </c>
      <c r="AU2443" s="1" t="s">
        <v>7012</v>
      </c>
      <c r="AV2443" s="1" t="s">
        <v>4156</v>
      </c>
      <c r="AW2443" s="1" t="s">
        <v>7261</v>
      </c>
      <c r="BG2443" s="1" t="s">
        <v>60</v>
      </c>
      <c r="BH2443" s="1" t="s">
        <v>7012</v>
      </c>
      <c r="BI2443" s="1" t="s">
        <v>1777</v>
      </c>
      <c r="BJ2443" s="1" t="s">
        <v>7201</v>
      </c>
      <c r="BK2443" s="1" t="s">
        <v>60</v>
      </c>
      <c r="BL2443" s="1" t="s">
        <v>7012</v>
      </c>
      <c r="BM2443" s="1" t="s">
        <v>872</v>
      </c>
      <c r="BN2443" s="1" t="s">
        <v>7709</v>
      </c>
      <c r="BO2443" s="1" t="s">
        <v>44</v>
      </c>
      <c r="BP2443" s="1" t="s">
        <v>6669</v>
      </c>
      <c r="BQ2443" s="1" t="s">
        <v>4879</v>
      </c>
      <c r="BR2443" s="1" t="s">
        <v>10656</v>
      </c>
      <c r="BS2443" s="1" t="s">
        <v>51</v>
      </c>
      <c r="BT2443" s="1" t="s">
        <v>8849</v>
      </c>
      <c r="BU2443" s="1" t="s">
        <v>14189</v>
      </c>
    </row>
    <row r="2444" spans="1:73" ht="13.5" customHeight="1" x14ac:dyDescent="0.25">
      <c r="A2444" s="4" t="str">
        <f t="shared" si="75"/>
        <v>1687_풍각남면_289</v>
      </c>
      <c r="B2444" s="1">
        <v>1687</v>
      </c>
      <c r="C2444" s="1" t="s">
        <v>11322</v>
      </c>
      <c r="D2444" s="1" t="s">
        <v>11323</v>
      </c>
      <c r="E2444" s="1">
        <v>2443</v>
      </c>
      <c r="F2444" s="1">
        <v>12</v>
      </c>
      <c r="G2444" s="1" t="s">
        <v>4606</v>
      </c>
      <c r="H2444" s="1" t="s">
        <v>6467</v>
      </c>
      <c r="I2444" s="1">
        <v>6</v>
      </c>
      <c r="L2444" s="1">
        <v>5</v>
      </c>
      <c r="M2444" s="1" t="s">
        <v>5093</v>
      </c>
      <c r="N2444" s="1" t="s">
        <v>13179</v>
      </c>
      <c r="S2444" s="1" t="s">
        <v>52</v>
      </c>
      <c r="T2444" s="1" t="s">
        <v>6593</v>
      </c>
      <c r="U2444" s="1" t="s">
        <v>53</v>
      </c>
      <c r="V2444" s="1" t="s">
        <v>6668</v>
      </c>
      <c r="Y2444" s="1" t="s">
        <v>204</v>
      </c>
      <c r="Z2444" s="1" t="s">
        <v>7138</v>
      </c>
      <c r="AC2444" s="1">
        <v>43</v>
      </c>
      <c r="AD2444" s="1" t="s">
        <v>382</v>
      </c>
      <c r="AE2444" s="1" t="s">
        <v>8753</v>
      </c>
      <c r="AJ2444" s="1" t="s">
        <v>17</v>
      </c>
      <c r="AK2444" s="1" t="s">
        <v>8908</v>
      </c>
      <c r="AL2444" s="1" t="s">
        <v>106</v>
      </c>
      <c r="AM2444" s="1" t="s">
        <v>8894</v>
      </c>
      <c r="AN2444" s="1" t="s">
        <v>4880</v>
      </c>
      <c r="AO2444" s="1" t="s">
        <v>8985</v>
      </c>
      <c r="AP2444" s="1" t="s">
        <v>58</v>
      </c>
      <c r="AQ2444" s="1" t="s">
        <v>6774</v>
      </c>
      <c r="AR2444" s="1" t="s">
        <v>4881</v>
      </c>
      <c r="AS2444" s="1" t="s">
        <v>11697</v>
      </c>
      <c r="AT2444" s="1" t="s">
        <v>60</v>
      </c>
      <c r="AU2444" s="1" t="s">
        <v>7012</v>
      </c>
      <c r="AV2444" s="1" t="s">
        <v>2733</v>
      </c>
      <c r="AW2444" s="1" t="s">
        <v>8412</v>
      </c>
      <c r="BB2444" s="1" t="s">
        <v>46</v>
      </c>
      <c r="BC2444" s="1" t="s">
        <v>6783</v>
      </c>
      <c r="BD2444" s="1" t="s">
        <v>13493</v>
      </c>
      <c r="BE2444" s="1" t="s">
        <v>13497</v>
      </c>
      <c r="BG2444" s="1" t="s">
        <v>78</v>
      </c>
      <c r="BH2444" s="1" t="s">
        <v>6689</v>
      </c>
      <c r="BI2444" s="1" t="s">
        <v>13942</v>
      </c>
      <c r="BJ2444" s="1" t="s">
        <v>9453</v>
      </c>
      <c r="BK2444" s="1" t="s">
        <v>78</v>
      </c>
      <c r="BL2444" s="1" t="s">
        <v>6689</v>
      </c>
      <c r="BM2444" s="1" t="s">
        <v>538</v>
      </c>
      <c r="BN2444" s="1" t="s">
        <v>7793</v>
      </c>
      <c r="BO2444" s="1" t="s">
        <v>44</v>
      </c>
      <c r="BP2444" s="1" t="s">
        <v>6669</v>
      </c>
      <c r="BQ2444" s="1" t="s">
        <v>4882</v>
      </c>
      <c r="BR2444" s="1" t="s">
        <v>12171</v>
      </c>
      <c r="BS2444" s="1" t="s">
        <v>3582</v>
      </c>
      <c r="BT2444" s="1" t="s">
        <v>8942</v>
      </c>
    </row>
    <row r="2445" spans="1:73" ht="13.5" customHeight="1" x14ac:dyDescent="0.25">
      <c r="A2445" s="4" t="str">
        <f t="shared" si="75"/>
        <v>1687_풍각남면_289</v>
      </c>
      <c r="B2445" s="1">
        <v>1687</v>
      </c>
      <c r="C2445" s="1" t="s">
        <v>11322</v>
      </c>
      <c r="D2445" s="1" t="s">
        <v>11323</v>
      </c>
      <c r="E2445" s="1">
        <v>2444</v>
      </c>
      <c r="F2445" s="1">
        <v>12</v>
      </c>
      <c r="G2445" s="1" t="s">
        <v>4606</v>
      </c>
      <c r="H2445" s="1" t="s">
        <v>6467</v>
      </c>
      <c r="I2445" s="1">
        <v>6</v>
      </c>
      <c r="L2445" s="1">
        <v>5</v>
      </c>
      <c r="M2445" s="1" t="s">
        <v>5093</v>
      </c>
      <c r="N2445" s="1" t="s">
        <v>13179</v>
      </c>
      <c r="S2445" s="1" t="s">
        <v>93</v>
      </c>
      <c r="T2445" s="1" t="s">
        <v>6597</v>
      </c>
      <c r="Y2445" s="1" t="s">
        <v>4883</v>
      </c>
      <c r="Z2445" s="1" t="s">
        <v>8317</v>
      </c>
      <c r="AC2445" s="1">
        <v>7</v>
      </c>
      <c r="AD2445" s="1" t="s">
        <v>121</v>
      </c>
      <c r="AE2445" s="1" t="s">
        <v>8725</v>
      </c>
    </row>
    <row r="2446" spans="1:73" ht="13.5" customHeight="1" x14ac:dyDescent="0.25">
      <c r="A2446" s="4" t="str">
        <f t="shared" si="75"/>
        <v>1687_풍각남면_289</v>
      </c>
      <c r="B2446" s="1">
        <v>1687</v>
      </c>
      <c r="C2446" s="1" t="s">
        <v>11322</v>
      </c>
      <c r="D2446" s="1" t="s">
        <v>11323</v>
      </c>
      <c r="E2446" s="1">
        <v>2445</v>
      </c>
      <c r="F2446" s="1">
        <v>12</v>
      </c>
      <c r="G2446" s="1" t="s">
        <v>4606</v>
      </c>
      <c r="H2446" s="1" t="s">
        <v>6467</v>
      </c>
      <c r="I2446" s="1">
        <v>6</v>
      </c>
      <c r="L2446" s="1">
        <v>5</v>
      </c>
      <c r="M2446" s="1" t="s">
        <v>5093</v>
      </c>
      <c r="N2446" s="1" t="s">
        <v>13179</v>
      </c>
      <c r="S2446" s="1" t="s">
        <v>70</v>
      </c>
      <c r="T2446" s="1" t="s">
        <v>6596</v>
      </c>
      <c r="Y2446" s="1" t="s">
        <v>13916</v>
      </c>
      <c r="Z2446" s="1" t="s">
        <v>8318</v>
      </c>
      <c r="AC2446" s="1">
        <v>16</v>
      </c>
      <c r="AD2446" s="1" t="s">
        <v>1075</v>
      </c>
      <c r="AE2446" s="1" t="s">
        <v>8769</v>
      </c>
      <c r="AF2446" s="1" t="s">
        <v>97</v>
      </c>
      <c r="AG2446" s="1" t="s">
        <v>8774</v>
      </c>
    </row>
    <row r="2447" spans="1:73" ht="13.5" customHeight="1" x14ac:dyDescent="0.25">
      <c r="A2447" s="4" t="str">
        <f t="shared" si="75"/>
        <v>1687_풍각남면_289</v>
      </c>
      <c r="B2447" s="1">
        <v>1687</v>
      </c>
      <c r="C2447" s="1" t="s">
        <v>11322</v>
      </c>
      <c r="D2447" s="1" t="s">
        <v>11323</v>
      </c>
      <c r="E2447" s="1">
        <v>2446</v>
      </c>
      <c r="F2447" s="1">
        <v>12</v>
      </c>
      <c r="G2447" s="1" t="s">
        <v>4606</v>
      </c>
      <c r="H2447" s="1" t="s">
        <v>6467</v>
      </c>
      <c r="I2447" s="1">
        <v>6</v>
      </c>
      <c r="L2447" s="1">
        <v>5</v>
      </c>
      <c r="M2447" s="1" t="s">
        <v>5093</v>
      </c>
      <c r="N2447" s="1" t="s">
        <v>13179</v>
      </c>
      <c r="S2447" s="1" t="s">
        <v>70</v>
      </c>
      <c r="T2447" s="1" t="s">
        <v>6596</v>
      </c>
      <c r="Y2447" s="1" t="s">
        <v>13773</v>
      </c>
      <c r="Z2447" s="1" t="s">
        <v>11490</v>
      </c>
      <c r="AC2447" s="1">
        <v>3</v>
      </c>
      <c r="AD2447" s="1" t="s">
        <v>96</v>
      </c>
      <c r="AE2447" s="1" t="s">
        <v>8721</v>
      </c>
      <c r="AF2447" s="1" t="s">
        <v>97</v>
      </c>
      <c r="AG2447" s="1" t="s">
        <v>8774</v>
      </c>
    </row>
    <row r="2448" spans="1:73" ht="13.5" customHeight="1" x14ac:dyDescent="0.25">
      <c r="A2448" s="4" t="str">
        <f t="shared" si="75"/>
        <v>1687_풍각남면_289</v>
      </c>
      <c r="B2448" s="1">
        <v>1687</v>
      </c>
      <c r="C2448" s="1" t="s">
        <v>11322</v>
      </c>
      <c r="D2448" s="1" t="s">
        <v>11323</v>
      </c>
      <c r="E2448" s="1">
        <v>2447</v>
      </c>
      <c r="F2448" s="1">
        <v>12</v>
      </c>
      <c r="G2448" s="1" t="s">
        <v>4606</v>
      </c>
      <c r="H2448" s="1" t="s">
        <v>6467</v>
      </c>
      <c r="I2448" s="1">
        <v>7</v>
      </c>
      <c r="J2448" s="1" t="s">
        <v>4884</v>
      </c>
      <c r="K2448" s="1" t="s">
        <v>6546</v>
      </c>
      <c r="L2448" s="1">
        <v>1</v>
      </c>
      <c r="M2448" s="1" t="s">
        <v>3229</v>
      </c>
      <c r="N2448" s="1" t="s">
        <v>8319</v>
      </c>
      <c r="T2448" s="1" t="s">
        <v>11369</v>
      </c>
      <c r="U2448" s="1" t="s">
        <v>44</v>
      </c>
      <c r="V2448" s="1" t="s">
        <v>6669</v>
      </c>
      <c r="Y2448" s="1" t="s">
        <v>3229</v>
      </c>
      <c r="Z2448" s="1" t="s">
        <v>8319</v>
      </c>
      <c r="AC2448" s="1">
        <v>56</v>
      </c>
      <c r="AD2448" s="1" t="s">
        <v>521</v>
      </c>
      <c r="AE2448" s="1" t="s">
        <v>8761</v>
      </c>
      <c r="AJ2448" s="1" t="s">
        <v>17</v>
      </c>
      <c r="AK2448" s="1" t="s">
        <v>8908</v>
      </c>
      <c r="AL2448" s="1" t="s">
        <v>51</v>
      </c>
      <c r="AM2448" s="1" t="s">
        <v>8849</v>
      </c>
      <c r="AN2448" s="1" t="s">
        <v>41</v>
      </c>
      <c r="AO2448" s="1" t="s">
        <v>6620</v>
      </c>
      <c r="AP2448" s="1" t="s">
        <v>58</v>
      </c>
      <c r="AQ2448" s="1" t="s">
        <v>6774</v>
      </c>
      <c r="AR2448" s="1" t="s">
        <v>4428</v>
      </c>
      <c r="AS2448" s="1" t="s">
        <v>9097</v>
      </c>
      <c r="AT2448" s="1" t="s">
        <v>44</v>
      </c>
      <c r="AU2448" s="1" t="s">
        <v>6669</v>
      </c>
      <c r="AV2448" s="1" t="s">
        <v>4156</v>
      </c>
      <c r="AW2448" s="1" t="s">
        <v>7261</v>
      </c>
      <c r="BB2448" s="1" t="s">
        <v>46</v>
      </c>
      <c r="BC2448" s="1" t="s">
        <v>6783</v>
      </c>
      <c r="BD2448" s="1" t="s">
        <v>4157</v>
      </c>
      <c r="BE2448" s="1" t="s">
        <v>8381</v>
      </c>
      <c r="BG2448" s="1" t="s">
        <v>60</v>
      </c>
      <c r="BH2448" s="1" t="s">
        <v>7012</v>
      </c>
      <c r="BI2448" s="1" t="s">
        <v>1777</v>
      </c>
      <c r="BJ2448" s="1" t="s">
        <v>7201</v>
      </c>
      <c r="BK2448" s="1" t="s">
        <v>60</v>
      </c>
      <c r="BL2448" s="1" t="s">
        <v>7012</v>
      </c>
      <c r="BM2448" s="1" t="s">
        <v>872</v>
      </c>
      <c r="BN2448" s="1" t="s">
        <v>7709</v>
      </c>
      <c r="BO2448" s="1" t="s">
        <v>44</v>
      </c>
      <c r="BP2448" s="1" t="s">
        <v>6669</v>
      </c>
      <c r="BQ2448" s="1" t="s">
        <v>4879</v>
      </c>
      <c r="BR2448" s="1" t="s">
        <v>10656</v>
      </c>
      <c r="BS2448" s="1" t="s">
        <v>51</v>
      </c>
      <c r="BT2448" s="1" t="s">
        <v>8849</v>
      </c>
    </row>
    <row r="2449" spans="1:73" ht="13.5" customHeight="1" x14ac:dyDescent="0.25">
      <c r="A2449" s="4" t="str">
        <f t="shared" si="75"/>
        <v>1687_풍각남면_289</v>
      </c>
      <c r="B2449" s="1">
        <v>1687</v>
      </c>
      <c r="C2449" s="1" t="s">
        <v>11322</v>
      </c>
      <c r="D2449" s="1" t="s">
        <v>11323</v>
      </c>
      <c r="E2449" s="1">
        <v>2448</v>
      </c>
      <c r="F2449" s="1">
        <v>12</v>
      </c>
      <c r="G2449" s="1" t="s">
        <v>4606</v>
      </c>
      <c r="H2449" s="1" t="s">
        <v>6467</v>
      </c>
      <c r="I2449" s="1">
        <v>7</v>
      </c>
      <c r="L2449" s="1">
        <v>1</v>
      </c>
      <c r="M2449" s="1" t="s">
        <v>3229</v>
      </c>
      <c r="N2449" s="1" t="s">
        <v>8319</v>
      </c>
      <c r="S2449" s="1" t="s">
        <v>52</v>
      </c>
      <c r="T2449" s="1" t="s">
        <v>6593</v>
      </c>
      <c r="U2449" s="1" t="s">
        <v>53</v>
      </c>
      <c r="V2449" s="1" t="s">
        <v>6668</v>
      </c>
      <c r="Y2449" s="1" t="s">
        <v>4158</v>
      </c>
      <c r="Z2449" s="1" t="s">
        <v>8320</v>
      </c>
      <c r="AC2449" s="1">
        <v>55</v>
      </c>
      <c r="AD2449" s="1" t="s">
        <v>431</v>
      </c>
      <c r="AE2449" s="1" t="s">
        <v>8760</v>
      </c>
      <c r="AJ2449" s="1" t="s">
        <v>17</v>
      </c>
      <c r="AK2449" s="1" t="s">
        <v>8908</v>
      </c>
      <c r="AL2449" s="1" t="s">
        <v>51</v>
      </c>
      <c r="AM2449" s="1" t="s">
        <v>8849</v>
      </c>
      <c r="AN2449" s="1" t="s">
        <v>41</v>
      </c>
      <c r="AO2449" s="1" t="s">
        <v>6620</v>
      </c>
      <c r="AP2449" s="1" t="s">
        <v>58</v>
      </c>
      <c r="AQ2449" s="1" t="s">
        <v>6774</v>
      </c>
      <c r="AR2449" s="1" t="s">
        <v>4428</v>
      </c>
      <c r="AS2449" s="1" t="s">
        <v>9097</v>
      </c>
      <c r="AT2449" s="1" t="s">
        <v>44</v>
      </c>
      <c r="AU2449" s="1" t="s">
        <v>6669</v>
      </c>
      <c r="AV2449" s="1" t="s">
        <v>2041</v>
      </c>
      <c r="AW2449" s="1" t="s">
        <v>8002</v>
      </c>
      <c r="BB2449" s="1" t="s">
        <v>46</v>
      </c>
      <c r="BC2449" s="1" t="s">
        <v>6783</v>
      </c>
      <c r="BD2449" s="1" t="s">
        <v>4885</v>
      </c>
      <c r="BE2449" s="1" t="s">
        <v>9837</v>
      </c>
      <c r="BG2449" s="1" t="s">
        <v>60</v>
      </c>
      <c r="BH2449" s="1" t="s">
        <v>7012</v>
      </c>
      <c r="BI2449" s="1" t="s">
        <v>1570</v>
      </c>
      <c r="BJ2449" s="1" t="s">
        <v>8157</v>
      </c>
      <c r="BK2449" s="1" t="s">
        <v>60</v>
      </c>
      <c r="BL2449" s="1" t="s">
        <v>7012</v>
      </c>
      <c r="BM2449" s="1" t="s">
        <v>3511</v>
      </c>
      <c r="BN2449" s="1" t="s">
        <v>9491</v>
      </c>
      <c r="BO2449" s="1" t="s">
        <v>148</v>
      </c>
      <c r="BP2449" s="1" t="s">
        <v>11401</v>
      </c>
      <c r="BQ2449" s="1" t="s">
        <v>4886</v>
      </c>
      <c r="BR2449" s="1" t="s">
        <v>11014</v>
      </c>
      <c r="BS2449" s="1" t="s">
        <v>196</v>
      </c>
      <c r="BT2449" s="1" t="s">
        <v>8873</v>
      </c>
      <c r="BU2449" s="1" t="s">
        <v>14190</v>
      </c>
    </row>
    <row r="2450" spans="1:73" ht="13.5" customHeight="1" x14ac:dyDescent="0.25">
      <c r="A2450" s="4" t="str">
        <f t="shared" si="75"/>
        <v>1687_풍각남면_289</v>
      </c>
      <c r="B2450" s="1">
        <v>1687</v>
      </c>
      <c r="C2450" s="1" t="s">
        <v>11322</v>
      </c>
      <c r="D2450" s="1" t="s">
        <v>11323</v>
      </c>
      <c r="E2450" s="1">
        <v>2449</v>
      </c>
      <c r="F2450" s="1">
        <v>12</v>
      </c>
      <c r="G2450" s="1" t="s">
        <v>4606</v>
      </c>
      <c r="H2450" s="1" t="s">
        <v>6467</v>
      </c>
      <c r="I2450" s="1">
        <v>7</v>
      </c>
      <c r="L2450" s="1">
        <v>1</v>
      </c>
      <c r="M2450" s="1" t="s">
        <v>3229</v>
      </c>
      <c r="N2450" s="1" t="s">
        <v>8319</v>
      </c>
      <c r="S2450" s="1" t="s">
        <v>93</v>
      </c>
      <c r="T2450" s="1" t="s">
        <v>6597</v>
      </c>
      <c r="U2450" s="1" t="s">
        <v>11513</v>
      </c>
      <c r="V2450" s="1" t="s">
        <v>6744</v>
      </c>
      <c r="Y2450" s="1" t="s">
        <v>672</v>
      </c>
      <c r="Z2450" s="1" t="s">
        <v>7235</v>
      </c>
      <c r="AC2450" s="1">
        <v>30</v>
      </c>
      <c r="AD2450" s="1" t="s">
        <v>136</v>
      </c>
      <c r="AE2450" s="1" t="s">
        <v>8728</v>
      </c>
    </row>
    <row r="2451" spans="1:73" ht="13.5" customHeight="1" x14ac:dyDescent="0.25">
      <c r="A2451" s="4" t="str">
        <f t="shared" si="75"/>
        <v>1687_풍각남면_289</v>
      </c>
      <c r="B2451" s="1">
        <v>1687</v>
      </c>
      <c r="C2451" s="1" t="s">
        <v>11322</v>
      </c>
      <c r="D2451" s="1" t="s">
        <v>11323</v>
      </c>
      <c r="E2451" s="1">
        <v>2450</v>
      </c>
      <c r="F2451" s="1">
        <v>12</v>
      </c>
      <c r="G2451" s="1" t="s">
        <v>4606</v>
      </c>
      <c r="H2451" s="1" t="s">
        <v>6467</v>
      </c>
      <c r="I2451" s="1">
        <v>7</v>
      </c>
      <c r="L2451" s="1">
        <v>1</v>
      </c>
      <c r="M2451" s="1" t="s">
        <v>3229</v>
      </c>
      <c r="N2451" s="1" t="s">
        <v>8319</v>
      </c>
      <c r="S2451" s="1" t="s">
        <v>341</v>
      </c>
      <c r="T2451" s="1" t="s">
        <v>6594</v>
      </c>
      <c r="U2451" s="1" t="s">
        <v>83</v>
      </c>
      <c r="V2451" s="1" t="s">
        <v>11397</v>
      </c>
      <c r="W2451" s="1" t="s">
        <v>98</v>
      </c>
      <c r="X2451" s="1" t="s">
        <v>11439</v>
      </c>
      <c r="Y2451" s="1" t="s">
        <v>4887</v>
      </c>
      <c r="Z2451" s="1" t="s">
        <v>8321</v>
      </c>
      <c r="AC2451" s="1">
        <v>29</v>
      </c>
      <c r="AD2451" s="1" t="s">
        <v>422</v>
      </c>
      <c r="AE2451" s="1" t="s">
        <v>8757</v>
      </c>
      <c r="AJ2451" s="1" t="s">
        <v>17</v>
      </c>
      <c r="AK2451" s="1" t="s">
        <v>8908</v>
      </c>
      <c r="AL2451" s="1" t="s">
        <v>56</v>
      </c>
      <c r="AM2451" s="1" t="s">
        <v>11552</v>
      </c>
    </row>
    <row r="2452" spans="1:73" ht="13.5" customHeight="1" x14ac:dyDescent="0.25">
      <c r="A2452" s="4" t="str">
        <f t="shared" si="75"/>
        <v>1687_풍각남면_289</v>
      </c>
      <c r="B2452" s="1">
        <v>1687</v>
      </c>
      <c r="C2452" s="1" t="s">
        <v>11322</v>
      </c>
      <c r="D2452" s="1" t="s">
        <v>11323</v>
      </c>
      <c r="E2452" s="1">
        <v>2451</v>
      </c>
      <c r="F2452" s="1">
        <v>12</v>
      </c>
      <c r="G2452" s="1" t="s">
        <v>4606</v>
      </c>
      <c r="H2452" s="1" t="s">
        <v>6467</v>
      </c>
      <c r="I2452" s="1">
        <v>7</v>
      </c>
      <c r="L2452" s="1">
        <v>1</v>
      </c>
      <c r="M2452" s="1" t="s">
        <v>3229</v>
      </c>
      <c r="N2452" s="1" t="s">
        <v>8319</v>
      </c>
      <c r="S2452" s="1" t="s">
        <v>70</v>
      </c>
      <c r="T2452" s="1" t="s">
        <v>6596</v>
      </c>
      <c r="Y2452" s="1" t="s">
        <v>1925</v>
      </c>
      <c r="Z2452" s="1" t="s">
        <v>7572</v>
      </c>
      <c r="AF2452" s="1" t="s">
        <v>943</v>
      </c>
      <c r="AG2452" s="1" t="s">
        <v>8783</v>
      </c>
      <c r="AH2452" s="1" t="s">
        <v>4888</v>
      </c>
      <c r="AI2452" s="1" t="s">
        <v>8895</v>
      </c>
    </row>
    <row r="2453" spans="1:73" ht="13.5" customHeight="1" x14ac:dyDescent="0.25">
      <c r="A2453" s="4" t="str">
        <f t="shared" si="75"/>
        <v>1687_풍각남면_289</v>
      </c>
      <c r="B2453" s="1">
        <v>1687</v>
      </c>
      <c r="C2453" s="1" t="s">
        <v>11322</v>
      </c>
      <c r="D2453" s="1" t="s">
        <v>11323</v>
      </c>
      <c r="E2453" s="1">
        <v>2452</v>
      </c>
      <c r="F2453" s="1">
        <v>12</v>
      </c>
      <c r="G2453" s="1" t="s">
        <v>4606</v>
      </c>
      <c r="H2453" s="1" t="s">
        <v>6467</v>
      </c>
      <c r="I2453" s="1">
        <v>7</v>
      </c>
      <c r="L2453" s="1">
        <v>1</v>
      </c>
      <c r="M2453" s="1" t="s">
        <v>3229</v>
      </c>
      <c r="N2453" s="1" t="s">
        <v>8319</v>
      </c>
      <c r="S2453" s="1" t="s">
        <v>70</v>
      </c>
      <c r="T2453" s="1" t="s">
        <v>6596</v>
      </c>
      <c r="Y2453" s="1" t="s">
        <v>1347</v>
      </c>
      <c r="Z2453" s="1" t="s">
        <v>7414</v>
      </c>
      <c r="AC2453" s="1">
        <v>20</v>
      </c>
      <c r="AD2453" s="1" t="s">
        <v>1066</v>
      </c>
      <c r="AE2453" s="1" t="s">
        <v>7176</v>
      </c>
    </row>
    <row r="2454" spans="1:73" ht="13.5" customHeight="1" x14ac:dyDescent="0.25">
      <c r="A2454" s="4" t="str">
        <f t="shared" si="75"/>
        <v>1687_풍각남면_289</v>
      </c>
      <c r="B2454" s="1">
        <v>1687</v>
      </c>
      <c r="C2454" s="1" t="s">
        <v>11322</v>
      </c>
      <c r="D2454" s="1" t="s">
        <v>11323</v>
      </c>
      <c r="E2454" s="1">
        <v>2453</v>
      </c>
      <c r="F2454" s="1">
        <v>12</v>
      </c>
      <c r="G2454" s="1" t="s">
        <v>4606</v>
      </c>
      <c r="H2454" s="1" t="s">
        <v>6467</v>
      </c>
      <c r="I2454" s="1">
        <v>7</v>
      </c>
      <c r="L2454" s="1">
        <v>1</v>
      </c>
      <c r="M2454" s="1" t="s">
        <v>3229</v>
      </c>
      <c r="N2454" s="1" t="s">
        <v>8319</v>
      </c>
      <c r="S2454" s="1" t="s">
        <v>914</v>
      </c>
      <c r="T2454" s="1" t="s">
        <v>6611</v>
      </c>
      <c r="Y2454" s="1" t="s">
        <v>660</v>
      </c>
      <c r="Z2454" s="1" t="s">
        <v>7234</v>
      </c>
      <c r="AC2454" s="1">
        <v>3</v>
      </c>
      <c r="AD2454" s="1" t="s">
        <v>96</v>
      </c>
      <c r="AE2454" s="1" t="s">
        <v>8721</v>
      </c>
      <c r="AF2454" s="1" t="s">
        <v>97</v>
      </c>
      <c r="AG2454" s="1" t="s">
        <v>8774</v>
      </c>
    </row>
    <row r="2455" spans="1:73" ht="13.5" customHeight="1" x14ac:dyDescent="0.25">
      <c r="A2455" s="4" t="str">
        <f t="shared" si="75"/>
        <v>1687_풍각남면_289</v>
      </c>
      <c r="B2455" s="1">
        <v>1687</v>
      </c>
      <c r="C2455" s="1" t="s">
        <v>11322</v>
      </c>
      <c r="D2455" s="1" t="s">
        <v>11323</v>
      </c>
      <c r="E2455" s="1">
        <v>2454</v>
      </c>
      <c r="F2455" s="1">
        <v>12</v>
      </c>
      <c r="G2455" s="1" t="s">
        <v>4606</v>
      </c>
      <c r="H2455" s="1" t="s">
        <v>6467</v>
      </c>
      <c r="I2455" s="1">
        <v>7</v>
      </c>
      <c r="L2455" s="1">
        <v>2</v>
      </c>
      <c r="M2455" s="1" t="s">
        <v>12682</v>
      </c>
      <c r="N2455" s="1" t="s">
        <v>13180</v>
      </c>
      <c r="Q2455" s="1" t="s">
        <v>4889</v>
      </c>
      <c r="R2455" s="1" t="s">
        <v>11376</v>
      </c>
      <c r="T2455" s="1" t="s">
        <v>11369</v>
      </c>
      <c r="U2455" s="1" t="s">
        <v>1926</v>
      </c>
      <c r="V2455" s="1" t="s">
        <v>11429</v>
      </c>
      <c r="W2455" s="1" t="s">
        <v>84</v>
      </c>
      <c r="X2455" s="1" t="s">
        <v>11440</v>
      </c>
      <c r="Y2455" s="1" t="s">
        <v>4890</v>
      </c>
      <c r="Z2455" s="1" t="s">
        <v>8322</v>
      </c>
      <c r="AC2455" s="1">
        <v>38</v>
      </c>
      <c r="AD2455" s="1" t="s">
        <v>85</v>
      </c>
      <c r="AE2455" s="1" t="s">
        <v>8720</v>
      </c>
      <c r="AJ2455" s="1" t="s">
        <v>17</v>
      </c>
      <c r="AK2455" s="1" t="s">
        <v>8908</v>
      </c>
      <c r="AL2455" s="1" t="s">
        <v>636</v>
      </c>
      <c r="AM2455" s="1" t="s">
        <v>8934</v>
      </c>
      <c r="AT2455" s="1" t="s">
        <v>4891</v>
      </c>
      <c r="AU2455" s="1" t="s">
        <v>9228</v>
      </c>
      <c r="AV2455" s="1" t="s">
        <v>4892</v>
      </c>
      <c r="AW2455" s="1" t="s">
        <v>8345</v>
      </c>
      <c r="BG2455" s="1" t="s">
        <v>60</v>
      </c>
      <c r="BH2455" s="1" t="s">
        <v>7012</v>
      </c>
      <c r="BI2455" s="1" t="s">
        <v>3096</v>
      </c>
      <c r="BJ2455" s="1" t="s">
        <v>8457</v>
      </c>
      <c r="BK2455" s="1" t="s">
        <v>60</v>
      </c>
      <c r="BL2455" s="1" t="s">
        <v>7012</v>
      </c>
      <c r="BM2455" s="1" t="s">
        <v>4893</v>
      </c>
      <c r="BN2455" s="1" t="s">
        <v>10721</v>
      </c>
      <c r="BO2455" s="1" t="s">
        <v>618</v>
      </c>
      <c r="BP2455" s="1" t="s">
        <v>6817</v>
      </c>
      <c r="BQ2455" s="1" t="s">
        <v>13943</v>
      </c>
      <c r="BR2455" s="1" t="s">
        <v>11104</v>
      </c>
      <c r="BS2455" s="1" t="s">
        <v>196</v>
      </c>
      <c r="BT2455" s="1" t="s">
        <v>8873</v>
      </c>
    </row>
    <row r="2456" spans="1:73" ht="13.5" customHeight="1" x14ac:dyDescent="0.25">
      <c r="A2456" s="4" t="str">
        <f t="shared" si="75"/>
        <v>1687_풍각남면_289</v>
      </c>
      <c r="B2456" s="1">
        <v>1687</v>
      </c>
      <c r="C2456" s="1" t="s">
        <v>11322</v>
      </c>
      <c r="D2456" s="1" t="s">
        <v>11323</v>
      </c>
      <c r="E2456" s="1">
        <v>2455</v>
      </c>
      <c r="F2456" s="1">
        <v>12</v>
      </c>
      <c r="G2456" s="1" t="s">
        <v>4606</v>
      </c>
      <c r="H2456" s="1" t="s">
        <v>6467</v>
      </c>
      <c r="I2456" s="1">
        <v>7</v>
      </c>
      <c r="L2456" s="1">
        <v>2</v>
      </c>
      <c r="M2456" s="1" t="s">
        <v>12682</v>
      </c>
      <c r="N2456" s="1" t="s">
        <v>13180</v>
      </c>
      <c r="S2456" s="1" t="s">
        <v>68</v>
      </c>
      <c r="T2456" s="1" t="s">
        <v>6595</v>
      </c>
      <c r="W2456" s="1" t="s">
        <v>74</v>
      </c>
      <c r="X2456" s="1" t="s">
        <v>7057</v>
      </c>
      <c r="Y2456" s="1" t="s">
        <v>140</v>
      </c>
      <c r="Z2456" s="1" t="s">
        <v>7129</v>
      </c>
      <c r="AC2456" s="1">
        <v>57</v>
      </c>
      <c r="AD2456" s="1" t="s">
        <v>2010</v>
      </c>
      <c r="AE2456" s="1" t="s">
        <v>8771</v>
      </c>
    </row>
    <row r="2457" spans="1:73" ht="13.5" customHeight="1" x14ac:dyDescent="0.25">
      <c r="A2457" s="4" t="str">
        <f t="shared" ref="A2457:A2499" si="76">HYPERLINK("http://kyu.snu.ac.kr/sdhj/index.jsp?type=hj/GK14817_00IH_0001_0290.jpg","1687_풍각남면_290")</f>
        <v>1687_풍각남면_290</v>
      </c>
      <c r="B2457" s="1">
        <v>1687</v>
      </c>
      <c r="C2457" s="1" t="s">
        <v>11322</v>
      </c>
      <c r="D2457" s="1" t="s">
        <v>11323</v>
      </c>
      <c r="E2457" s="1">
        <v>2456</v>
      </c>
      <c r="F2457" s="1">
        <v>12</v>
      </c>
      <c r="G2457" s="1" t="s">
        <v>4606</v>
      </c>
      <c r="H2457" s="1" t="s">
        <v>6467</v>
      </c>
      <c r="I2457" s="1">
        <v>7</v>
      </c>
      <c r="L2457" s="1">
        <v>3</v>
      </c>
      <c r="M2457" s="1" t="s">
        <v>4894</v>
      </c>
      <c r="N2457" s="1" t="s">
        <v>7602</v>
      </c>
      <c r="T2457" s="1" t="s">
        <v>11368</v>
      </c>
      <c r="U2457" s="1" t="s">
        <v>4823</v>
      </c>
      <c r="V2457" s="1" t="s">
        <v>6966</v>
      </c>
      <c r="Y2457" s="1" t="s">
        <v>4894</v>
      </c>
      <c r="Z2457" s="1" t="s">
        <v>7602</v>
      </c>
      <c r="AC2457" s="1">
        <v>36</v>
      </c>
      <c r="AD2457" s="1" t="s">
        <v>76</v>
      </c>
      <c r="AE2457" s="1" t="s">
        <v>8719</v>
      </c>
      <c r="AJ2457" s="1" t="s">
        <v>17</v>
      </c>
      <c r="AK2457" s="1" t="s">
        <v>8908</v>
      </c>
      <c r="AL2457" s="1" t="s">
        <v>51</v>
      </c>
      <c r="AM2457" s="1" t="s">
        <v>8849</v>
      </c>
      <c r="AN2457" s="1" t="s">
        <v>41</v>
      </c>
      <c r="AO2457" s="1" t="s">
        <v>6620</v>
      </c>
      <c r="AP2457" s="1" t="s">
        <v>58</v>
      </c>
      <c r="AQ2457" s="1" t="s">
        <v>6774</v>
      </c>
      <c r="AR2457" s="1" t="s">
        <v>4895</v>
      </c>
      <c r="AS2457" s="1" t="s">
        <v>9097</v>
      </c>
      <c r="AT2457" s="1" t="s">
        <v>44</v>
      </c>
      <c r="AU2457" s="1" t="s">
        <v>6669</v>
      </c>
      <c r="AV2457" s="1" t="s">
        <v>1627</v>
      </c>
      <c r="AW2457" s="1" t="s">
        <v>8020</v>
      </c>
      <c r="BB2457" s="1" t="s">
        <v>46</v>
      </c>
      <c r="BC2457" s="1" t="s">
        <v>6783</v>
      </c>
      <c r="BD2457" s="1" t="s">
        <v>1323</v>
      </c>
      <c r="BE2457" s="1" t="s">
        <v>7404</v>
      </c>
      <c r="BG2457" s="1" t="s">
        <v>60</v>
      </c>
      <c r="BH2457" s="1" t="s">
        <v>7012</v>
      </c>
      <c r="BI2457" s="1" t="s">
        <v>303</v>
      </c>
      <c r="BJ2457" s="1" t="s">
        <v>7665</v>
      </c>
      <c r="BK2457" s="1" t="s">
        <v>60</v>
      </c>
      <c r="BL2457" s="1" t="s">
        <v>7012</v>
      </c>
      <c r="BM2457" s="1" t="s">
        <v>1745</v>
      </c>
      <c r="BN2457" s="1" t="s">
        <v>8417</v>
      </c>
      <c r="BO2457" s="1" t="s">
        <v>1171</v>
      </c>
      <c r="BP2457" s="1" t="s">
        <v>7037</v>
      </c>
      <c r="BQ2457" s="1" t="s">
        <v>4156</v>
      </c>
      <c r="BR2457" s="1" t="s">
        <v>7261</v>
      </c>
      <c r="BS2457" s="1" t="s">
        <v>51</v>
      </c>
      <c r="BT2457" s="1" t="s">
        <v>8849</v>
      </c>
    </row>
    <row r="2458" spans="1:73" ht="13.5" customHeight="1" x14ac:dyDescent="0.25">
      <c r="A2458" s="4" t="str">
        <f t="shared" si="76"/>
        <v>1687_풍각남면_290</v>
      </c>
      <c r="B2458" s="1">
        <v>1687</v>
      </c>
      <c r="C2458" s="1" t="s">
        <v>11322</v>
      </c>
      <c r="D2458" s="1" t="s">
        <v>11323</v>
      </c>
      <c r="E2458" s="1">
        <v>2457</v>
      </c>
      <c r="F2458" s="1">
        <v>12</v>
      </c>
      <c r="G2458" s="1" t="s">
        <v>4606</v>
      </c>
      <c r="H2458" s="1" t="s">
        <v>6467</v>
      </c>
      <c r="I2458" s="1">
        <v>7</v>
      </c>
      <c r="L2458" s="1">
        <v>3</v>
      </c>
      <c r="M2458" s="1" t="s">
        <v>4894</v>
      </c>
      <c r="N2458" s="1" t="s">
        <v>7602</v>
      </c>
      <c r="S2458" s="1" t="s">
        <v>52</v>
      </c>
      <c r="T2458" s="1" t="s">
        <v>6593</v>
      </c>
      <c r="U2458" s="1" t="s">
        <v>53</v>
      </c>
      <c r="V2458" s="1" t="s">
        <v>6668</v>
      </c>
      <c r="Y2458" s="1" t="s">
        <v>1112</v>
      </c>
      <c r="Z2458" s="1" t="s">
        <v>7347</v>
      </c>
      <c r="AC2458" s="1">
        <v>38</v>
      </c>
      <c r="AD2458" s="1" t="s">
        <v>85</v>
      </c>
      <c r="AE2458" s="1" t="s">
        <v>8720</v>
      </c>
      <c r="AJ2458" s="1" t="s">
        <v>17</v>
      </c>
      <c r="AK2458" s="1" t="s">
        <v>8908</v>
      </c>
      <c r="AL2458" s="1" t="s">
        <v>51</v>
      </c>
      <c r="AM2458" s="1" t="s">
        <v>8849</v>
      </c>
      <c r="AN2458" s="1" t="s">
        <v>41</v>
      </c>
      <c r="AO2458" s="1" t="s">
        <v>6620</v>
      </c>
      <c r="AR2458" s="1" t="s">
        <v>4819</v>
      </c>
      <c r="AS2458" s="1" t="s">
        <v>11695</v>
      </c>
      <c r="AT2458" s="1" t="s">
        <v>60</v>
      </c>
      <c r="AU2458" s="1" t="s">
        <v>7012</v>
      </c>
      <c r="AV2458" s="1" t="s">
        <v>4896</v>
      </c>
      <c r="AW2458" s="1" t="s">
        <v>9604</v>
      </c>
      <c r="BB2458" s="1" t="s">
        <v>46</v>
      </c>
      <c r="BC2458" s="1" t="s">
        <v>6783</v>
      </c>
      <c r="BD2458" s="1" t="s">
        <v>13944</v>
      </c>
      <c r="BE2458" s="1" t="s">
        <v>11855</v>
      </c>
      <c r="BG2458" s="1" t="s">
        <v>44</v>
      </c>
      <c r="BH2458" s="1" t="s">
        <v>6669</v>
      </c>
      <c r="BI2458" s="1" t="s">
        <v>4837</v>
      </c>
      <c r="BJ2458" s="1" t="s">
        <v>9603</v>
      </c>
      <c r="BK2458" s="1" t="s">
        <v>44</v>
      </c>
      <c r="BL2458" s="1" t="s">
        <v>6669</v>
      </c>
      <c r="BM2458" s="1" t="s">
        <v>157</v>
      </c>
      <c r="BN2458" s="1" t="s">
        <v>9953</v>
      </c>
      <c r="BO2458" s="1" t="s">
        <v>44</v>
      </c>
      <c r="BP2458" s="1" t="s">
        <v>6669</v>
      </c>
      <c r="BQ2458" s="1" t="s">
        <v>836</v>
      </c>
      <c r="BR2458" s="1" t="s">
        <v>9751</v>
      </c>
      <c r="BS2458" s="1" t="s">
        <v>51</v>
      </c>
      <c r="BT2458" s="1" t="s">
        <v>8849</v>
      </c>
    </row>
    <row r="2459" spans="1:73" ht="13.5" customHeight="1" x14ac:dyDescent="0.25">
      <c r="A2459" s="4" t="str">
        <f t="shared" si="76"/>
        <v>1687_풍각남면_290</v>
      </c>
      <c r="B2459" s="1">
        <v>1687</v>
      </c>
      <c r="C2459" s="1" t="s">
        <v>11322</v>
      </c>
      <c r="D2459" s="1" t="s">
        <v>11323</v>
      </c>
      <c r="E2459" s="1">
        <v>2458</v>
      </c>
      <c r="F2459" s="1">
        <v>12</v>
      </c>
      <c r="G2459" s="1" t="s">
        <v>4606</v>
      </c>
      <c r="H2459" s="1" t="s">
        <v>6467</v>
      </c>
      <c r="I2459" s="1">
        <v>7</v>
      </c>
      <c r="L2459" s="1">
        <v>4</v>
      </c>
      <c r="M2459" s="1" t="s">
        <v>12683</v>
      </c>
      <c r="N2459" s="1" t="s">
        <v>13181</v>
      </c>
      <c r="T2459" s="1" t="s">
        <v>11369</v>
      </c>
      <c r="U2459" s="1" t="s">
        <v>4897</v>
      </c>
      <c r="V2459" s="1" t="s">
        <v>6971</v>
      </c>
      <c r="W2459" s="1" t="s">
        <v>84</v>
      </c>
      <c r="X2459" s="1" t="s">
        <v>11440</v>
      </c>
      <c r="Y2459" s="1" t="s">
        <v>4898</v>
      </c>
      <c r="Z2459" s="1" t="s">
        <v>8323</v>
      </c>
      <c r="AC2459" s="1">
        <v>52</v>
      </c>
      <c r="AD2459" s="1" t="s">
        <v>747</v>
      </c>
      <c r="AE2459" s="1" t="s">
        <v>8766</v>
      </c>
      <c r="AJ2459" s="1" t="s">
        <v>17</v>
      </c>
      <c r="AK2459" s="1" t="s">
        <v>8908</v>
      </c>
      <c r="AL2459" s="1" t="s">
        <v>86</v>
      </c>
      <c r="AM2459" s="1" t="s">
        <v>8853</v>
      </c>
      <c r="AT2459" s="1" t="s">
        <v>60</v>
      </c>
      <c r="AU2459" s="1" t="s">
        <v>7012</v>
      </c>
      <c r="AV2459" s="1" t="s">
        <v>1238</v>
      </c>
      <c r="AW2459" s="1" t="s">
        <v>7382</v>
      </c>
      <c r="BG2459" s="1" t="s">
        <v>78</v>
      </c>
      <c r="BH2459" s="1" t="s">
        <v>6689</v>
      </c>
      <c r="BI2459" s="1" t="s">
        <v>210</v>
      </c>
      <c r="BJ2459" s="1" t="s">
        <v>8591</v>
      </c>
      <c r="BK2459" s="1" t="s">
        <v>348</v>
      </c>
      <c r="BL2459" s="1" t="s">
        <v>9000</v>
      </c>
      <c r="BM2459" s="1" t="s">
        <v>779</v>
      </c>
      <c r="BN2459" s="1" t="s">
        <v>10721</v>
      </c>
      <c r="BO2459" s="1" t="s">
        <v>402</v>
      </c>
      <c r="BP2459" s="1" t="s">
        <v>6694</v>
      </c>
      <c r="BQ2459" s="1" t="s">
        <v>4899</v>
      </c>
      <c r="BR2459" s="1" t="s">
        <v>11145</v>
      </c>
      <c r="BS2459" s="1" t="s">
        <v>179</v>
      </c>
      <c r="BT2459" s="1" t="s">
        <v>8927</v>
      </c>
    </row>
    <row r="2460" spans="1:73" ht="13.5" customHeight="1" x14ac:dyDescent="0.25">
      <c r="A2460" s="4" t="str">
        <f t="shared" si="76"/>
        <v>1687_풍각남면_290</v>
      </c>
      <c r="B2460" s="1">
        <v>1687</v>
      </c>
      <c r="C2460" s="1" t="s">
        <v>11322</v>
      </c>
      <c r="D2460" s="1" t="s">
        <v>11323</v>
      </c>
      <c r="E2460" s="1">
        <v>2459</v>
      </c>
      <c r="F2460" s="1">
        <v>12</v>
      </c>
      <c r="G2460" s="1" t="s">
        <v>4606</v>
      </c>
      <c r="H2460" s="1" t="s">
        <v>6467</v>
      </c>
      <c r="I2460" s="1">
        <v>7</v>
      </c>
      <c r="L2460" s="1">
        <v>4</v>
      </c>
      <c r="M2460" s="1" t="s">
        <v>12683</v>
      </c>
      <c r="N2460" s="1" t="s">
        <v>13181</v>
      </c>
      <c r="S2460" s="1" t="s">
        <v>52</v>
      </c>
      <c r="T2460" s="1" t="s">
        <v>6593</v>
      </c>
      <c r="W2460" s="1" t="s">
        <v>84</v>
      </c>
      <c r="X2460" s="1" t="s">
        <v>11440</v>
      </c>
      <c r="Y2460" s="1" t="s">
        <v>140</v>
      </c>
      <c r="Z2460" s="1" t="s">
        <v>7129</v>
      </c>
      <c r="AC2460" s="1">
        <v>46</v>
      </c>
      <c r="AD2460" s="1" t="s">
        <v>376</v>
      </c>
      <c r="AE2460" s="1" t="s">
        <v>8752</v>
      </c>
      <c r="AJ2460" s="1" t="s">
        <v>17</v>
      </c>
      <c r="AK2460" s="1" t="s">
        <v>8908</v>
      </c>
      <c r="AL2460" s="1" t="s">
        <v>636</v>
      </c>
      <c r="AM2460" s="1" t="s">
        <v>8934</v>
      </c>
      <c r="AT2460" s="1" t="s">
        <v>765</v>
      </c>
      <c r="AU2460" s="1" t="s">
        <v>8994</v>
      </c>
      <c r="AV2460" s="1" t="s">
        <v>79</v>
      </c>
      <c r="AW2460" s="1" t="s">
        <v>7302</v>
      </c>
      <c r="BG2460" s="1" t="s">
        <v>60</v>
      </c>
      <c r="BH2460" s="1" t="s">
        <v>7012</v>
      </c>
      <c r="BI2460" s="1" t="s">
        <v>4900</v>
      </c>
      <c r="BJ2460" s="1" t="s">
        <v>8503</v>
      </c>
      <c r="BK2460" s="1" t="s">
        <v>471</v>
      </c>
      <c r="BL2460" s="1" t="s">
        <v>9170</v>
      </c>
      <c r="BM2460" s="1" t="s">
        <v>4901</v>
      </c>
      <c r="BN2460" s="1" t="s">
        <v>9992</v>
      </c>
      <c r="BO2460" s="1" t="s">
        <v>281</v>
      </c>
      <c r="BP2460" s="1" t="s">
        <v>9918</v>
      </c>
      <c r="BQ2460" s="1" t="s">
        <v>4688</v>
      </c>
      <c r="BR2460" s="1" t="s">
        <v>11137</v>
      </c>
      <c r="BS2460" s="1" t="s">
        <v>1394</v>
      </c>
      <c r="BT2460" s="1" t="s">
        <v>8881</v>
      </c>
    </row>
    <row r="2461" spans="1:73" ht="13.5" customHeight="1" x14ac:dyDescent="0.25">
      <c r="A2461" s="4" t="str">
        <f t="shared" si="76"/>
        <v>1687_풍각남면_290</v>
      </c>
      <c r="B2461" s="1">
        <v>1687</v>
      </c>
      <c r="C2461" s="1" t="s">
        <v>11322</v>
      </c>
      <c r="D2461" s="1" t="s">
        <v>11323</v>
      </c>
      <c r="E2461" s="1">
        <v>2460</v>
      </c>
      <c r="F2461" s="1">
        <v>12</v>
      </c>
      <c r="G2461" s="1" t="s">
        <v>4606</v>
      </c>
      <c r="H2461" s="1" t="s">
        <v>6467</v>
      </c>
      <c r="I2461" s="1">
        <v>7</v>
      </c>
      <c r="L2461" s="1">
        <v>4</v>
      </c>
      <c r="M2461" s="1" t="s">
        <v>12683</v>
      </c>
      <c r="N2461" s="1" t="s">
        <v>13181</v>
      </c>
      <c r="S2461" s="1" t="s">
        <v>147</v>
      </c>
      <c r="T2461" s="1" t="s">
        <v>6598</v>
      </c>
      <c r="U2461" s="1" t="s">
        <v>4902</v>
      </c>
      <c r="V2461" s="1" t="s">
        <v>6972</v>
      </c>
      <c r="Y2461" s="1" t="s">
        <v>1526</v>
      </c>
      <c r="Z2461" s="1" t="s">
        <v>7473</v>
      </c>
      <c r="AF2461" s="1" t="s">
        <v>1588</v>
      </c>
      <c r="AG2461" s="1" t="s">
        <v>8787</v>
      </c>
      <c r="AH2461" s="1" t="s">
        <v>108</v>
      </c>
      <c r="AI2461" s="1" t="s">
        <v>8869</v>
      </c>
    </row>
    <row r="2462" spans="1:73" ht="13.5" customHeight="1" x14ac:dyDescent="0.25">
      <c r="A2462" s="4" t="str">
        <f t="shared" si="76"/>
        <v>1687_풍각남면_290</v>
      </c>
      <c r="B2462" s="1">
        <v>1687</v>
      </c>
      <c r="C2462" s="1" t="s">
        <v>11322</v>
      </c>
      <c r="D2462" s="1" t="s">
        <v>11323</v>
      </c>
      <c r="E2462" s="1">
        <v>2461</v>
      </c>
      <c r="F2462" s="1">
        <v>12</v>
      </c>
      <c r="G2462" s="1" t="s">
        <v>4606</v>
      </c>
      <c r="H2462" s="1" t="s">
        <v>6467</v>
      </c>
      <c r="I2462" s="1">
        <v>7</v>
      </c>
      <c r="L2462" s="1">
        <v>4</v>
      </c>
      <c r="M2462" s="1" t="s">
        <v>12683</v>
      </c>
      <c r="N2462" s="1" t="s">
        <v>13181</v>
      </c>
      <c r="S2462" s="1" t="s">
        <v>70</v>
      </c>
      <c r="T2462" s="1" t="s">
        <v>6596</v>
      </c>
      <c r="Y2462" s="1" t="s">
        <v>140</v>
      </c>
      <c r="Z2462" s="1" t="s">
        <v>7129</v>
      </c>
      <c r="AC2462" s="1">
        <v>6</v>
      </c>
      <c r="AD2462" s="1" t="s">
        <v>333</v>
      </c>
      <c r="AE2462" s="1" t="s">
        <v>8749</v>
      </c>
    </row>
    <row r="2463" spans="1:73" ht="13.5" customHeight="1" x14ac:dyDescent="0.25">
      <c r="A2463" s="4" t="str">
        <f t="shared" si="76"/>
        <v>1687_풍각남면_290</v>
      </c>
      <c r="B2463" s="1">
        <v>1687</v>
      </c>
      <c r="C2463" s="1" t="s">
        <v>11322</v>
      </c>
      <c r="D2463" s="1" t="s">
        <v>11323</v>
      </c>
      <c r="E2463" s="1">
        <v>2462</v>
      </c>
      <c r="F2463" s="1">
        <v>12</v>
      </c>
      <c r="G2463" s="1" t="s">
        <v>4606</v>
      </c>
      <c r="H2463" s="1" t="s">
        <v>6467</v>
      </c>
      <c r="I2463" s="1">
        <v>7</v>
      </c>
      <c r="L2463" s="1">
        <v>4</v>
      </c>
      <c r="M2463" s="1" t="s">
        <v>12683</v>
      </c>
      <c r="N2463" s="1" t="s">
        <v>13181</v>
      </c>
      <c r="S2463" s="1" t="s">
        <v>70</v>
      </c>
      <c r="T2463" s="1" t="s">
        <v>6596</v>
      </c>
      <c r="Y2463" s="1" t="s">
        <v>2696</v>
      </c>
      <c r="Z2463" s="1" t="s">
        <v>7754</v>
      </c>
      <c r="AC2463" s="1">
        <v>3</v>
      </c>
      <c r="AD2463" s="1" t="s">
        <v>96</v>
      </c>
      <c r="AE2463" s="1" t="s">
        <v>8721</v>
      </c>
      <c r="AF2463" s="1" t="s">
        <v>97</v>
      </c>
      <c r="AG2463" s="1" t="s">
        <v>8774</v>
      </c>
    </row>
    <row r="2464" spans="1:73" ht="13.5" customHeight="1" x14ac:dyDescent="0.25">
      <c r="A2464" s="4" t="str">
        <f t="shared" si="76"/>
        <v>1687_풍각남면_290</v>
      </c>
      <c r="B2464" s="1">
        <v>1687</v>
      </c>
      <c r="C2464" s="1" t="s">
        <v>11322</v>
      </c>
      <c r="D2464" s="1" t="s">
        <v>11323</v>
      </c>
      <c r="E2464" s="1">
        <v>2463</v>
      </c>
      <c r="F2464" s="1">
        <v>12</v>
      </c>
      <c r="G2464" s="1" t="s">
        <v>4606</v>
      </c>
      <c r="H2464" s="1" t="s">
        <v>6467</v>
      </c>
      <c r="I2464" s="1">
        <v>7</v>
      </c>
      <c r="L2464" s="1">
        <v>4</v>
      </c>
      <c r="M2464" s="1" t="s">
        <v>12683</v>
      </c>
      <c r="N2464" s="1" t="s">
        <v>13181</v>
      </c>
      <c r="S2464" s="1" t="s">
        <v>93</v>
      </c>
      <c r="T2464" s="1" t="s">
        <v>6597</v>
      </c>
      <c r="Y2464" s="1" t="s">
        <v>4005</v>
      </c>
      <c r="Z2464" s="1" t="s">
        <v>8324</v>
      </c>
      <c r="AC2464" s="1">
        <v>1</v>
      </c>
      <c r="AD2464" s="1" t="s">
        <v>661</v>
      </c>
      <c r="AE2464" s="1" t="s">
        <v>8765</v>
      </c>
      <c r="AF2464" s="1" t="s">
        <v>97</v>
      </c>
      <c r="AG2464" s="1" t="s">
        <v>8774</v>
      </c>
    </row>
    <row r="2465" spans="1:72" ht="13.5" customHeight="1" x14ac:dyDescent="0.25">
      <c r="A2465" s="4" t="str">
        <f t="shared" si="76"/>
        <v>1687_풍각남면_290</v>
      </c>
      <c r="B2465" s="1">
        <v>1687</v>
      </c>
      <c r="C2465" s="1" t="s">
        <v>11322</v>
      </c>
      <c r="D2465" s="1" t="s">
        <v>11323</v>
      </c>
      <c r="E2465" s="1">
        <v>2464</v>
      </c>
      <c r="F2465" s="1">
        <v>12</v>
      </c>
      <c r="G2465" s="1" t="s">
        <v>4606</v>
      </c>
      <c r="H2465" s="1" t="s">
        <v>6467</v>
      </c>
      <c r="I2465" s="1">
        <v>7</v>
      </c>
      <c r="L2465" s="1">
        <v>5</v>
      </c>
      <c r="M2465" s="1" t="s">
        <v>4904</v>
      </c>
      <c r="N2465" s="1" t="s">
        <v>8325</v>
      </c>
      <c r="T2465" s="1" t="s">
        <v>11369</v>
      </c>
      <c r="U2465" s="1" t="s">
        <v>4903</v>
      </c>
      <c r="V2465" s="1" t="s">
        <v>6973</v>
      </c>
      <c r="Y2465" s="1" t="s">
        <v>4904</v>
      </c>
      <c r="Z2465" s="1" t="s">
        <v>8325</v>
      </c>
      <c r="AC2465" s="1">
        <v>42</v>
      </c>
      <c r="AD2465" s="1" t="s">
        <v>307</v>
      </c>
      <c r="AE2465" s="1" t="s">
        <v>8745</v>
      </c>
      <c r="AJ2465" s="1" t="s">
        <v>17</v>
      </c>
      <c r="AK2465" s="1" t="s">
        <v>8908</v>
      </c>
      <c r="AL2465" s="1" t="s">
        <v>737</v>
      </c>
      <c r="AM2465" s="1" t="s">
        <v>8867</v>
      </c>
      <c r="AN2465" s="1" t="s">
        <v>1632</v>
      </c>
      <c r="AO2465" s="1" t="s">
        <v>8975</v>
      </c>
      <c r="AP2465" s="1" t="s">
        <v>58</v>
      </c>
      <c r="AQ2465" s="1" t="s">
        <v>6774</v>
      </c>
      <c r="AR2465" s="1" t="s">
        <v>4905</v>
      </c>
      <c r="AS2465" s="1" t="s">
        <v>11672</v>
      </c>
      <c r="AT2465" s="1" t="s">
        <v>44</v>
      </c>
      <c r="AU2465" s="1" t="s">
        <v>6669</v>
      </c>
      <c r="AV2465" s="1" t="s">
        <v>2289</v>
      </c>
      <c r="AW2465" s="1" t="s">
        <v>9605</v>
      </c>
      <c r="BB2465" s="1" t="s">
        <v>83</v>
      </c>
      <c r="BC2465" s="1" t="s">
        <v>11816</v>
      </c>
      <c r="BD2465" s="1" t="s">
        <v>4906</v>
      </c>
      <c r="BE2465" s="1" t="s">
        <v>9838</v>
      </c>
      <c r="BG2465" s="1" t="s">
        <v>44</v>
      </c>
      <c r="BH2465" s="1" t="s">
        <v>6669</v>
      </c>
      <c r="BI2465" s="1" t="s">
        <v>567</v>
      </c>
      <c r="BJ2465" s="1" t="s">
        <v>9325</v>
      </c>
      <c r="BK2465" s="1" t="s">
        <v>216</v>
      </c>
      <c r="BL2465" s="1" t="s">
        <v>13344</v>
      </c>
      <c r="BM2465" s="1" t="s">
        <v>706</v>
      </c>
      <c r="BN2465" s="1" t="s">
        <v>9976</v>
      </c>
      <c r="BO2465" s="1" t="s">
        <v>60</v>
      </c>
      <c r="BP2465" s="1" t="s">
        <v>7012</v>
      </c>
      <c r="BQ2465" s="1" t="s">
        <v>4907</v>
      </c>
      <c r="BR2465" s="1" t="s">
        <v>11146</v>
      </c>
      <c r="BS2465" s="1" t="s">
        <v>636</v>
      </c>
      <c r="BT2465" s="1" t="s">
        <v>8934</v>
      </c>
    </row>
    <row r="2466" spans="1:72" ht="13.5" customHeight="1" x14ac:dyDescent="0.25">
      <c r="A2466" s="4" t="str">
        <f t="shared" si="76"/>
        <v>1687_풍각남면_290</v>
      </c>
      <c r="B2466" s="1">
        <v>1687</v>
      </c>
      <c r="C2466" s="1" t="s">
        <v>11322</v>
      </c>
      <c r="D2466" s="1" t="s">
        <v>11323</v>
      </c>
      <c r="E2466" s="1">
        <v>2465</v>
      </c>
      <c r="F2466" s="1">
        <v>12</v>
      </c>
      <c r="G2466" s="1" t="s">
        <v>4606</v>
      </c>
      <c r="H2466" s="1" t="s">
        <v>6467</v>
      </c>
      <c r="I2466" s="1">
        <v>7</v>
      </c>
      <c r="L2466" s="1">
        <v>5</v>
      </c>
      <c r="M2466" s="1" t="s">
        <v>4904</v>
      </c>
      <c r="N2466" s="1" t="s">
        <v>8325</v>
      </c>
      <c r="S2466" s="1" t="s">
        <v>463</v>
      </c>
      <c r="T2466" s="1" t="s">
        <v>6606</v>
      </c>
      <c r="U2466" s="1" t="s">
        <v>148</v>
      </c>
      <c r="V2466" s="1" t="s">
        <v>11401</v>
      </c>
      <c r="W2466" s="1" t="s">
        <v>84</v>
      </c>
      <c r="X2466" s="1" t="s">
        <v>11440</v>
      </c>
      <c r="Y2466" s="1" t="s">
        <v>4908</v>
      </c>
      <c r="Z2466" s="1" t="s">
        <v>8326</v>
      </c>
      <c r="AC2466" s="1">
        <v>62</v>
      </c>
      <c r="AD2466" s="1" t="s">
        <v>69</v>
      </c>
      <c r="AE2466" s="1" t="s">
        <v>6722</v>
      </c>
      <c r="AF2466" s="1" t="s">
        <v>97</v>
      </c>
      <c r="AG2466" s="1" t="s">
        <v>8774</v>
      </c>
      <c r="AJ2466" s="1" t="s">
        <v>17</v>
      </c>
      <c r="AK2466" s="1" t="s">
        <v>8908</v>
      </c>
      <c r="AL2466" s="1" t="s">
        <v>636</v>
      </c>
      <c r="AM2466" s="1" t="s">
        <v>8934</v>
      </c>
      <c r="AT2466" s="1" t="s">
        <v>148</v>
      </c>
      <c r="AU2466" s="1" t="s">
        <v>11760</v>
      </c>
      <c r="AV2466" s="1" t="s">
        <v>4909</v>
      </c>
      <c r="AW2466" s="1" t="s">
        <v>9606</v>
      </c>
      <c r="BG2466" s="1" t="s">
        <v>148</v>
      </c>
      <c r="BH2466" s="1" t="s">
        <v>11401</v>
      </c>
      <c r="BI2466" s="1" t="s">
        <v>4910</v>
      </c>
      <c r="BJ2466" s="1" t="s">
        <v>10222</v>
      </c>
      <c r="BK2466" s="1" t="s">
        <v>148</v>
      </c>
      <c r="BL2466" s="1" t="s">
        <v>11910</v>
      </c>
      <c r="BM2466" s="1" t="s">
        <v>4046</v>
      </c>
      <c r="BN2466" s="1" t="s">
        <v>8163</v>
      </c>
      <c r="BO2466" s="1" t="s">
        <v>148</v>
      </c>
      <c r="BP2466" s="1" t="s">
        <v>11401</v>
      </c>
      <c r="BQ2466" s="1" t="s">
        <v>4911</v>
      </c>
      <c r="BR2466" s="1" t="s">
        <v>11147</v>
      </c>
      <c r="BS2466" s="1" t="s">
        <v>51</v>
      </c>
      <c r="BT2466" s="1" t="s">
        <v>8849</v>
      </c>
    </row>
    <row r="2467" spans="1:72" ht="13.5" customHeight="1" x14ac:dyDescent="0.25">
      <c r="A2467" s="4" t="str">
        <f t="shared" si="76"/>
        <v>1687_풍각남면_290</v>
      </c>
      <c r="B2467" s="1">
        <v>1687</v>
      </c>
      <c r="C2467" s="1" t="s">
        <v>11322</v>
      </c>
      <c r="D2467" s="1" t="s">
        <v>11323</v>
      </c>
      <c r="E2467" s="1">
        <v>2466</v>
      </c>
      <c r="F2467" s="1">
        <v>12</v>
      </c>
      <c r="G2467" s="1" t="s">
        <v>4606</v>
      </c>
      <c r="H2467" s="1" t="s">
        <v>6467</v>
      </c>
      <c r="I2467" s="1">
        <v>8</v>
      </c>
      <c r="J2467" s="1" t="s">
        <v>13945</v>
      </c>
      <c r="K2467" s="1" t="s">
        <v>6547</v>
      </c>
      <c r="L2467" s="1">
        <v>1</v>
      </c>
      <c r="M2467" s="1" t="s">
        <v>13896</v>
      </c>
      <c r="N2467" s="1" t="s">
        <v>8015</v>
      </c>
      <c r="T2467" s="1" t="s">
        <v>11368</v>
      </c>
      <c r="U2467" s="1" t="s">
        <v>640</v>
      </c>
      <c r="V2467" s="1" t="s">
        <v>6711</v>
      </c>
      <c r="Y2467" s="1" t="s">
        <v>13896</v>
      </c>
      <c r="Z2467" s="1" t="s">
        <v>8015</v>
      </c>
      <c r="AC2467" s="1">
        <v>46</v>
      </c>
      <c r="AD2467" s="1" t="s">
        <v>376</v>
      </c>
      <c r="AE2467" s="1" t="s">
        <v>8752</v>
      </c>
      <c r="AJ2467" s="1" t="s">
        <v>17</v>
      </c>
      <c r="AK2467" s="1" t="s">
        <v>8908</v>
      </c>
      <c r="AL2467" s="1" t="s">
        <v>56</v>
      </c>
      <c r="AM2467" s="1" t="s">
        <v>11552</v>
      </c>
      <c r="AN2467" s="1" t="s">
        <v>41</v>
      </c>
      <c r="AO2467" s="1" t="s">
        <v>6620</v>
      </c>
      <c r="AP2467" s="1" t="s">
        <v>575</v>
      </c>
      <c r="AQ2467" s="1" t="s">
        <v>9010</v>
      </c>
      <c r="AR2467" s="1" t="s">
        <v>4912</v>
      </c>
      <c r="AS2467" s="1" t="s">
        <v>9114</v>
      </c>
      <c r="AT2467" s="1" t="s">
        <v>44</v>
      </c>
      <c r="AU2467" s="1" t="s">
        <v>6669</v>
      </c>
      <c r="AV2467" s="1" t="s">
        <v>4913</v>
      </c>
      <c r="AW2467" s="1" t="s">
        <v>7999</v>
      </c>
      <c r="BB2467" s="1" t="s">
        <v>46</v>
      </c>
      <c r="BC2467" s="1" t="s">
        <v>6783</v>
      </c>
      <c r="BD2467" s="1" t="s">
        <v>4914</v>
      </c>
      <c r="BE2467" s="1" t="s">
        <v>8468</v>
      </c>
      <c r="BG2467" s="1" t="s">
        <v>44</v>
      </c>
      <c r="BH2467" s="1" t="s">
        <v>6669</v>
      </c>
      <c r="BI2467" s="1" t="s">
        <v>4009</v>
      </c>
      <c r="BJ2467" s="1" t="s">
        <v>10171</v>
      </c>
      <c r="BK2467" s="1" t="s">
        <v>44</v>
      </c>
      <c r="BL2467" s="1" t="s">
        <v>6669</v>
      </c>
      <c r="BM2467" s="1" t="s">
        <v>2906</v>
      </c>
      <c r="BN2467" s="1" t="s">
        <v>7807</v>
      </c>
      <c r="BO2467" s="1" t="s">
        <v>60</v>
      </c>
      <c r="BP2467" s="1" t="s">
        <v>7012</v>
      </c>
      <c r="BQ2467" s="1" t="s">
        <v>1365</v>
      </c>
      <c r="BR2467" s="1" t="s">
        <v>7420</v>
      </c>
      <c r="BS2467" s="1" t="s">
        <v>4237</v>
      </c>
      <c r="BT2467" s="1" t="s">
        <v>8886</v>
      </c>
    </row>
    <row r="2468" spans="1:72" ht="13.5" customHeight="1" x14ac:dyDescent="0.25">
      <c r="A2468" s="4" t="str">
        <f t="shared" si="76"/>
        <v>1687_풍각남면_290</v>
      </c>
      <c r="B2468" s="1">
        <v>1687</v>
      </c>
      <c r="C2468" s="1" t="s">
        <v>11322</v>
      </c>
      <c r="D2468" s="1" t="s">
        <v>11323</v>
      </c>
      <c r="E2468" s="1">
        <v>2467</v>
      </c>
      <c r="F2468" s="1">
        <v>12</v>
      </c>
      <c r="G2468" s="1" t="s">
        <v>4606</v>
      </c>
      <c r="H2468" s="1" t="s">
        <v>6467</v>
      </c>
      <c r="I2468" s="1">
        <v>8</v>
      </c>
      <c r="L2468" s="1">
        <v>1</v>
      </c>
      <c r="M2468" s="1" t="s">
        <v>13896</v>
      </c>
      <c r="N2468" s="1" t="s">
        <v>8015</v>
      </c>
      <c r="S2468" s="1" t="s">
        <v>52</v>
      </c>
      <c r="T2468" s="1" t="s">
        <v>6593</v>
      </c>
      <c r="U2468" s="1" t="s">
        <v>53</v>
      </c>
      <c r="V2468" s="1" t="s">
        <v>6668</v>
      </c>
      <c r="Y2468" s="1" t="s">
        <v>4915</v>
      </c>
      <c r="Z2468" s="1" t="s">
        <v>8327</v>
      </c>
      <c r="AC2468" s="1">
        <v>45</v>
      </c>
      <c r="AD2468" s="1" t="s">
        <v>406</v>
      </c>
      <c r="AE2468" s="1" t="s">
        <v>8755</v>
      </c>
      <c r="AJ2468" s="1" t="s">
        <v>17</v>
      </c>
      <c r="AK2468" s="1" t="s">
        <v>8908</v>
      </c>
      <c r="AL2468" s="1" t="s">
        <v>4834</v>
      </c>
      <c r="AM2468" s="1" t="s">
        <v>8951</v>
      </c>
      <c r="AN2468" s="1" t="s">
        <v>1632</v>
      </c>
      <c r="AO2468" s="1" t="s">
        <v>8975</v>
      </c>
      <c r="AR2468" s="1" t="s">
        <v>4916</v>
      </c>
      <c r="AS2468" s="1" t="s">
        <v>11756</v>
      </c>
      <c r="AT2468" s="1" t="s">
        <v>44</v>
      </c>
      <c r="AU2468" s="1" t="s">
        <v>6669</v>
      </c>
      <c r="AV2468" s="1" t="s">
        <v>4917</v>
      </c>
      <c r="AW2468" s="1" t="s">
        <v>7697</v>
      </c>
      <c r="BB2468" s="1" t="s">
        <v>46</v>
      </c>
      <c r="BC2468" s="1" t="s">
        <v>6783</v>
      </c>
      <c r="BD2468" s="1" t="s">
        <v>3441</v>
      </c>
      <c r="BE2468" s="1" t="s">
        <v>7942</v>
      </c>
      <c r="BG2468" s="1" t="s">
        <v>44</v>
      </c>
      <c r="BH2468" s="1" t="s">
        <v>6669</v>
      </c>
      <c r="BI2468" s="1" t="s">
        <v>4918</v>
      </c>
      <c r="BJ2468" s="1" t="s">
        <v>10223</v>
      </c>
      <c r="BK2468" s="1" t="s">
        <v>44</v>
      </c>
      <c r="BL2468" s="1" t="s">
        <v>6669</v>
      </c>
      <c r="BM2468" s="1" t="s">
        <v>210</v>
      </c>
      <c r="BN2468" s="1" t="s">
        <v>8591</v>
      </c>
      <c r="BO2468" s="1" t="s">
        <v>44</v>
      </c>
      <c r="BP2468" s="1" t="s">
        <v>6669</v>
      </c>
      <c r="BQ2468" s="1" t="s">
        <v>2414</v>
      </c>
      <c r="BR2468" s="1" t="s">
        <v>9585</v>
      </c>
      <c r="BS2468" s="1" t="s">
        <v>4834</v>
      </c>
      <c r="BT2468" s="1" t="s">
        <v>8951</v>
      </c>
    </row>
    <row r="2469" spans="1:72" ht="13.5" customHeight="1" x14ac:dyDescent="0.25">
      <c r="A2469" s="4" t="str">
        <f t="shared" si="76"/>
        <v>1687_풍각남면_290</v>
      </c>
      <c r="B2469" s="1">
        <v>1687</v>
      </c>
      <c r="C2469" s="1" t="s">
        <v>11322</v>
      </c>
      <c r="D2469" s="1" t="s">
        <v>11323</v>
      </c>
      <c r="E2469" s="1">
        <v>2468</v>
      </c>
      <c r="F2469" s="1">
        <v>12</v>
      </c>
      <c r="G2469" s="1" t="s">
        <v>4606</v>
      </c>
      <c r="H2469" s="1" t="s">
        <v>6467</v>
      </c>
      <c r="I2469" s="1">
        <v>8</v>
      </c>
      <c r="L2469" s="1">
        <v>1</v>
      </c>
      <c r="M2469" s="1" t="s">
        <v>13896</v>
      </c>
      <c r="N2469" s="1" t="s">
        <v>8015</v>
      </c>
      <c r="S2469" s="1" t="s">
        <v>147</v>
      </c>
      <c r="T2469" s="1" t="s">
        <v>6598</v>
      </c>
      <c r="Y2469" s="1" t="s">
        <v>641</v>
      </c>
      <c r="Z2469" s="1" t="s">
        <v>7229</v>
      </c>
      <c r="AF2469" s="1" t="s">
        <v>443</v>
      </c>
      <c r="AG2469" s="1" t="s">
        <v>11537</v>
      </c>
    </row>
    <row r="2470" spans="1:72" ht="13.5" customHeight="1" x14ac:dyDescent="0.25">
      <c r="A2470" s="4" t="str">
        <f t="shared" si="76"/>
        <v>1687_풍각남면_290</v>
      </c>
      <c r="B2470" s="1">
        <v>1687</v>
      </c>
      <c r="C2470" s="1" t="s">
        <v>11322</v>
      </c>
      <c r="D2470" s="1" t="s">
        <v>11323</v>
      </c>
      <c r="E2470" s="1">
        <v>2469</v>
      </c>
      <c r="F2470" s="1">
        <v>12</v>
      </c>
      <c r="G2470" s="1" t="s">
        <v>4606</v>
      </c>
      <c r="H2470" s="1" t="s">
        <v>6467</v>
      </c>
      <c r="I2470" s="1">
        <v>8</v>
      </c>
      <c r="L2470" s="1">
        <v>1</v>
      </c>
      <c r="M2470" s="1" t="s">
        <v>13896</v>
      </c>
      <c r="N2470" s="1" t="s">
        <v>8015</v>
      </c>
      <c r="S2470" s="1" t="s">
        <v>93</v>
      </c>
      <c r="T2470" s="1" t="s">
        <v>6597</v>
      </c>
      <c r="Y2470" s="1" t="s">
        <v>1410</v>
      </c>
      <c r="Z2470" s="1" t="s">
        <v>8328</v>
      </c>
      <c r="AC2470" s="1">
        <v>5</v>
      </c>
      <c r="AD2470" s="1" t="s">
        <v>133</v>
      </c>
      <c r="AE2470" s="1" t="s">
        <v>8727</v>
      </c>
    </row>
    <row r="2471" spans="1:72" ht="13.5" customHeight="1" x14ac:dyDescent="0.25">
      <c r="A2471" s="4" t="str">
        <f t="shared" si="76"/>
        <v>1687_풍각남면_290</v>
      </c>
      <c r="B2471" s="1">
        <v>1687</v>
      </c>
      <c r="C2471" s="1" t="s">
        <v>11322</v>
      </c>
      <c r="D2471" s="1" t="s">
        <v>11323</v>
      </c>
      <c r="E2471" s="1">
        <v>2470</v>
      </c>
      <c r="F2471" s="1">
        <v>12</v>
      </c>
      <c r="G2471" s="1" t="s">
        <v>4606</v>
      </c>
      <c r="H2471" s="1" t="s">
        <v>6467</v>
      </c>
      <c r="I2471" s="1">
        <v>8</v>
      </c>
      <c r="L2471" s="1">
        <v>1</v>
      </c>
      <c r="M2471" s="1" t="s">
        <v>13896</v>
      </c>
      <c r="N2471" s="1" t="s">
        <v>8015</v>
      </c>
      <c r="S2471" s="1" t="s">
        <v>93</v>
      </c>
      <c r="T2471" s="1" t="s">
        <v>6597</v>
      </c>
      <c r="Y2471" s="1" t="s">
        <v>4919</v>
      </c>
      <c r="Z2471" s="1" t="s">
        <v>8329</v>
      </c>
      <c r="AC2471" s="1">
        <v>3</v>
      </c>
      <c r="AD2471" s="1" t="s">
        <v>96</v>
      </c>
      <c r="AE2471" s="1" t="s">
        <v>8721</v>
      </c>
      <c r="AF2471" s="1" t="s">
        <v>97</v>
      </c>
      <c r="AG2471" s="1" t="s">
        <v>8774</v>
      </c>
    </row>
    <row r="2472" spans="1:72" ht="13.5" customHeight="1" x14ac:dyDescent="0.25">
      <c r="A2472" s="4" t="str">
        <f t="shared" si="76"/>
        <v>1687_풍각남면_290</v>
      </c>
      <c r="B2472" s="1">
        <v>1687</v>
      </c>
      <c r="C2472" s="1" t="s">
        <v>11322</v>
      </c>
      <c r="D2472" s="1" t="s">
        <v>11323</v>
      </c>
      <c r="E2472" s="1">
        <v>2471</v>
      </c>
      <c r="F2472" s="1">
        <v>12</v>
      </c>
      <c r="G2472" s="1" t="s">
        <v>4606</v>
      </c>
      <c r="H2472" s="1" t="s">
        <v>6467</v>
      </c>
      <c r="I2472" s="1">
        <v>8</v>
      </c>
      <c r="L2472" s="1">
        <v>2</v>
      </c>
      <c r="M2472" s="1" t="s">
        <v>12684</v>
      </c>
      <c r="N2472" s="1" t="s">
        <v>13182</v>
      </c>
      <c r="T2472" s="1" t="s">
        <v>11368</v>
      </c>
      <c r="U2472" s="1" t="s">
        <v>4920</v>
      </c>
      <c r="V2472" s="1" t="s">
        <v>6974</v>
      </c>
      <c r="W2472" s="1" t="s">
        <v>276</v>
      </c>
      <c r="X2472" s="1" t="s">
        <v>7061</v>
      </c>
      <c r="Y2472" s="1" t="s">
        <v>1973</v>
      </c>
      <c r="Z2472" s="1" t="s">
        <v>7691</v>
      </c>
      <c r="AC2472" s="1">
        <v>33</v>
      </c>
      <c r="AD2472" s="1" t="s">
        <v>574</v>
      </c>
      <c r="AE2472" s="1" t="s">
        <v>8762</v>
      </c>
      <c r="AJ2472" s="1" t="s">
        <v>17</v>
      </c>
      <c r="AK2472" s="1" t="s">
        <v>8908</v>
      </c>
      <c r="AL2472" s="1" t="s">
        <v>51</v>
      </c>
      <c r="AM2472" s="1" t="s">
        <v>8849</v>
      </c>
      <c r="AT2472" s="1" t="s">
        <v>60</v>
      </c>
      <c r="AU2472" s="1" t="s">
        <v>7012</v>
      </c>
      <c r="AV2472" s="1" t="s">
        <v>4921</v>
      </c>
      <c r="AW2472" s="1" t="s">
        <v>7952</v>
      </c>
      <c r="BG2472" s="1" t="s">
        <v>148</v>
      </c>
      <c r="BH2472" s="1" t="s">
        <v>11401</v>
      </c>
      <c r="BI2472" s="1" t="s">
        <v>4837</v>
      </c>
      <c r="BJ2472" s="1" t="s">
        <v>9603</v>
      </c>
      <c r="BK2472" s="1" t="s">
        <v>44</v>
      </c>
      <c r="BL2472" s="1" t="s">
        <v>6669</v>
      </c>
      <c r="BM2472" s="1" t="s">
        <v>157</v>
      </c>
      <c r="BN2472" s="1" t="s">
        <v>9953</v>
      </c>
      <c r="BO2472" s="1" t="s">
        <v>60</v>
      </c>
      <c r="BP2472" s="1" t="s">
        <v>7012</v>
      </c>
      <c r="BQ2472" s="1" t="s">
        <v>3794</v>
      </c>
      <c r="BR2472" s="1" t="s">
        <v>12266</v>
      </c>
      <c r="BS2472" s="1" t="s">
        <v>51</v>
      </c>
      <c r="BT2472" s="1" t="s">
        <v>8849</v>
      </c>
    </row>
    <row r="2473" spans="1:72" ht="13.5" customHeight="1" x14ac:dyDescent="0.25">
      <c r="A2473" s="4" t="str">
        <f t="shared" si="76"/>
        <v>1687_풍각남면_290</v>
      </c>
      <c r="B2473" s="1">
        <v>1687</v>
      </c>
      <c r="C2473" s="1" t="s">
        <v>11322</v>
      </c>
      <c r="D2473" s="1" t="s">
        <v>11323</v>
      </c>
      <c r="E2473" s="1">
        <v>2472</v>
      </c>
      <c r="F2473" s="1">
        <v>12</v>
      </c>
      <c r="G2473" s="1" t="s">
        <v>4606</v>
      </c>
      <c r="H2473" s="1" t="s">
        <v>6467</v>
      </c>
      <c r="I2473" s="1">
        <v>8</v>
      </c>
      <c r="L2473" s="1">
        <v>2</v>
      </c>
      <c r="M2473" s="1" t="s">
        <v>12684</v>
      </c>
      <c r="N2473" s="1" t="s">
        <v>13182</v>
      </c>
      <c r="S2473" s="1" t="s">
        <v>52</v>
      </c>
      <c r="T2473" s="1" t="s">
        <v>6593</v>
      </c>
      <c r="U2473" s="1" t="s">
        <v>83</v>
      </c>
      <c r="V2473" s="1" t="s">
        <v>11397</v>
      </c>
      <c r="W2473" s="1" t="s">
        <v>1995</v>
      </c>
      <c r="X2473" s="1" t="s">
        <v>7086</v>
      </c>
      <c r="Y2473" s="1" t="s">
        <v>4844</v>
      </c>
      <c r="Z2473" s="1" t="s">
        <v>8308</v>
      </c>
      <c r="AC2473" s="1">
        <v>42</v>
      </c>
      <c r="AD2473" s="1" t="s">
        <v>307</v>
      </c>
      <c r="AE2473" s="1" t="s">
        <v>8745</v>
      </c>
      <c r="AJ2473" s="1" t="s">
        <v>17</v>
      </c>
      <c r="AK2473" s="1" t="s">
        <v>8908</v>
      </c>
      <c r="AL2473" s="1" t="s">
        <v>351</v>
      </c>
      <c r="AM2473" s="1" t="s">
        <v>8854</v>
      </c>
      <c r="AT2473" s="1" t="s">
        <v>148</v>
      </c>
      <c r="AU2473" s="1" t="s">
        <v>11760</v>
      </c>
      <c r="AV2473" s="1" t="s">
        <v>4922</v>
      </c>
      <c r="AW2473" s="1" t="s">
        <v>7472</v>
      </c>
      <c r="BG2473" s="1" t="s">
        <v>44</v>
      </c>
      <c r="BH2473" s="1" t="s">
        <v>6669</v>
      </c>
      <c r="BI2473" s="1" t="s">
        <v>2353</v>
      </c>
      <c r="BJ2473" s="1" t="s">
        <v>10224</v>
      </c>
      <c r="BK2473" s="1" t="s">
        <v>44</v>
      </c>
      <c r="BL2473" s="1" t="s">
        <v>6669</v>
      </c>
      <c r="BM2473" s="1" t="s">
        <v>4923</v>
      </c>
      <c r="BN2473" s="1" t="s">
        <v>10653</v>
      </c>
      <c r="BO2473" s="1" t="s">
        <v>293</v>
      </c>
      <c r="BP2473" s="1" t="s">
        <v>6947</v>
      </c>
      <c r="BQ2473" s="1" t="s">
        <v>4924</v>
      </c>
      <c r="BR2473" s="1" t="s">
        <v>11148</v>
      </c>
      <c r="BS2473" s="1" t="s">
        <v>51</v>
      </c>
      <c r="BT2473" s="1" t="s">
        <v>8849</v>
      </c>
    </row>
    <row r="2474" spans="1:72" ht="13.5" customHeight="1" x14ac:dyDescent="0.25">
      <c r="A2474" s="4" t="str">
        <f t="shared" si="76"/>
        <v>1687_풍각남면_290</v>
      </c>
      <c r="B2474" s="1">
        <v>1687</v>
      </c>
      <c r="C2474" s="1" t="s">
        <v>11322</v>
      </c>
      <c r="D2474" s="1" t="s">
        <v>11323</v>
      </c>
      <c r="E2474" s="1">
        <v>2473</v>
      </c>
      <c r="F2474" s="1">
        <v>12</v>
      </c>
      <c r="G2474" s="1" t="s">
        <v>4606</v>
      </c>
      <c r="H2474" s="1" t="s">
        <v>6467</v>
      </c>
      <c r="I2474" s="1">
        <v>8</v>
      </c>
      <c r="L2474" s="1">
        <v>2</v>
      </c>
      <c r="M2474" s="1" t="s">
        <v>12684</v>
      </c>
      <c r="N2474" s="1" t="s">
        <v>13182</v>
      </c>
      <c r="S2474" s="1" t="s">
        <v>70</v>
      </c>
      <c r="T2474" s="1" t="s">
        <v>6596</v>
      </c>
      <c r="Y2474" s="1" t="s">
        <v>3556</v>
      </c>
      <c r="Z2474" s="1" t="s">
        <v>7280</v>
      </c>
      <c r="AF2474" s="1" t="s">
        <v>943</v>
      </c>
      <c r="AG2474" s="1" t="s">
        <v>8783</v>
      </c>
      <c r="AH2474" s="1" t="s">
        <v>4925</v>
      </c>
      <c r="AI2474" s="1" t="s">
        <v>8896</v>
      </c>
    </row>
    <row r="2475" spans="1:72" ht="13.5" customHeight="1" x14ac:dyDescent="0.25">
      <c r="A2475" s="4" t="str">
        <f t="shared" si="76"/>
        <v>1687_풍각남면_290</v>
      </c>
      <c r="B2475" s="1">
        <v>1687</v>
      </c>
      <c r="C2475" s="1" t="s">
        <v>11322</v>
      </c>
      <c r="D2475" s="1" t="s">
        <v>11323</v>
      </c>
      <c r="E2475" s="1">
        <v>2474</v>
      </c>
      <c r="F2475" s="1">
        <v>12</v>
      </c>
      <c r="G2475" s="1" t="s">
        <v>4606</v>
      </c>
      <c r="H2475" s="1" t="s">
        <v>6467</v>
      </c>
      <c r="I2475" s="1">
        <v>8</v>
      </c>
      <c r="L2475" s="1">
        <v>2</v>
      </c>
      <c r="M2475" s="1" t="s">
        <v>12684</v>
      </c>
      <c r="N2475" s="1" t="s">
        <v>13182</v>
      </c>
      <c r="S2475" s="1" t="s">
        <v>70</v>
      </c>
      <c r="T2475" s="1" t="s">
        <v>6596</v>
      </c>
      <c r="Y2475" s="1" t="s">
        <v>13784</v>
      </c>
      <c r="Z2475" s="1" t="s">
        <v>11493</v>
      </c>
      <c r="AC2475" s="1">
        <v>12</v>
      </c>
      <c r="AD2475" s="1" t="s">
        <v>150</v>
      </c>
      <c r="AE2475" s="1" t="s">
        <v>8731</v>
      </c>
    </row>
    <row r="2476" spans="1:72" ht="13.5" customHeight="1" x14ac:dyDescent="0.25">
      <c r="A2476" s="4" t="str">
        <f t="shared" si="76"/>
        <v>1687_풍각남면_290</v>
      </c>
      <c r="B2476" s="1">
        <v>1687</v>
      </c>
      <c r="C2476" s="1" t="s">
        <v>11322</v>
      </c>
      <c r="D2476" s="1" t="s">
        <v>11323</v>
      </c>
      <c r="E2476" s="1">
        <v>2475</v>
      </c>
      <c r="F2476" s="1">
        <v>12</v>
      </c>
      <c r="G2476" s="1" t="s">
        <v>4606</v>
      </c>
      <c r="H2476" s="1" t="s">
        <v>6467</v>
      </c>
      <c r="I2476" s="1">
        <v>8</v>
      </c>
      <c r="L2476" s="1">
        <v>2</v>
      </c>
      <c r="M2476" s="1" t="s">
        <v>12684</v>
      </c>
      <c r="N2476" s="1" t="s">
        <v>13182</v>
      </c>
      <c r="S2476" s="1" t="s">
        <v>93</v>
      </c>
      <c r="T2476" s="1" t="s">
        <v>6597</v>
      </c>
      <c r="Y2476" s="1" t="s">
        <v>1467</v>
      </c>
      <c r="Z2476" s="1" t="s">
        <v>8330</v>
      </c>
      <c r="AC2476" s="1">
        <v>4</v>
      </c>
      <c r="AD2476" s="1" t="s">
        <v>72</v>
      </c>
      <c r="AE2476" s="1" t="s">
        <v>8718</v>
      </c>
    </row>
    <row r="2477" spans="1:72" ht="13.5" customHeight="1" x14ac:dyDescent="0.25">
      <c r="A2477" s="4" t="str">
        <f t="shared" si="76"/>
        <v>1687_풍각남면_290</v>
      </c>
      <c r="B2477" s="1">
        <v>1687</v>
      </c>
      <c r="C2477" s="1" t="s">
        <v>11322</v>
      </c>
      <c r="D2477" s="1" t="s">
        <v>11323</v>
      </c>
      <c r="E2477" s="1">
        <v>2476</v>
      </c>
      <c r="F2477" s="1">
        <v>12</v>
      </c>
      <c r="G2477" s="1" t="s">
        <v>4606</v>
      </c>
      <c r="H2477" s="1" t="s">
        <v>6467</v>
      </c>
      <c r="I2477" s="1">
        <v>8</v>
      </c>
      <c r="L2477" s="1">
        <v>2</v>
      </c>
      <c r="M2477" s="1" t="s">
        <v>12684</v>
      </c>
      <c r="N2477" s="1" t="s">
        <v>13182</v>
      </c>
      <c r="S2477" s="1" t="s">
        <v>66</v>
      </c>
      <c r="T2477" s="1" t="s">
        <v>11384</v>
      </c>
      <c r="U2477" s="1" t="s">
        <v>1449</v>
      </c>
      <c r="V2477" s="1" t="s">
        <v>6762</v>
      </c>
      <c r="W2477" s="1" t="s">
        <v>276</v>
      </c>
      <c r="X2477" s="1" t="s">
        <v>7061</v>
      </c>
      <c r="Y2477" s="1" t="s">
        <v>4921</v>
      </c>
      <c r="Z2477" s="1" t="s">
        <v>7952</v>
      </c>
      <c r="AC2477" s="1">
        <v>67</v>
      </c>
      <c r="AD2477" s="1" t="s">
        <v>121</v>
      </c>
      <c r="AE2477" s="1" t="s">
        <v>8725</v>
      </c>
      <c r="AF2477" s="1" t="s">
        <v>97</v>
      </c>
      <c r="AG2477" s="1" t="s">
        <v>8774</v>
      </c>
    </row>
    <row r="2478" spans="1:72" ht="13.5" customHeight="1" x14ac:dyDescent="0.25">
      <c r="A2478" s="4" t="str">
        <f t="shared" si="76"/>
        <v>1687_풍각남면_290</v>
      </c>
      <c r="B2478" s="1">
        <v>1687</v>
      </c>
      <c r="C2478" s="1" t="s">
        <v>11322</v>
      </c>
      <c r="D2478" s="1" t="s">
        <v>11323</v>
      </c>
      <c r="E2478" s="1">
        <v>2477</v>
      </c>
      <c r="F2478" s="1">
        <v>12</v>
      </c>
      <c r="G2478" s="1" t="s">
        <v>4606</v>
      </c>
      <c r="H2478" s="1" t="s">
        <v>6467</v>
      </c>
      <c r="I2478" s="1">
        <v>8</v>
      </c>
      <c r="L2478" s="1">
        <v>3</v>
      </c>
      <c r="M2478" s="1" t="s">
        <v>4912</v>
      </c>
      <c r="N2478" s="1" t="s">
        <v>9114</v>
      </c>
      <c r="T2478" s="1" t="s">
        <v>11369</v>
      </c>
      <c r="U2478" s="1" t="s">
        <v>73</v>
      </c>
      <c r="V2478" s="1" t="s">
        <v>6670</v>
      </c>
      <c r="W2478" s="1" t="s">
        <v>145</v>
      </c>
      <c r="X2478" s="1" t="s">
        <v>7059</v>
      </c>
      <c r="Y2478" s="1" t="s">
        <v>4926</v>
      </c>
      <c r="Z2478" s="1" t="s">
        <v>8331</v>
      </c>
      <c r="AC2478" s="1">
        <v>38</v>
      </c>
      <c r="AD2478" s="1" t="s">
        <v>85</v>
      </c>
      <c r="AE2478" s="1" t="s">
        <v>8720</v>
      </c>
      <c r="AJ2478" s="1" t="s">
        <v>17</v>
      </c>
      <c r="AK2478" s="1" t="s">
        <v>8908</v>
      </c>
      <c r="AL2478" s="1" t="s">
        <v>51</v>
      </c>
      <c r="AM2478" s="1" t="s">
        <v>8849</v>
      </c>
      <c r="AT2478" s="1" t="s">
        <v>335</v>
      </c>
      <c r="AU2478" s="1" t="s">
        <v>6942</v>
      </c>
      <c r="AV2478" s="1" t="s">
        <v>13946</v>
      </c>
      <c r="AW2478" s="1" t="s">
        <v>9607</v>
      </c>
      <c r="BG2478" s="1" t="s">
        <v>4927</v>
      </c>
      <c r="BH2478" s="1" t="s">
        <v>9935</v>
      </c>
      <c r="BI2478" s="1" t="s">
        <v>1084</v>
      </c>
      <c r="BJ2478" s="1" t="s">
        <v>9306</v>
      </c>
      <c r="BK2478" s="1" t="s">
        <v>471</v>
      </c>
      <c r="BL2478" s="1" t="s">
        <v>9170</v>
      </c>
      <c r="BM2478" s="1" t="s">
        <v>4777</v>
      </c>
      <c r="BN2478" s="1" t="s">
        <v>10650</v>
      </c>
      <c r="BO2478" s="1" t="s">
        <v>335</v>
      </c>
      <c r="BP2478" s="1" t="s">
        <v>6942</v>
      </c>
      <c r="BQ2478" s="1" t="s">
        <v>4928</v>
      </c>
      <c r="BR2478" s="1" t="s">
        <v>12227</v>
      </c>
      <c r="BS2478" s="1" t="s">
        <v>636</v>
      </c>
      <c r="BT2478" s="1" t="s">
        <v>8934</v>
      </c>
    </row>
    <row r="2479" spans="1:72" ht="13.5" customHeight="1" x14ac:dyDescent="0.25">
      <c r="A2479" s="4" t="str">
        <f t="shared" si="76"/>
        <v>1687_풍각남면_290</v>
      </c>
      <c r="B2479" s="1">
        <v>1687</v>
      </c>
      <c r="C2479" s="1" t="s">
        <v>11322</v>
      </c>
      <c r="D2479" s="1" t="s">
        <v>11323</v>
      </c>
      <c r="E2479" s="1">
        <v>2478</v>
      </c>
      <c r="F2479" s="1">
        <v>12</v>
      </c>
      <c r="G2479" s="1" t="s">
        <v>4606</v>
      </c>
      <c r="H2479" s="1" t="s">
        <v>6467</v>
      </c>
      <c r="I2479" s="1">
        <v>8</v>
      </c>
      <c r="L2479" s="1">
        <v>3</v>
      </c>
      <c r="M2479" s="1" t="s">
        <v>4912</v>
      </c>
      <c r="N2479" s="1" t="s">
        <v>9114</v>
      </c>
      <c r="S2479" s="1" t="s">
        <v>52</v>
      </c>
      <c r="T2479" s="1" t="s">
        <v>6593</v>
      </c>
      <c r="W2479" s="1" t="s">
        <v>4929</v>
      </c>
      <c r="X2479" s="1" t="s">
        <v>6686</v>
      </c>
      <c r="Y2479" s="1" t="s">
        <v>140</v>
      </c>
      <c r="Z2479" s="1" t="s">
        <v>7129</v>
      </c>
      <c r="AC2479" s="1">
        <v>39</v>
      </c>
      <c r="AD2479" s="1" t="s">
        <v>347</v>
      </c>
      <c r="AE2479" s="1" t="s">
        <v>8751</v>
      </c>
      <c r="AJ2479" s="1" t="s">
        <v>17</v>
      </c>
      <c r="AK2479" s="1" t="s">
        <v>8908</v>
      </c>
      <c r="AL2479" s="1" t="s">
        <v>164</v>
      </c>
      <c r="AM2479" s="1" t="s">
        <v>8850</v>
      </c>
      <c r="AT2479" s="1" t="s">
        <v>13380</v>
      </c>
      <c r="AU2479" s="1" t="s">
        <v>13379</v>
      </c>
      <c r="AV2479" s="1" t="s">
        <v>4930</v>
      </c>
      <c r="AW2479" s="1" t="s">
        <v>9608</v>
      </c>
      <c r="BG2479" s="1" t="s">
        <v>4931</v>
      </c>
      <c r="BH2479" s="1" t="s">
        <v>9936</v>
      </c>
      <c r="BI2479" s="1" t="s">
        <v>4932</v>
      </c>
      <c r="BJ2479" s="1" t="s">
        <v>10225</v>
      </c>
      <c r="BK2479" s="1" t="s">
        <v>471</v>
      </c>
      <c r="BL2479" s="1" t="s">
        <v>9170</v>
      </c>
      <c r="BM2479" s="1" t="s">
        <v>95</v>
      </c>
      <c r="BN2479" s="1" t="s">
        <v>13395</v>
      </c>
      <c r="BO2479" s="1" t="s">
        <v>78</v>
      </c>
      <c r="BP2479" s="1" t="s">
        <v>6689</v>
      </c>
      <c r="BQ2479" s="1" t="s">
        <v>4933</v>
      </c>
      <c r="BR2479" s="1" t="s">
        <v>11149</v>
      </c>
      <c r="BS2479" s="1" t="s">
        <v>497</v>
      </c>
      <c r="BT2479" s="1" t="s">
        <v>8848</v>
      </c>
    </row>
    <row r="2480" spans="1:72" ht="13.5" customHeight="1" x14ac:dyDescent="0.25">
      <c r="A2480" s="4" t="str">
        <f t="shared" si="76"/>
        <v>1687_풍각남면_290</v>
      </c>
      <c r="B2480" s="1">
        <v>1687</v>
      </c>
      <c r="C2480" s="1" t="s">
        <v>11322</v>
      </c>
      <c r="D2480" s="1" t="s">
        <v>11323</v>
      </c>
      <c r="E2480" s="1">
        <v>2479</v>
      </c>
      <c r="F2480" s="1">
        <v>12</v>
      </c>
      <c r="G2480" s="1" t="s">
        <v>4606</v>
      </c>
      <c r="H2480" s="1" t="s">
        <v>6467</v>
      </c>
      <c r="I2480" s="1">
        <v>8</v>
      </c>
      <c r="L2480" s="1">
        <v>3</v>
      </c>
      <c r="M2480" s="1" t="s">
        <v>4912</v>
      </c>
      <c r="N2480" s="1" t="s">
        <v>9114</v>
      </c>
      <c r="S2480" s="1" t="s">
        <v>93</v>
      </c>
      <c r="T2480" s="1" t="s">
        <v>6597</v>
      </c>
      <c r="U2480" s="1" t="s">
        <v>922</v>
      </c>
      <c r="V2480" s="1" t="s">
        <v>6730</v>
      </c>
      <c r="Y2480" s="1" t="s">
        <v>4934</v>
      </c>
      <c r="Z2480" s="1" t="s">
        <v>8332</v>
      </c>
      <c r="AC2480" s="1">
        <v>10</v>
      </c>
      <c r="AD2480" s="1" t="s">
        <v>67</v>
      </c>
      <c r="AE2480" s="1" t="s">
        <v>8717</v>
      </c>
    </row>
    <row r="2481" spans="1:73" ht="13.5" customHeight="1" x14ac:dyDescent="0.25">
      <c r="A2481" s="4" t="str">
        <f t="shared" si="76"/>
        <v>1687_풍각남면_290</v>
      </c>
      <c r="B2481" s="1">
        <v>1687</v>
      </c>
      <c r="C2481" s="1" t="s">
        <v>11322</v>
      </c>
      <c r="D2481" s="1" t="s">
        <v>11323</v>
      </c>
      <c r="E2481" s="1">
        <v>2480</v>
      </c>
      <c r="F2481" s="1">
        <v>12</v>
      </c>
      <c r="G2481" s="1" t="s">
        <v>4606</v>
      </c>
      <c r="H2481" s="1" t="s">
        <v>6467</v>
      </c>
      <c r="I2481" s="1">
        <v>8</v>
      </c>
      <c r="L2481" s="1">
        <v>3</v>
      </c>
      <c r="M2481" s="1" t="s">
        <v>4912</v>
      </c>
      <c r="N2481" s="1" t="s">
        <v>9114</v>
      </c>
      <c r="T2481" s="1" t="s">
        <v>11389</v>
      </c>
      <c r="U2481" s="1" t="s">
        <v>324</v>
      </c>
      <c r="V2481" s="1" t="s">
        <v>6693</v>
      </c>
      <c r="Y2481" s="1" t="s">
        <v>13782</v>
      </c>
      <c r="Z2481" s="1" t="s">
        <v>7469</v>
      </c>
      <c r="AC2481" s="1">
        <v>34</v>
      </c>
      <c r="AD2481" s="1" t="s">
        <v>55</v>
      </c>
      <c r="AE2481" s="1" t="s">
        <v>8716</v>
      </c>
    </row>
    <row r="2482" spans="1:73" ht="13.5" customHeight="1" x14ac:dyDescent="0.25">
      <c r="A2482" s="4" t="str">
        <f t="shared" si="76"/>
        <v>1687_풍각남면_290</v>
      </c>
      <c r="B2482" s="1">
        <v>1687</v>
      </c>
      <c r="C2482" s="1" t="s">
        <v>11322</v>
      </c>
      <c r="D2482" s="1" t="s">
        <v>11323</v>
      </c>
      <c r="E2482" s="1">
        <v>2481</v>
      </c>
      <c r="F2482" s="1">
        <v>12</v>
      </c>
      <c r="G2482" s="1" t="s">
        <v>4606</v>
      </c>
      <c r="H2482" s="1" t="s">
        <v>6467</v>
      </c>
      <c r="I2482" s="1">
        <v>8</v>
      </c>
      <c r="L2482" s="1">
        <v>3</v>
      </c>
      <c r="M2482" s="1" t="s">
        <v>4912</v>
      </c>
      <c r="N2482" s="1" t="s">
        <v>9114</v>
      </c>
      <c r="T2482" s="1" t="s">
        <v>11389</v>
      </c>
      <c r="U2482" s="1" t="s">
        <v>324</v>
      </c>
      <c r="V2482" s="1" t="s">
        <v>6693</v>
      </c>
      <c r="Y2482" s="1" t="s">
        <v>4346</v>
      </c>
      <c r="Z2482" s="1" t="s">
        <v>8168</v>
      </c>
      <c r="AF2482" s="1" t="s">
        <v>443</v>
      </c>
      <c r="AG2482" s="1" t="s">
        <v>11537</v>
      </c>
    </row>
    <row r="2483" spans="1:73" ht="13.5" customHeight="1" x14ac:dyDescent="0.25">
      <c r="A2483" s="4" t="str">
        <f t="shared" si="76"/>
        <v>1687_풍각남면_290</v>
      </c>
      <c r="B2483" s="1">
        <v>1687</v>
      </c>
      <c r="C2483" s="1" t="s">
        <v>11322</v>
      </c>
      <c r="D2483" s="1" t="s">
        <v>11323</v>
      </c>
      <c r="E2483" s="1">
        <v>2482</v>
      </c>
      <c r="F2483" s="1">
        <v>12</v>
      </c>
      <c r="G2483" s="1" t="s">
        <v>4606</v>
      </c>
      <c r="H2483" s="1" t="s">
        <v>6467</v>
      </c>
      <c r="I2483" s="1">
        <v>8</v>
      </c>
      <c r="L2483" s="1">
        <v>3</v>
      </c>
      <c r="M2483" s="1" t="s">
        <v>4912</v>
      </c>
      <c r="N2483" s="1" t="s">
        <v>9114</v>
      </c>
      <c r="T2483" s="1" t="s">
        <v>11389</v>
      </c>
      <c r="U2483" s="1" t="s">
        <v>413</v>
      </c>
      <c r="V2483" s="1" t="s">
        <v>6695</v>
      </c>
      <c r="Y2483" s="1" t="s">
        <v>2757</v>
      </c>
      <c r="Z2483" s="1" t="s">
        <v>7770</v>
      </c>
      <c r="AC2483" s="1">
        <v>19</v>
      </c>
      <c r="AD2483" s="1" t="s">
        <v>188</v>
      </c>
      <c r="AE2483" s="1" t="s">
        <v>8734</v>
      </c>
      <c r="AT2483" s="1" t="s">
        <v>44</v>
      </c>
      <c r="AU2483" s="1" t="s">
        <v>6669</v>
      </c>
      <c r="AV2483" s="1" t="s">
        <v>1426</v>
      </c>
      <c r="AW2483" s="1" t="s">
        <v>8336</v>
      </c>
      <c r="BB2483" s="1" t="s">
        <v>46</v>
      </c>
      <c r="BC2483" s="1" t="s">
        <v>6783</v>
      </c>
      <c r="BD2483" s="1" t="s">
        <v>4346</v>
      </c>
      <c r="BE2483" s="1" t="s">
        <v>8168</v>
      </c>
    </row>
    <row r="2484" spans="1:73" ht="13.5" customHeight="1" x14ac:dyDescent="0.25">
      <c r="A2484" s="4" t="str">
        <f t="shared" si="76"/>
        <v>1687_풍각남면_290</v>
      </c>
      <c r="B2484" s="1">
        <v>1687</v>
      </c>
      <c r="C2484" s="1" t="s">
        <v>11322</v>
      </c>
      <c r="D2484" s="1" t="s">
        <v>11323</v>
      </c>
      <c r="E2484" s="1">
        <v>2483</v>
      </c>
      <c r="F2484" s="1">
        <v>12</v>
      </c>
      <c r="G2484" s="1" t="s">
        <v>4606</v>
      </c>
      <c r="H2484" s="1" t="s">
        <v>6467</v>
      </c>
      <c r="I2484" s="1">
        <v>8</v>
      </c>
      <c r="L2484" s="1">
        <v>3</v>
      </c>
      <c r="M2484" s="1" t="s">
        <v>4912</v>
      </c>
      <c r="N2484" s="1" t="s">
        <v>9114</v>
      </c>
      <c r="T2484" s="1" t="s">
        <v>11389</v>
      </c>
      <c r="U2484" s="1" t="s">
        <v>324</v>
      </c>
      <c r="V2484" s="1" t="s">
        <v>6693</v>
      </c>
      <c r="Y2484" s="1" t="s">
        <v>4935</v>
      </c>
      <c r="Z2484" s="1" t="s">
        <v>8333</v>
      </c>
      <c r="AC2484" s="1">
        <v>9</v>
      </c>
      <c r="AD2484" s="1" t="s">
        <v>594</v>
      </c>
      <c r="AE2484" s="1" t="s">
        <v>8763</v>
      </c>
      <c r="AT2484" s="1" t="s">
        <v>44</v>
      </c>
      <c r="AU2484" s="1" t="s">
        <v>6669</v>
      </c>
      <c r="AV2484" s="1" t="s">
        <v>1426</v>
      </c>
      <c r="AW2484" s="1" t="s">
        <v>8336</v>
      </c>
      <c r="BB2484" s="1" t="s">
        <v>46</v>
      </c>
      <c r="BC2484" s="1" t="s">
        <v>6783</v>
      </c>
      <c r="BD2484" s="1" t="s">
        <v>4346</v>
      </c>
      <c r="BE2484" s="1" t="s">
        <v>8168</v>
      </c>
    </row>
    <row r="2485" spans="1:73" ht="13.5" customHeight="1" x14ac:dyDescent="0.25">
      <c r="A2485" s="4" t="str">
        <f t="shared" si="76"/>
        <v>1687_풍각남면_290</v>
      </c>
      <c r="B2485" s="1">
        <v>1687</v>
      </c>
      <c r="C2485" s="1" t="s">
        <v>11322</v>
      </c>
      <c r="D2485" s="1" t="s">
        <v>11323</v>
      </c>
      <c r="E2485" s="1">
        <v>2484</v>
      </c>
      <c r="F2485" s="1">
        <v>12</v>
      </c>
      <c r="G2485" s="1" t="s">
        <v>4606</v>
      </c>
      <c r="H2485" s="1" t="s">
        <v>6467</v>
      </c>
      <c r="I2485" s="1">
        <v>8</v>
      </c>
      <c r="L2485" s="1">
        <v>3</v>
      </c>
      <c r="M2485" s="1" t="s">
        <v>4912</v>
      </c>
      <c r="N2485" s="1" t="s">
        <v>9114</v>
      </c>
      <c r="T2485" s="1" t="s">
        <v>11389</v>
      </c>
      <c r="U2485" s="1" t="s">
        <v>413</v>
      </c>
      <c r="V2485" s="1" t="s">
        <v>6695</v>
      </c>
      <c r="Y2485" s="1" t="s">
        <v>4936</v>
      </c>
      <c r="Z2485" s="1" t="s">
        <v>8334</v>
      </c>
      <c r="AC2485" s="1">
        <v>3</v>
      </c>
      <c r="AD2485" s="1" t="s">
        <v>96</v>
      </c>
      <c r="AE2485" s="1" t="s">
        <v>8721</v>
      </c>
      <c r="AF2485" s="1" t="s">
        <v>97</v>
      </c>
      <c r="AG2485" s="1" t="s">
        <v>8774</v>
      </c>
      <c r="AT2485" s="1" t="s">
        <v>44</v>
      </c>
      <c r="AU2485" s="1" t="s">
        <v>6669</v>
      </c>
      <c r="AV2485" s="1" t="s">
        <v>1426</v>
      </c>
      <c r="AW2485" s="1" t="s">
        <v>8336</v>
      </c>
      <c r="BB2485" s="1" t="s">
        <v>46</v>
      </c>
      <c r="BC2485" s="1" t="s">
        <v>6783</v>
      </c>
      <c r="BD2485" s="1" t="s">
        <v>4346</v>
      </c>
      <c r="BE2485" s="1" t="s">
        <v>8168</v>
      </c>
      <c r="BU2485" s="1" t="s">
        <v>14256</v>
      </c>
    </row>
    <row r="2486" spans="1:73" ht="13.5" customHeight="1" x14ac:dyDescent="0.25">
      <c r="A2486" s="4" t="str">
        <f t="shared" si="76"/>
        <v>1687_풍각남면_290</v>
      </c>
      <c r="B2486" s="1">
        <v>1687</v>
      </c>
      <c r="C2486" s="1" t="s">
        <v>11322</v>
      </c>
      <c r="D2486" s="1" t="s">
        <v>11323</v>
      </c>
      <c r="E2486" s="1">
        <v>2485</v>
      </c>
      <c r="F2486" s="1">
        <v>12</v>
      </c>
      <c r="G2486" s="1" t="s">
        <v>4606</v>
      </c>
      <c r="H2486" s="1" t="s">
        <v>6467</v>
      </c>
      <c r="I2486" s="1">
        <v>8</v>
      </c>
      <c r="L2486" s="1">
        <v>3</v>
      </c>
      <c r="M2486" s="1" t="s">
        <v>4912</v>
      </c>
      <c r="N2486" s="1" t="s">
        <v>9114</v>
      </c>
      <c r="T2486" s="1" t="s">
        <v>11389</v>
      </c>
      <c r="U2486" s="1" t="s">
        <v>413</v>
      </c>
      <c r="V2486" s="1" t="s">
        <v>6695</v>
      </c>
      <c r="Y2486" s="1" t="s">
        <v>3997</v>
      </c>
      <c r="Z2486" s="1" t="s">
        <v>8247</v>
      </c>
      <c r="AC2486" s="1">
        <v>25</v>
      </c>
      <c r="AD2486" s="1" t="s">
        <v>401</v>
      </c>
      <c r="AE2486" s="1" t="s">
        <v>8754</v>
      </c>
    </row>
    <row r="2487" spans="1:73" ht="13.5" customHeight="1" x14ac:dyDescent="0.25">
      <c r="A2487" s="4" t="str">
        <f t="shared" si="76"/>
        <v>1687_풍각남면_290</v>
      </c>
      <c r="B2487" s="1">
        <v>1687</v>
      </c>
      <c r="C2487" s="1" t="s">
        <v>11322</v>
      </c>
      <c r="D2487" s="1" t="s">
        <v>11323</v>
      </c>
      <c r="E2487" s="1">
        <v>2486</v>
      </c>
      <c r="F2487" s="1">
        <v>12</v>
      </c>
      <c r="G2487" s="1" t="s">
        <v>4606</v>
      </c>
      <c r="H2487" s="1" t="s">
        <v>6467</v>
      </c>
      <c r="I2487" s="1">
        <v>8</v>
      </c>
      <c r="L2487" s="1">
        <v>3</v>
      </c>
      <c r="M2487" s="1" t="s">
        <v>4912</v>
      </c>
      <c r="N2487" s="1" t="s">
        <v>9114</v>
      </c>
      <c r="T2487" s="1" t="s">
        <v>11389</v>
      </c>
      <c r="U2487" s="1" t="s">
        <v>413</v>
      </c>
      <c r="V2487" s="1" t="s">
        <v>6695</v>
      </c>
      <c r="Y2487" s="1" t="s">
        <v>682</v>
      </c>
      <c r="Z2487" s="1" t="s">
        <v>7333</v>
      </c>
      <c r="AC2487" s="1">
        <v>21</v>
      </c>
      <c r="AD2487" s="1" t="s">
        <v>415</v>
      </c>
      <c r="AE2487" s="1" t="s">
        <v>8756</v>
      </c>
    </row>
    <row r="2488" spans="1:73" ht="13.5" customHeight="1" x14ac:dyDescent="0.25">
      <c r="A2488" s="4" t="str">
        <f t="shared" si="76"/>
        <v>1687_풍각남면_290</v>
      </c>
      <c r="B2488" s="1">
        <v>1687</v>
      </c>
      <c r="C2488" s="1" t="s">
        <v>11322</v>
      </c>
      <c r="D2488" s="1" t="s">
        <v>11323</v>
      </c>
      <c r="E2488" s="1">
        <v>2487</v>
      </c>
      <c r="F2488" s="1">
        <v>12</v>
      </c>
      <c r="G2488" s="1" t="s">
        <v>4606</v>
      </c>
      <c r="H2488" s="1" t="s">
        <v>6467</v>
      </c>
      <c r="I2488" s="1">
        <v>8</v>
      </c>
      <c r="L2488" s="1">
        <v>3</v>
      </c>
      <c r="M2488" s="1" t="s">
        <v>4912</v>
      </c>
      <c r="N2488" s="1" t="s">
        <v>9114</v>
      </c>
      <c r="T2488" s="1" t="s">
        <v>11389</v>
      </c>
      <c r="U2488" s="1" t="s">
        <v>413</v>
      </c>
      <c r="V2488" s="1" t="s">
        <v>6695</v>
      </c>
      <c r="Y2488" s="1" t="s">
        <v>4195</v>
      </c>
      <c r="Z2488" s="1" t="s">
        <v>8122</v>
      </c>
      <c r="AC2488" s="1">
        <v>9</v>
      </c>
      <c r="AD2488" s="1" t="s">
        <v>594</v>
      </c>
      <c r="AE2488" s="1" t="s">
        <v>8763</v>
      </c>
    </row>
    <row r="2489" spans="1:73" ht="13.5" customHeight="1" x14ac:dyDescent="0.25">
      <c r="A2489" s="4" t="str">
        <f t="shared" si="76"/>
        <v>1687_풍각남면_290</v>
      </c>
      <c r="B2489" s="1">
        <v>1687</v>
      </c>
      <c r="C2489" s="1" t="s">
        <v>11322</v>
      </c>
      <c r="D2489" s="1" t="s">
        <v>11323</v>
      </c>
      <c r="E2489" s="1">
        <v>2488</v>
      </c>
      <c r="F2489" s="1">
        <v>12</v>
      </c>
      <c r="G2489" s="1" t="s">
        <v>4606</v>
      </c>
      <c r="H2489" s="1" t="s">
        <v>6467</v>
      </c>
      <c r="I2489" s="1">
        <v>8</v>
      </c>
      <c r="L2489" s="1">
        <v>3</v>
      </c>
      <c r="M2489" s="1" t="s">
        <v>4912</v>
      </c>
      <c r="N2489" s="1" t="s">
        <v>9114</v>
      </c>
      <c r="T2489" s="1" t="s">
        <v>11389</v>
      </c>
      <c r="U2489" s="1" t="s">
        <v>413</v>
      </c>
      <c r="V2489" s="1" t="s">
        <v>6695</v>
      </c>
      <c r="Y2489" s="1" t="s">
        <v>4937</v>
      </c>
      <c r="Z2489" s="1" t="s">
        <v>8335</v>
      </c>
      <c r="AC2489" s="1">
        <v>8</v>
      </c>
      <c r="AD2489" s="1" t="s">
        <v>429</v>
      </c>
      <c r="AE2489" s="1" t="s">
        <v>8759</v>
      </c>
    </row>
    <row r="2490" spans="1:73" ht="13.5" customHeight="1" x14ac:dyDescent="0.25">
      <c r="A2490" s="4" t="str">
        <f t="shared" si="76"/>
        <v>1687_풍각남면_290</v>
      </c>
      <c r="B2490" s="1">
        <v>1687</v>
      </c>
      <c r="C2490" s="1" t="s">
        <v>11322</v>
      </c>
      <c r="D2490" s="1" t="s">
        <v>11323</v>
      </c>
      <c r="E2490" s="1">
        <v>2489</v>
      </c>
      <c r="F2490" s="1">
        <v>12</v>
      </c>
      <c r="G2490" s="1" t="s">
        <v>4606</v>
      </c>
      <c r="H2490" s="1" t="s">
        <v>6467</v>
      </c>
      <c r="I2490" s="1">
        <v>8</v>
      </c>
      <c r="L2490" s="1">
        <v>3</v>
      </c>
      <c r="M2490" s="1" t="s">
        <v>4912</v>
      </c>
      <c r="N2490" s="1" t="s">
        <v>9114</v>
      </c>
      <c r="S2490" s="1" t="s">
        <v>1186</v>
      </c>
      <c r="T2490" s="1" t="s">
        <v>6613</v>
      </c>
      <c r="Y2490" s="1" t="s">
        <v>1426</v>
      </c>
      <c r="Z2490" s="1" t="s">
        <v>8336</v>
      </c>
      <c r="AF2490" s="1" t="s">
        <v>443</v>
      </c>
      <c r="AG2490" s="1" t="s">
        <v>11537</v>
      </c>
    </row>
    <row r="2491" spans="1:73" ht="13.5" customHeight="1" x14ac:dyDescent="0.25">
      <c r="A2491" s="4" t="str">
        <f t="shared" si="76"/>
        <v>1687_풍각남면_290</v>
      </c>
      <c r="B2491" s="1">
        <v>1687</v>
      </c>
      <c r="C2491" s="1" t="s">
        <v>11322</v>
      </c>
      <c r="D2491" s="1" t="s">
        <v>11323</v>
      </c>
      <c r="E2491" s="1">
        <v>2490</v>
      </c>
      <c r="F2491" s="1">
        <v>12</v>
      </c>
      <c r="G2491" s="1" t="s">
        <v>4606</v>
      </c>
      <c r="H2491" s="1" t="s">
        <v>6467</v>
      </c>
      <c r="I2491" s="1">
        <v>8</v>
      </c>
      <c r="L2491" s="1">
        <v>4</v>
      </c>
      <c r="M2491" s="1" t="s">
        <v>13947</v>
      </c>
      <c r="N2491" s="1" t="s">
        <v>13183</v>
      </c>
      <c r="T2491" s="1" t="s">
        <v>11368</v>
      </c>
      <c r="U2491" s="1" t="s">
        <v>4938</v>
      </c>
      <c r="V2491" s="1" t="s">
        <v>11394</v>
      </c>
      <c r="W2491" s="1" t="s">
        <v>84</v>
      </c>
      <c r="X2491" s="1" t="s">
        <v>11440</v>
      </c>
      <c r="Y2491" s="1" t="s">
        <v>13948</v>
      </c>
      <c r="Z2491" s="1" t="s">
        <v>7609</v>
      </c>
      <c r="AC2491" s="1">
        <v>75</v>
      </c>
      <c r="AD2491" s="1" t="s">
        <v>119</v>
      </c>
      <c r="AE2491" s="1" t="s">
        <v>8724</v>
      </c>
      <c r="AJ2491" s="1" t="s">
        <v>17</v>
      </c>
      <c r="AK2491" s="1" t="s">
        <v>8908</v>
      </c>
      <c r="AL2491" s="1" t="s">
        <v>636</v>
      </c>
      <c r="AM2491" s="1" t="s">
        <v>8934</v>
      </c>
      <c r="AT2491" s="1" t="s">
        <v>335</v>
      </c>
      <c r="AU2491" s="1" t="s">
        <v>6942</v>
      </c>
      <c r="AV2491" s="1" t="s">
        <v>4325</v>
      </c>
      <c r="AW2491" s="1" t="s">
        <v>9508</v>
      </c>
      <c r="BG2491" s="1" t="s">
        <v>60</v>
      </c>
      <c r="BH2491" s="1" t="s">
        <v>7012</v>
      </c>
      <c r="BI2491" s="1" t="s">
        <v>4939</v>
      </c>
      <c r="BJ2491" s="1" t="s">
        <v>8503</v>
      </c>
      <c r="BK2491" s="1" t="s">
        <v>471</v>
      </c>
      <c r="BL2491" s="1" t="s">
        <v>9170</v>
      </c>
      <c r="BM2491" s="1" t="s">
        <v>4940</v>
      </c>
      <c r="BN2491" s="1" t="s">
        <v>10654</v>
      </c>
      <c r="BO2491" s="1" t="s">
        <v>471</v>
      </c>
      <c r="BP2491" s="1" t="s">
        <v>9170</v>
      </c>
      <c r="BQ2491" s="1" t="s">
        <v>4941</v>
      </c>
      <c r="BR2491" s="1" t="s">
        <v>12206</v>
      </c>
      <c r="BS2491" s="1" t="s">
        <v>86</v>
      </c>
      <c r="BT2491" s="1" t="s">
        <v>8853</v>
      </c>
    </row>
    <row r="2492" spans="1:73" ht="13.5" customHeight="1" x14ac:dyDescent="0.25">
      <c r="A2492" s="4" t="str">
        <f t="shared" si="76"/>
        <v>1687_풍각남면_290</v>
      </c>
      <c r="B2492" s="1">
        <v>1687</v>
      </c>
      <c r="C2492" s="1" t="s">
        <v>11322</v>
      </c>
      <c r="D2492" s="1" t="s">
        <v>11323</v>
      </c>
      <c r="E2492" s="1">
        <v>2491</v>
      </c>
      <c r="F2492" s="1">
        <v>12</v>
      </c>
      <c r="G2492" s="1" t="s">
        <v>4606</v>
      </c>
      <c r="H2492" s="1" t="s">
        <v>6467</v>
      </c>
      <c r="I2492" s="1">
        <v>8</v>
      </c>
      <c r="L2492" s="1">
        <v>4</v>
      </c>
      <c r="M2492" s="1" t="s">
        <v>13947</v>
      </c>
      <c r="N2492" s="1" t="s">
        <v>13183</v>
      </c>
      <c r="S2492" s="1" t="s">
        <v>52</v>
      </c>
      <c r="T2492" s="1" t="s">
        <v>6593</v>
      </c>
      <c r="W2492" s="1" t="s">
        <v>98</v>
      </c>
      <c r="X2492" s="1" t="s">
        <v>11439</v>
      </c>
      <c r="Y2492" s="1" t="s">
        <v>140</v>
      </c>
      <c r="Z2492" s="1" t="s">
        <v>7129</v>
      </c>
      <c r="AC2492" s="1">
        <v>68</v>
      </c>
      <c r="AD2492" s="1" t="s">
        <v>429</v>
      </c>
      <c r="AE2492" s="1" t="s">
        <v>8759</v>
      </c>
      <c r="AJ2492" s="1" t="s">
        <v>17</v>
      </c>
      <c r="AK2492" s="1" t="s">
        <v>8908</v>
      </c>
      <c r="AL2492" s="1" t="s">
        <v>56</v>
      </c>
      <c r="AM2492" s="1" t="s">
        <v>11552</v>
      </c>
      <c r="AT2492" s="1" t="s">
        <v>78</v>
      </c>
      <c r="AU2492" s="1" t="s">
        <v>6689</v>
      </c>
      <c r="AV2492" s="1" t="s">
        <v>13811</v>
      </c>
      <c r="AW2492" s="1" t="s">
        <v>7469</v>
      </c>
      <c r="BG2492" s="1" t="s">
        <v>335</v>
      </c>
      <c r="BH2492" s="1" t="s">
        <v>6942</v>
      </c>
      <c r="BI2492" s="1" t="s">
        <v>3096</v>
      </c>
      <c r="BJ2492" s="1" t="s">
        <v>8457</v>
      </c>
      <c r="BK2492" s="1" t="s">
        <v>348</v>
      </c>
      <c r="BL2492" s="1" t="s">
        <v>9000</v>
      </c>
      <c r="BM2492" s="1" t="s">
        <v>4372</v>
      </c>
      <c r="BN2492" s="1" t="s">
        <v>10630</v>
      </c>
      <c r="BO2492" s="1" t="s">
        <v>60</v>
      </c>
      <c r="BP2492" s="1" t="s">
        <v>7012</v>
      </c>
      <c r="BQ2492" s="1" t="s">
        <v>3124</v>
      </c>
      <c r="BR2492" s="1" t="s">
        <v>10997</v>
      </c>
      <c r="BS2492" s="1" t="s">
        <v>351</v>
      </c>
      <c r="BT2492" s="1" t="s">
        <v>8854</v>
      </c>
    </row>
    <row r="2493" spans="1:73" ht="13.5" customHeight="1" x14ac:dyDescent="0.25">
      <c r="A2493" s="4" t="str">
        <f t="shared" si="76"/>
        <v>1687_풍각남면_290</v>
      </c>
      <c r="B2493" s="1">
        <v>1687</v>
      </c>
      <c r="C2493" s="1" t="s">
        <v>11322</v>
      </c>
      <c r="D2493" s="1" t="s">
        <v>11323</v>
      </c>
      <c r="E2493" s="1">
        <v>2492</v>
      </c>
      <c r="F2493" s="1">
        <v>12</v>
      </c>
      <c r="G2493" s="1" t="s">
        <v>4606</v>
      </c>
      <c r="H2493" s="1" t="s">
        <v>6467</v>
      </c>
      <c r="I2493" s="1">
        <v>8</v>
      </c>
      <c r="L2493" s="1">
        <v>4</v>
      </c>
      <c r="M2493" s="1" t="s">
        <v>13947</v>
      </c>
      <c r="N2493" s="1" t="s">
        <v>13183</v>
      </c>
      <c r="S2493" s="1" t="s">
        <v>195</v>
      </c>
      <c r="T2493" s="1" t="s">
        <v>6600</v>
      </c>
      <c r="W2493" s="1" t="s">
        <v>84</v>
      </c>
      <c r="X2493" s="1" t="s">
        <v>11440</v>
      </c>
      <c r="Y2493" s="1" t="s">
        <v>690</v>
      </c>
      <c r="Z2493" s="1" t="s">
        <v>7241</v>
      </c>
      <c r="AC2493" s="1">
        <v>63</v>
      </c>
      <c r="AD2493" s="1" t="s">
        <v>96</v>
      </c>
      <c r="AE2493" s="1" t="s">
        <v>8721</v>
      </c>
      <c r="AJ2493" s="1" t="s">
        <v>17</v>
      </c>
      <c r="AK2493" s="1" t="s">
        <v>8908</v>
      </c>
      <c r="AL2493" s="1" t="s">
        <v>522</v>
      </c>
      <c r="AM2493" s="1" t="s">
        <v>8889</v>
      </c>
      <c r="AT2493" s="1" t="s">
        <v>60</v>
      </c>
      <c r="AU2493" s="1" t="s">
        <v>7012</v>
      </c>
      <c r="AV2493" s="1" t="s">
        <v>3646</v>
      </c>
      <c r="AW2493" s="1" t="s">
        <v>7088</v>
      </c>
      <c r="BG2493" s="1" t="s">
        <v>78</v>
      </c>
      <c r="BH2493" s="1" t="s">
        <v>6689</v>
      </c>
      <c r="BI2493" s="1" t="s">
        <v>210</v>
      </c>
      <c r="BJ2493" s="1" t="s">
        <v>8591</v>
      </c>
      <c r="BK2493" s="1" t="s">
        <v>348</v>
      </c>
      <c r="BL2493" s="1" t="s">
        <v>9000</v>
      </c>
      <c r="BM2493" s="1" t="s">
        <v>779</v>
      </c>
      <c r="BN2493" s="1" t="s">
        <v>10721</v>
      </c>
      <c r="BO2493" s="1" t="s">
        <v>78</v>
      </c>
      <c r="BP2493" s="1" t="s">
        <v>6689</v>
      </c>
      <c r="BQ2493" s="1" t="s">
        <v>4942</v>
      </c>
      <c r="BR2493" s="1" t="s">
        <v>11150</v>
      </c>
      <c r="BS2493" s="1" t="s">
        <v>196</v>
      </c>
      <c r="BT2493" s="1" t="s">
        <v>8873</v>
      </c>
    </row>
    <row r="2494" spans="1:73" ht="13.5" customHeight="1" x14ac:dyDescent="0.25">
      <c r="A2494" s="4" t="str">
        <f t="shared" si="76"/>
        <v>1687_풍각남면_290</v>
      </c>
      <c r="B2494" s="1">
        <v>1687</v>
      </c>
      <c r="C2494" s="1" t="s">
        <v>11322</v>
      </c>
      <c r="D2494" s="1" t="s">
        <v>11323</v>
      </c>
      <c r="E2494" s="1">
        <v>2493</v>
      </c>
      <c r="F2494" s="1">
        <v>12</v>
      </c>
      <c r="G2494" s="1" t="s">
        <v>4606</v>
      </c>
      <c r="H2494" s="1" t="s">
        <v>6467</v>
      </c>
      <c r="I2494" s="1">
        <v>8</v>
      </c>
      <c r="L2494" s="1">
        <v>4</v>
      </c>
      <c r="M2494" s="1" t="s">
        <v>13947</v>
      </c>
      <c r="N2494" s="1" t="s">
        <v>13183</v>
      </c>
      <c r="S2494" s="1" t="s">
        <v>93</v>
      </c>
      <c r="T2494" s="1" t="s">
        <v>6597</v>
      </c>
      <c r="U2494" s="1" t="s">
        <v>4943</v>
      </c>
      <c r="V2494" s="1" t="s">
        <v>6975</v>
      </c>
      <c r="Y2494" s="1" t="s">
        <v>4944</v>
      </c>
      <c r="Z2494" s="1" t="s">
        <v>8337</v>
      </c>
      <c r="AC2494" s="1">
        <v>43</v>
      </c>
      <c r="AD2494" s="1" t="s">
        <v>382</v>
      </c>
      <c r="AE2494" s="1" t="s">
        <v>8753</v>
      </c>
    </row>
    <row r="2495" spans="1:73" ht="13.5" customHeight="1" x14ac:dyDescent="0.25">
      <c r="A2495" s="4" t="str">
        <f t="shared" si="76"/>
        <v>1687_풍각남면_290</v>
      </c>
      <c r="B2495" s="1">
        <v>1687</v>
      </c>
      <c r="C2495" s="1" t="s">
        <v>11322</v>
      </c>
      <c r="D2495" s="1" t="s">
        <v>11323</v>
      </c>
      <c r="E2495" s="1">
        <v>2494</v>
      </c>
      <c r="F2495" s="1">
        <v>12</v>
      </c>
      <c r="G2495" s="1" t="s">
        <v>4606</v>
      </c>
      <c r="H2495" s="1" t="s">
        <v>6467</v>
      </c>
      <c r="I2495" s="1">
        <v>8</v>
      </c>
      <c r="L2495" s="1">
        <v>4</v>
      </c>
      <c r="M2495" s="1" t="s">
        <v>13947</v>
      </c>
      <c r="N2495" s="1" t="s">
        <v>13183</v>
      </c>
      <c r="S2495" s="1" t="s">
        <v>341</v>
      </c>
      <c r="T2495" s="1" t="s">
        <v>6594</v>
      </c>
      <c r="W2495" s="1" t="s">
        <v>145</v>
      </c>
      <c r="X2495" s="1" t="s">
        <v>7059</v>
      </c>
      <c r="Y2495" s="1" t="s">
        <v>140</v>
      </c>
      <c r="Z2495" s="1" t="s">
        <v>7129</v>
      </c>
      <c r="AC2495" s="1">
        <v>31</v>
      </c>
      <c r="AD2495" s="1" t="s">
        <v>247</v>
      </c>
      <c r="AE2495" s="1" t="s">
        <v>8741</v>
      </c>
      <c r="AJ2495" s="1" t="s">
        <v>17</v>
      </c>
      <c r="AK2495" s="1" t="s">
        <v>8908</v>
      </c>
      <c r="AL2495" s="1" t="s">
        <v>51</v>
      </c>
      <c r="AM2495" s="1" t="s">
        <v>8849</v>
      </c>
    </row>
    <row r="2496" spans="1:73" ht="13.5" customHeight="1" x14ac:dyDescent="0.25">
      <c r="A2496" s="4" t="str">
        <f t="shared" si="76"/>
        <v>1687_풍각남면_290</v>
      </c>
      <c r="B2496" s="1">
        <v>1687</v>
      </c>
      <c r="C2496" s="1" t="s">
        <v>11322</v>
      </c>
      <c r="D2496" s="1" t="s">
        <v>11323</v>
      </c>
      <c r="E2496" s="1">
        <v>2495</v>
      </c>
      <c r="F2496" s="1">
        <v>12</v>
      </c>
      <c r="G2496" s="1" t="s">
        <v>4606</v>
      </c>
      <c r="H2496" s="1" t="s">
        <v>6467</v>
      </c>
      <c r="I2496" s="1">
        <v>8</v>
      </c>
      <c r="L2496" s="1">
        <v>4</v>
      </c>
      <c r="M2496" s="1" t="s">
        <v>13947</v>
      </c>
      <c r="N2496" s="1" t="s">
        <v>13183</v>
      </c>
      <c r="S2496" s="1" t="s">
        <v>343</v>
      </c>
      <c r="T2496" s="1" t="s">
        <v>6604</v>
      </c>
      <c r="Y2496" s="1" t="s">
        <v>1403</v>
      </c>
      <c r="Z2496" s="1" t="s">
        <v>7433</v>
      </c>
      <c r="AF2496" s="1" t="s">
        <v>943</v>
      </c>
      <c r="AG2496" s="1" t="s">
        <v>8783</v>
      </c>
      <c r="AH2496" s="1" t="s">
        <v>51</v>
      </c>
      <c r="AI2496" s="1" t="s">
        <v>8849</v>
      </c>
    </row>
    <row r="2497" spans="1:73" ht="13.5" customHeight="1" x14ac:dyDescent="0.25">
      <c r="A2497" s="4" t="str">
        <f t="shared" si="76"/>
        <v>1687_풍각남면_290</v>
      </c>
      <c r="B2497" s="1">
        <v>1687</v>
      </c>
      <c r="C2497" s="1" t="s">
        <v>11322</v>
      </c>
      <c r="D2497" s="1" t="s">
        <v>11323</v>
      </c>
      <c r="E2497" s="1">
        <v>2496</v>
      </c>
      <c r="F2497" s="1">
        <v>12</v>
      </c>
      <c r="G2497" s="1" t="s">
        <v>4606</v>
      </c>
      <c r="H2497" s="1" t="s">
        <v>6467</v>
      </c>
      <c r="I2497" s="1">
        <v>8</v>
      </c>
      <c r="L2497" s="1">
        <v>4</v>
      </c>
      <c r="M2497" s="1" t="s">
        <v>13947</v>
      </c>
      <c r="N2497" s="1" t="s">
        <v>13183</v>
      </c>
      <c r="S2497" s="1" t="s">
        <v>914</v>
      </c>
      <c r="T2497" s="1" t="s">
        <v>6611</v>
      </c>
      <c r="Y2497" s="1" t="s">
        <v>4121</v>
      </c>
      <c r="Z2497" s="1" t="s">
        <v>8109</v>
      </c>
      <c r="AC2497" s="1">
        <v>8</v>
      </c>
      <c r="AD2497" s="1" t="s">
        <v>429</v>
      </c>
      <c r="AE2497" s="1" t="s">
        <v>8759</v>
      </c>
    </row>
    <row r="2498" spans="1:73" ht="13.5" customHeight="1" x14ac:dyDescent="0.25">
      <c r="A2498" s="4" t="str">
        <f t="shared" si="76"/>
        <v>1687_풍각남면_290</v>
      </c>
      <c r="B2498" s="1">
        <v>1687</v>
      </c>
      <c r="C2498" s="1" t="s">
        <v>11322</v>
      </c>
      <c r="D2498" s="1" t="s">
        <v>11323</v>
      </c>
      <c r="E2498" s="1">
        <v>2497</v>
      </c>
      <c r="F2498" s="1">
        <v>12</v>
      </c>
      <c r="G2498" s="1" t="s">
        <v>4606</v>
      </c>
      <c r="H2498" s="1" t="s">
        <v>6467</v>
      </c>
      <c r="I2498" s="1">
        <v>8</v>
      </c>
      <c r="L2498" s="1">
        <v>4</v>
      </c>
      <c r="M2498" s="1" t="s">
        <v>13947</v>
      </c>
      <c r="N2498" s="1" t="s">
        <v>13183</v>
      </c>
      <c r="S2498" s="1" t="s">
        <v>914</v>
      </c>
      <c r="T2498" s="1" t="s">
        <v>6611</v>
      </c>
      <c r="Y2498" s="1" t="s">
        <v>4945</v>
      </c>
      <c r="Z2498" s="1" t="s">
        <v>8338</v>
      </c>
      <c r="AC2498" s="1">
        <v>3</v>
      </c>
      <c r="AD2498" s="1" t="s">
        <v>96</v>
      </c>
      <c r="AE2498" s="1" t="s">
        <v>8721</v>
      </c>
      <c r="AF2498" s="1" t="s">
        <v>97</v>
      </c>
      <c r="AG2498" s="1" t="s">
        <v>8774</v>
      </c>
    </row>
    <row r="2499" spans="1:73" ht="13.5" customHeight="1" x14ac:dyDescent="0.25">
      <c r="A2499" s="4" t="str">
        <f t="shared" si="76"/>
        <v>1687_풍각남면_290</v>
      </c>
      <c r="B2499" s="1">
        <v>1687</v>
      </c>
      <c r="C2499" s="1" t="s">
        <v>11322</v>
      </c>
      <c r="D2499" s="1" t="s">
        <v>11323</v>
      </c>
      <c r="E2499" s="1">
        <v>2498</v>
      </c>
      <c r="F2499" s="1">
        <v>12</v>
      </c>
      <c r="G2499" s="1" t="s">
        <v>4606</v>
      </c>
      <c r="H2499" s="1" t="s">
        <v>6467</v>
      </c>
      <c r="I2499" s="1">
        <v>8</v>
      </c>
      <c r="L2499" s="1">
        <v>5</v>
      </c>
      <c r="M2499" s="1" t="s">
        <v>12685</v>
      </c>
      <c r="N2499" s="1" t="s">
        <v>13184</v>
      </c>
      <c r="T2499" s="1" t="s">
        <v>11368</v>
      </c>
      <c r="U2499" s="1" t="s">
        <v>1444</v>
      </c>
      <c r="V2499" s="1" t="s">
        <v>6761</v>
      </c>
      <c r="W2499" s="1" t="s">
        <v>84</v>
      </c>
      <c r="X2499" s="1" t="s">
        <v>11440</v>
      </c>
      <c r="Y2499" s="1" t="s">
        <v>4324</v>
      </c>
      <c r="Z2499" s="1" t="s">
        <v>8339</v>
      </c>
      <c r="AC2499" s="1">
        <v>56</v>
      </c>
      <c r="AD2499" s="1" t="s">
        <v>521</v>
      </c>
      <c r="AE2499" s="1" t="s">
        <v>8761</v>
      </c>
      <c r="AJ2499" s="1" t="s">
        <v>17</v>
      </c>
      <c r="AK2499" s="1" t="s">
        <v>8908</v>
      </c>
      <c r="AL2499" s="1" t="s">
        <v>636</v>
      </c>
      <c r="AM2499" s="1" t="s">
        <v>8934</v>
      </c>
      <c r="AT2499" s="1" t="s">
        <v>335</v>
      </c>
      <c r="AU2499" s="1" t="s">
        <v>6942</v>
      </c>
      <c r="AV2499" s="1" t="s">
        <v>4325</v>
      </c>
      <c r="AW2499" s="1" t="s">
        <v>9508</v>
      </c>
      <c r="BG2499" s="1" t="s">
        <v>60</v>
      </c>
      <c r="BH2499" s="1" t="s">
        <v>7012</v>
      </c>
      <c r="BI2499" s="1" t="s">
        <v>4939</v>
      </c>
      <c r="BJ2499" s="1" t="s">
        <v>8503</v>
      </c>
      <c r="BK2499" s="1" t="s">
        <v>471</v>
      </c>
      <c r="BL2499" s="1" t="s">
        <v>9170</v>
      </c>
      <c r="BM2499" s="1" t="s">
        <v>4940</v>
      </c>
      <c r="BN2499" s="1" t="s">
        <v>10654</v>
      </c>
      <c r="BO2499" s="1" t="s">
        <v>471</v>
      </c>
      <c r="BP2499" s="1" t="s">
        <v>9170</v>
      </c>
      <c r="BQ2499" s="1" t="s">
        <v>4941</v>
      </c>
      <c r="BR2499" s="1" t="s">
        <v>12206</v>
      </c>
      <c r="BS2499" s="1" t="s">
        <v>86</v>
      </c>
      <c r="BT2499" s="1" t="s">
        <v>8853</v>
      </c>
    </row>
    <row r="2500" spans="1:73" ht="13.5" customHeight="1" x14ac:dyDescent="0.25">
      <c r="A2500" s="4" t="str">
        <f t="shared" ref="A2500:A2541" si="77">HYPERLINK("http://kyu.snu.ac.kr/sdhj/index.jsp?type=hj/GK14817_00IH_0001_0291.jpg","1687_풍각남면_291")</f>
        <v>1687_풍각남면_291</v>
      </c>
      <c r="B2500" s="1">
        <v>1687</v>
      </c>
      <c r="C2500" s="1" t="s">
        <v>11322</v>
      </c>
      <c r="D2500" s="1" t="s">
        <v>11323</v>
      </c>
      <c r="E2500" s="1">
        <v>2499</v>
      </c>
      <c r="F2500" s="1">
        <v>12</v>
      </c>
      <c r="G2500" s="1" t="s">
        <v>4606</v>
      </c>
      <c r="H2500" s="1" t="s">
        <v>6467</v>
      </c>
      <c r="I2500" s="1">
        <v>8</v>
      </c>
      <c r="L2500" s="1">
        <v>5</v>
      </c>
      <c r="M2500" s="1" t="s">
        <v>12685</v>
      </c>
      <c r="N2500" s="1" t="s">
        <v>13184</v>
      </c>
      <c r="S2500" s="1" t="s">
        <v>52</v>
      </c>
      <c r="T2500" s="1" t="s">
        <v>6593</v>
      </c>
      <c r="W2500" s="1" t="s">
        <v>276</v>
      </c>
      <c r="X2500" s="1" t="s">
        <v>7061</v>
      </c>
      <c r="Y2500" s="1" t="s">
        <v>140</v>
      </c>
      <c r="Z2500" s="1" t="s">
        <v>7129</v>
      </c>
      <c r="AC2500" s="1">
        <v>55</v>
      </c>
      <c r="AD2500" s="1" t="s">
        <v>431</v>
      </c>
      <c r="AE2500" s="1" t="s">
        <v>8760</v>
      </c>
      <c r="AJ2500" s="1" t="s">
        <v>17</v>
      </c>
      <c r="AK2500" s="1" t="s">
        <v>8908</v>
      </c>
      <c r="AL2500" s="1" t="s">
        <v>51</v>
      </c>
      <c r="AM2500" s="1" t="s">
        <v>8849</v>
      </c>
      <c r="AT2500" s="1" t="s">
        <v>60</v>
      </c>
      <c r="AU2500" s="1" t="s">
        <v>7012</v>
      </c>
      <c r="AV2500" s="1" t="s">
        <v>4946</v>
      </c>
      <c r="AW2500" s="1" t="s">
        <v>9396</v>
      </c>
      <c r="BG2500" s="1" t="s">
        <v>78</v>
      </c>
      <c r="BH2500" s="1" t="s">
        <v>6689</v>
      </c>
      <c r="BI2500" s="1" t="s">
        <v>4947</v>
      </c>
      <c r="BJ2500" s="1" t="s">
        <v>8369</v>
      </c>
      <c r="BK2500" s="1" t="s">
        <v>4948</v>
      </c>
      <c r="BL2500" s="1" t="s">
        <v>10374</v>
      </c>
      <c r="BM2500" s="1" t="s">
        <v>4949</v>
      </c>
      <c r="BN2500" s="1" t="s">
        <v>10547</v>
      </c>
      <c r="BO2500" s="1" t="s">
        <v>1101</v>
      </c>
      <c r="BP2500" s="1" t="s">
        <v>9206</v>
      </c>
      <c r="BQ2500" s="1" t="s">
        <v>4950</v>
      </c>
      <c r="BR2500" s="1" t="s">
        <v>11151</v>
      </c>
      <c r="BS2500" s="1" t="s">
        <v>51</v>
      </c>
      <c r="BT2500" s="1" t="s">
        <v>8849</v>
      </c>
    </row>
    <row r="2501" spans="1:73" ht="13.5" customHeight="1" x14ac:dyDescent="0.25">
      <c r="A2501" s="4" t="str">
        <f t="shared" si="77"/>
        <v>1687_풍각남면_291</v>
      </c>
      <c r="B2501" s="1">
        <v>1687</v>
      </c>
      <c r="C2501" s="1" t="s">
        <v>11322</v>
      </c>
      <c r="D2501" s="1" t="s">
        <v>11323</v>
      </c>
      <c r="E2501" s="1">
        <v>2500</v>
      </c>
      <c r="F2501" s="1">
        <v>12</v>
      </c>
      <c r="G2501" s="1" t="s">
        <v>4606</v>
      </c>
      <c r="H2501" s="1" t="s">
        <v>6467</v>
      </c>
      <c r="I2501" s="1">
        <v>8</v>
      </c>
      <c r="L2501" s="1">
        <v>5</v>
      </c>
      <c r="M2501" s="1" t="s">
        <v>12685</v>
      </c>
      <c r="N2501" s="1" t="s">
        <v>13184</v>
      </c>
      <c r="S2501" s="1" t="s">
        <v>93</v>
      </c>
      <c r="T2501" s="1" t="s">
        <v>6597</v>
      </c>
      <c r="U2501" s="1" t="s">
        <v>130</v>
      </c>
      <c r="V2501" s="1" t="s">
        <v>6673</v>
      </c>
      <c r="Y2501" s="1" t="s">
        <v>3457</v>
      </c>
      <c r="Z2501" s="1" t="s">
        <v>7438</v>
      </c>
      <c r="AC2501" s="1">
        <v>33</v>
      </c>
      <c r="AD2501" s="1" t="s">
        <v>574</v>
      </c>
      <c r="AE2501" s="1" t="s">
        <v>8762</v>
      </c>
    </row>
    <row r="2502" spans="1:73" ht="13.5" customHeight="1" x14ac:dyDescent="0.25">
      <c r="A2502" s="4" t="str">
        <f t="shared" si="77"/>
        <v>1687_풍각남면_291</v>
      </c>
      <c r="B2502" s="1">
        <v>1687</v>
      </c>
      <c r="C2502" s="1" t="s">
        <v>11322</v>
      </c>
      <c r="D2502" s="1" t="s">
        <v>11323</v>
      </c>
      <c r="E2502" s="1">
        <v>2501</v>
      </c>
      <c r="F2502" s="1">
        <v>12</v>
      </c>
      <c r="G2502" s="1" t="s">
        <v>4606</v>
      </c>
      <c r="H2502" s="1" t="s">
        <v>6467</v>
      </c>
      <c r="I2502" s="1">
        <v>8</v>
      </c>
      <c r="L2502" s="1">
        <v>5</v>
      </c>
      <c r="M2502" s="1" t="s">
        <v>12685</v>
      </c>
      <c r="N2502" s="1" t="s">
        <v>13184</v>
      </c>
      <c r="S2502" s="1" t="s">
        <v>341</v>
      </c>
      <c r="T2502" s="1" t="s">
        <v>6594</v>
      </c>
      <c r="W2502" s="1" t="s">
        <v>98</v>
      </c>
      <c r="X2502" s="1" t="s">
        <v>11439</v>
      </c>
      <c r="Y2502" s="1" t="s">
        <v>140</v>
      </c>
      <c r="Z2502" s="1" t="s">
        <v>7129</v>
      </c>
      <c r="AC2502" s="1">
        <v>33</v>
      </c>
      <c r="AD2502" s="1" t="s">
        <v>574</v>
      </c>
      <c r="AE2502" s="1" t="s">
        <v>8762</v>
      </c>
      <c r="AJ2502" s="1" t="s">
        <v>17</v>
      </c>
      <c r="AK2502" s="1" t="s">
        <v>8908</v>
      </c>
      <c r="AL2502" s="1" t="s">
        <v>56</v>
      </c>
      <c r="AM2502" s="1" t="s">
        <v>11552</v>
      </c>
    </row>
    <row r="2503" spans="1:73" ht="13.5" customHeight="1" x14ac:dyDescent="0.25">
      <c r="A2503" s="4" t="str">
        <f t="shared" si="77"/>
        <v>1687_풍각남면_291</v>
      </c>
      <c r="B2503" s="1">
        <v>1687</v>
      </c>
      <c r="C2503" s="1" t="s">
        <v>11322</v>
      </c>
      <c r="D2503" s="1" t="s">
        <v>11323</v>
      </c>
      <c r="E2503" s="1">
        <v>2502</v>
      </c>
      <c r="F2503" s="1">
        <v>12</v>
      </c>
      <c r="G2503" s="1" t="s">
        <v>4606</v>
      </c>
      <c r="H2503" s="1" t="s">
        <v>6467</v>
      </c>
      <c r="I2503" s="1">
        <v>8</v>
      </c>
      <c r="L2503" s="1">
        <v>5</v>
      </c>
      <c r="M2503" s="1" t="s">
        <v>12685</v>
      </c>
      <c r="N2503" s="1" t="s">
        <v>13184</v>
      </c>
      <c r="S2503" s="1" t="s">
        <v>343</v>
      </c>
      <c r="T2503" s="1" t="s">
        <v>6604</v>
      </c>
      <c r="Y2503" s="1" t="s">
        <v>13409</v>
      </c>
      <c r="Z2503" s="1" t="s">
        <v>13461</v>
      </c>
      <c r="AC2503" s="1">
        <v>7</v>
      </c>
      <c r="AD2503" s="1" t="s">
        <v>121</v>
      </c>
      <c r="AE2503" s="1" t="s">
        <v>8725</v>
      </c>
    </row>
    <row r="2504" spans="1:73" ht="13.5" customHeight="1" x14ac:dyDescent="0.25">
      <c r="A2504" s="4" t="str">
        <f t="shared" si="77"/>
        <v>1687_풍각남면_291</v>
      </c>
      <c r="B2504" s="1">
        <v>1687</v>
      </c>
      <c r="C2504" s="1" t="s">
        <v>11322</v>
      </c>
      <c r="D2504" s="1" t="s">
        <v>11323</v>
      </c>
      <c r="E2504" s="1">
        <v>2503</v>
      </c>
      <c r="F2504" s="1">
        <v>12</v>
      </c>
      <c r="G2504" s="1" t="s">
        <v>4606</v>
      </c>
      <c r="H2504" s="1" t="s">
        <v>6467</v>
      </c>
      <c r="I2504" s="1">
        <v>8</v>
      </c>
      <c r="L2504" s="1">
        <v>5</v>
      </c>
      <c r="M2504" s="1" t="s">
        <v>12685</v>
      </c>
      <c r="N2504" s="1" t="s">
        <v>13184</v>
      </c>
      <c r="S2504" s="1" t="s">
        <v>93</v>
      </c>
      <c r="T2504" s="1" t="s">
        <v>6597</v>
      </c>
      <c r="Y2504" s="1" t="s">
        <v>3198</v>
      </c>
      <c r="Z2504" s="1" t="s">
        <v>7697</v>
      </c>
      <c r="AC2504" s="1">
        <v>14</v>
      </c>
      <c r="AD2504" s="1" t="s">
        <v>240</v>
      </c>
      <c r="AE2504" s="1" t="s">
        <v>8740</v>
      </c>
    </row>
    <row r="2505" spans="1:73" ht="13.5" customHeight="1" x14ac:dyDescent="0.25">
      <c r="A2505" s="4" t="str">
        <f t="shared" si="77"/>
        <v>1687_풍각남면_291</v>
      </c>
      <c r="B2505" s="1">
        <v>1687</v>
      </c>
      <c r="C2505" s="1" t="s">
        <v>11322</v>
      </c>
      <c r="D2505" s="1" t="s">
        <v>11323</v>
      </c>
      <c r="E2505" s="1">
        <v>2504</v>
      </c>
      <c r="F2505" s="1">
        <v>12</v>
      </c>
      <c r="G2505" s="1" t="s">
        <v>4606</v>
      </c>
      <c r="H2505" s="1" t="s">
        <v>6467</v>
      </c>
      <c r="I2505" s="1">
        <v>9</v>
      </c>
      <c r="J2505" s="1" t="s">
        <v>4951</v>
      </c>
      <c r="K2505" s="1" t="s">
        <v>13608</v>
      </c>
      <c r="L2505" s="1">
        <v>1</v>
      </c>
      <c r="M2505" s="1" t="s">
        <v>4151</v>
      </c>
      <c r="N2505" s="1" t="s">
        <v>13185</v>
      </c>
      <c r="T2505" s="1" t="s">
        <v>11369</v>
      </c>
      <c r="U2505" s="1" t="s">
        <v>1846</v>
      </c>
      <c r="V2505" s="1" t="s">
        <v>6786</v>
      </c>
      <c r="W2505" s="1" t="s">
        <v>98</v>
      </c>
      <c r="X2505" s="1" t="s">
        <v>11439</v>
      </c>
      <c r="Y2505" s="1" t="s">
        <v>988</v>
      </c>
      <c r="Z2505" s="1" t="s">
        <v>7985</v>
      </c>
      <c r="AC2505" s="1">
        <v>56</v>
      </c>
      <c r="AD2505" s="1" t="s">
        <v>521</v>
      </c>
      <c r="AE2505" s="1" t="s">
        <v>8761</v>
      </c>
      <c r="AJ2505" s="1" t="s">
        <v>17</v>
      </c>
      <c r="AK2505" s="1" t="s">
        <v>8908</v>
      </c>
      <c r="AL2505" s="1" t="s">
        <v>13638</v>
      </c>
      <c r="AM2505" s="1" t="s">
        <v>8952</v>
      </c>
      <c r="AT2505" s="1" t="s">
        <v>60</v>
      </c>
      <c r="AU2505" s="1" t="s">
        <v>7012</v>
      </c>
      <c r="AV2505" s="1" t="s">
        <v>4953</v>
      </c>
      <c r="AW2505" s="1" t="s">
        <v>9609</v>
      </c>
      <c r="BG2505" s="1" t="s">
        <v>60</v>
      </c>
      <c r="BH2505" s="1" t="s">
        <v>7012</v>
      </c>
      <c r="BI2505" s="1" t="s">
        <v>4766</v>
      </c>
      <c r="BJ2505" s="1" t="s">
        <v>9736</v>
      </c>
      <c r="BK2505" s="1" t="s">
        <v>60</v>
      </c>
      <c r="BL2505" s="1" t="s">
        <v>7012</v>
      </c>
      <c r="BM2505" s="1" t="s">
        <v>1311</v>
      </c>
      <c r="BN2505" s="1" t="s">
        <v>7871</v>
      </c>
      <c r="BO2505" s="1" t="s">
        <v>60</v>
      </c>
      <c r="BP2505" s="1" t="s">
        <v>7012</v>
      </c>
      <c r="BQ2505" s="1" t="s">
        <v>4954</v>
      </c>
      <c r="BR2505" s="1" t="s">
        <v>12214</v>
      </c>
      <c r="BS2505" s="1" t="s">
        <v>164</v>
      </c>
      <c r="BT2505" s="1" t="s">
        <v>8850</v>
      </c>
      <c r="BU2505" s="1" t="s">
        <v>14191</v>
      </c>
    </row>
    <row r="2506" spans="1:73" ht="13.5" customHeight="1" x14ac:dyDescent="0.25">
      <c r="A2506" s="4" t="str">
        <f t="shared" si="77"/>
        <v>1687_풍각남면_291</v>
      </c>
      <c r="B2506" s="1">
        <v>1687</v>
      </c>
      <c r="C2506" s="1" t="s">
        <v>11322</v>
      </c>
      <c r="D2506" s="1" t="s">
        <v>11323</v>
      </c>
      <c r="E2506" s="1">
        <v>2505</v>
      </c>
      <c r="F2506" s="1">
        <v>12</v>
      </c>
      <c r="G2506" s="1" t="s">
        <v>4606</v>
      </c>
      <c r="H2506" s="1" t="s">
        <v>6467</v>
      </c>
      <c r="I2506" s="1">
        <v>9</v>
      </c>
      <c r="L2506" s="1">
        <v>1</v>
      </c>
      <c r="M2506" s="1" t="s">
        <v>4151</v>
      </c>
      <c r="N2506" s="1" t="s">
        <v>13185</v>
      </c>
      <c r="S2506" s="1" t="s">
        <v>52</v>
      </c>
      <c r="T2506" s="1" t="s">
        <v>6593</v>
      </c>
      <c r="U2506" s="1" t="s">
        <v>53</v>
      </c>
      <c r="V2506" s="1" t="s">
        <v>6668</v>
      </c>
      <c r="Y2506" s="1" t="s">
        <v>2104</v>
      </c>
      <c r="Z2506" s="1" t="s">
        <v>7412</v>
      </c>
      <c r="AC2506" s="1">
        <v>44</v>
      </c>
      <c r="AD2506" s="1" t="s">
        <v>229</v>
      </c>
      <c r="AE2506" s="1" t="s">
        <v>8739</v>
      </c>
      <c r="AJ2506" s="1" t="s">
        <v>17</v>
      </c>
      <c r="AK2506" s="1" t="s">
        <v>8908</v>
      </c>
      <c r="AL2506" s="1" t="s">
        <v>51</v>
      </c>
      <c r="AM2506" s="1" t="s">
        <v>8849</v>
      </c>
      <c r="AN2506" s="1" t="s">
        <v>41</v>
      </c>
      <c r="AO2506" s="1" t="s">
        <v>6620</v>
      </c>
      <c r="AP2506" s="1" t="s">
        <v>58</v>
      </c>
      <c r="AQ2506" s="1" t="s">
        <v>6774</v>
      </c>
      <c r="AR2506" s="1" t="s">
        <v>4428</v>
      </c>
      <c r="AS2506" s="1" t="s">
        <v>9097</v>
      </c>
      <c r="AT2506" s="1" t="s">
        <v>44</v>
      </c>
      <c r="AU2506" s="1" t="s">
        <v>6669</v>
      </c>
      <c r="AV2506" s="1" t="s">
        <v>1627</v>
      </c>
      <c r="AW2506" s="1" t="s">
        <v>8020</v>
      </c>
      <c r="BB2506" s="1" t="s">
        <v>46</v>
      </c>
      <c r="BC2506" s="1" t="s">
        <v>6783</v>
      </c>
      <c r="BD2506" s="1" t="s">
        <v>13736</v>
      </c>
      <c r="BE2506" s="1" t="s">
        <v>7429</v>
      </c>
      <c r="BG2506" s="1" t="s">
        <v>148</v>
      </c>
      <c r="BH2506" s="1" t="s">
        <v>11401</v>
      </c>
      <c r="BI2506" s="1" t="s">
        <v>2027</v>
      </c>
      <c r="BJ2506" s="1" t="s">
        <v>9360</v>
      </c>
      <c r="BK2506" s="1" t="s">
        <v>148</v>
      </c>
      <c r="BL2506" s="1" t="s">
        <v>11910</v>
      </c>
      <c r="BM2506" s="1" t="s">
        <v>1745</v>
      </c>
      <c r="BN2506" s="1" t="s">
        <v>8417</v>
      </c>
      <c r="BO2506" s="1" t="s">
        <v>44</v>
      </c>
      <c r="BP2506" s="1" t="s">
        <v>6669</v>
      </c>
      <c r="BQ2506" s="1" t="s">
        <v>4156</v>
      </c>
      <c r="BR2506" s="1" t="s">
        <v>7261</v>
      </c>
      <c r="BS2506" s="1" t="s">
        <v>51</v>
      </c>
      <c r="BT2506" s="1" t="s">
        <v>8849</v>
      </c>
    </row>
    <row r="2507" spans="1:73" ht="13.5" customHeight="1" x14ac:dyDescent="0.25">
      <c r="A2507" s="4" t="str">
        <f t="shared" si="77"/>
        <v>1687_풍각남면_291</v>
      </c>
      <c r="B2507" s="1">
        <v>1687</v>
      </c>
      <c r="C2507" s="1" t="s">
        <v>11322</v>
      </c>
      <c r="D2507" s="1" t="s">
        <v>11323</v>
      </c>
      <c r="E2507" s="1">
        <v>2506</v>
      </c>
      <c r="F2507" s="1">
        <v>12</v>
      </c>
      <c r="G2507" s="1" t="s">
        <v>4606</v>
      </c>
      <c r="H2507" s="1" t="s">
        <v>6467</v>
      </c>
      <c r="I2507" s="1">
        <v>9</v>
      </c>
      <c r="L2507" s="1">
        <v>1</v>
      </c>
      <c r="M2507" s="1" t="s">
        <v>4151</v>
      </c>
      <c r="N2507" s="1" t="s">
        <v>13185</v>
      </c>
      <c r="S2507" s="1" t="s">
        <v>68</v>
      </c>
      <c r="T2507" s="1" t="s">
        <v>6595</v>
      </c>
      <c r="Y2507" s="1" t="s">
        <v>13718</v>
      </c>
      <c r="Z2507" s="1" t="s">
        <v>7120</v>
      </c>
      <c r="AC2507" s="1">
        <v>87</v>
      </c>
      <c r="AD2507" s="1" t="s">
        <v>162</v>
      </c>
      <c r="AE2507" s="1" t="s">
        <v>8732</v>
      </c>
    </row>
    <row r="2508" spans="1:73" ht="13.5" customHeight="1" x14ac:dyDescent="0.25">
      <c r="A2508" s="4" t="str">
        <f t="shared" si="77"/>
        <v>1687_풍각남면_291</v>
      </c>
      <c r="B2508" s="1">
        <v>1687</v>
      </c>
      <c r="C2508" s="1" t="s">
        <v>11322</v>
      </c>
      <c r="D2508" s="1" t="s">
        <v>11323</v>
      </c>
      <c r="E2508" s="1">
        <v>2507</v>
      </c>
      <c r="F2508" s="1">
        <v>12</v>
      </c>
      <c r="G2508" s="1" t="s">
        <v>4606</v>
      </c>
      <c r="H2508" s="1" t="s">
        <v>6467</v>
      </c>
      <c r="I2508" s="1">
        <v>9</v>
      </c>
      <c r="L2508" s="1">
        <v>1</v>
      </c>
      <c r="M2508" s="1" t="s">
        <v>4151</v>
      </c>
      <c r="N2508" s="1" t="s">
        <v>13185</v>
      </c>
      <c r="S2508" s="1" t="s">
        <v>4522</v>
      </c>
      <c r="T2508" s="1" t="s">
        <v>6621</v>
      </c>
      <c r="U2508" s="1" t="s">
        <v>813</v>
      </c>
      <c r="V2508" s="1" t="s">
        <v>6722</v>
      </c>
      <c r="Y2508" s="1" t="s">
        <v>4955</v>
      </c>
      <c r="Z2508" s="1" t="s">
        <v>8340</v>
      </c>
      <c r="AF2508" s="1" t="s">
        <v>129</v>
      </c>
      <c r="AG2508" s="1" t="s">
        <v>8738</v>
      </c>
    </row>
    <row r="2509" spans="1:73" ht="13.5" customHeight="1" x14ac:dyDescent="0.25">
      <c r="A2509" s="4" t="str">
        <f t="shared" si="77"/>
        <v>1687_풍각남면_291</v>
      </c>
      <c r="B2509" s="1">
        <v>1687</v>
      </c>
      <c r="C2509" s="1" t="s">
        <v>11322</v>
      </c>
      <c r="D2509" s="1" t="s">
        <v>11323</v>
      </c>
      <c r="E2509" s="1">
        <v>2508</v>
      </c>
      <c r="F2509" s="1">
        <v>12</v>
      </c>
      <c r="G2509" s="1" t="s">
        <v>4606</v>
      </c>
      <c r="H2509" s="1" t="s">
        <v>6467</v>
      </c>
      <c r="I2509" s="1">
        <v>9</v>
      </c>
      <c r="L2509" s="1">
        <v>1</v>
      </c>
      <c r="M2509" s="1" t="s">
        <v>4151</v>
      </c>
      <c r="N2509" s="1" t="s">
        <v>13185</v>
      </c>
      <c r="S2509" s="1" t="s">
        <v>93</v>
      </c>
      <c r="T2509" s="1" t="s">
        <v>6597</v>
      </c>
      <c r="Y2509" s="1" t="s">
        <v>2175</v>
      </c>
      <c r="Z2509" s="1" t="s">
        <v>8091</v>
      </c>
      <c r="AC2509" s="1">
        <v>12</v>
      </c>
      <c r="AD2509" s="1" t="s">
        <v>150</v>
      </c>
      <c r="AE2509" s="1" t="s">
        <v>8731</v>
      </c>
    </row>
    <row r="2510" spans="1:73" ht="13.5" customHeight="1" x14ac:dyDescent="0.25">
      <c r="A2510" s="4" t="str">
        <f t="shared" si="77"/>
        <v>1687_풍각남면_291</v>
      </c>
      <c r="B2510" s="1">
        <v>1687</v>
      </c>
      <c r="C2510" s="1" t="s">
        <v>11322</v>
      </c>
      <c r="D2510" s="1" t="s">
        <v>11323</v>
      </c>
      <c r="E2510" s="1">
        <v>2509</v>
      </c>
      <c r="F2510" s="1">
        <v>12</v>
      </c>
      <c r="G2510" s="1" t="s">
        <v>4606</v>
      </c>
      <c r="H2510" s="1" t="s">
        <v>6467</v>
      </c>
      <c r="I2510" s="1">
        <v>9</v>
      </c>
      <c r="L2510" s="1">
        <v>1</v>
      </c>
      <c r="M2510" s="1" t="s">
        <v>4151</v>
      </c>
      <c r="N2510" s="1" t="s">
        <v>13185</v>
      </c>
      <c r="S2510" s="1" t="s">
        <v>93</v>
      </c>
      <c r="T2510" s="1" t="s">
        <v>6597</v>
      </c>
      <c r="Y2510" s="1" t="s">
        <v>2847</v>
      </c>
      <c r="Z2510" s="1" t="s">
        <v>8341</v>
      </c>
      <c r="AC2510" s="1">
        <v>3</v>
      </c>
      <c r="AD2510" s="1" t="s">
        <v>96</v>
      </c>
      <c r="AE2510" s="1" t="s">
        <v>8721</v>
      </c>
      <c r="AF2510" s="1" t="s">
        <v>97</v>
      </c>
      <c r="AG2510" s="1" t="s">
        <v>8774</v>
      </c>
    </row>
    <row r="2511" spans="1:73" ht="13.5" customHeight="1" x14ac:dyDescent="0.25">
      <c r="A2511" s="4" t="str">
        <f t="shared" si="77"/>
        <v>1687_풍각남면_291</v>
      </c>
      <c r="B2511" s="1">
        <v>1687</v>
      </c>
      <c r="C2511" s="1" t="s">
        <v>11322</v>
      </c>
      <c r="D2511" s="1" t="s">
        <v>11323</v>
      </c>
      <c r="E2511" s="1">
        <v>2510</v>
      </c>
      <c r="F2511" s="1">
        <v>12</v>
      </c>
      <c r="G2511" s="1" t="s">
        <v>4606</v>
      </c>
      <c r="H2511" s="1" t="s">
        <v>6467</v>
      </c>
      <c r="I2511" s="1">
        <v>9</v>
      </c>
      <c r="L2511" s="1">
        <v>2</v>
      </c>
      <c r="M2511" s="1" t="s">
        <v>2776</v>
      </c>
      <c r="N2511" s="1" t="s">
        <v>7771</v>
      </c>
      <c r="T2511" s="1" t="s">
        <v>11369</v>
      </c>
      <c r="U2511" s="1" t="s">
        <v>1917</v>
      </c>
      <c r="V2511" s="1" t="s">
        <v>6793</v>
      </c>
      <c r="Y2511" s="1" t="s">
        <v>2776</v>
      </c>
      <c r="Z2511" s="1" t="s">
        <v>7771</v>
      </c>
      <c r="AC2511" s="1">
        <v>54</v>
      </c>
      <c r="AD2511" s="1" t="s">
        <v>264</v>
      </c>
      <c r="AE2511" s="1" t="s">
        <v>8743</v>
      </c>
      <c r="AJ2511" s="1" t="s">
        <v>17</v>
      </c>
      <c r="AK2511" s="1" t="s">
        <v>8908</v>
      </c>
      <c r="AL2511" s="1" t="s">
        <v>51</v>
      </c>
      <c r="AM2511" s="1" t="s">
        <v>8849</v>
      </c>
      <c r="AN2511" s="1" t="s">
        <v>41</v>
      </c>
      <c r="AO2511" s="1" t="s">
        <v>6620</v>
      </c>
      <c r="AP2511" s="1" t="s">
        <v>58</v>
      </c>
      <c r="AQ2511" s="1" t="s">
        <v>6774</v>
      </c>
      <c r="AR2511" s="1" t="s">
        <v>4428</v>
      </c>
      <c r="AS2511" s="1" t="s">
        <v>9097</v>
      </c>
      <c r="AT2511" s="1" t="s">
        <v>44</v>
      </c>
      <c r="AU2511" s="1" t="s">
        <v>6669</v>
      </c>
      <c r="AV2511" s="1" t="s">
        <v>4705</v>
      </c>
      <c r="AW2511" s="1" t="s">
        <v>9592</v>
      </c>
      <c r="BB2511" s="1" t="s">
        <v>46</v>
      </c>
      <c r="BC2511" s="1" t="s">
        <v>6783</v>
      </c>
      <c r="BD2511" s="1" t="s">
        <v>161</v>
      </c>
      <c r="BE2511" s="1" t="s">
        <v>7132</v>
      </c>
      <c r="BG2511" s="1" t="s">
        <v>44</v>
      </c>
      <c r="BH2511" s="1" t="s">
        <v>6669</v>
      </c>
      <c r="BI2511" s="1" t="s">
        <v>4747</v>
      </c>
      <c r="BJ2511" s="1" t="s">
        <v>10211</v>
      </c>
      <c r="BK2511" s="1" t="s">
        <v>44</v>
      </c>
      <c r="BL2511" s="1" t="s">
        <v>6669</v>
      </c>
      <c r="BM2511" s="1" t="s">
        <v>294</v>
      </c>
      <c r="BN2511" s="1" t="s">
        <v>7930</v>
      </c>
      <c r="BO2511" s="1" t="s">
        <v>60</v>
      </c>
      <c r="BP2511" s="1" t="s">
        <v>7012</v>
      </c>
      <c r="BQ2511" s="1" t="s">
        <v>4956</v>
      </c>
      <c r="BR2511" s="1" t="s">
        <v>12007</v>
      </c>
      <c r="BS2511" s="1" t="s">
        <v>51</v>
      </c>
      <c r="BT2511" s="1" t="s">
        <v>8849</v>
      </c>
    </row>
    <row r="2512" spans="1:73" ht="13.5" customHeight="1" x14ac:dyDescent="0.25">
      <c r="A2512" s="4" t="str">
        <f t="shared" si="77"/>
        <v>1687_풍각남면_291</v>
      </c>
      <c r="B2512" s="1">
        <v>1687</v>
      </c>
      <c r="C2512" s="1" t="s">
        <v>11322</v>
      </c>
      <c r="D2512" s="1" t="s">
        <v>11323</v>
      </c>
      <c r="E2512" s="1">
        <v>2511</v>
      </c>
      <c r="F2512" s="1">
        <v>12</v>
      </c>
      <c r="G2512" s="1" t="s">
        <v>4606</v>
      </c>
      <c r="H2512" s="1" t="s">
        <v>6467</v>
      </c>
      <c r="I2512" s="1">
        <v>9</v>
      </c>
      <c r="L2512" s="1">
        <v>2</v>
      </c>
      <c r="M2512" s="1" t="s">
        <v>2776</v>
      </c>
      <c r="N2512" s="1" t="s">
        <v>7771</v>
      </c>
      <c r="S2512" s="1" t="s">
        <v>70</v>
      </c>
      <c r="T2512" s="1" t="s">
        <v>6596</v>
      </c>
      <c r="Y2512" s="1" t="s">
        <v>4957</v>
      </c>
      <c r="Z2512" s="1" t="s">
        <v>8342</v>
      </c>
      <c r="AC2512" s="1">
        <v>14</v>
      </c>
      <c r="AD2512" s="1" t="s">
        <v>240</v>
      </c>
      <c r="AE2512" s="1" t="s">
        <v>8740</v>
      </c>
    </row>
    <row r="2513" spans="1:73" ht="13.5" customHeight="1" x14ac:dyDescent="0.25">
      <c r="A2513" s="4" t="str">
        <f t="shared" si="77"/>
        <v>1687_풍각남면_291</v>
      </c>
      <c r="B2513" s="1">
        <v>1687</v>
      </c>
      <c r="C2513" s="1" t="s">
        <v>11322</v>
      </c>
      <c r="D2513" s="1" t="s">
        <v>11323</v>
      </c>
      <c r="E2513" s="1">
        <v>2512</v>
      </c>
      <c r="F2513" s="1">
        <v>12</v>
      </c>
      <c r="G2513" s="1" t="s">
        <v>4606</v>
      </c>
      <c r="H2513" s="1" t="s">
        <v>6467</v>
      </c>
      <c r="I2513" s="1">
        <v>9</v>
      </c>
      <c r="L2513" s="1">
        <v>2</v>
      </c>
      <c r="M2513" s="1" t="s">
        <v>2776</v>
      </c>
      <c r="N2513" s="1" t="s">
        <v>7771</v>
      </c>
      <c r="S2513" s="1" t="s">
        <v>93</v>
      </c>
      <c r="T2513" s="1" t="s">
        <v>6597</v>
      </c>
      <c r="Y2513" s="1" t="s">
        <v>197</v>
      </c>
      <c r="Z2513" s="1" t="s">
        <v>8343</v>
      </c>
      <c r="AC2513" s="1">
        <v>7</v>
      </c>
      <c r="AD2513" s="1" t="s">
        <v>121</v>
      </c>
      <c r="AE2513" s="1" t="s">
        <v>8725</v>
      </c>
    </row>
    <row r="2514" spans="1:73" ht="13.5" customHeight="1" x14ac:dyDescent="0.25">
      <c r="A2514" s="4" t="str">
        <f t="shared" si="77"/>
        <v>1687_풍각남면_291</v>
      </c>
      <c r="B2514" s="1">
        <v>1687</v>
      </c>
      <c r="C2514" s="1" t="s">
        <v>11322</v>
      </c>
      <c r="D2514" s="1" t="s">
        <v>11323</v>
      </c>
      <c r="E2514" s="1">
        <v>2513</v>
      </c>
      <c r="F2514" s="1">
        <v>12</v>
      </c>
      <c r="G2514" s="1" t="s">
        <v>4606</v>
      </c>
      <c r="H2514" s="1" t="s">
        <v>6467</v>
      </c>
      <c r="I2514" s="1">
        <v>9</v>
      </c>
      <c r="L2514" s="1">
        <v>3</v>
      </c>
      <c r="M2514" s="1" t="s">
        <v>12686</v>
      </c>
      <c r="N2514" s="1" t="s">
        <v>13186</v>
      </c>
      <c r="Q2514" s="1" t="s">
        <v>4958</v>
      </c>
      <c r="R2514" s="1" t="s">
        <v>11377</v>
      </c>
      <c r="T2514" s="1" t="s">
        <v>11368</v>
      </c>
      <c r="W2514" s="1" t="s">
        <v>2302</v>
      </c>
      <c r="X2514" s="1" t="s">
        <v>7093</v>
      </c>
      <c r="Y2514" s="1" t="s">
        <v>140</v>
      </c>
      <c r="Z2514" s="1" t="s">
        <v>7129</v>
      </c>
      <c r="AC2514" s="1">
        <v>33</v>
      </c>
      <c r="AD2514" s="1" t="s">
        <v>574</v>
      </c>
      <c r="AE2514" s="1" t="s">
        <v>8762</v>
      </c>
      <c r="AJ2514" s="1" t="s">
        <v>17</v>
      </c>
      <c r="AK2514" s="1" t="s">
        <v>8908</v>
      </c>
      <c r="AL2514" s="1" t="s">
        <v>2537</v>
      </c>
      <c r="AM2514" s="1" t="s">
        <v>8944</v>
      </c>
      <c r="AT2514" s="1" t="s">
        <v>173</v>
      </c>
      <c r="AU2514" s="1" t="s">
        <v>6934</v>
      </c>
      <c r="AV2514" s="1" t="s">
        <v>4959</v>
      </c>
      <c r="AW2514" s="1" t="s">
        <v>7325</v>
      </c>
      <c r="BG2514" s="1" t="s">
        <v>173</v>
      </c>
      <c r="BH2514" s="1" t="s">
        <v>6934</v>
      </c>
      <c r="BI2514" s="1" t="s">
        <v>4960</v>
      </c>
      <c r="BJ2514" s="1" t="s">
        <v>9600</v>
      </c>
      <c r="BK2514" s="1" t="s">
        <v>173</v>
      </c>
      <c r="BL2514" s="1" t="s">
        <v>6934</v>
      </c>
      <c r="BM2514" s="1" t="s">
        <v>4961</v>
      </c>
      <c r="BN2514" s="1" t="s">
        <v>10655</v>
      </c>
      <c r="BO2514" s="1" t="s">
        <v>173</v>
      </c>
      <c r="BP2514" s="1" t="s">
        <v>6934</v>
      </c>
      <c r="BQ2514" s="1" t="s">
        <v>4962</v>
      </c>
      <c r="BR2514" s="1" t="s">
        <v>11961</v>
      </c>
      <c r="BS2514" s="1" t="s">
        <v>56</v>
      </c>
      <c r="BT2514" s="1" t="s">
        <v>11552</v>
      </c>
    </row>
    <row r="2515" spans="1:73" ht="13.5" customHeight="1" x14ac:dyDescent="0.25">
      <c r="A2515" s="4" t="str">
        <f t="shared" si="77"/>
        <v>1687_풍각남면_291</v>
      </c>
      <c r="B2515" s="1">
        <v>1687</v>
      </c>
      <c r="C2515" s="1" t="s">
        <v>11322</v>
      </c>
      <c r="D2515" s="1" t="s">
        <v>11323</v>
      </c>
      <c r="E2515" s="1">
        <v>2514</v>
      </c>
      <c r="F2515" s="1">
        <v>12</v>
      </c>
      <c r="G2515" s="1" t="s">
        <v>4606</v>
      </c>
      <c r="H2515" s="1" t="s">
        <v>6467</v>
      </c>
      <c r="I2515" s="1">
        <v>9</v>
      </c>
      <c r="L2515" s="1">
        <v>3</v>
      </c>
      <c r="M2515" s="1" t="s">
        <v>12686</v>
      </c>
      <c r="N2515" s="1" t="s">
        <v>13186</v>
      </c>
      <c r="S2515" s="1" t="s">
        <v>70</v>
      </c>
      <c r="T2515" s="1" t="s">
        <v>6596</v>
      </c>
      <c r="Y2515" s="1" t="s">
        <v>1451</v>
      </c>
      <c r="Z2515" s="1" t="s">
        <v>7447</v>
      </c>
      <c r="AC2515" s="1">
        <v>13</v>
      </c>
      <c r="AD2515" s="1" t="s">
        <v>314</v>
      </c>
      <c r="AE2515" s="1" t="s">
        <v>8747</v>
      </c>
    </row>
    <row r="2516" spans="1:73" ht="13.5" customHeight="1" x14ac:dyDescent="0.25">
      <c r="A2516" s="4" t="str">
        <f t="shared" si="77"/>
        <v>1687_풍각남면_291</v>
      </c>
      <c r="B2516" s="1">
        <v>1687</v>
      </c>
      <c r="C2516" s="1" t="s">
        <v>11322</v>
      </c>
      <c r="D2516" s="1" t="s">
        <v>11323</v>
      </c>
      <c r="E2516" s="1">
        <v>2515</v>
      </c>
      <c r="F2516" s="1">
        <v>12</v>
      </c>
      <c r="G2516" s="1" t="s">
        <v>4606</v>
      </c>
      <c r="H2516" s="1" t="s">
        <v>6467</v>
      </c>
      <c r="I2516" s="1">
        <v>9</v>
      </c>
      <c r="L2516" s="1">
        <v>3</v>
      </c>
      <c r="M2516" s="1" t="s">
        <v>12686</v>
      </c>
      <c r="N2516" s="1" t="s">
        <v>13186</v>
      </c>
      <c r="S2516" s="1" t="s">
        <v>70</v>
      </c>
      <c r="T2516" s="1" t="s">
        <v>6596</v>
      </c>
      <c r="Y2516" s="1" t="s">
        <v>4963</v>
      </c>
      <c r="Z2516" s="1" t="s">
        <v>8344</v>
      </c>
      <c r="AC2516" s="1">
        <v>5</v>
      </c>
      <c r="AD2516" s="1" t="s">
        <v>133</v>
      </c>
      <c r="AE2516" s="1" t="s">
        <v>8727</v>
      </c>
    </row>
    <row r="2517" spans="1:73" ht="13.5" customHeight="1" x14ac:dyDescent="0.25">
      <c r="A2517" s="4" t="str">
        <f t="shared" si="77"/>
        <v>1687_풍각남면_291</v>
      </c>
      <c r="B2517" s="1">
        <v>1687</v>
      </c>
      <c r="C2517" s="1" t="s">
        <v>11322</v>
      </c>
      <c r="D2517" s="1" t="s">
        <v>11323</v>
      </c>
      <c r="E2517" s="1">
        <v>2516</v>
      </c>
      <c r="F2517" s="1">
        <v>12</v>
      </c>
      <c r="G2517" s="1" t="s">
        <v>4606</v>
      </c>
      <c r="H2517" s="1" t="s">
        <v>6467</v>
      </c>
      <c r="I2517" s="1">
        <v>9</v>
      </c>
      <c r="L2517" s="1">
        <v>3</v>
      </c>
      <c r="M2517" s="1" t="s">
        <v>12686</v>
      </c>
      <c r="N2517" s="1" t="s">
        <v>13186</v>
      </c>
      <c r="S2517" s="1" t="s">
        <v>4964</v>
      </c>
      <c r="T2517" s="1" t="s">
        <v>6650</v>
      </c>
      <c r="Y2517" s="1" t="s">
        <v>1400</v>
      </c>
      <c r="Z2517" s="1" t="s">
        <v>7431</v>
      </c>
      <c r="AC2517" s="1">
        <v>31</v>
      </c>
      <c r="AD2517" s="1" t="s">
        <v>247</v>
      </c>
      <c r="AE2517" s="1" t="s">
        <v>8741</v>
      </c>
      <c r="AF2517" s="1" t="s">
        <v>97</v>
      </c>
      <c r="AG2517" s="1" t="s">
        <v>8774</v>
      </c>
    </row>
    <row r="2518" spans="1:73" ht="13.5" customHeight="1" x14ac:dyDescent="0.25">
      <c r="A2518" s="4" t="str">
        <f t="shared" si="77"/>
        <v>1687_풍각남면_291</v>
      </c>
      <c r="B2518" s="1">
        <v>1687</v>
      </c>
      <c r="C2518" s="1" t="s">
        <v>11322</v>
      </c>
      <c r="D2518" s="1" t="s">
        <v>11323</v>
      </c>
      <c r="E2518" s="1">
        <v>2517</v>
      </c>
      <c r="F2518" s="1">
        <v>12</v>
      </c>
      <c r="G2518" s="1" t="s">
        <v>4606</v>
      </c>
      <c r="H2518" s="1" t="s">
        <v>6467</v>
      </c>
      <c r="I2518" s="1">
        <v>9</v>
      </c>
      <c r="L2518" s="1">
        <v>3</v>
      </c>
      <c r="M2518" s="1" t="s">
        <v>12686</v>
      </c>
      <c r="N2518" s="1" t="s">
        <v>13186</v>
      </c>
      <c r="S2518" s="1" t="s">
        <v>93</v>
      </c>
      <c r="T2518" s="1" t="s">
        <v>6597</v>
      </c>
      <c r="U2518" s="1" t="s">
        <v>1846</v>
      </c>
      <c r="V2518" s="1" t="s">
        <v>6786</v>
      </c>
      <c r="Y2518" s="1" t="s">
        <v>4892</v>
      </c>
      <c r="Z2518" s="1" t="s">
        <v>8345</v>
      </c>
      <c r="AC2518" s="1">
        <v>19</v>
      </c>
      <c r="AD2518" s="1" t="s">
        <v>188</v>
      </c>
      <c r="AE2518" s="1" t="s">
        <v>8734</v>
      </c>
      <c r="AF2518" s="1" t="s">
        <v>97</v>
      </c>
      <c r="AG2518" s="1" t="s">
        <v>8774</v>
      </c>
    </row>
    <row r="2519" spans="1:73" ht="13.5" customHeight="1" x14ac:dyDescent="0.25">
      <c r="A2519" s="4" t="str">
        <f t="shared" si="77"/>
        <v>1687_풍각남면_291</v>
      </c>
      <c r="B2519" s="1">
        <v>1687</v>
      </c>
      <c r="C2519" s="1" t="s">
        <v>11322</v>
      </c>
      <c r="D2519" s="1" t="s">
        <v>11323</v>
      </c>
      <c r="E2519" s="1">
        <v>2518</v>
      </c>
      <c r="F2519" s="1">
        <v>12</v>
      </c>
      <c r="G2519" s="1" t="s">
        <v>4606</v>
      </c>
      <c r="H2519" s="1" t="s">
        <v>6467</v>
      </c>
      <c r="I2519" s="1">
        <v>9</v>
      </c>
      <c r="L2519" s="1">
        <v>3</v>
      </c>
      <c r="M2519" s="1" t="s">
        <v>12686</v>
      </c>
      <c r="N2519" s="1" t="s">
        <v>13186</v>
      </c>
      <c r="T2519" s="1" t="s">
        <v>11389</v>
      </c>
      <c r="U2519" s="1" t="s">
        <v>322</v>
      </c>
      <c r="V2519" s="1" t="s">
        <v>6685</v>
      </c>
      <c r="Y2519" s="1" t="s">
        <v>1112</v>
      </c>
      <c r="Z2519" s="1" t="s">
        <v>7347</v>
      </c>
      <c r="AC2519" s="1">
        <v>38</v>
      </c>
      <c r="AD2519" s="1" t="s">
        <v>85</v>
      </c>
      <c r="AE2519" s="1" t="s">
        <v>8720</v>
      </c>
      <c r="AG2519" s="1" t="s">
        <v>13701</v>
      </c>
    </row>
    <row r="2520" spans="1:73" ht="13.5" customHeight="1" x14ac:dyDescent="0.25">
      <c r="A2520" s="4" t="str">
        <f t="shared" si="77"/>
        <v>1687_풍각남면_291</v>
      </c>
      <c r="B2520" s="1">
        <v>1687</v>
      </c>
      <c r="C2520" s="1" t="s">
        <v>11322</v>
      </c>
      <c r="D2520" s="1" t="s">
        <v>11323</v>
      </c>
      <c r="E2520" s="1">
        <v>2519</v>
      </c>
      <c r="F2520" s="1">
        <v>12</v>
      </c>
      <c r="G2520" s="1" t="s">
        <v>4606</v>
      </c>
      <c r="H2520" s="1" t="s">
        <v>6467</v>
      </c>
      <c r="I2520" s="1">
        <v>9</v>
      </c>
      <c r="L2520" s="1">
        <v>3</v>
      </c>
      <c r="M2520" s="1" t="s">
        <v>12686</v>
      </c>
      <c r="N2520" s="1" t="s">
        <v>13186</v>
      </c>
      <c r="T2520" s="1" t="s">
        <v>11389</v>
      </c>
      <c r="U2520" s="1" t="s">
        <v>322</v>
      </c>
      <c r="V2520" s="1" t="s">
        <v>6685</v>
      </c>
      <c r="Y2520" s="1" t="s">
        <v>1771</v>
      </c>
      <c r="Z2520" s="1" t="s">
        <v>7542</v>
      </c>
      <c r="AC2520" s="1">
        <v>43</v>
      </c>
      <c r="AD2520" s="1" t="s">
        <v>382</v>
      </c>
      <c r="AE2520" s="1" t="s">
        <v>8753</v>
      </c>
      <c r="AG2520" s="1" t="s">
        <v>13701</v>
      </c>
    </row>
    <row r="2521" spans="1:73" ht="13.5" customHeight="1" x14ac:dyDescent="0.25">
      <c r="A2521" s="4" t="str">
        <f t="shared" si="77"/>
        <v>1687_풍각남면_291</v>
      </c>
      <c r="B2521" s="1">
        <v>1687</v>
      </c>
      <c r="C2521" s="1" t="s">
        <v>11322</v>
      </c>
      <c r="D2521" s="1" t="s">
        <v>11323</v>
      </c>
      <c r="E2521" s="1">
        <v>2520</v>
      </c>
      <c r="F2521" s="1">
        <v>12</v>
      </c>
      <c r="G2521" s="1" t="s">
        <v>4606</v>
      </c>
      <c r="H2521" s="1" t="s">
        <v>6467</v>
      </c>
      <c r="I2521" s="1">
        <v>9</v>
      </c>
      <c r="L2521" s="1">
        <v>3</v>
      </c>
      <c r="M2521" s="1" t="s">
        <v>12686</v>
      </c>
      <c r="N2521" s="1" t="s">
        <v>13186</v>
      </c>
      <c r="T2521" s="1" t="s">
        <v>11389</v>
      </c>
      <c r="U2521" s="1" t="s">
        <v>326</v>
      </c>
      <c r="V2521" s="1" t="s">
        <v>6686</v>
      </c>
      <c r="Y2521" s="1" t="s">
        <v>1973</v>
      </c>
      <c r="Z2521" s="1" t="s">
        <v>7691</v>
      </c>
      <c r="AC2521" s="1">
        <v>33</v>
      </c>
      <c r="AD2521" s="1" t="s">
        <v>574</v>
      </c>
      <c r="AE2521" s="1" t="s">
        <v>8762</v>
      </c>
      <c r="AG2521" s="1" t="s">
        <v>13701</v>
      </c>
    </row>
    <row r="2522" spans="1:73" ht="13.5" customHeight="1" x14ac:dyDescent="0.25">
      <c r="A2522" s="4" t="str">
        <f t="shared" si="77"/>
        <v>1687_풍각남면_291</v>
      </c>
      <c r="B2522" s="1">
        <v>1687</v>
      </c>
      <c r="C2522" s="1" t="s">
        <v>11322</v>
      </c>
      <c r="D2522" s="1" t="s">
        <v>11323</v>
      </c>
      <c r="E2522" s="1">
        <v>2521</v>
      </c>
      <c r="F2522" s="1">
        <v>12</v>
      </c>
      <c r="G2522" s="1" t="s">
        <v>4606</v>
      </c>
      <c r="H2522" s="1" t="s">
        <v>6467</v>
      </c>
      <c r="I2522" s="1">
        <v>9</v>
      </c>
      <c r="L2522" s="1">
        <v>3</v>
      </c>
      <c r="M2522" s="1" t="s">
        <v>12686</v>
      </c>
      <c r="N2522" s="1" t="s">
        <v>13186</v>
      </c>
      <c r="T2522" s="1" t="s">
        <v>11389</v>
      </c>
      <c r="U2522" s="1" t="s">
        <v>322</v>
      </c>
      <c r="V2522" s="1" t="s">
        <v>6685</v>
      </c>
      <c r="Y2522" s="1" t="s">
        <v>3233</v>
      </c>
      <c r="Z2522" s="1" t="s">
        <v>8346</v>
      </c>
      <c r="AC2522" s="1">
        <v>26</v>
      </c>
      <c r="AD2522" s="1" t="s">
        <v>141</v>
      </c>
      <c r="AE2522" s="1" t="s">
        <v>8729</v>
      </c>
      <c r="AF2522" s="1" t="s">
        <v>11612</v>
      </c>
      <c r="AG2522" s="1" t="s">
        <v>11611</v>
      </c>
      <c r="BB2522" s="1" t="s">
        <v>46</v>
      </c>
      <c r="BC2522" s="1" t="s">
        <v>6783</v>
      </c>
      <c r="BD2522" s="1" t="s">
        <v>13944</v>
      </c>
      <c r="BE2522" s="1" t="s">
        <v>11855</v>
      </c>
      <c r="BU2522" s="1" t="s">
        <v>14257</v>
      </c>
    </row>
    <row r="2523" spans="1:73" ht="13.5" customHeight="1" x14ac:dyDescent="0.25">
      <c r="A2523" s="4" t="str">
        <f t="shared" si="77"/>
        <v>1687_풍각남면_291</v>
      </c>
      <c r="B2523" s="1">
        <v>1687</v>
      </c>
      <c r="C2523" s="1" t="s">
        <v>11322</v>
      </c>
      <c r="D2523" s="1" t="s">
        <v>11323</v>
      </c>
      <c r="E2523" s="1">
        <v>2522</v>
      </c>
      <c r="F2523" s="1">
        <v>12</v>
      </c>
      <c r="G2523" s="1" t="s">
        <v>4606</v>
      </c>
      <c r="H2523" s="1" t="s">
        <v>6467</v>
      </c>
      <c r="I2523" s="1">
        <v>9</v>
      </c>
      <c r="L2523" s="1">
        <v>3</v>
      </c>
      <c r="M2523" s="1" t="s">
        <v>12686</v>
      </c>
      <c r="N2523" s="1" t="s">
        <v>13186</v>
      </c>
      <c r="T2523" s="1" t="s">
        <v>11389</v>
      </c>
      <c r="U2523" s="1" t="s">
        <v>322</v>
      </c>
      <c r="V2523" s="1" t="s">
        <v>6685</v>
      </c>
      <c r="Y2523" s="1" t="s">
        <v>13940</v>
      </c>
      <c r="Z2523" s="1" t="s">
        <v>11445</v>
      </c>
      <c r="AC2523" s="1">
        <v>58</v>
      </c>
      <c r="AD2523" s="1" t="s">
        <v>1424</v>
      </c>
      <c r="AE2523" s="1" t="s">
        <v>8770</v>
      </c>
      <c r="AF2523" s="1" t="s">
        <v>4965</v>
      </c>
      <c r="AG2523" s="1" t="s">
        <v>8821</v>
      </c>
      <c r="BB2523" s="1" t="s">
        <v>322</v>
      </c>
      <c r="BC2523" s="1" t="s">
        <v>6685</v>
      </c>
      <c r="BD2523" s="1" t="s">
        <v>1292</v>
      </c>
      <c r="BE2523" s="1" t="s">
        <v>8145</v>
      </c>
      <c r="BF2523" s="1" t="s">
        <v>11812</v>
      </c>
    </row>
    <row r="2524" spans="1:73" ht="13.5" customHeight="1" x14ac:dyDescent="0.25">
      <c r="A2524" s="4" t="str">
        <f t="shared" si="77"/>
        <v>1687_풍각남면_291</v>
      </c>
      <c r="B2524" s="1">
        <v>1687</v>
      </c>
      <c r="C2524" s="1" t="s">
        <v>11322</v>
      </c>
      <c r="D2524" s="1" t="s">
        <v>11323</v>
      </c>
      <c r="E2524" s="1">
        <v>2523</v>
      </c>
      <c r="F2524" s="1">
        <v>12</v>
      </c>
      <c r="G2524" s="1" t="s">
        <v>4606</v>
      </c>
      <c r="H2524" s="1" t="s">
        <v>6467</v>
      </c>
      <c r="I2524" s="1">
        <v>9</v>
      </c>
      <c r="L2524" s="1">
        <v>3</v>
      </c>
      <c r="M2524" s="1" t="s">
        <v>12686</v>
      </c>
      <c r="N2524" s="1" t="s">
        <v>13186</v>
      </c>
      <c r="T2524" s="1" t="s">
        <v>11389</v>
      </c>
      <c r="U2524" s="1" t="s">
        <v>322</v>
      </c>
      <c r="V2524" s="1" t="s">
        <v>6685</v>
      </c>
      <c r="Y2524" s="1" t="s">
        <v>1571</v>
      </c>
      <c r="Z2524" s="1" t="s">
        <v>7905</v>
      </c>
      <c r="AC2524" s="1">
        <v>43</v>
      </c>
      <c r="AD2524" s="1" t="s">
        <v>382</v>
      </c>
      <c r="AE2524" s="1" t="s">
        <v>8753</v>
      </c>
      <c r="AF2524" s="1" t="s">
        <v>443</v>
      </c>
      <c r="AG2524" s="1" t="s">
        <v>11537</v>
      </c>
      <c r="BB2524" s="1" t="s">
        <v>329</v>
      </c>
      <c r="BC2524" s="1" t="s">
        <v>9755</v>
      </c>
      <c r="BF2524" s="1" t="s">
        <v>11810</v>
      </c>
    </row>
    <row r="2525" spans="1:73" ht="13.5" customHeight="1" x14ac:dyDescent="0.25">
      <c r="A2525" s="4" t="str">
        <f t="shared" si="77"/>
        <v>1687_풍각남면_291</v>
      </c>
      <c r="B2525" s="1">
        <v>1687</v>
      </c>
      <c r="C2525" s="1" t="s">
        <v>11322</v>
      </c>
      <c r="D2525" s="1" t="s">
        <v>11323</v>
      </c>
      <c r="E2525" s="1">
        <v>2524</v>
      </c>
      <c r="F2525" s="1">
        <v>12</v>
      </c>
      <c r="G2525" s="1" t="s">
        <v>4606</v>
      </c>
      <c r="H2525" s="1" t="s">
        <v>6467</v>
      </c>
      <c r="I2525" s="1">
        <v>9</v>
      </c>
      <c r="L2525" s="1">
        <v>3</v>
      </c>
      <c r="M2525" s="1" t="s">
        <v>12686</v>
      </c>
      <c r="N2525" s="1" t="s">
        <v>13186</v>
      </c>
      <c r="T2525" s="1" t="s">
        <v>11389</v>
      </c>
      <c r="U2525" s="1" t="s">
        <v>326</v>
      </c>
      <c r="V2525" s="1" t="s">
        <v>6686</v>
      </c>
      <c r="Y2525" s="1" t="s">
        <v>1965</v>
      </c>
      <c r="Z2525" s="1" t="s">
        <v>7580</v>
      </c>
      <c r="AC2525" s="1">
        <v>40</v>
      </c>
      <c r="AD2525" s="1" t="s">
        <v>327</v>
      </c>
      <c r="AE2525" s="1" t="s">
        <v>8748</v>
      </c>
      <c r="AF2525" s="1" t="s">
        <v>4966</v>
      </c>
      <c r="AG2525" s="1" t="s">
        <v>8822</v>
      </c>
      <c r="BC2525" s="1" t="s">
        <v>9755</v>
      </c>
      <c r="BF2525" s="1" t="s">
        <v>11812</v>
      </c>
    </row>
    <row r="2526" spans="1:73" ht="13.5" customHeight="1" x14ac:dyDescent="0.25">
      <c r="A2526" s="4" t="str">
        <f t="shared" si="77"/>
        <v>1687_풍각남면_291</v>
      </c>
      <c r="B2526" s="1">
        <v>1687</v>
      </c>
      <c r="C2526" s="1" t="s">
        <v>11322</v>
      </c>
      <c r="D2526" s="1" t="s">
        <v>11323</v>
      </c>
      <c r="E2526" s="1">
        <v>2525</v>
      </c>
      <c r="F2526" s="1">
        <v>12</v>
      </c>
      <c r="G2526" s="1" t="s">
        <v>4606</v>
      </c>
      <c r="H2526" s="1" t="s">
        <v>6467</v>
      </c>
      <c r="I2526" s="1">
        <v>9</v>
      </c>
      <c r="L2526" s="1">
        <v>3</v>
      </c>
      <c r="M2526" s="1" t="s">
        <v>12686</v>
      </c>
      <c r="N2526" s="1" t="s">
        <v>13186</v>
      </c>
      <c r="T2526" s="1" t="s">
        <v>11389</v>
      </c>
      <c r="U2526" s="1" t="s">
        <v>322</v>
      </c>
      <c r="V2526" s="1" t="s">
        <v>6685</v>
      </c>
      <c r="Y2526" s="1" t="s">
        <v>13949</v>
      </c>
      <c r="Z2526" s="1" t="s">
        <v>11444</v>
      </c>
      <c r="AC2526" s="1">
        <v>56</v>
      </c>
      <c r="AD2526" s="1" t="s">
        <v>521</v>
      </c>
      <c r="AE2526" s="1" t="s">
        <v>8761</v>
      </c>
      <c r="AF2526" s="1" t="s">
        <v>129</v>
      </c>
      <c r="AG2526" s="1" t="s">
        <v>8738</v>
      </c>
      <c r="BD2526" s="1" t="s">
        <v>1292</v>
      </c>
      <c r="BE2526" s="1" t="s">
        <v>8145</v>
      </c>
      <c r="BF2526" s="1" t="s">
        <v>11817</v>
      </c>
    </row>
    <row r="2527" spans="1:73" ht="13.5" customHeight="1" x14ac:dyDescent="0.25">
      <c r="A2527" s="4" t="str">
        <f t="shared" si="77"/>
        <v>1687_풍각남면_291</v>
      </c>
      <c r="B2527" s="1">
        <v>1687</v>
      </c>
      <c r="C2527" s="1" t="s">
        <v>11322</v>
      </c>
      <c r="D2527" s="1" t="s">
        <v>11323</v>
      </c>
      <c r="E2527" s="1">
        <v>2526</v>
      </c>
      <c r="F2527" s="1">
        <v>12</v>
      </c>
      <c r="G2527" s="1" t="s">
        <v>4606</v>
      </c>
      <c r="H2527" s="1" t="s">
        <v>6467</v>
      </c>
      <c r="I2527" s="1">
        <v>9</v>
      </c>
      <c r="L2527" s="1">
        <v>3</v>
      </c>
      <c r="M2527" s="1" t="s">
        <v>12686</v>
      </c>
      <c r="N2527" s="1" t="s">
        <v>13186</v>
      </c>
      <c r="T2527" s="1" t="s">
        <v>11389</v>
      </c>
      <c r="U2527" s="1" t="s">
        <v>326</v>
      </c>
      <c r="V2527" s="1" t="s">
        <v>6686</v>
      </c>
      <c r="Y2527" s="1" t="s">
        <v>13814</v>
      </c>
      <c r="Z2527" s="1" t="s">
        <v>11449</v>
      </c>
      <c r="AC2527" s="1">
        <v>53</v>
      </c>
      <c r="AD2527" s="1" t="s">
        <v>146</v>
      </c>
      <c r="AE2527" s="1" t="s">
        <v>8730</v>
      </c>
      <c r="BE2527" s="1" t="s">
        <v>8145</v>
      </c>
      <c r="BF2527" s="1" t="s">
        <v>11819</v>
      </c>
    </row>
    <row r="2528" spans="1:73" ht="13.5" customHeight="1" x14ac:dyDescent="0.25">
      <c r="A2528" s="4" t="str">
        <f t="shared" si="77"/>
        <v>1687_풍각남면_291</v>
      </c>
      <c r="B2528" s="1">
        <v>1687</v>
      </c>
      <c r="C2528" s="1" t="s">
        <v>11322</v>
      </c>
      <c r="D2528" s="1" t="s">
        <v>11323</v>
      </c>
      <c r="E2528" s="1">
        <v>2527</v>
      </c>
      <c r="F2528" s="1">
        <v>12</v>
      </c>
      <c r="G2528" s="1" t="s">
        <v>4606</v>
      </c>
      <c r="H2528" s="1" t="s">
        <v>6467</v>
      </c>
      <c r="I2528" s="1">
        <v>9</v>
      </c>
      <c r="L2528" s="1">
        <v>3</v>
      </c>
      <c r="M2528" s="1" t="s">
        <v>12686</v>
      </c>
      <c r="N2528" s="1" t="s">
        <v>13186</v>
      </c>
      <c r="T2528" s="1" t="s">
        <v>11389</v>
      </c>
      <c r="U2528" s="1" t="s">
        <v>322</v>
      </c>
      <c r="V2528" s="1" t="s">
        <v>6685</v>
      </c>
      <c r="Y2528" s="1" t="s">
        <v>1191</v>
      </c>
      <c r="Z2528" s="1" t="s">
        <v>7370</v>
      </c>
      <c r="AC2528" s="1">
        <v>40</v>
      </c>
      <c r="AD2528" s="1" t="s">
        <v>327</v>
      </c>
      <c r="AE2528" s="1" t="s">
        <v>8748</v>
      </c>
      <c r="AF2528" s="1" t="s">
        <v>1169</v>
      </c>
      <c r="AG2528" s="1" t="s">
        <v>8785</v>
      </c>
      <c r="BE2528" s="1" t="s">
        <v>8145</v>
      </c>
      <c r="BF2528" s="1" t="s">
        <v>11821</v>
      </c>
    </row>
    <row r="2529" spans="1:73" ht="13.5" customHeight="1" x14ac:dyDescent="0.25">
      <c r="A2529" s="4" t="str">
        <f t="shared" si="77"/>
        <v>1687_풍각남면_291</v>
      </c>
      <c r="B2529" s="1">
        <v>1687</v>
      </c>
      <c r="C2529" s="1" t="s">
        <v>11322</v>
      </c>
      <c r="D2529" s="1" t="s">
        <v>11323</v>
      </c>
      <c r="E2529" s="1">
        <v>2528</v>
      </c>
      <c r="F2529" s="1">
        <v>12</v>
      </c>
      <c r="G2529" s="1" t="s">
        <v>4606</v>
      </c>
      <c r="H2529" s="1" t="s">
        <v>6467</v>
      </c>
      <c r="I2529" s="1">
        <v>9</v>
      </c>
      <c r="L2529" s="1">
        <v>4</v>
      </c>
      <c r="M2529" s="1" t="s">
        <v>143</v>
      </c>
      <c r="N2529" s="1" t="s">
        <v>7165</v>
      </c>
      <c r="T2529" s="1" t="s">
        <v>11369</v>
      </c>
      <c r="U2529" s="1" t="s">
        <v>44</v>
      </c>
      <c r="V2529" s="1" t="s">
        <v>6669</v>
      </c>
      <c r="Y2529" s="1" t="s">
        <v>143</v>
      </c>
      <c r="Z2529" s="1" t="s">
        <v>7165</v>
      </c>
      <c r="AC2529" s="1">
        <v>63</v>
      </c>
      <c r="AD2529" s="1" t="s">
        <v>96</v>
      </c>
      <c r="AE2529" s="1" t="s">
        <v>8721</v>
      </c>
      <c r="AJ2529" s="1" t="s">
        <v>17</v>
      </c>
      <c r="AK2529" s="1" t="s">
        <v>8908</v>
      </c>
      <c r="AL2529" s="1" t="s">
        <v>106</v>
      </c>
      <c r="AM2529" s="1" t="s">
        <v>8894</v>
      </c>
      <c r="AN2529" s="1" t="s">
        <v>41</v>
      </c>
      <c r="AO2529" s="1" t="s">
        <v>6620</v>
      </c>
      <c r="AP2529" s="1" t="s">
        <v>58</v>
      </c>
      <c r="AQ2529" s="1" t="s">
        <v>6774</v>
      </c>
      <c r="AR2529" s="1" t="s">
        <v>4428</v>
      </c>
      <c r="AS2529" s="1" t="s">
        <v>9097</v>
      </c>
      <c r="AT2529" s="1" t="s">
        <v>44</v>
      </c>
      <c r="AU2529" s="1" t="s">
        <v>6669</v>
      </c>
      <c r="AV2529" s="1" t="s">
        <v>4705</v>
      </c>
      <c r="AW2529" s="1" t="s">
        <v>9592</v>
      </c>
      <c r="BB2529" s="1" t="s">
        <v>46</v>
      </c>
      <c r="BC2529" s="1" t="s">
        <v>6783</v>
      </c>
      <c r="BD2529" s="1" t="s">
        <v>161</v>
      </c>
      <c r="BE2529" s="1" t="s">
        <v>7132</v>
      </c>
      <c r="BG2529" s="1" t="s">
        <v>44</v>
      </c>
      <c r="BH2529" s="1" t="s">
        <v>6669</v>
      </c>
      <c r="BI2529" s="1" t="s">
        <v>4747</v>
      </c>
      <c r="BJ2529" s="1" t="s">
        <v>10211</v>
      </c>
      <c r="BK2529" s="1" t="s">
        <v>60</v>
      </c>
      <c r="BL2529" s="1" t="s">
        <v>7012</v>
      </c>
      <c r="BM2529" s="1" t="s">
        <v>294</v>
      </c>
      <c r="BN2529" s="1" t="s">
        <v>7930</v>
      </c>
      <c r="BO2529" s="1" t="s">
        <v>44</v>
      </c>
      <c r="BP2529" s="1" t="s">
        <v>6669</v>
      </c>
      <c r="BQ2529" s="1" t="s">
        <v>1777</v>
      </c>
      <c r="BR2529" s="1" t="s">
        <v>7201</v>
      </c>
      <c r="BS2529" s="1" t="s">
        <v>51</v>
      </c>
      <c r="BT2529" s="1" t="s">
        <v>8849</v>
      </c>
    </row>
    <row r="2530" spans="1:73" ht="13.5" customHeight="1" x14ac:dyDescent="0.25">
      <c r="A2530" s="4" t="str">
        <f t="shared" si="77"/>
        <v>1687_풍각남면_291</v>
      </c>
      <c r="B2530" s="1">
        <v>1687</v>
      </c>
      <c r="C2530" s="1" t="s">
        <v>11322</v>
      </c>
      <c r="D2530" s="1" t="s">
        <v>11323</v>
      </c>
      <c r="E2530" s="1">
        <v>2529</v>
      </c>
      <c r="F2530" s="1">
        <v>12</v>
      </c>
      <c r="G2530" s="1" t="s">
        <v>4606</v>
      </c>
      <c r="H2530" s="1" t="s">
        <v>6467</v>
      </c>
      <c r="I2530" s="1">
        <v>9</v>
      </c>
      <c r="L2530" s="1">
        <v>4</v>
      </c>
      <c r="M2530" s="1" t="s">
        <v>143</v>
      </c>
      <c r="N2530" s="1" t="s">
        <v>7165</v>
      </c>
      <c r="S2530" s="1" t="s">
        <v>52</v>
      </c>
      <c r="T2530" s="1" t="s">
        <v>6593</v>
      </c>
      <c r="U2530" s="1" t="s">
        <v>53</v>
      </c>
      <c r="V2530" s="1" t="s">
        <v>6668</v>
      </c>
      <c r="Y2530" s="1" t="s">
        <v>4967</v>
      </c>
      <c r="Z2530" s="1" t="s">
        <v>8347</v>
      </c>
      <c r="AC2530" s="1">
        <v>54</v>
      </c>
      <c r="AD2530" s="1" t="s">
        <v>264</v>
      </c>
      <c r="AE2530" s="1" t="s">
        <v>8743</v>
      </c>
      <c r="AJ2530" s="1" t="s">
        <v>17</v>
      </c>
      <c r="AK2530" s="1" t="s">
        <v>8908</v>
      </c>
      <c r="AL2530" s="1" t="s">
        <v>106</v>
      </c>
      <c r="AM2530" s="1" t="s">
        <v>8894</v>
      </c>
      <c r="AN2530" s="1" t="s">
        <v>4968</v>
      </c>
      <c r="AO2530" s="1" t="s">
        <v>11649</v>
      </c>
      <c r="AP2530" s="1" t="s">
        <v>60</v>
      </c>
      <c r="AQ2530" s="1" t="s">
        <v>7012</v>
      </c>
      <c r="AR2530" s="1" t="s">
        <v>4969</v>
      </c>
      <c r="AS2530" s="1" t="s">
        <v>11704</v>
      </c>
      <c r="AT2530" s="1" t="s">
        <v>44</v>
      </c>
      <c r="AU2530" s="1" t="s">
        <v>6669</v>
      </c>
      <c r="AV2530" s="1" t="s">
        <v>988</v>
      </c>
      <c r="AW2530" s="1" t="s">
        <v>7985</v>
      </c>
      <c r="BB2530" s="1" t="s">
        <v>46</v>
      </c>
      <c r="BC2530" s="1" t="s">
        <v>6783</v>
      </c>
      <c r="BD2530" s="1" t="s">
        <v>647</v>
      </c>
      <c r="BE2530" s="1" t="s">
        <v>7230</v>
      </c>
      <c r="BG2530" s="1" t="s">
        <v>44</v>
      </c>
      <c r="BH2530" s="1" t="s">
        <v>6669</v>
      </c>
      <c r="BI2530" s="1" t="s">
        <v>3780</v>
      </c>
      <c r="BJ2530" s="1" t="s">
        <v>9513</v>
      </c>
      <c r="BK2530" s="1" t="s">
        <v>44</v>
      </c>
      <c r="BL2530" s="1" t="s">
        <v>6669</v>
      </c>
      <c r="BM2530" s="1" t="s">
        <v>4922</v>
      </c>
      <c r="BN2530" s="1" t="s">
        <v>7472</v>
      </c>
      <c r="BO2530" s="1" t="s">
        <v>44</v>
      </c>
      <c r="BP2530" s="1" t="s">
        <v>6669</v>
      </c>
      <c r="BQ2530" s="1" t="s">
        <v>1802</v>
      </c>
      <c r="BR2530" s="1" t="s">
        <v>9346</v>
      </c>
      <c r="BS2530" s="1" t="s">
        <v>106</v>
      </c>
      <c r="BT2530" s="1" t="s">
        <v>8894</v>
      </c>
    </row>
    <row r="2531" spans="1:73" ht="13.5" customHeight="1" x14ac:dyDescent="0.25">
      <c r="A2531" s="4" t="str">
        <f t="shared" si="77"/>
        <v>1687_풍각남면_291</v>
      </c>
      <c r="B2531" s="1">
        <v>1687</v>
      </c>
      <c r="C2531" s="1" t="s">
        <v>11322</v>
      </c>
      <c r="D2531" s="1" t="s">
        <v>11323</v>
      </c>
      <c r="E2531" s="1">
        <v>2530</v>
      </c>
      <c r="F2531" s="1">
        <v>12</v>
      </c>
      <c r="G2531" s="1" t="s">
        <v>4606</v>
      </c>
      <c r="H2531" s="1" t="s">
        <v>6467</v>
      </c>
      <c r="I2531" s="1">
        <v>9</v>
      </c>
      <c r="L2531" s="1">
        <v>4</v>
      </c>
      <c r="M2531" s="1" t="s">
        <v>143</v>
      </c>
      <c r="N2531" s="1" t="s">
        <v>7165</v>
      </c>
      <c r="S2531" s="1" t="s">
        <v>70</v>
      </c>
      <c r="T2531" s="1" t="s">
        <v>6596</v>
      </c>
      <c r="Y2531" s="1" t="s">
        <v>570</v>
      </c>
      <c r="Z2531" s="1" t="s">
        <v>7214</v>
      </c>
      <c r="AC2531" s="1">
        <v>29</v>
      </c>
      <c r="AD2531" s="1" t="s">
        <v>422</v>
      </c>
      <c r="AE2531" s="1" t="s">
        <v>8757</v>
      </c>
    </row>
    <row r="2532" spans="1:73" ht="13.5" customHeight="1" x14ac:dyDescent="0.25">
      <c r="A2532" s="4" t="str">
        <f t="shared" si="77"/>
        <v>1687_풍각남면_291</v>
      </c>
      <c r="B2532" s="1">
        <v>1687</v>
      </c>
      <c r="C2532" s="1" t="s">
        <v>11322</v>
      </c>
      <c r="D2532" s="1" t="s">
        <v>11323</v>
      </c>
      <c r="E2532" s="1">
        <v>2531</v>
      </c>
      <c r="F2532" s="1">
        <v>12</v>
      </c>
      <c r="G2532" s="1" t="s">
        <v>4606</v>
      </c>
      <c r="H2532" s="1" t="s">
        <v>6467</v>
      </c>
      <c r="I2532" s="1">
        <v>9</v>
      </c>
      <c r="L2532" s="1">
        <v>4</v>
      </c>
      <c r="M2532" s="1" t="s">
        <v>143</v>
      </c>
      <c r="N2532" s="1" t="s">
        <v>7165</v>
      </c>
      <c r="S2532" s="1" t="s">
        <v>4522</v>
      </c>
      <c r="T2532" s="1" t="s">
        <v>6621</v>
      </c>
      <c r="U2532" s="1" t="s">
        <v>44</v>
      </c>
      <c r="V2532" s="1" t="s">
        <v>6669</v>
      </c>
      <c r="Y2532" s="1" t="s">
        <v>682</v>
      </c>
      <c r="Z2532" s="1" t="s">
        <v>7333</v>
      </c>
      <c r="AC2532" s="1">
        <v>45</v>
      </c>
      <c r="AD2532" s="1" t="s">
        <v>406</v>
      </c>
      <c r="AE2532" s="1" t="s">
        <v>8755</v>
      </c>
      <c r="AJ2532" s="1" t="s">
        <v>17</v>
      </c>
      <c r="AK2532" s="1" t="s">
        <v>8908</v>
      </c>
      <c r="AL2532" s="1" t="s">
        <v>196</v>
      </c>
      <c r="AM2532" s="1" t="s">
        <v>8873</v>
      </c>
      <c r="AN2532" s="1" t="s">
        <v>41</v>
      </c>
      <c r="AO2532" s="1" t="s">
        <v>6620</v>
      </c>
      <c r="AP2532" s="1" t="s">
        <v>402</v>
      </c>
      <c r="AQ2532" s="1" t="s">
        <v>6694</v>
      </c>
      <c r="AR2532" s="1" t="s">
        <v>4814</v>
      </c>
      <c r="AS2532" s="1" t="s">
        <v>9077</v>
      </c>
      <c r="AT2532" s="1" t="s">
        <v>44</v>
      </c>
      <c r="AU2532" s="1" t="s">
        <v>6669</v>
      </c>
      <c r="AV2532" s="1" t="s">
        <v>4264</v>
      </c>
      <c r="AW2532" s="1" t="s">
        <v>9556</v>
      </c>
      <c r="BB2532" s="1" t="s">
        <v>46</v>
      </c>
      <c r="BC2532" s="1" t="s">
        <v>6783</v>
      </c>
      <c r="BD2532" s="1" t="s">
        <v>161</v>
      </c>
      <c r="BE2532" s="1" t="s">
        <v>7132</v>
      </c>
    </row>
    <row r="2533" spans="1:73" ht="13.5" customHeight="1" x14ac:dyDescent="0.25">
      <c r="A2533" s="4" t="str">
        <f t="shared" si="77"/>
        <v>1687_풍각남면_291</v>
      </c>
      <c r="B2533" s="1">
        <v>1687</v>
      </c>
      <c r="C2533" s="1" t="s">
        <v>11322</v>
      </c>
      <c r="D2533" s="1" t="s">
        <v>11323</v>
      </c>
      <c r="E2533" s="1">
        <v>2532</v>
      </c>
      <c r="F2533" s="1">
        <v>12</v>
      </c>
      <c r="G2533" s="1" t="s">
        <v>4606</v>
      </c>
      <c r="H2533" s="1" t="s">
        <v>6467</v>
      </c>
      <c r="I2533" s="1">
        <v>9</v>
      </c>
      <c r="L2533" s="1">
        <v>4</v>
      </c>
      <c r="M2533" s="1" t="s">
        <v>143</v>
      </c>
      <c r="N2533" s="1" t="s">
        <v>7165</v>
      </c>
      <c r="S2533" s="1" t="s">
        <v>343</v>
      </c>
      <c r="T2533" s="1" t="s">
        <v>6604</v>
      </c>
      <c r="Y2533" s="1" t="s">
        <v>13434</v>
      </c>
      <c r="Z2533" s="1" t="s">
        <v>13453</v>
      </c>
      <c r="AF2533" s="1" t="s">
        <v>129</v>
      </c>
      <c r="AG2533" s="1" t="s">
        <v>8738</v>
      </c>
    </row>
    <row r="2534" spans="1:73" ht="13.5" customHeight="1" x14ac:dyDescent="0.25">
      <c r="A2534" s="4" t="str">
        <f t="shared" si="77"/>
        <v>1687_풍각남면_291</v>
      </c>
      <c r="B2534" s="1">
        <v>1687</v>
      </c>
      <c r="C2534" s="1" t="s">
        <v>11322</v>
      </c>
      <c r="D2534" s="1" t="s">
        <v>11323</v>
      </c>
      <c r="E2534" s="1">
        <v>2533</v>
      </c>
      <c r="F2534" s="1">
        <v>12</v>
      </c>
      <c r="G2534" s="1" t="s">
        <v>4606</v>
      </c>
      <c r="H2534" s="1" t="s">
        <v>6467</v>
      </c>
      <c r="I2534" s="1">
        <v>9</v>
      </c>
      <c r="L2534" s="1">
        <v>4</v>
      </c>
      <c r="M2534" s="1" t="s">
        <v>143</v>
      </c>
      <c r="N2534" s="1" t="s">
        <v>7165</v>
      </c>
      <c r="S2534" s="1" t="s">
        <v>4970</v>
      </c>
      <c r="T2534" s="1" t="s">
        <v>6651</v>
      </c>
      <c r="Y2534" s="1" t="s">
        <v>4971</v>
      </c>
      <c r="Z2534" s="1" t="s">
        <v>8348</v>
      </c>
      <c r="AC2534" s="1">
        <v>11</v>
      </c>
      <c r="AD2534" s="1" t="s">
        <v>192</v>
      </c>
      <c r="AE2534" s="1" t="s">
        <v>8735</v>
      </c>
    </row>
    <row r="2535" spans="1:73" ht="13.5" customHeight="1" x14ac:dyDescent="0.25">
      <c r="A2535" s="4" t="str">
        <f t="shared" si="77"/>
        <v>1687_풍각남면_291</v>
      </c>
      <c r="B2535" s="1">
        <v>1687</v>
      </c>
      <c r="C2535" s="1" t="s">
        <v>11322</v>
      </c>
      <c r="D2535" s="1" t="s">
        <v>11323</v>
      </c>
      <c r="E2535" s="1">
        <v>2534</v>
      </c>
      <c r="F2535" s="1">
        <v>12</v>
      </c>
      <c r="G2535" s="1" t="s">
        <v>4606</v>
      </c>
      <c r="H2535" s="1" t="s">
        <v>6467</v>
      </c>
      <c r="I2535" s="1">
        <v>9</v>
      </c>
      <c r="L2535" s="1">
        <v>4</v>
      </c>
      <c r="M2535" s="1" t="s">
        <v>143</v>
      </c>
      <c r="N2535" s="1" t="s">
        <v>7165</v>
      </c>
      <c r="S2535" s="1" t="s">
        <v>93</v>
      </c>
      <c r="T2535" s="1" t="s">
        <v>6597</v>
      </c>
      <c r="AC2535" s="1">
        <v>7</v>
      </c>
      <c r="AD2535" s="1" t="s">
        <v>121</v>
      </c>
      <c r="AE2535" s="1" t="s">
        <v>8725</v>
      </c>
      <c r="AF2535" s="1" t="s">
        <v>97</v>
      </c>
      <c r="AG2535" s="1" t="s">
        <v>8774</v>
      </c>
    </row>
    <row r="2536" spans="1:73" ht="13.5" customHeight="1" x14ac:dyDescent="0.25">
      <c r="A2536" s="4" t="str">
        <f t="shared" si="77"/>
        <v>1687_풍각남면_291</v>
      </c>
      <c r="B2536" s="1">
        <v>1687</v>
      </c>
      <c r="C2536" s="1" t="s">
        <v>11322</v>
      </c>
      <c r="D2536" s="1" t="s">
        <v>11323</v>
      </c>
      <c r="E2536" s="1">
        <v>2535</v>
      </c>
      <c r="F2536" s="1">
        <v>12</v>
      </c>
      <c r="G2536" s="1" t="s">
        <v>4606</v>
      </c>
      <c r="H2536" s="1" t="s">
        <v>6467</v>
      </c>
      <c r="I2536" s="1">
        <v>9</v>
      </c>
      <c r="L2536" s="1">
        <v>5</v>
      </c>
      <c r="M2536" s="1" t="s">
        <v>2023</v>
      </c>
      <c r="N2536" s="1" t="s">
        <v>7593</v>
      </c>
      <c r="T2536" s="1" t="s">
        <v>11369</v>
      </c>
      <c r="U2536" s="1" t="s">
        <v>4823</v>
      </c>
      <c r="V2536" s="1" t="s">
        <v>6966</v>
      </c>
      <c r="Y2536" s="1" t="s">
        <v>2023</v>
      </c>
      <c r="Z2536" s="1" t="s">
        <v>7593</v>
      </c>
      <c r="AC2536" s="1">
        <v>35</v>
      </c>
      <c r="AD2536" s="1" t="s">
        <v>39</v>
      </c>
      <c r="AE2536" s="1" t="s">
        <v>8715</v>
      </c>
      <c r="AJ2536" s="1" t="s">
        <v>17</v>
      </c>
      <c r="AK2536" s="1" t="s">
        <v>8908</v>
      </c>
      <c r="AL2536" s="1" t="s">
        <v>51</v>
      </c>
      <c r="AM2536" s="1" t="s">
        <v>8849</v>
      </c>
      <c r="AN2536" s="1" t="s">
        <v>41</v>
      </c>
      <c r="AO2536" s="1" t="s">
        <v>6620</v>
      </c>
      <c r="AP2536" s="1" t="s">
        <v>58</v>
      </c>
      <c r="AQ2536" s="1" t="s">
        <v>6774</v>
      </c>
      <c r="AR2536" s="1" t="s">
        <v>4428</v>
      </c>
      <c r="AS2536" s="1" t="s">
        <v>9097</v>
      </c>
      <c r="AT2536" s="1" t="s">
        <v>44</v>
      </c>
      <c r="AU2536" s="1" t="s">
        <v>6669</v>
      </c>
      <c r="AV2536" s="1" t="s">
        <v>1627</v>
      </c>
      <c r="AW2536" s="1" t="s">
        <v>8020</v>
      </c>
      <c r="BB2536" s="1" t="s">
        <v>46</v>
      </c>
      <c r="BC2536" s="1" t="s">
        <v>6783</v>
      </c>
      <c r="BD2536" s="1" t="s">
        <v>13736</v>
      </c>
      <c r="BE2536" s="1" t="s">
        <v>7429</v>
      </c>
      <c r="BG2536" s="1" t="s">
        <v>44</v>
      </c>
      <c r="BH2536" s="1" t="s">
        <v>6669</v>
      </c>
      <c r="BI2536" s="1" t="s">
        <v>303</v>
      </c>
      <c r="BJ2536" s="1" t="s">
        <v>7665</v>
      </c>
      <c r="BK2536" s="1" t="s">
        <v>44</v>
      </c>
      <c r="BL2536" s="1" t="s">
        <v>6669</v>
      </c>
      <c r="BM2536" s="1" t="s">
        <v>1745</v>
      </c>
      <c r="BN2536" s="1" t="s">
        <v>8417</v>
      </c>
      <c r="BO2536" s="1" t="s">
        <v>44</v>
      </c>
      <c r="BP2536" s="1" t="s">
        <v>6669</v>
      </c>
      <c r="BQ2536" s="1" t="s">
        <v>4156</v>
      </c>
      <c r="BR2536" s="1" t="s">
        <v>7261</v>
      </c>
      <c r="BS2536" s="1" t="s">
        <v>51</v>
      </c>
      <c r="BT2536" s="1" t="s">
        <v>8849</v>
      </c>
    </row>
    <row r="2537" spans="1:73" ht="13.5" customHeight="1" x14ac:dyDescent="0.25">
      <c r="A2537" s="4" t="str">
        <f t="shared" si="77"/>
        <v>1687_풍각남면_291</v>
      </c>
      <c r="B2537" s="1">
        <v>1687</v>
      </c>
      <c r="C2537" s="1" t="s">
        <v>11322</v>
      </c>
      <c r="D2537" s="1" t="s">
        <v>11323</v>
      </c>
      <c r="E2537" s="1">
        <v>2536</v>
      </c>
      <c r="F2537" s="1">
        <v>12</v>
      </c>
      <c r="G2537" s="1" t="s">
        <v>4606</v>
      </c>
      <c r="H2537" s="1" t="s">
        <v>6467</v>
      </c>
      <c r="I2537" s="1">
        <v>9</v>
      </c>
      <c r="L2537" s="1">
        <v>5</v>
      </c>
      <c r="M2537" s="1" t="s">
        <v>2023</v>
      </c>
      <c r="N2537" s="1" t="s">
        <v>7593</v>
      </c>
      <c r="S2537" s="1" t="s">
        <v>52</v>
      </c>
      <c r="T2537" s="1" t="s">
        <v>6593</v>
      </c>
      <c r="U2537" s="1" t="s">
        <v>4733</v>
      </c>
      <c r="V2537" s="1" t="s">
        <v>13362</v>
      </c>
      <c r="Y2537" s="1" t="s">
        <v>1587</v>
      </c>
      <c r="Z2537" s="1" t="s">
        <v>7486</v>
      </c>
      <c r="AC2537" s="1">
        <v>37</v>
      </c>
      <c r="AD2537" s="1" t="s">
        <v>124</v>
      </c>
      <c r="AE2537" s="1" t="s">
        <v>8726</v>
      </c>
      <c r="AJ2537" s="1" t="s">
        <v>17</v>
      </c>
      <c r="AK2537" s="1" t="s">
        <v>8908</v>
      </c>
      <c r="AL2537" s="1" t="s">
        <v>351</v>
      </c>
      <c r="AM2537" s="1" t="s">
        <v>8854</v>
      </c>
      <c r="AT2537" s="1" t="s">
        <v>44</v>
      </c>
      <c r="AU2537" s="1" t="s">
        <v>6669</v>
      </c>
      <c r="AV2537" s="1" t="s">
        <v>740</v>
      </c>
      <c r="AW2537" s="1" t="s">
        <v>7755</v>
      </c>
      <c r="BB2537" s="1" t="s">
        <v>214</v>
      </c>
      <c r="BC2537" s="1" t="s">
        <v>13383</v>
      </c>
      <c r="BD2537" s="1" t="s">
        <v>4972</v>
      </c>
      <c r="BE2537" s="1" t="s">
        <v>9839</v>
      </c>
      <c r="BG2537" s="1" t="s">
        <v>216</v>
      </c>
      <c r="BH2537" s="1" t="s">
        <v>13344</v>
      </c>
      <c r="BI2537" s="1" t="s">
        <v>1293</v>
      </c>
      <c r="BJ2537" s="1" t="s">
        <v>10073</v>
      </c>
      <c r="BK2537" s="1" t="s">
        <v>44</v>
      </c>
      <c r="BL2537" s="1" t="s">
        <v>6669</v>
      </c>
      <c r="BM2537" s="1" t="s">
        <v>2353</v>
      </c>
      <c r="BN2537" s="1" t="s">
        <v>10224</v>
      </c>
      <c r="BO2537" s="1" t="s">
        <v>148</v>
      </c>
      <c r="BP2537" s="1" t="s">
        <v>11401</v>
      </c>
      <c r="BQ2537" s="1" t="s">
        <v>4973</v>
      </c>
      <c r="BR2537" s="1" t="s">
        <v>11152</v>
      </c>
      <c r="BS2537" s="1" t="s">
        <v>51</v>
      </c>
      <c r="BT2537" s="1" t="s">
        <v>8849</v>
      </c>
    </row>
    <row r="2538" spans="1:73" ht="13.5" customHeight="1" x14ac:dyDescent="0.25">
      <c r="A2538" s="4" t="str">
        <f t="shared" si="77"/>
        <v>1687_풍각남면_291</v>
      </c>
      <c r="B2538" s="1">
        <v>1687</v>
      </c>
      <c r="C2538" s="1" t="s">
        <v>11322</v>
      </c>
      <c r="D2538" s="1" t="s">
        <v>11323</v>
      </c>
      <c r="E2538" s="1">
        <v>2537</v>
      </c>
      <c r="F2538" s="1">
        <v>12</v>
      </c>
      <c r="G2538" s="1" t="s">
        <v>4606</v>
      </c>
      <c r="H2538" s="1" t="s">
        <v>6467</v>
      </c>
      <c r="I2538" s="1">
        <v>9</v>
      </c>
      <c r="L2538" s="1">
        <v>5</v>
      </c>
      <c r="M2538" s="1" t="s">
        <v>2023</v>
      </c>
      <c r="N2538" s="1" t="s">
        <v>7593</v>
      </c>
      <c r="S2538" s="1" t="s">
        <v>70</v>
      </c>
      <c r="T2538" s="1" t="s">
        <v>6596</v>
      </c>
      <c r="Y2538" s="1" t="s">
        <v>242</v>
      </c>
      <c r="Z2538" s="1" t="s">
        <v>7147</v>
      </c>
      <c r="AC2538" s="1">
        <v>13</v>
      </c>
      <c r="AD2538" s="1" t="s">
        <v>314</v>
      </c>
      <c r="AE2538" s="1" t="s">
        <v>8747</v>
      </c>
      <c r="BU2538" s="1" t="s">
        <v>14192</v>
      </c>
    </row>
    <row r="2539" spans="1:73" ht="13.5" customHeight="1" x14ac:dyDescent="0.25">
      <c r="A2539" s="4" t="str">
        <f t="shared" si="77"/>
        <v>1687_풍각남면_291</v>
      </c>
      <c r="B2539" s="1">
        <v>1687</v>
      </c>
      <c r="C2539" s="1" t="s">
        <v>11322</v>
      </c>
      <c r="D2539" s="1" t="s">
        <v>11323</v>
      </c>
      <c r="E2539" s="1">
        <v>2538</v>
      </c>
      <c r="F2539" s="1">
        <v>12</v>
      </c>
      <c r="G2539" s="1" t="s">
        <v>4606</v>
      </c>
      <c r="H2539" s="1" t="s">
        <v>6467</v>
      </c>
      <c r="I2539" s="1">
        <v>9</v>
      </c>
      <c r="L2539" s="1">
        <v>5</v>
      </c>
      <c r="M2539" s="1" t="s">
        <v>2023</v>
      </c>
      <c r="N2539" s="1" t="s">
        <v>7593</v>
      </c>
      <c r="S2539" s="1" t="s">
        <v>70</v>
      </c>
      <c r="T2539" s="1" t="s">
        <v>6596</v>
      </c>
      <c r="Y2539" s="1" t="s">
        <v>4974</v>
      </c>
      <c r="Z2539" s="1" t="s">
        <v>8349</v>
      </c>
      <c r="AC2539" s="1">
        <v>6</v>
      </c>
      <c r="AD2539" s="1" t="s">
        <v>333</v>
      </c>
      <c r="AE2539" s="1" t="s">
        <v>8749</v>
      </c>
    </row>
    <row r="2540" spans="1:73" ht="13.5" customHeight="1" x14ac:dyDescent="0.25">
      <c r="A2540" s="4" t="str">
        <f t="shared" si="77"/>
        <v>1687_풍각남면_291</v>
      </c>
      <c r="B2540" s="1">
        <v>1687</v>
      </c>
      <c r="C2540" s="1" t="s">
        <v>11322</v>
      </c>
      <c r="D2540" s="1" t="s">
        <v>11323</v>
      </c>
      <c r="E2540" s="1">
        <v>2539</v>
      </c>
      <c r="F2540" s="1">
        <v>12</v>
      </c>
      <c r="G2540" s="1" t="s">
        <v>4606</v>
      </c>
      <c r="H2540" s="1" t="s">
        <v>6467</v>
      </c>
      <c r="I2540" s="1">
        <v>10</v>
      </c>
      <c r="J2540" s="1" t="s">
        <v>4975</v>
      </c>
      <c r="K2540" s="1" t="s">
        <v>13376</v>
      </c>
      <c r="L2540" s="1">
        <v>1</v>
      </c>
      <c r="M2540" s="1" t="s">
        <v>4959</v>
      </c>
      <c r="N2540" s="1" t="s">
        <v>7325</v>
      </c>
      <c r="T2540" s="1" t="s">
        <v>11369</v>
      </c>
      <c r="U2540" s="1" t="s">
        <v>4976</v>
      </c>
      <c r="V2540" s="1" t="s">
        <v>13356</v>
      </c>
      <c r="Y2540" s="1" t="s">
        <v>4959</v>
      </c>
      <c r="Z2540" s="1" t="s">
        <v>7325</v>
      </c>
      <c r="AC2540" s="1">
        <v>32</v>
      </c>
      <c r="AD2540" s="1" t="s">
        <v>633</v>
      </c>
      <c r="AE2540" s="1" t="s">
        <v>7260</v>
      </c>
      <c r="AJ2540" s="1" t="s">
        <v>17</v>
      </c>
      <c r="AK2540" s="1" t="s">
        <v>8908</v>
      </c>
      <c r="AL2540" s="1" t="s">
        <v>4771</v>
      </c>
      <c r="AM2540" s="1" t="s">
        <v>8953</v>
      </c>
      <c r="AT2540" s="1" t="s">
        <v>216</v>
      </c>
      <c r="AU2540" s="1" t="s">
        <v>13344</v>
      </c>
      <c r="AV2540" s="1" t="s">
        <v>542</v>
      </c>
      <c r="AW2540" s="1" t="s">
        <v>7207</v>
      </c>
      <c r="BB2540" s="1" t="s">
        <v>83</v>
      </c>
      <c r="BC2540" s="1" t="s">
        <v>11816</v>
      </c>
      <c r="BD2540" s="1" t="s">
        <v>4977</v>
      </c>
      <c r="BE2540" s="1" t="s">
        <v>9840</v>
      </c>
      <c r="BG2540" s="1" t="s">
        <v>216</v>
      </c>
      <c r="BH2540" s="1" t="s">
        <v>13344</v>
      </c>
      <c r="BI2540" s="1" t="s">
        <v>1906</v>
      </c>
      <c r="BJ2540" s="1" t="s">
        <v>7689</v>
      </c>
      <c r="BK2540" s="1" t="s">
        <v>60</v>
      </c>
      <c r="BL2540" s="1" t="s">
        <v>7012</v>
      </c>
      <c r="BM2540" s="1" t="s">
        <v>4769</v>
      </c>
      <c r="BN2540" s="1" t="s">
        <v>10213</v>
      </c>
      <c r="BQ2540" s="1" t="s">
        <v>4978</v>
      </c>
      <c r="BR2540" s="1" t="s">
        <v>11153</v>
      </c>
      <c r="BS2540" s="1" t="s">
        <v>522</v>
      </c>
      <c r="BT2540" s="1" t="s">
        <v>8889</v>
      </c>
      <c r="BU2540" s="1" t="s">
        <v>14193</v>
      </c>
    </row>
    <row r="2541" spans="1:73" ht="13.5" customHeight="1" x14ac:dyDescent="0.25">
      <c r="A2541" s="4" t="str">
        <f t="shared" si="77"/>
        <v>1687_풍각남면_291</v>
      </c>
      <c r="B2541" s="1">
        <v>1687</v>
      </c>
      <c r="C2541" s="1" t="s">
        <v>11322</v>
      </c>
      <c r="D2541" s="1" t="s">
        <v>11323</v>
      </c>
      <c r="E2541" s="1">
        <v>2540</v>
      </c>
      <c r="F2541" s="1">
        <v>12</v>
      </c>
      <c r="G2541" s="1" t="s">
        <v>4606</v>
      </c>
      <c r="H2541" s="1" t="s">
        <v>6467</v>
      </c>
      <c r="I2541" s="1">
        <v>10</v>
      </c>
      <c r="L2541" s="1">
        <v>1</v>
      </c>
      <c r="M2541" s="1" t="s">
        <v>4959</v>
      </c>
      <c r="N2541" s="1" t="s">
        <v>7325</v>
      </c>
      <c r="S2541" s="1" t="s">
        <v>52</v>
      </c>
      <c r="T2541" s="1" t="s">
        <v>6593</v>
      </c>
      <c r="U2541" s="1" t="s">
        <v>53</v>
      </c>
      <c r="V2541" s="1" t="s">
        <v>6668</v>
      </c>
      <c r="Y2541" s="1" t="s">
        <v>1574</v>
      </c>
      <c r="Z2541" s="1" t="s">
        <v>7483</v>
      </c>
      <c r="AC2541" s="1">
        <v>33</v>
      </c>
      <c r="AD2541" s="1" t="s">
        <v>574</v>
      </c>
      <c r="AE2541" s="1" t="s">
        <v>8762</v>
      </c>
      <c r="AJ2541" s="1" t="s">
        <v>17</v>
      </c>
      <c r="AK2541" s="1" t="s">
        <v>8908</v>
      </c>
      <c r="AL2541" s="1" t="s">
        <v>163</v>
      </c>
      <c r="AM2541" s="1" t="s">
        <v>8851</v>
      </c>
      <c r="AN2541" s="1" t="s">
        <v>598</v>
      </c>
      <c r="AO2541" s="1" t="s">
        <v>8969</v>
      </c>
      <c r="AP2541" s="1" t="s">
        <v>58</v>
      </c>
      <c r="AQ2541" s="1" t="s">
        <v>6774</v>
      </c>
      <c r="AR2541" s="1" t="s">
        <v>4979</v>
      </c>
      <c r="AS2541" s="1" t="s">
        <v>9115</v>
      </c>
      <c r="AT2541" s="1" t="s">
        <v>44</v>
      </c>
      <c r="AU2541" s="1" t="s">
        <v>6669</v>
      </c>
      <c r="AV2541" s="1" t="s">
        <v>4980</v>
      </c>
      <c r="AW2541" s="1" t="s">
        <v>9610</v>
      </c>
      <c r="BB2541" s="1" t="s">
        <v>46</v>
      </c>
      <c r="BC2541" s="1" t="s">
        <v>6783</v>
      </c>
      <c r="BD2541" s="1" t="s">
        <v>4981</v>
      </c>
      <c r="BE2541" s="1" t="s">
        <v>9841</v>
      </c>
      <c r="BG2541" s="1" t="s">
        <v>44</v>
      </c>
      <c r="BH2541" s="1" t="s">
        <v>6669</v>
      </c>
      <c r="BI2541" s="1" t="s">
        <v>4679</v>
      </c>
      <c r="BJ2541" s="1" t="s">
        <v>7705</v>
      </c>
      <c r="BK2541" s="1" t="s">
        <v>44</v>
      </c>
      <c r="BL2541" s="1" t="s">
        <v>6669</v>
      </c>
      <c r="BM2541" s="1" t="s">
        <v>4982</v>
      </c>
      <c r="BN2541" s="1" t="s">
        <v>8292</v>
      </c>
      <c r="BO2541" s="1" t="s">
        <v>44</v>
      </c>
      <c r="BP2541" s="1" t="s">
        <v>6669</v>
      </c>
      <c r="BQ2541" s="1" t="s">
        <v>4206</v>
      </c>
      <c r="BR2541" s="1" t="s">
        <v>8414</v>
      </c>
      <c r="BS2541" s="1" t="s">
        <v>163</v>
      </c>
      <c r="BT2541" s="1" t="s">
        <v>8851</v>
      </c>
    </row>
    <row r="2542" spans="1:73" ht="13.5" customHeight="1" x14ac:dyDescent="0.25">
      <c r="A2542" s="4" t="str">
        <f t="shared" ref="A2542:A2578" si="78">HYPERLINK("http://kyu.snu.ac.kr/sdhj/index.jsp?type=hj/GK14817_00IH_0001_0292.jpg","1687_풍각남면_292")</f>
        <v>1687_풍각남면_292</v>
      </c>
      <c r="B2542" s="1">
        <v>1687</v>
      </c>
      <c r="C2542" s="1" t="s">
        <v>11322</v>
      </c>
      <c r="D2542" s="1" t="s">
        <v>11323</v>
      </c>
      <c r="E2542" s="1">
        <v>2541</v>
      </c>
      <c r="F2542" s="1">
        <v>12</v>
      </c>
      <c r="G2542" s="1" t="s">
        <v>4606</v>
      </c>
      <c r="H2542" s="1" t="s">
        <v>6467</v>
      </c>
      <c r="I2542" s="1">
        <v>10</v>
      </c>
      <c r="L2542" s="1">
        <v>1</v>
      </c>
      <c r="M2542" s="1" t="s">
        <v>4959</v>
      </c>
      <c r="N2542" s="1" t="s">
        <v>7325</v>
      </c>
      <c r="S2542" s="1" t="s">
        <v>93</v>
      </c>
      <c r="T2542" s="1" t="s">
        <v>6597</v>
      </c>
      <c r="Y2542" s="1" t="s">
        <v>2339</v>
      </c>
      <c r="Z2542" s="1" t="s">
        <v>7385</v>
      </c>
      <c r="AF2542" s="1" t="s">
        <v>11613</v>
      </c>
      <c r="AG2542" s="1" t="s">
        <v>11542</v>
      </c>
      <c r="AH2542" s="1" t="s">
        <v>11614</v>
      </c>
      <c r="AI2542" s="1" t="s">
        <v>11615</v>
      </c>
    </row>
    <row r="2543" spans="1:73" ht="13.5" customHeight="1" x14ac:dyDescent="0.25">
      <c r="A2543" s="4" t="str">
        <f t="shared" si="78"/>
        <v>1687_풍각남면_292</v>
      </c>
      <c r="B2543" s="1">
        <v>1687</v>
      </c>
      <c r="C2543" s="1" t="s">
        <v>11322</v>
      </c>
      <c r="D2543" s="1" t="s">
        <v>11323</v>
      </c>
      <c r="E2543" s="1">
        <v>2542</v>
      </c>
      <c r="F2543" s="1">
        <v>12</v>
      </c>
      <c r="G2543" s="1" t="s">
        <v>4606</v>
      </c>
      <c r="H2543" s="1" t="s">
        <v>6467</v>
      </c>
      <c r="I2543" s="1">
        <v>10</v>
      </c>
      <c r="L2543" s="1">
        <v>1</v>
      </c>
      <c r="M2543" s="1" t="s">
        <v>4959</v>
      </c>
      <c r="N2543" s="1" t="s">
        <v>7325</v>
      </c>
      <c r="S2543" s="1" t="s">
        <v>93</v>
      </c>
      <c r="T2543" s="1" t="s">
        <v>6597</v>
      </c>
      <c r="Y2543" s="1" t="s">
        <v>4722</v>
      </c>
      <c r="Z2543" s="1" t="s">
        <v>7900</v>
      </c>
      <c r="AF2543" s="1" t="s">
        <v>129</v>
      </c>
      <c r="AG2543" s="1" t="s">
        <v>8738</v>
      </c>
    </row>
    <row r="2544" spans="1:73" ht="13.5" customHeight="1" x14ac:dyDescent="0.25">
      <c r="A2544" s="4" t="str">
        <f t="shared" si="78"/>
        <v>1687_풍각남면_292</v>
      </c>
      <c r="B2544" s="1">
        <v>1687</v>
      </c>
      <c r="C2544" s="1" t="s">
        <v>11322</v>
      </c>
      <c r="D2544" s="1" t="s">
        <v>11323</v>
      </c>
      <c r="E2544" s="1">
        <v>2543</v>
      </c>
      <c r="F2544" s="1">
        <v>12</v>
      </c>
      <c r="G2544" s="1" t="s">
        <v>4606</v>
      </c>
      <c r="H2544" s="1" t="s">
        <v>6467</v>
      </c>
      <c r="I2544" s="1">
        <v>10</v>
      </c>
      <c r="L2544" s="1">
        <v>1</v>
      </c>
      <c r="M2544" s="1" t="s">
        <v>4959</v>
      </c>
      <c r="N2544" s="1" t="s">
        <v>7325</v>
      </c>
      <c r="S2544" s="1" t="s">
        <v>70</v>
      </c>
      <c r="T2544" s="1" t="s">
        <v>6596</v>
      </c>
      <c r="Y2544" s="1" t="s">
        <v>4342</v>
      </c>
      <c r="Z2544" s="1" t="s">
        <v>8164</v>
      </c>
      <c r="AC2544" s="1">
        <v>5</v>
      </c>
      <c r="AD2544" s="1" t="s">
        <v>133</v>
      </c>
      <c r="AE2544" s="1" t="s">
        <v>8727</v>
      </c>
    </row>
    <row r="2545" spans="1:73" ht="13.5" customHeight="1" x14ac:dyDescent="0.25">
      <c r="A2545" s="4" t="str">
        <f t="shared" si="78"/>
        <v>1687_풍각남면_292</v>
      </c>
      <c r="B2545" s="1">
        <v>1687</v>
      </c>
      <c r="C2545" s="1" t="s">
        <v>11322</v>
      </c>
      <c r="D2545" s="1" t="s">
        <v>11323</v>
      </c>
      <c r="E2545" s="1">
        <v>2544</v>
      </c>
      <c r="F2545" s="1">
        <v>12</v>
      </c>
      <c r="G2545" s="1" t="s">
        <v>4606</v>
      </c>
      <c r="H2545" s="1" t="s">
        <v>6467</v>
      </c>
      <c r="I2545" s="1">
        <v>10</v>
      </c>
      <c r="L2545" s="1">
        <v>1</v>
      </c>
      <c r="M2545" s="1" t="s">
        <v>4959</v>
      </c>
      <c r="N2545" s="1" t="s">
        <v>7325</v>
      </c>
      <c r="S2545" s="1" t="s">
        <v>70</v>
      </c>
      <c r="T2545" s="1" t="s">
        <v>6596</v>
      </c>
      <c r="Y2545" s="1" t="s">
        <v>4983</v>
      </c>
      <c r="Z2545" s="1" t="s">
        <v>8350</v>
      </c>
      <c r="AC2545" s="1">
        <v>1</v>
      </c>
      <c r="AD2545" s="1" t="s">
        <v>661</v>
      </c>
      <c r="AE2545" s="1" t="s">
        <v>8765</v>
      </c>
      <c r="AF2545" s="1" t="s">
        <v>97</v>
      </c>
      <c r="AG2545" s="1" t="s">
        <v>8774</v>
      </c>
    </row>
    <row r="2546" spans="1:73" ht="13.5" customHeight="1" x14ac:dyDescent="0.25">
      <c r="A2546" s="4" t="str">
        <f t="shared" si="78"/>
        <v>1687_풍각남면_292</v>
      </c>
      <c r="B2546" s="1">
        <v>1687</v>
      </c>
      <c r="C2546" s="1" t="s">
        <v>11322</v>
      </c>
      <c r="D2546" s="1" t="s">
        <v>11323</v>
      </c>
      <c r="E2546" s="1">
        <v>2545</v>
      </c>
      <c r="F2546" s="1">
        <v>12</v>
      </c>
      <c r="G2546" s="1" t="s">
        <v>4606</v>
      </c>
      <c r="H2546" s="1" t="s">
        <v>6467</v>
      </c>
      <c r="I2546" s="1">
        <v>10</v>
      </c>
      <c r="L2546" s="1">
        <v>2</v>
      </c>
      <c r="M2546" s="1" t="s">
        <v>12687</v>
      </c>
      <c r="N2546" s="1" t="s">
        <v>13187</v>
      </c>
      <c r="T2546" s="1" t="s">
        <v>11368</v>
      </c>
      <c r="U2546" s="1" t="s">
        <v>4984</v>
      </c>
      <c r="V2546" s="1" t="s">
        <v>6758</v>
      </c>
      <c r="W2546" s="1" t="s">
        <v>145</v>
      </c>
      <c r="X2546" s="1" t="s">
        <v>7059</v>
      </c>
      <c r="Y2546" s="1" t="s">
        <v>4985</v>
      </c>
      <c r="Z2546" s="1" t="s">
        <v>8351</v>
      </c>
      <c r="AC2546" s="1">
        <v>36</v>
      </c>
      <c r="AD2546" s="1" t="s">
        <v>76</v>
      </c>
      <c r="AE2546" s="1" t="s">
        <v>8719</v>
      </c>
      <c r="AJ2546" s="1" t="s">
        <v>17</v>
      </c>
      <c r="AK2546" s="1" t="s">
        <v>8908</v>
      </c>
      <c r="AL2546" s="1" t="s">
        <v>51</v>
      </c>
      <c r="AM2546" s="1" t="s">
        <v>8849</v>
      </c>
      <c r="AT2546" s="1" t="s">
        <v>765</v>
      </c>
      <c r="AU2546" s="1" t="s">
        <v>8994</v>
      </c>
      <c r="AV2546" s="1" t="s">
        <v>4986</v>
      </c>
      <c r="AW2546" s="1" t="s">
        <v>7381</v>
      </c>
      <c r="BG2546" s="1" t="s">
        <v>293</v>
      </c>
      <c r="BH2546" s="1" t="s">
        <v>6947</v>
      </c>
      <c r="BI2546" s="1" t="s">
        <v>4670</v>
      </c>
      <c r="BJ2546" s="1" t="s">
        <v>9588</v>
      </c>
      <c r="BK2546" s="1" t="s">
        <v>1149</v>
      </c>
      <c r="BL2546" s="1" t="s">
        <v>9178</v>
      </c>
      <c r="BM2546" s="1" t="s">
        <v>4649</v>
      </c>
      <c r="BN2546" s="1" t="s">
        <v>10206</v>
      </c>
      <c r="BO2546" s="1" t="s">
        <v>60</v>
      </c>
      <c r="BP2546" s="1" t="s">
        <v>7012</v>
      </c>
      <c r="BQ2546" s="1" t="s">
        <v>4618</v>
      </c>
      <c r="BR2546" s="1" t="s">
        <v>12256</v>
      </c>
      <c r="BS2546" s="1" t="s">
        <v>1060</v>
      </c>
      <c r="BT2546" s="1" t="s">
        <v>8923</v>
      </c>
      <c r="BU2546" s="1" t="s">
        <v>14194</v>
      </c>
    </row>
    <row r="2547" spans="1:73" ht="13.5" customHeight="1" x14ac:dyDescent="0.25">
      <c r="A2547" s="4" t="str">
        <f t="shared" si="78"/>
        <v>1687_풍각남면_292</v>
      </c>
      <c r="B2547" s="1">
        <v>1687</v>
      </c>
      <c r="C2547" s="1" t="s">
        <v>11322</v>
      </c>
      <c r="D2547" s="1" t="s">
        <v>11323</v>
      </c>
      <c r="E2547" s="1">
        <v>2546</v>
      </c>
      <c r="F2547" s="1">
        <v>12</v>
      </c>
      <c r="G2547" s="1" t="s">
        <v>4606</v>
      </c>
      <c r="H2547" s="1" t="s">
        <v>6467</v>
      </c>
      <c r="I2547" s="1">
        <v>10</v>
      </c>
      <c r="L2547" s="1">
        <v>2</v>
      </c>
      <c r="M2547" s="1" t="s">
        <v>12687</v>
      </c>
      <c r="N2547" s="1" t="s">
        <v>13187</v>
      </c>
      <c r="S2547" s="1" t="s">
        <v>52</v>
      </c>
      <c r="T2547" s="1" t="s">
        <v>6593</v>
      </c>
      <c r="W2547" s="1" t="s">
        <v>74</v>
      </c>
      <c r="X2547" s="1" t="s">
        <v>7057</v>
      </c>
      <c r="Y2547" s="1" t="s">
        <v>140</v>
      </c>
      <c r="Z2547" s="1" t="s">
        <v>7129</v>
      </c>
      <c r="AC2547" s="1">
        <v>30</v>
      </c>
      <c r="AD2547" s="1" t="s">
        <v>136</v>
      </c>
      <c r="AE2547" s="1" t="s">
        <v>8728</v>
      </c>
      <c r="AJ2547" s="1" t="s">
        <v>17</v>
      </c>
      <c r="AK2547" s="1" t="s">
        <v>8908</v>
      </c>
      <c r="AL2547" s="1" t="s">
        <v>196</v>
      </c>
      <c r="AM2547" s="1" t="s">
        <v>8873</v>
      </c>
      <c r="AT2547" s="1" t="s">
        <v>60</v>
      </c>
      <c r="AU2547" s="1" t="s">
        <v>7012</v>
      </c>
      <c r="AV2547" s="1" t="s">
        <v>1259</v>
      </c>
      <c r="AW2547" s="1" t="s">
        <v>7388</v>
      </c>
      <c r="BG2547" s="1" t="s">
        <v>60</v>
      </c>
      <c r="BH2547" s="1" t="s">
        <v>7012</v>
      </c>
      <c r="BI2547" s="1" t="s">
        <v>1587</v>
      </c>
      <c r="BJ2547" s="1" t="s">
        <v>7486</v>
      </c>
      <c r="BK2547" s="1" t="s">
        <v>293</v>
      </c>
      <c r="BL2547" s="1" t="s">
        <v>6947</v>
      </c>
      <c r="BM2547" s="1" t="s">
        <v>4653</v>
      </c>
      <c r="BN2547" s="1" t="s">
        <v>10642</v>
      </c>
      <c r="BO2547" s="1" t="s">
        <v>78</v>
      </c>
      <c r="BP2547" s="1" t="s">
        <v>6689</v>
      </c>
      <c r="BQ2547" s="1" t="s">
        <v>4987</v>
      </c>
      <c r="BR2547" s="1" t="s">
        <v>12076</v>
      </c>
      <c r="BS2547" s="1" t="s">
        <v>196</v>
      </c>
      <c r="BT2547" s="1" t="s">
        <v>8873</v>
      </c>
    </row>
    <row r="2548" spans="1:73" ht="13.5" customHeight="1" x14ac:dyDescent="0.25">
      <c r="A2548" s="4" t="str">
        <f t="shared" si="78"/>
        <v>1687_풍각남면_292</v>
      </c>
      <c r="B2548" s="1">
        <v>1687</v>
      </c>
      <c r="C2548" s="1" t="s">
        <v>11322</v>
      </c>
      <c r="D2548" s="1" t="s">
        <v>11323</v>
      </c>
      <c r="E2548" s="1">
        <v>2547</v>
      </c>
      <c r="F2548" s="1">
        <v>12</v>
      </c>
      <c r="G2548" s="1" t="s">
        <v>4606</v>
      </c>
      <c r="H2548" s="1" t="s">
        <v>6467</v>
      </c>
      <c r="I2548" s="1">
        <v>10</v>
      </c>
      <c r="L2548" s="1">
        <v>3</v>
      </c>
      <c r="M2548" s="1" t="s">
        <v>2701</v>
      </c>
      <c r="N2548" s="1" t="s">
        <v>7819</v>
      </c>
      <c r="T2548" s="1" t="s">
        <v>11369</v>
      </c>
      <c r="U2548" s="1" t="s">
        <v>1081</v>
      </c>
      <c r="V2548" s="1" t="s">
        <v>6743</v>
      </c>
      <c r="Y2548" s="1" t="s">
        <v>2701</v>
      </c>
      <c r="Z2548" s="1" t="s">
        <v>7819</v>
      </c>
      <c r="AC2548" s="1">
        <v>29</v>
      </c>
      <c r="AD2548" s="1" t="s">
        <v>422</v>
      </c>
      <c r="AE2548" s="1" t="s">
        <v>8757</v>
      </c>
      <c r="AJ2548" s="1" t="s">
        <v>17</v>
      </c>
      <c r="AK2548" s="1" t="s">
        <v>8908</v>
      </c>
      <c r="AL2548" s="1" t="s">
        <v>51</v>
      </c>
      <c r="AM2548" s="1" t="s">
        <v>8849</v>
      </c>
      <c r="AN2548" s="1" t="s">
        <v>522</v>
      </c>
      <c r="AO2548" s="1" t="s">
        <v>8889</v>
      </c>
      <c r="AP2548" s="1" t="s">
        <v>58</v>
      </c>
      <c r="AQ2548" s="1" t="s">
        <v>6774</v>
      </c>
      <c r="AR2548" s="1" t="s">
        <v>4872</v>
      </c>
      <c r="AS2548" s="1" t="s">
        <v>11716</v>
      </c>
      <c r="AT2548" s="1" t="s">
        <v>44</v>
      </c>
      <c r="AU2548" s="1" t="s">
        <v>6669</v>
      </c>
      <c r="AV2548" s="1" t="s">
        <v>4020</v>
      </c>
      <c r="AW2548" s="1" t="s">
        <v>8315</v>
      </c>
      <c r="BB2548" s="1" t="s">
        <v>46</v>
      </c>
      <c r="BC2548" s="1" t="s">
        <v>6783</v>
      </c>
      <c r="BD2548" s="1" t="s">
        <v>4988</v>
      </c>
      <c r="BE2548" s="1" t="s">
        <v>8207</v>
      </c>
      <c r="BG2548" s="1" t="s">
        <v>44</v>
      </c>
      <c r="BH2548" s="1" t="s">
        <v>6669</v>
      </c>
      <c r="BI2548" s="1" t="s">
        <v>4156</v>
      </c>
      <c r="BJ2548" s="1" t="s">
        <v>7261</v>
      </c>
      <c r="BK2548" s="1" t="s">
        <v>44</v>
      </c>
      <c r="BL2548" s="1" t="s">
        <v>6669</v>
      </c>
      <c r="BM2548" s="1" t="s">
        <v>4879</v>
      </c>
      <c r="BN2548" s="1" t="s">
        <v>10656</v>
      </c>
      <c r="BO2548" s="1" t="s">
        <v>44</v>
      </c>
      <c r="BP2548" s="1" t="s">
        <v>6669</v>
      </c>
      <c r="BQ2548" s="1" t="s">
        <v>4989</v>
      </c>
      <c r="BR2548" s="1" t="s">
        <v>9540</v>
      </c>
      <c r="BS2548" s="1" t="s">
        <v>522</v>
      </c>
      <c r="BT2548" s="1" t="s">
        <v>8889</v>
      </c>
    </row>
    <row r="2549" spans="1:73" ht="13.5" customHeight="1" x14ac:dyDescent="0.25">
      <c r="A2549" s="4" t="str">
        <f t="shared" si="78"/>
        <v>1687_풍각남면_292</v>
      </c>
      <c r="B2549" s="1">
        <v>1687</v>
      </c>
      <c r="C2549" s="1" t="s">
        <v>11322</v>
      </c>
      <c r="D2549" s="1" t="s">
        <v>11323</v>
      </c>
      <c r="E2549" s="1">
        <v>2548</v>
      </c>
      <c r="F2549" s="1">
        <v>12</v>
      </c>
      <c r="G2549" s="1" t="s">
        <v>4606</v>
      </c>
      <c r="H2549" s="1" t="s">
        <v>6467</v>
      </c>
      <c r="I2549" s="1">
        <v>10</v>
      </c>
      <c r="L2549" s="1">
        <v>3</v>
      </c>
      <c r="M2549" s="1" t="s">
        <v>2701</v>
      </c>
      <c r="N2549" s="1" t="s">
        <v>7819</v>
      </c>
      <c r="S2549" s="1" t="s">
        <v>52</v>
      </c>
      <c r="T2549" s="1" t="s">
        <v>6593</v>
      </c>
      <c r="U2549" s="1" t="s">
        <v>53</v>
      </c>
      <c r="V2549" s="1" t="s">
        <v>6668</v>
      </c>
      <c r="Y2549" s="1" t="s">
        <v>4573</v>
      </c>
      <c r="Z2549" s="1" t="s">
        <v>8228</v>
      </c>
      <c r="AC2549" s="1">
        <v>32</v>
      </c>
      <c r="AD2549" s="1" t="s">
        <v>633</v>
      </c>
      <c r="AE2549" s="1" t="s">
        <v>7260</v>
      </c>
      <c r="AJ2549" s="1" t="s">
        <v>17</v>
      </c>
      <c r="AK2549" s="1" t="s">
        <v>8908</v>
      </c>
      <c r="AL2549" s="1" t="s">
        <v>833</v>
      </c>
      <c r="AM2549" s="1" t="s">
        <v>8552</v>
      </c>
      <c r="AN2549" s="1" t="s">
        <v>1486</v>
      </c>
      <c r="AO2549" s="1" t="s">
        <v>11644</v>
      </c>
      <c r="AP2549" s="1" t="s">
        <v>58</v>
      </c>
      <c r="AQ2549" s="1" t="s">
        <v>6774</v>
      </c>
      <c r="AR2549" s="1" t="s">
        <v>4990</v>
      </c>
      <c r="AS2549" s="1" t="s">
        <v>9116</v>
      </c>
      <c r="AT2549" s="1" t="s">
        <v>44</v>
      </c>
      <c r="AU2549" s="1" t="s">
        <v>6669</v>
      </c>
      <c r="AV2549" s="1" t="s">
        <v>210</v>
      </c>
      <c r="AW2549" s="1" t="s">
        <v>8591</v>
      </c>
      <c r="BB2549" s="1" t="s">
        <v>46</v>
      </c>
      <c r="BC2549" s="1" t="s">
        <v>6783</v>
      </c>
      <c r="BD2549" s="1" t="s">
        <v>4991</v>
      </c>
      <c r="BE2549" s="1" t="s">
        <v>8646</v>
      </c>
      <c r="BG2549" s="1" t="s">
        <v>60</v>
      </c>
      <c r="BH2549" s="1" t="s">
        <v>7012</v>
      </c>
      <c r="BI2549" s="1" t="s">
        <v>4992</v>
      </c>
      <c r="BJ2549" s="1" t="s">
        <v>10226</v>
      </c>
      <c r="BK2549" s="1" t="s">
        <v>60</v>
      </c>
      <c r="BL2549" s="1" t="s">
        <v>7012</v>
      </c>
      <c r="BM2549" s="1" t="s">
        <v>4993</v>
      </c>
      <c r="BN2549" s="1" t="s">
        <v>10657</v>
      </c>
      <c r="BO2549" s="1" t="s">
        <v>60</v>
      </c>
      <c r="BP2549" s="1" t="s">
        <v>7012</v>
      </c>
      <c r="BQ2549" s="1" t="s">
        <v>4994</v>
      </c>
      <c r="BR2549" s="1" t="s">
        <v>11154</v>
      </c>
      <c r="BS2549" s="1" t="s">
        <v>163</v>
      </c>
      <c r="BT2549" s="1" t="s">
        <v>8851</v>
      </c>
    </row>
    <row r="2550" spans="1:73" ht="13.5" customHeight="1" x14ac:dyDescent="0.25">
      <c r="A2550" s="4" t="str">
        <f t="shared" si="78"/>
        <v>1687_풍각남면_292</v>
      </c>
      <c r="B2550" s="1">
        <v>1687</v>
      </c>
      <c r="C2550" s="1" t="s">
        <v>11322</v>
      </c>
      <c r="D2550" s="1" t="s">
        <v>11323</v>
      </c>
      <c r="E2550" s="1">
        <v>2549</v>
      </c>
      <c r="F2550" s="1">
        <v>12</v>
      </c>
      <c r="G2550" s="1" t="s">
        <v>4606</v>
      </c>
      <c r="H2550" s="1" t="s">
        <v>6467</v>
      </c>
      <c r="I2550" s="1">
        <v>10</v>
      </c>
      <c r="L2550" s="1">
        <v>3</v>
      </c>
      <c r="M2550" s="1" t="s">
        <v>2701</v>
      </c>
      <c r="N2550" s="1" t="s">
        <v>7819</v>
      </c>
      <c r="S2550" s="1" t="s">
        <v>93</v>
      </c>
      <c r="T2550" s="1" t="s">
        <v>6597</v>
      </c>
      <c r="Y2550" s="1" t="s">
        <v>4995</v>
      </c>
      <c r="Z2550" s="1" t="s">
        <v>8352</v>
      </c>
      <c r="AC2550" s="1">
        <v>10</v>
      </c>
      <c r="AD2550" s="1" t="s">
        <v>67</v>
      </c>
      <c r="AE2550" s="1" t="s">
        <v>8717</v>
      </c>
    </row>
    <row r="2551" spans="1:73" ht="13.5" customHeight="1" x14ac:dyDescent="0.25">
      <c r="A2551" s="4" t="str">
        <f t="shared" si="78"/>
        <v>1687_풍각남면_292</v>
      </c>
      <c r="B2551" s="1">
        <v>1687</v>
      </c>
      <c r="C2551" s="1" t="s">
        <v>11322</v>
      </c>
      <c r="D2551" s="1" t="s">
        <v>11323</v>
      </c>
      <c r="E2551" s="1">
        <v>2550</v>
      </c>
      <c r="F2551" s="1">
        <v>12</v>
      </c>
      <c r="G2551" s="1" t="s">
        <v>4606</v>
      </c>
      <c r="H2551" s="1" t="s">
        <v>6467</v>
      </c>
      <c r="I2551" s="1">
        <v>10</v>
      </c>
      <c r="L2551" s="1">
        <v>3</v>
      </c>
      <c r="M2551" s="1" t="s">
        <v>2701</v>
      </c>
      <c r="N2551" s="1" t="s">
        <v>7819</v>
      </c>
      <c r="S2551" s="1" t="s">
        <v>70</v>
      </c>
      <c r="T2551" s="1" t="s">
        <v>6596</v>
      </c>
      <c r="Y2551" s="1" t="s">
        <v>4996</v>
      </c>
      <c r="Z2551" s="1" t="s">
        <v>8353</v>
      </c>
      <c r="AC2551" s="1">
        <v>7</v>
      </c>
      <c r="AD2551" s="1" t="s">
        <v>121</v>
      </c>
      <c r="AE2551" s="1" t="s">
        <v>8725</v>
      </c>
    </row>
    <row r="2552" spans="1:73" ht="13.5" customHeight="1" x14ac:dyDescent="0.25">
      <c r="A2552" s="4" t="str">
        <f t="shared" si="78"/>
        <v>1687_풍각남면_292</v>
      </c>
      <c r="B2552" s="1">
        <v>1687</v>
      </c>
      <c r="C2552" s="1" t="s">
        <v>11322</v>
      </c>
      <c r="D2552" s="1" t="s">
        <v>11323</v>
      </c>
      <c r="E2552" s="1">
        <v>2551</v>
      </c>
      <c r="F2552" s="1">
        <v>12</v>
      </c>
      <c r="G2552" s="1" t="s">
        <v>4606</v>
      </c>
      <c r="H2552" s="1" t="s">
        <v>6467</v>
      </c>
      <c r="I2552" s="1">
        <v>10</v>
      </c>
      <c r="L2552" s="1">
        <v>4</v>
      </c>
      <c r="M2552" s="1" t="s">
        <v>12656</v>
      </c>
      <c r="N2552" s="1" t="s">
        <v>13153</v>
      </c>
      <c r="T2552" s="1" t="s">
        <v>11368</v>
      </c>
      <c r="U2552" s="1" t="s">
        <v>1539</v>
      </c>
      <c r="V2552" s="1" t="s">
        <v>6769</v>
      </c>
      <c r="W2552" s="1" t="s">
        <v>84</v>
      </c>
      <c r="X2552" s="1" t="s">
        <v>11440</v>
      </c>
      <c r="Y2552" s="1" t="s">
        <v>1673</v>
      </c>
      <c r="Z2552" s="1" t="s">
        <v>7514</v>
      </c>
      <c r="AC2552" s="1">
        <v>35</v>
      </c>
      <c r="AD2552" s="1" t="s">
        <v>39</v>
      </c>
      <c r="AE2552" s="1" t="s">
        <v>8715</v>
      </c>
      <c r="AJ2552" s="1" t="s">
        <v>17</v>
      </c>
      <c r="AK2552" s="1" t="s">
        <v>8908</v>
      </c>
      <c r="AL2552" s="1" t="s">
        <v>636</v>
      </c>
      <c r="AM2552" s="1" t="s">
        <v>8934</v>
      </c>
      <c r="AT2552" s="1" t="s">
        <v>765</v>
      </c>
      <c r="AU2552" s="1" t="s">
        <v>8994</v>
      </c>
      <c r="AV2552" s="1" t="s">
        <v>4324</v>
      </c>
      <c r="AW2552" s="1" t="s">
        <v>8339</v>
      </c>
      <c r="BG2552" s="1" t="s">
        <v>335</v>
      </c>
      <c r="BH2552" s="1" t="s">
        <v>6942</v>
      </c>
      <c r="BI2552" s="1" t="s">
        <v>4325</v>
      </c>
      <c r="BJ2552" s="1" t="s">
        <v>9508</v>
      </c>
      <c r="BK2552" s="1" t="s">
        <v>335</v>
      </c>
      <c r="BL2552" s="1" t="s">
        <v>6942</v>
      </c>
      <c r="BM2552" s="1" t="s">
        <v>4939</v>
      </c>
      <c r="BN2552" s="1" t="s">
        <v>8503</v>
      </c>
      <c r="BO2552" s="1" t="s">
        <v>60</v>
      </c>
      <c r="BP2552" s="1" t="s">
        <v>7012</v>
      </c>
      <c r="BQ2552" s="1" t="s">
        <v>4326</v>
      </c>
      <c r="BR2552" s="1" t="s">
        <v>11110</v>
      </c>
      <c r="BS2552" s="1" t="s">
        <v>51</v>
      </c>
      <c r="BT2552" s="1" t="s">
        <v>8849</v>
      </c>
    </row>
    <row r="2553" spans="1:73" ht="13.5" customHeight="1" x14ac:dyDescent="0.25">
      <c r="A2553" s="4" t="str">
        <f t="shared" si="78"/>
        <v>1687_풍각남면_292</v>
      </c>
      <c r="B2553" s="1">
        <v>1687</v>
      </c>
      <c r="C2553" s="1" t="s">
        <v>11322</v>
      </c>
      <c r="D2553" s="1" t="s">
        <v>11323</v>
      </c>
      <c r="E2553" s="1">
        <v>2552</v>
      </c>
      <c r="F2553" s="1">
        <v>12</v>
      </c>
      <c r="G2553" s="1" t="s">
        <v>4606</v>
      </c>
      <c r="H2553" s="1" t="s">
        <v>6467</v>
      </c>
      <c r="I2553" s="1">
        <v>10</v>
      </c>
      <c r="L2553" s="1">
        <v>4</v>
      </c>
      <c r="M2553" s="1" t="s">
        <v>12656</v>
      </c>
      <c r="N2553" s="1" t="s">
        <v>13153</v>
      </c>
      <c r="S2553" s="1" t="s">
        <v>52</v>
      </c>
      <c r="T2553" s="1" t="s">
        <v>6593</v>
      </c>
      <c r="W2553" s="1" t="s">
        <v>1558</v>
      </c>
      <c r="X2553" s="1" t="s">
        <v>7082</v>
      </c>
      <c r="Y2553" s="1" t="s">
        <v>140</v>
      </c>
      <c r="Z2553" s="1" t="s">
        <v>7129</v>
      </c>
      <c r="AC2553" s="1">
        <v>33</v>
      </c>
      <c r="AD2553" s="1" t="s">
        <v>574</v>
      </c>
      <c r="AE2553" s="1" t="s">
        <v>8762</v>
      </c>
      <c r="AJ2553" s="1" t="s">
        <v>17</v>
      </c>
      <c r="AK2553" s="1" t="s">
        <v>8908</v>
      </c>
      <c r="AL2553" s="1" t="s">
        <v>106</v>
      </c>
      <c r="AM2553" s="1" t="s">
        <v>8894</v>
      </c>
      <c r="AT2553" s="1" t="s">
        <v>931</v>
      </c>
      <c r="AU2553" s="1" t="s">
        <v>6813</v>
      </c>
      <c r="AV2553" s="1" t="s">
        <v>337</v>
      </c>
      <c r="AW2553" s="1" t="s">
        <v>9611</v>
      </c>
      <c r="BG2553" s="1" t="s">
        <v>78</v>
      </c>
      <c r="BH2553" s="1" t="s">
        <v>6689</v>
      </c>
      <c r="BI2553" s="1" t="s">
        <v>4401</v>
      </c>
      <c r="BJ2553" s="1" t="s">
        <v>9567</v>
      </c>
      <c r="BK2553" s="1" t="s">
        <v>1149</v>
      </c>
      <c r="BL2553" s="1" t="s">
        <v>9178</v>
      </c>
      <c r="BM2553" s="1" t="s">
        <v>4997</v>
      </c>
      <c r="BN2553" s="1" t="s">
        <v>10658</v>
      </c>
      <c r="BO2553" s="1" t="s">
        <v>60</v>
      </c>
      <c r="BP2553" s="1" t="s">
        <v>7012</v>
      </c>
      <c r="BQ2553" s="1" t="s">
        <v>4998</v>
      </c>
      <c r="BR2553" s="1" t="s">
        <v>12080</v>
      </c>
      <c r="BS2553" s="1" t="s">
        <v>56</v>
      </c>
      <c r="BT2553" s="1" t="s">
        <v>11552</v>
      </c>
    </row>
    <row r="2554" spans="1:73" ht="13.5" customHeight="1" x14ac:dyDescent="0.25">
      <c r="A2554" s="4" t="str">
        <f t="shared" si="78"/>
        <v>1687_풍각남면_292</v>
      </c>
      <c r="B2554" s="1">
        <v>1687</v>
      </c>
      <c r="C2554" s="1" t="s">
        <v>11322</v>
      </c>
      <c r="D2554" s="1" t="s">
        <v>11323</v>
      </c>
      <c r="E2554" s="1">
        <v>2553</v>
      </c>
      <c r="F2554" s="1">
        <v>12</v>
      </c>
      <c r="G2554" s="1" t="s">
        <v>4606</v>
      </c>
      <c r="H2554" s="1" t="s">
        <v>6467</v>
      </c>
      <c r="I2554" s="1">
        <v>10</v>
      </c>
      <c r="L2554" s="1">
        <v>4</v>
      </c>
      <c r="M2554" s="1" t="s">
        <v>12656</v>
      </c>
      <c r="N2554" s="1" t="s">
        <v>13153</v>
      </c>
      <c r="S2554" s="1" t="s">
        <v>93</v>
      </c>
      <c r="T2554" s="1" t="s">
        <v>6597</v>
      </c>
      <c r="U2554" s="1" t="s">
        <v>721</v>
      </c>
      <c r="V2554" s="1" t="s">
        <v>6715</v>
      </c>
      <c r="Y2554" s="1" t="s">
        <v>2716</v>
      </c>
      <c r="Z2554" s="1" t="s">
        <v>8158</v>
      </c>
      <c r="AC2554" s="1">
        <v>9</v>
      </c>
      <c r="AD2554" s="1" t="s">
        <v>594</v>
      </c>
      <c r="AE2554" s="1" t="s">
        <v>8763</v>
      </c>
    </row>
    <row r="2555" spans="1:73" ht="13.5" customHeight="1" x14ac:dyDescent="0.25">
      <c r="A2555" s="4" t="str">
        <f t="shared" si="78"/>
        <v>1687_풍각남면_292</v>
      </c>
      <c r="B2555" s="1">
        <v>1687</v>
      </c>
      <c r="C2555" s="1" t="s">
        <v>11322</v>
      </c>
      <c r="D2555" s="1" t="s">
        <v>11323</v>
      </c>
      <c r="E2555" s="1">
        <v>2554</v>
      </c>
      <c r="F2555" s="1">
        <v>12</v>
      </c>
      <c r="G2555" s="1" t="s">
        <v>4606</v>
      </c>
      <c r="H2555" s="1" t="s">
        <v>6467</v>
      </c>
      <c r="I2555" s="1">
        <v>10</v>
      </c>
      <c r="L2555" s="1">
        <v>4</v>
      </c>
      <c r="M2555" s="1" t="s">
        <v>12656</v>
      </c>
      <c r="N2555" s="1" t="s">
        <v>13153</v>
      </c>
      <c r="S2555" s="1" t="s">
        <v>93</v>
      </c>
      <c r="T2555" s="1" t="s">
        <v>6597</v>
      </c>
      <c r="Y2555" s="1" t="s">
        <v>3338</v>
      </c>
      <c r="Z2555" s="1" t="s">
        <v>8354</v>
      </c>
      <c r="AC2555" s="1">
        <v>5</v>
      </c>
      <c r="AD2555" s="1" t="s">
        <v>133</v>
      </c>
      <c r="AE2555" s="1" t="s">
        <v>8727</v>
      </c>
    </row>
    <row r="2556" spans="1:73" ht="13.5" customHeight="1" x14ac:dyDescent="0.25">
      <c r="A2556" s="4" t="str">
        <f t="shared" si="78"/>
        <v>1687_풍각남면_292</v>
      </c>
      <c r="B2556" s="1">
        <v>1687</v>
      </c>
      <c r="C2556" s="1" t="s">
        <v>11322</v>
      </c>
      <c r="D2556" s="1" t="s">
        <v>11323</v>
      </c>
      <c r="E2556" s="1">
        <v>2555</v>
      </c>
      <c r="F2556" s="1">
        <v>12</v>
      </c>
      <c r="G2556" s="1" t="s">
        <v>4606</v>
      </c>
      <c r="H2556" s="1" t="s">
        <v>6467</v>
      </c>
      <c r="I2556" s="1">
        <v>10</v>
      </c>
      <c r="L2556" s="1">
        <v>5</v>
      </c>
      <c r="M2556" s="1" t="s">
        <v>4999</v>
      </c>
      <c r="N2556" s="1" t="s">
        <v>8355</v>
      </c>
      <c r="T2556" s="1" t="s">
        <v>11368</v>
      </c>
      <c r="U2556" s="1" t="s">
        <v>640</v>
      </c>
      <c r="V2556" s="1" t="s">
        <v>6711</v>
      </c>
      <c r="Y2556" s="1" t="s">
        <v>4999</v>
      </c>
      <c r="Z2556" s="1" t="s">
        <v>8355</v>
      </c>
      <c r="AC2556" s="1">
        <v>38</v>
      </c>
      <c r="AD2556" s="1" t="s">
        <v>85</v>
      </c>
      <c r="AE2556" s="1" t="s">
        <v>8720</v>
      </c>
      <c r="AJ2556" s="1" t="s">
        <v>17</v>
      </c>
      <c r="AK2556" s="1" t="s">
        <v>8908</v>
      </c>
      <c r="AL2556" s="1" t="s">
        <v>57</v>
      </c>
      <c r="AM2556" s="1" t="s">
        <v>8919</v>
      </c>
      <c r="AN2556" s="1" t="s">
        <v>737</v>
      </c>
      <c r="AO2556" s="1" t="s">
        <v>8867</v>
      </c>
      <c r="AP2556" s="1" t="s">
        <v>58</v>
      </c>
      <c r="AQ2556" s="1" t="s">
        <v>6774</v>
      </c>
      <c r="AR2556" s="1" t="s">
        <v>5000</v>
      </c>
      <c r="AS2556" s="1" t="s">
        <v>11677</v>
      </c>
      <c r="AT2556" s="1" t="s">
        <v>60</v>
      </c>
      <c r="AU2556" s="1" t="s">
        <v>7012</v>
      </c>
      <c r="AV2556" s="1" t="s">
        <v>5001</v>
      </c>
      <c r="AW2556" s="1" t="s">
        <v>8692</v>
      </c>
      <c r="BB2556" s="1" t="s">
        <v>46</v>
      </c>
      <c r="BC2556" s="1" t="s">
        <v>6783</v>
      </c>
      <c r="BD2556" s="1" t="s">
        <v>13492</v>
      </c>
      <c r="BE2556" s="1" t="s">
        <v>13419</v>
      </c>
      <c r="BG2556" s="1" t="s">
        <v>44</v>
      </c>
      <c r="BH2556" s="1" t="s">
        <v>6669</v>
      </c>
      <c r="BI2556" s="1" t="s">
        <v>4837</v>
      </c>
      <c r="BJ2556" s="1" t="s">
        <v>9603</v>
      </c>
      <c r="BK2556" s="1" t="s">
        <v>44</v>
      </c>
      <c r="BL2556" s="1" t="s">
        <v>6669</v>
      </c>
      <c r="BM2556" s="1" t="s">
        <v>157</v>
      </c>
      <c r="BN2556" s="1" t="s">
        <v>9953</v>
      </c>
      <c r="BO2556" s="1" t="s">
        <v>44</v>
      </c>
      <c r="BP2556" s="1" t="s">
        <v>6669</v>
      </c>
      <c r="BQ2556" s="1" t="s">
        <v>2289</v>
      </c>
      <c r="BR2556" s="1" t="s">
        <v>9605</v>
      </c>
      <c r="BS2556" s="1" t="s">
        <v>636</v>
      </c>
      <c r="BT2556" s="1" t="s">
        <v>8934</v>
      </c>
    </row>
    <row r="2557" spans="1:73" ht="13.5" customHeight="1" x14ac:dyDescent="0.25">
      <c r="A2557" s="4" t="str">
        <f t="shared" si="78"/>
        <v>1687_풍각남면_292</v>
      </c>
      <c r="B2557" s="1">
        <v>1687</v>
      </c>
      <c r="C2557" s="1" t="s">
        <v>11322</v>
      </c>
      <c r="D2557" s="1" t="s">
        <v>11323</v>
      </c>
      <c r="E2557" s="1">
        <v>2556</v>
      </c>
      <c r="F2557" s="1">
        <v>12</v>
      </c>
      <c r="G2557" s="1" t="s">
        <v>4606</v>
      </c>
      <c r="H2557" s="1" t="s">
        <v>6467</v>
      </c>
      <c r="I2557" s="1">
        <v>10</v>
      </c>
      <c r="L2557" s="1">
        <v>5</v>
      </c>
      <c r="M2557" s="1" t="s">
        <v>4999</v>
      </c>
      <c r="N2557" s="1" t="s">
        <v>8355</v>
      </c>
      <c r="S2557" s="1" t="s">
        <v>52</v>
      </c>
      <c r="T2557" s="1" t="s">
        <v>6593</v>
      </c>
      <c r="U2557" s="1" t="s">
        <v>53</v>
      </c>
      <c r="V2557" s="1" t="s">
        <v>6668</v>
      </c>
      <c r="Y2557" s="1" t="s">
        <v>5002</v>
      </c>
      <c r="Z2557" s="1" t="s">
        <v>8356</v>
      </c>
      <c r="AC2557" s="1">
        <v>37</v>
      </c>
      <c r="AD2557" s="1" t="s">
        <v>124</v>
      </c>
      <c r="AE2557" s="1" t="s">
        <v>8726</v>
      </c>
      <c r="AJ2557" s="1" t="s">
        <v>17</v>
      </c>
      <c r="AK2557" s="1" t="s">
        <v>8908</v>
      </c>
      <c r="AL2557" s="1" t="s">
        <v>51</v>
      </c>
      <c r="AM2557" s="1" t="s">
        <v>8849</v>
      </c>
      <c r="AN2557" s="1" t="s">
        <v>163</v>
      </c>
      <c r="AO2557" s="1" t="s">
        <v>8851</v>
      </c>
      <c r="AP2557" s="1" t="s">
        <v>60</v>
      </c>
      <c r="AQ2557" s="1" t="s">
        <v>7012</v>
      </c>
      <c r="AR2557" s="1" t="s">
        <v>5003</v>
      </c>
      <c r="AS2557" s="1" t="s">
        <v>9117</v>
      </c>
      <c r="AT2557" s="1" t="s">
        <v>44</v>
      </c>
      <c r="AU2557" s="1" t="s">
        <v>6669</v>
      </c>
      <c r="AV2557" s="1" t="s">
        <v>1056</v>
      </c>
      <c r="AW2557" s="1" t="s">
        <v>9358</v>
      </c>
      <c r="BB2557" s="1" t="s">
        <v>46</v>
      </c>
      <c r="BC2557" s="1" t="s">
        <v>6783</v>
      </c>
      <c r="BD2557" s="1" t="s">
        <v>622</v>
      </c>
      <c r="BE2557" s="1" t="s">
        <v>11856</v>
      </c>
      <c r="BG2557" s="1" t="s">
        <v>44</v>
      </c>
      <c r="BH2557" s="1" t="s">
        <v>6669</v>
      </c>
      <c r="BI2557" s="1" t="s">
        <v>1453</v>
      </c>
      <c r="BJ2557" s="1" t="s">
        <v>7230</v>
      </c>
      <c r="BK2557" s="1" t="s">
        <v>44</v>
      </c>
      <c r="BL2557" s="1" t="s">
        <v>6669</v>
      </c>
      <c r="BM2557" s="1" t="s">
        <v>209</v>
      </c>
      <c r="BN2557" s="1" t="s">
        <v>7140</v>
      </c>
      <c r="BO2557" s="1" t="s">
        <v>44</v>
      </c>
      <c r="BP2557" s="1" t="s">
        <v>6669</v>
      </c>
      <c r="BQ2557" s="1" t="s">
        <v>1056</v>
      </c>
      <c r="BR2557" s="1" t="s">
        <v>9358</v>
      </c>
      <c r="BS2557" s="1" t="s">
        <v>163</v>
      </c>
      <c r="BT2557" s="1" t="s">
        <v>8851</v>
      </c>
    </row>
    <row r="2558" spans="1:73" ht="13.5" customHeight="1" x14ac:dyDescent="0.25">
      <c r="A2558" s="4" t="str">
        <f t="shared" si="78"/>
        <v>1687_풍각남면_292</v>
      </c>
      <c r="B2558" s="1">
        <v>1687</v>
      </c>
      <c r="C2558" s="1" t="s">
        <v>11322</v>
      </c>
      <c r="D2558" s="1" t="s">
        <v>11323</v>
      </c>
      <c r="E2558" s="1">
        <v>2557</v>
      </c>
      <c r="F2558" s="1">
        <v>12</v>
      </c>
      <c r="G2558" s="1" t="s">
        <v>4606</v>
      </c>
      <c r="H2558" s="1" t="s">
        <v>6467</v>
      </c>
      <c r="I2558" s="1">
        <v>10</v>
      </c>
      <c r="L2558" s="1">
        <v>5</v>
      </c>
      <c r="M2558" s="1" t="s">
        <v>4999</v>
      </c>
      <c r="N2558" s="1" t="s">
        <v>8355</v>
      </c>
      <c r="S2558" s="1" t="s">
        <v>93</v>
      </c>
      <c r="T2558" s="1" t="s">
        <v>6597</v>
      </c>
      <c r="Y2558" s="1" t="s">
        <v>3895</v>
      </c>
      <c r="Z2558" s="1" t="s">
        <v>8357</v>
      </c>
      <c r="AF2558" s="1" t="s">
        <v>129</v>
      </c>
      <c r="AG2558" s="1" t="s">
        <v>8738</v>
      </c>
    </row>
    <row r="2559" spans="1:73" ht="13.5" customHeight="1" x14ac:dyDescent="0.25">
      <c r="A2559" s="4" t="str">
        <f t="shared" si="78"/>
        <v>1687_풍각남면_292</v>
      </c>
      <c r="B2559" s="1">
        <v>1687</v>
      </c>
      <c r="C2559" s="1" t="s">
        <v>11322</v>
      </c>
      <c r="D2559" s="1" t="s">
        <v>11323</v>
      </c>
      <c r="E2559" s="1">
        <v>2558</v>
      </c>
      <c r="F2559" s="1">
        <v>12</v>
      </c>
      <c r="G2559" s="1" t="s">
        <v>4606</v>
      </c>
      <c r="H2559" s="1" t="s">
        <v>6467</v>
      </c>
      <c r="I2559" s="1">
        <v>10</v>
      </c>
      <c r="L2559" s="1">
        <v>5</v>
      </c>
      <c r="M2559" s="1" t="s">
        <v>4999</v>
      </c>
      <c r="N2559" s="1" t="s">
        <v>8355</v>
      </c>
      <c r="S2559" s="1" t="s">
        <v>70</v>
      </c>
      <c r="T2559" s="1" t="s">
        <v>6596</v>
      </c>
      <c r="Y2559" s="1" t="s">
        <v>2951</v>
      </c>
      <c r="Z2559" s="1" t="s">
        <v>7820</v>
      </c>
      <c r="AC2559" s="1">
        <v>8</v>
      </c>
      <c r="AD2559" s="1" t="s">
        <v>429</v>
      </c>
      <c r="AE2559" s="1" t="s">
        <v>8759</v>
      </c>
    </row>
    <row r="2560" spans="1:73" ht="13.5" customHeight="1" x14ac:dyDescent="0.25">
      <c r="A2560" s="4" t="str">
        <f t="shared" si="78"/>
        <v>1687_풍각남면_292</v>
      </c>
      <c r="B2560" s="1">
        <v>1687</v>
      </c>
      <c r="C2560" s="1" t="s">
        <v>11322</v>
      </c>
      <c r="D2560" s="1" t="s">
        <v>11323</v>
      </c>
      <c r="E2560" s="1">
        <v>2559</v>
      </c>
      <c r="F2560" s="1">
        <v>12</v>
      </c>
      <c r="G2560" s="1" t="s">
        <v>4606</v>
      </c>
      <c r="H2560" s="1" t="s">
        <v>6467</v>
      </c>
      <c r="I2560" s="1">
        <v>11</v>
      </c>
      <c r="J2560" s="1" t="s">
        <v>5004</v>
      </c>
      <c r="K2560" s="1" t="s">
        <v>6548</v>
      </c>
      <c r="L2560" s="1">
        <v>1</v>
      </c>
      <c r="M2560" s="1" t="s">
        <v>4785</v>
      </c>
      <c r="N2560" s="1" t="s">
        <v>7894</v>
      </c>
      <c r="T2560" s="1" t="s">
        <v>11369</v>
      </c>
      <c r="U2560" s="1" t="s">
        <v>640</v>
      </c>
      <c r="V2560" s="1" t="s">
        <v>6711</v>
      </c>
      <c r="Y2560" s="1" t="s">
        <v>4785</v>
      </c>
      <c r="Z2560" s="1" t="s">
        <v>7894</v>
      </c>
      <c r="AC2560" s="1">
        <v>33</v>
      </c>
      <c r="AD2560" s="1" t="s">
        <v>574</v>
      </c>
      <c r="AE2560" s="1" t="s">
        <v>8762</v>
      </c>
      <c r="AJ2560" s="1" t="s">
        <v>17</v>
      </c>
      <c r="AK2560" s="1" t="s">
        <v>8908</v>
      </c>
      <c r="AL2560" s="1" t="s">
        <v>51</v>
      </c>
      <c r="AM2560" s="1" t="s">
        <v>8849</v>
      </c>
      <c r="AN2560" s="1" t="s">
        <v>57</v>
      </c>
      <c r="AO2560" s="1" t="s">
        <v>8919</v>
      </c>
      <c r="AP2560" s="1" t="s">
        <v>4855</v>
      </c>
      <c r="AQ2560" s="1" t="s">
        <v>9009</v>
      </c>
      <c r="AR2560" s="1" t="s">
        <v>4856</v>
      </c>
      <c r="AS2560" s="1" t="s">
        <v>9112</v>
      </c>
      <c r="AT2560" s="1" t="s">
        <v>44</v>
      </c>
      <c r="AU2560" s="1" t="s">
        <v>6669</v>
      </c>
      <c r="AV2560" s="1" t="s">
        <v>722</v>
      </c>
      <c r="AW2560" s="1" t="s">
        <v>7247</v>
      </c>
      <c r="BB2560" s="1" t="s">
        <v>46</v>
      </c>
      <c r="BC2560" s="1" t="s">
        <v>6783</v>
      </c>
      <c r="BD2560" s="1" t="s">
        <v>4843</v>
      </c>
      <c r="BE2560" s="1" t="s">
        <v>7629</v>
      </c>
      <c r="BG2560" s="1" t="s">
        <v>44</v>
      </c>
      <c r="BH2560" s="1" t="s">
        <v>6669</v>
      </c>
      <c r="BI2560" s="1" t="s">
        <v>13743</v>
      </c>
      <c r="BJ2560" s="1" t="s">
        <v>10219</v>
      </c>
      <c r="BK2560" s="1" t="s">
        <v>44</v>
      </c>
      <c r="BL2560" s="1" t="s">
        <v>6669</v>
      </c>
      <c r="BM2560" s="1" t="s">
        <v>4102</v>
      </c>
      <c r="BN2560" s="1" t="s">
        <v>8104</v>
      </c>
      <c r="BO2560" s="1" t="s">
        <v>44</v>
      </c>
      <c r="BP2560" s="1" t="s">
        <v>6669</v>
      </c>
      <c r="BQ2560" s="1" t="s">
        <v>4837</v>
      </c>
      <c r="BR2560" s="1" t="s">
        <v>9603</v>
      </c>
      <c r="BS2560" s="1" t="s">
        <v>57</v>
      </c>
      <c r="BT2560" s="1" t="s">
        <v>8919</v>
      </c>
    </row>
    <row r="2561" spans="1:73" ht="13.5" customHeight="1" x14ac:dyDescent="0.25">
      <c r="A2561" s="4" t="str">
        <f t="shared" si="78"/>
        <v>1687_풍각남면_292</v>
      </c>
      <c r="B2561" s="1">
        <v>1687</v>
      </c>
      <c r="C2561" s="1" t="s">
        <v>11322</v>
      </c>
      <c r="D2561" s="1" t="s">
        <v>11323</v>
      </c>
      <c r="E2561" s="1">
        <v>2560</v>
      </c>
      <c r="F2561" s="1">
        <v>12</v>
      </c>
      <c r="G2561" s="1" t="s">
        <v>4606</v>
      </c>
      <c r="H2561" s="1" t="s">
        <v>6467</v>
      </c>
      <c r="I2561" s="1">
        <v>11</v>
      </c>
      <c r="L2561" s="1">
        <v>1</v>
      </c>
      <c r="M2561" s="1" t="s">
        <v>4785</v>
      </c>
      <c r="N2561" s="1" t="s">
        <v>7894</v>
      </c>
      <c r="S2561" s="1" t="s">
        <v>52</v>
      </c>
      <c r="T2561" s="1" t="s">
        <v>6593</v>
      </c>
      <c r="U2561" s="1" t="s">
        <v>53</v>
      </c>
      <c r="V2561" s="1" t="s">
        <v>6668</v>
      </c>
      <c r="Y2561" s="1" t="s">
        <v>5005</v>
      </c>
      <c r="Z2561" s="1" t="s">
        <v>7711</v>
      </c>
      <c r="AC2561" s="1">
        <v>26</v>
      </c>
      <c r="AD2561" s="1" t="s">
        <v>141</v>
      </c>
      <c r="AE2561" s="1" t="s">
        <v>8729</v>
      </c>
      <c r="AJ2561" s="1" t="s">
        <v>17</v>
      </c>
      <c r="AK2561" s="1" t="s">
        <v>8908</v>
      </c>
      <c r="AL2561" s="1" t="s">
        <v>51</v>
      </c>
      <c r="AM2561" s="1" t="s">
        <v>8849</v>
      </c>
      <c r="AN2561" s="1" t="s">
        <v>41</v>
      </c>
      <c r="AO2561" s="1" t="s">
        <v>6620</v>
      </c>
      <c r="AP2561" s="1" t="s">
        <v>173</v>
      </c>
      <c r="AQ2561" s="1" t="s">
        <v>6934</v>
      </c>
      <c r="AR2561" s="1" t="s">
        <v>5006</v>
      </c>
      <c r="AS2561" s="1" t="s">
        <v>9118</v>
      </c>
      <c r="AT2561" s="1" t="s">
        <v>44</v>
      </c>
      <c r="AU2561" s="1" t="s">
        <v>6669</v>
      </c>
      <c r="AV2561" s="1" t="s">
        <v>1626</v>
      </c>
      <c r="AW2561" s="1" t="s">
        <v>7575</v>
      </c>
      <c r="BB2561" s="1" t="s">
        <v>83</v>
      </c>
      <c r="BC2561" s="1" t="s">
        <v>11816</v>
      </c>
      <c r="BD2561" s="1" t="s">
        <v>161</v>
      </c>
      <c r="BE2561" s="1" t="s">
        <v>7132</v>
      </c>
      <c r="BG2561" s="1" t="s">
        <v>60</v>
      </c>
      <c r="BH2561" s="1" t="s">
        <v>7012</v>
      </c>
      <c r="BI2561" s="1" t="s">
        <v>5007</v>
      </c>
      <c r="BJ2561" s="1" t="s">
        <v>8266</v>
      </c>
      <c r="BK2561" s="1" t="s">
        <v>60</v>
      </c>
      <c r="BL2561" s="1" t="s">
        <v>7012</v>
      </c>
      <c r="BM2561" s="1" t="s">
        <v>368</v>
      </c>
      <c r="BN2561" s="1" t="s">
        <v>10397</v>
      </c>
      <c r="BO2561" s="1" t="s">
        <v>60</v>
      </c>
      <c r="BP2561" s="1" t="s">
        <v>7012</v>
      </c>
      <c r="BQ2561" s="1" t="s">
        <v>5008</v>
      </c>
      <c r="BR2561" s="1" t="s">
        <v>11155</v>
      </c>
      <c r="BS2561" s="1" t="s">
        <v>4680</v>
      </c>
      <c r="BT2561" s="1" t="s">
        <v>8948</v>
      </c>
    </row>
    <row r="2562" spans="1:73" ht="13.5" customHeight="1" x14ac:dyDescent="0.25">
      <c r="A2562" s="4" t="str">
        <f t="shared" si="78"/>
        <v>1687_풍각남면_292</v>
      </c>
      <c r="B2562" s="1">
        <v>1687</v>
      </c>
      <c r="C2562" s="1" t="s">
        <v>11322</v>
      </c>
      <c r="D2562" s="1" t="s">
        <v>11323</v>
      </c>
      <c r="E2562" s="1">
        <v>2561</v>
      </c>
      <c r="F2562" s="1">
        <v>12</v>
      </c>
      <c r="G2562" s="1" t="s">
        <v>4606</v>
      </c>
      <c r="H2562" s="1" t="s">
        <v>6467</v>
      </c>
      <c r="I2562" s="1">
        <v>11</v>
      </c>
      <c r="L2562" s="1">
        <v>1</v>
      </c>
      <c r="M2562" s="1" t="s">
        <v>4785</v>
      </c>
      <c r="N2562" s="1" t="s">
        <v>7894</v>
      </c>
      <c r="S2562" s="1" t="s">
        <v>70</v>
      </c>
      <c r="T2562" s="1" t="s">
        <v>6596</v>
      </c>
      <c r="Y2562" s="1" t="s">
        <v>13446</v>
      </c>
      <c r="Z2562" s="1" t="s">
        <v>13465</v>
      </c>
      <c r="AC2562" s="1">
        <v>7</v>
      </c>
      <c r="AD2562" s="1" t="s">
        <v>121</v>
      </c>
      <c r="AE2562" s="1" t="s">
        <v>8725</v>
      </c>
    </row>
    <row r="2563" spans="1:73" ht="13.5" customHeight="1" x14ac:dyDescent="0.25">
      <c r="A2563" s="4" t="str">
        <f t="shared" si="78"/>
        <v>1687_풍각남면_292</v>
      </c>
      <c r="B2563" s="1">
        <v>1687</v>
      </c>
      <c r="C2563" s="1" t="s">
        <v>11322</v>
      </c>
      <c r="D2563" s="1" t="s">
        <v>11323</v>
      </c>
      <c r="E2563" s="1">
        <v>2562</v>
      </c>
      <c r="F2563" s="1">
        <v>12</v>
      </c>
      <c r="G2563" s="1" t="s">
        <v>4606</v>
      </c>
      <c r="H2563" s="1" t="s">
        <v>6467</v>
      </c>
      <c r="I2563" s="1">
        <v>11</v>
      </c>
      <c r="L2563" s="1">
        <v>1</v>
      </c>
      <c r="M2563" s="1" t="s">
        <v>4785</v>
      </c>
      <c r="N2563" s="1" t="s">
        <v>7894</v>
      </c>
      <c r="S2563" s="1" t="s">
        <v>70</v>
      </c>
      <c r="T2563" s="1" t="s">
        <v>6596</v>
      </c>
      <c r="Y2563" s="1" t="s">
        <v>1861</v>
      </c>
      <c r="Z2563" s="1" t="s">
        <v>7560</v>
      </c>
      <c r="AC2563" s="1">
        <v>4</v>
      </c>
      <c r="AD2563" s="1" t="s">
        <v>72</v>
      </c>
      <c r="AE2563" s="1" t="s">
        <v>8718</v>
      </c>
    </row>
    <row r="2564" spans="1:73" ht="13.5" customHeight="1" x14ac:dyDescent="0.25">
      <c r="A2564" s="4" t="str">
        <f t="shared" si="78"/>
        <v>1687_풍각남면_292</v>
      </c>
      <c r="B2564" s="1">
        <v>1687</v>
      </c>
      <c r="C2564" s="1" t="s">
        <v>11322</v>
      </c>
      <c r="D2564" s="1" t="s">
        <v>11323</v>
      </c>
      <c r="E2564" s="1">
        <v>2563</v>
      </c>
      <c r="F2564" s="1">
        <v>12</v>
      </c>
      <c r="G2564" s="1" t="s">
        <v>4606</v>
      </c>
      <c r="H2564" s="1" t="s">
        <v>6467</v>
      </c>
      <c r="I2564" s="1">
        <v>11</v>
      </c>
      <c r="L2564" s="1">
        <v>1</v>
      </c>
      <c r="M2564" s="1" t="s">
        <v>4785</v>
      </c>
      <c r="N2564" s="1" t="s">
        <v>7894</v>
      </c>
      <c r="S2564" s="1" t="s">
        <v>70</v>
      </c>
      <c r="T2564" s="1" t="s">
        <v>6596</v>
      </c>
      <c r="Y2564" s="1" t="s">
        <v>805</v>
      </c>
      <c r="Z2564" s="1" t="s">
        <v>7268</v>
      </c>
      <c r="AC2564" s="1">
        <v>1</v>
      </c>
      <c r="AD2564" s="1" t="s">
        <v>661</v>
      </c>
      <c r="AE2564" s="1" t="s">
        <v>8765</v>
      </c>
      <c r="AF2564" s="1" t="s">
        <v>97</v>
      </c>
      <c r="AG2564" s="1" t="s">
        <v>8774</v>
      </c>
    </row>
    <row r="2565" spans="1:73" ht="13.5" customHeight="1" x14ac:dyDescent="0.25">
      <c r="A2565" s="4" t="str">
        <f t="shared" si="78"/>
        <v>1687_풍각남면_292</v>
      </c>
      <c r="B2565" s="1">
        <v>1687</v>
      </c>
      <c r="C2565" s="1" t="s">
        <v>11322</v>
      </c>
      <c r="D2565" s="1" t="s">
        <v>11323</v>
      </c>
      <c r="E2565" s="1">
        <v>2564</v>
      </c>
      <c r="F2565" s="1">
        <v>12</v>
      </c>
      <c r="G2565" s="1" t="s">
        <v>4606</v>
      </c>
      <c r="H2565" s="1" t="s">
        <v>6467</v>
      </c>
      <c r="I2565" s="1">
        <v>11</v>
      </c>
      <c r="L2565" s="1">
        <v>2</v>
      </c>
      <c r="M2565" s="1" t="s">
        <v>12688</v>
      </c>
      <c r="N2565" s="1" t="s">
        <v>13188</v>
      </c>
      <c r="T2565" s="1" t="s">
        <v>11369</v>
      </c>
      <c r="U2565" s="1" t="s">
        <v>73</v>
      </c>
      <c r="V2565" s="1" t="s">
        <v>6670</v>
      </c>
      <c r="W2565" s="1" t="s">
        <v>145</v>
      </c>
      <c r="X2565" s="1" t="s">
        <v>7059</v>
      </c>
      <c r="Y2565" s="1" t="s">
        <v>5009</v>
      </c>
      <c r="Z2565" s="1" t="s">
        <v>8358</v>
      </c>
      <c r="AC2565" s="1">
        <v>39</v>
      </c>
      <c r="AD2565" s="1" t="s">
        <v>347</v>
      </c>
      <c r="AE2565" s="1" t="s">
        <v>8751</v>
      </c>
      <c r="AJ2565" s="1" t="s">
        <v>17</v>
      </c>
      <c r="AK2565" s="1" t="s">
        <v>8908</v>
      </c>
      <c r="AL2565" s="1" t="s">
        <v>51</v>
      </c>
      <c r="AM2565" s="1" t="s">
        <v>8849</v>
      </c>
      <c r="AT2565" s="1" t="s">
        <v>335</v>
      </c>
      <c r="AU2565" s="1" t="s">
        <v>6942</v>
      </c>
      <c r="AV2565" s="1" t="s">
        <v>4775</v>
      </c>
      <c r="AW2565" s="1" t="s">
        <v>9594</v>
      </c>
      <c r="BG2565" s="1" t="s">
        <v>4776</v>
      </c>
      <c r="BH2565" s="1" t="s">
        <v>9935</v>
      </c>
      <c r="BI2565" s="1" t="s">
        <v>1084</v>
      </c>
      <c r="BJ2565" s="1" t="s">
        <v>9306</v>
      </c>
      <c r="BK2565" s="1" t="s">
        <v>471</v>
      </c>
      <c r="BL2565" s="1" t="s">
        <v>9170</v>
      </c>
      <c r="BM2565" s="1" t="s">
        <v>4777</v>
      </c>
      <c r="BN2565" s="1" t="s">
        <v>10650</v>
      </c>
      <c r="BO2565" s="1" t="s">
        <v>60</v>
      </c>
      <c r="BP2565" s="1" t="s">
        <v>7012</v>
      </c>
      <c r="BQ2565" s="1" t="s">
        <v>5010</v>
      </c>
      <c r="BR2565" s="1" t="s">
        <v>12118</v>
      </c>
      <c r="BS2565" s="1" t="s">
        <v>56</v>
      </c>
      <c r="BT2565" s="1" t="s">
        <v>11552</v>
      </c>
    </row>
    <row r="2566" spans="1:73" ht="13.5" customHeight="1" x14ac:dyDescent="0.25">
      <c r="A2566" s="4" t="str">
        <f t="shared" si="78"/>
        <v>1687_풍각남면_292</v>
      </c>
      <c r="B2566" s="1">
        <v>1687</v>
      </c>
      <c r="C2566" s="1" t="s">
        <v>11322</v>
      </c>
      <c r="D2566" s="1" t="s">
        <v>11323</v>
      </c>
      <c r="E2566" s="1">
        <v>2565</v>
      </c>
      <c r="F2566" s="1">
        <v>12</v>
      </c>
      <c r="G2566" s="1" t="s">
        <v>4606</v>
      </c>
      <c r="H2566" s="1" t="s">
        <v>6467</v>
      </c>
      <c r="I2566" s="1">
        <v>11</v>
      </c>
      <c r="L2566" s="1">
        <v>2</v>
      </c>
      <c r="M2566" s="1" t="s">
        <v>12688</v>
      </c>
      <c r="N2566" s="1" t="s">
        <v>13188</v>
      </c>
      <c r="S2566" s="1" t="s">
        <v>52</v>
      </c>
      <c r="T2566" s="1" t="s">
        <v>6593</v>
      </c>
      <c r="W2566" s="1" t="s">
        <v>834</v>
      </c>
      <c r="X2566" s="1" t="s">
        <v>7074</v>
      </c>
      <c r="Y2566" s="1" t="s">
        <v>140</v>
      </c>
      <c r="Z2566" s="1" t="s">
        <v>7129</v>
      </c>
      <c r="AC2566" s="1">
        <v>30</v>
      </c>
      <c r="AD2566" s="1" t="s">
        <v>136</v>
      </c>
      <c r="AE2566" s="1" t="s">
        <v>8728</v>
      </c>
      <c r="AJ2566" s="1" t="s">
        <v>17</v>
      </c>
      <c r="AK2566" s="1" t="s">
        <v>8908</v>
      </c>
      <c r="AL2566" s="1" t="s">
        <v>77</v>
      </c>
      <c r="AM2566" s="1" t="s">
        <v>8882</v>
      </c>
      <c r="AT2566" s="1" t="s">
        <v>60</v>
      </c>
      <c r="AU2566" s="1" t="s">
        <v>7012</v>
      </c>
      <c r="AV2566" s="1" t="s">
        <v>182</v>
      </c>
      <c r="AW2566" s="1" t="s">
        <v>7779</v>
      </c>
      <c r="BG2566" s="1" t="s">
        <v>970</v>
      </c>
      <c r="BH2566" s="1" t="s">
        <v>6704</v>
      </c>
      <c r="BI2566" s="1" t="s">
        <v>13950</v>
      </c>
      <c r="BJ2566" s="1" t="s">
        <v>10227</v>
      </c>
      <c r="BK2566" s="1" t="s">
        <v>5011</v>
      </c>
      <c r="BL2566" s="1" t="s">
        <v>10375</v>
      </c>
      <c r="BM2566" s="1" t="s">
        <v>5012</v>
      </c>
      <c r="BN2566" s="1" t="s">
        <v>7100</v>
      </c>
      <c r="BO2566" s="1" t="s">
        <v>60</v>
      </c>
      <c r="BP2566" s="1" t="s">
        <v>7012</v>
      </c>
      <c r="BQ2566" s="1" t="s">
        <v>5013</v>
      </c>
      <c r="BR2566" s="1" t="s">
        <v>12144</v>
      </c>
      <c r="BS2566" s="1" t="s">
        <v>56</v>
      </c>
      <c r="BT2566" s="1" t="s">
        <v>11552</v>
      </c>
    </row>
    <row r="2567" spans="1:73" ht="13.5" customHeight="1" x14ac:dyDescent="0.25">
      <c r="A2567" s="4" t="str">
        <f t="shared" si="78"/>
        <v>1687_풍각남면_292</v>
      </c>
      <c r="B2567" s="1">
        <v>1687</v>
      </c>
      <c r="C2567" s="1" t="s">
        <v>11322</v>
      </c>
      <c r="D2567" s="1" t="s">
        <v>11323</v>
      </c>
      <c r="E2567" s="1">
        <v>2566</v>
      </c>
      <c r="F2567" s="1">
        <v>12</v>
      </c>
      <c r="G2567" s="1" t="s">
        <v>4606</v>
      </c>
      <c r="H2567" s="1" t="s">
        <v>6467</v>
      </c>
      <c r="I2567" s="1">
        <v>11</v>
      </c>
      <c r="L2567" s="1">
        <v>2</v>
      </c>
      <c r="M2567" s="1" t="s">
        <v>12688</v>
      </c>
      <c r="N2567" s="1" t="s">
        <v>13188</v>
      </c>
      <c r="S2567" s="1" t="s">
        <v>68</v>
      </c>
      <c r="T2567" s="1" t="s">
        <v>6595</v>
      </c>
      <c r="W2567" s="1" t="s">
        <v>98</v>
      </c>
      <c r="X2567" s="1" t="s">
        <v>11439</v>
      </c>
      <c r="Y2567" s="1" t="s">
        <v>140</v>
      </c>
      <c r="Z2567" s="1" t="s">
        <v>7129</v>
      </c>
      <c r="AC2567" s="1">
        <v>54</v>
      </c>
      <c r="AD2567" s="1" t="s">
        <v>264</v>
      </c>
      <c r="AE2567" s="1" t="s">
        <v>8743</v>
      </c>
    </row>
    <row r="2568" spans="1:73" ht="13.5" customHeight="1" x14ac:dyDescent="0.25">
      <c r="A2568" s="4" t="str">
        <f t="shared" si="78"/>
        <v>1687_풍각남면_292</v>
      </c>
      <c r="B2568" s="1">
        <v>1687</v>
      </c>
      <c r="C2568" s="1" t="s">
        <v>11322</v>
      </c>
      <c r="D2568" s="1" t="s">
        <v>11323</v>
      </c>
      <c r="E2568" s="1">
        <v>2567</v>
      </c>
      <c r="F2568" s="1">
        <v>12</v>
      </c>
      <c r="G2568" s="1" t="s">
        <v>4606</v>
      </c>
      <c r="H2568" s="1" t="s">
        <v>6467</v>
      </c>
      <c r="I2568" s="1">
        <v>11</v>
      </c>
      <c r="L2568" s="1">
        <v>2</v>
      </c>
      <c r="M2568" s="1" t="s">
        <v>12688</v>
      </c>
      <c r="N2568" s="1" t="s">
        <v>13188</v>
      </c>
      <c r="T2568" s="1" t="s">
        <v>11389</v>
      </c>
      <c r="U2568" s="1" t="s">
        <v>324</v>
      </c>
      <c r="V2568" s="1" t="s">
        <v>6693</v>
      </c>
      <c r="Y2568" s="1" t="s">
        <v>1565</v>
      </c>
      <c r="Z2568" s="1" t="s">
        <v>8359</v>
      </c>
      <c r="AC2568" s="1">
        <v>60</v>
      </c>
      <c r="AD2568" s="1" t="s">
        <v>312</v>
      </c>
      <c r="AE2568" s="1" t="s">
        <v>8746</v>
      </c>
    </row>
    <row r="2569" spans="1:73" ht="13.5" customHeight="1" x14ac:dyDescent="0.25">
      <c r="A2569" s="4" t="str">
        <f t="shared" si="78"/>
        <v>1687_풍각남면_292</v>
      </c>
      <c r="B2569" s="1">
        <v>1687</v>
      </c>
      <c r="C2569" s="1" t="s">
        <v>11322</v>
      </c>
      <c r="D2569" s="1" t="s">
        <v>11323</v>
      </c>
      <c r="E2569" s="1">
        <v>2568</v>
      </c>
      <c r="F2569" s="1">
        <v>12</v>
      </c>
      <c r="G2569" s="1" t="s">
        <v>4606</v>
      </c>
      <c r="H2569" s="1" t="s">
        <v>6467</v>
      </c>
      <c r="I2569" s="1">
        <v>11</v>
      </c>
      <c r="L2569" s="1">
        <v>2</v>
      </c>
      <c r="M2569" s="1" t="s">
        <v>12688</v>
      </c>
      <c r="N2569" s="1" t="s">
        <v>13188</v>
      </c>
      <c r="T2569" s="1" t="s">
        <v>11389</v>
      </c>
      <c r="U2569" s="1" t="s">
        <v>324</v>
      </c>
      <c r="V2569" s="1" t="s">
        <v>6693</v>
      </c>
      <c r="Y2569" s="1" t="s">
        <v>13428</v>
      </c>
      <c r="Z2569" s="1" t="s">
        <v>13430</v>
      </c>
      <c r="AC2569" s="1">
        <v>26</v>
      </c>
      <c r="AD2569" s="1" t="s">
        <v>141</v>
      </c>
      <c r="AE2569" s="1" t="s">
        <v>8729</v>
      </c>
    </row>
    <row r="2570" spans="1:73" ht="13.5" customHeight="1" x14ac:dyDescent="0.25">
      <c r="A2570" s="4" t="str">
        <f t="shared" si="78"/>
        <v>1687_풍각남면_292</v>
      </c>
      <c r="B2570" s="1">
        <v>1687</v>
      </c>
      <c r="C2570" s="1" t="s">
        <v>11322</v>
      </c>
      <c r="D2570" s="1" t="s">
        <v>11323</v>
      </c>
      <c r="E2570" s="1">
        <v>2569</v>
      </c>
      <c r="F2570" s="1">
        <v>12</v>
      </c>
      <c r="G2570" s="1" t="s">
        <v>4606</v>
      </c>
      <c r="H2570" s="1" t="s">
        <v>6467</v>
      </c>
      <c r="I2570" s="1">
        <v>11</v>
      </c>
      <c r="L2570" s="1">
        <v>2</v>
      </c>
      <c r="M2570" s="1" t="s">
        <v>12688</v>
      </c>
      <c r="N2570" s="1" t="s">
        <v>13188</v>
      </c>
      <c r="T2570" s="1" t="s">
        <v>11389</v>
      </c>
      <c r="U2570" s="1" t="s">
        <v>413</v>
      </c>
      <c r="V2570" s="1" t="s">
        <v>6695</v>
      </c>
      <c r="Y2570" s="1" t="s">
        <v>5014</v>
      </c>
      <c r="Z2570" s="1" t="s">
        <v>8360</v>
      </c>
      <c r="AC2570" s="1">
        <v>8</v>
      </c>
      <c r="AD2570" s="1" t="s">
        <v>429</v>
      </c>
      <c r="AE2570" s="1" t="s">
        <v>8759</v>
      </c>
    </row>
    <row r="2571" spans="1:73" ht="13.5" customHeight="1" x14ac:dyDescent="0.25">
      <c r="A2571" s="4" t="str">
        <f t="shared" si="78"/>
        <v>1687_풍각남면_292</v>
      </c>
      <c r="B2571" s="1">
        <v>1687</v>
      </c>
      <c r="C2571" s="1" t="s">
        <v>11322</v>
      </c>
      <c r="D2571" s="1" t="s">
        <v>11323</v>
      </c>
      <c r="E2571" s="1">
        <v>2570</v>
      </c>
      <c r="F2571" s="1">
        <v>12</v>
      </c>
      <c r="G2571" s="1" t="s">
        <v>4606</v>
      </c>
      <c r="H2571" s="1" t="s">
        <v>6467</v>
      </c>
      <c r="I2571" s="1">
        <v>11</v>
      </c>
      <c r="L2571" s="1">
        <v>2</v>
      </c>
      <c r="M2571" s="1" t="s">
        <v>12688</v>
      </c>
      <c r="N2571" s="1" t="s">
        <v>13188</v>
      </c>
      <c r="T2571" s="1" t="s">
        <v>11389</v>
      </c>
      <c r="U2571" s="1" t="s">
        <v>324</v>
      </c>
      <c r="V2571" s="1" t="s">
        <v>6693</v>
      </c>
      <c r="Y2571" s="1" t="s">
        <v>673</v>
      </c>
      <c r="Z2571" s="1" t="s">
        <v>7236</v>
      </c>
      <c r="AC2571" s="1">
        <v>4</v>
      </c>
      <c r="AD2571" s="1" t="s">
        <v>72</v>
      </c>
      <c r="AE2571" s="1" t="s">
        <v>8718</v>
      </c>
    </row>
    <row r="2572" spans="1:73" ht="13.5" customHeight="1" x14ac:dyDescent="0.25">
      <c r="A2572" s="4" t="str">
        <f t="shared" si="78"/>
        <v>1687_풍각남면_292</v>
      </c>
      <c r="B2572" s="1">
        <v>1687</v>
      </c>
      <c r="C2572" s="1" t="s">
        <v>11322</v>
      </c>
      <c r="D2572" s="1" t="s">
        <v>11323</v>
      </c>
      <c r="E2572" s="1">
        <v>2571</v>
      </c>
      <c r="F2572" s="1">
        <v>12</v>
      </c>
      <c r="G2572" s="1" t="s">
        <v>4606</v>
      </c>
      <c r="H2572" s="1" t="s">
        <v>6467</v>
      </c>
      <c r="I2572" s="1">
        <v>11</v>
      </c>
      <c r="L2572" s="1">
        <v>2</v>
      </c>
      <c r="M2572" s="1" t="s">
        <v>12688</v>
      </c>
      <c r="N2572" s="1" t="s">
        <v>13188</v>
      </c>
      <c r="S2572" s="1" t="s">
        <v>463</v>
      </c>
      <c r="T2572" s="1" t="s">
        <v>11386</v>
      </c>
      <c r="U2572" s="1" t="s">
        <v>11390</v>
      </c>
      <c r="V2572" s="1" t="s">
        <v>11415</v>
      </c>
      <c r="W2572" s="1" t="s">
        <v>509</v>
      </c>
      <c r="X2572" s="1" t="s">
        <v>7067</v>
      </c>
      <c r="Y2572" s="1" t="s">
        <v>2841</v>
      </c>
      <c r="Z2572" s="1" t="s">
        <v>7787</v>
      </c>
      <c r="AC2572" s="1">
        <v>21</v>
      </c>
      <c r="AD2572" s="1" t="s">
        <v>415</v>
      </c>
      <c r="AE2572" s="1" t="s">
        <v>8756</v>
      </c>
      <c r="BU2572" s="1" t="s">
        <v>14195</v>
      </c>
    </row>
    <row r="2573" spans="1:73" ht="13.5" customHeight="1" x14ac:dyDescent="0.25">
      <c r="A2573" s="4" t="str">
        <f t="shared" si="78"/>
        <v>1687_풍각남면_292</v>
      </c>
      <c r="B2573" s="1">
        <v>1687</v>
      </c>
      <c r="C2573" s="1" t="s">
        <v>11322</v>
      </c>
      <c r="D2573" s="1" t="s">
        <v>11323</v>
      </c>
      <c r="E2573" s="1">
        <v>2572</v>
      </c>
      <c r="F2573" s="1">
        <v>12</v>
      </c>
      <c r="G2573" s="1" t="s">
        <v>4606</v>
      </c>
      <c r="H2573" s="1" t="s">
        <v>6467</v>
      </c>
      <c r="I2573" s="1">
        <v>11</v>
      </c>
      <c r="L2573" s="1">
        <v>3</v>
      </c>
      <c r="M2573" s="1" t="s">
        <v>12689</v>
      </c>
      <c r="N2573" s="1" t="s">
        <v>13189</v>
      </c>
      <c r="T2573" s="1" t="s">
        <v>11368</v>
      </c>
      <c r="U2573" s="1" t="s">
        <v>148</v>
      </c>
      <c r="V2573" s="1" t="s">
        <v>11401</v>
      </c>
      <c r="W2573" s="1" t="s">
        <v>1254</v>
      </c>
      <c r="X2573" s="1" t="s">
        <v>7079</v>
      </c>
      <c r="Y2573" s="1" t="s">
        <v>3895</v>
      </c>
      <c r="Z2573" s="1" t="s">
        <v>8357</v>
      </c>
      <c r="AC2573" s="1">
        <v>65</v>
      </c>
      <c r="AD2573" s="1" t="s">
        <v>133</v>
      </c>
      <c r="AE2573" s="1" t="s">
        <v>8727</v>
      </c>
      <c r="AJ2573" s="1" t="s">
        <v>17</v>
      </c>
      <c r="AK2573" s="1" t="s">
        <v>8908</v>
      </c>
      <c r="AL2573" s="1" t="s">
        <v>833</v>
      </c>
      <c r="AM2573" s="1" t="s">
        <v>8552</v>
      </c>
      <c r="AT2573" s="1" t="s">
        <v>148</v>
      </c>
      <c r="AU2573" s="1" t="s">
        <v>11760</v>
      </c>
      <c r="AV2573" s="1" t="s">
        <v>4525</v>
      </c>
      <c r="AW2573" s="1" t="s">
        <v>7928</v>
      </c>
      <c r="BG2573" s="1" t="s">
        <v>297</v>
      </c>
      <c r="BH2573" s="1" t="s">
        <v>11399</v>
      </c>
      <c r="BI2573" s="1" t="s">
        <v>5015</v>
      </c>
      <c r="BJ2573" s="1" t="s">
        <v>8607</v>
      </c>
      <c r="BK2573" s="1" t="s">
        <v>148</v>
      </c>
      <c r="BL2573" s="1" t="s">
        <v>11910</v>
      </c>
      <c r="BM2573" s="1" t="s">
        <v>5016</v>
      </c>
      <c r="BN2573" s="1" t="s">
        <v>11920</v>
      </c>
      <c r="BO2573" s="1" t="s">
        <v>78</v>
      </c>
      <c r="BP2573" s="1" t="s">
        <v>6689</v>
      </c>
      <c r="BQ2573" s="1" t="s">
        <v>5017</v>
      </c>
      <c r="BR2573" s="1" t="s">
        <v>12012</v>
      </c>
      <c r="BS2573" s="1" t="s">
        <v>56</v>
      </c>
      <c r="BT2573" s="1" t="s">
        <v>11552</v>
      </c>
    </row>
    <row r="2574" spans="1:73" ht="13.5" customHeight="1" x14ac:dyDescent="0.25">
      <c r="A2574" s="4" t="str">
        <f t="shared" si="78"/>
        <v>1687_풍각남면_292</v>
      </c>
      <c r="B2574" s="1">
        <v>1687</v>
      </c>
      <c r="C2574" s="1" t="s">
        <v>11322</v>
      </c>
      <c r="D2574" s="1" t="s">
        <v>11323</v>
      </c>
      <c r="E2574" s="1">
        <v>2573</v>
      </c>
      <c r="F2574" s="1">
        <v>12</v>
      </c>
      <c r="G2574" s="1" t="s">
        <v>4606</v>
      </c>
      <c r="H2574" s="1" t="s">
        <v>6467</v>
      </c>
      <c r="I2574" s="1">
        <v>11</v>
      </c>
      <c r="L2574" s="1">
        <v>3</v>
      </c>
      <c r="M2574" s="1" t="s">
        <v>12689</v>
      </c>
      <c r="N2574" s="1" t="s">
        <v>13189</v>
      </c>
      <c r="S2574" s="1" t="s">
        <v>52</v>
      </c>
      <c r="T2574" s="1" t="s">
        <v>6593</v>
      </c>
      <c r="U2574" s="1" t="s">
        <v>83</v>
      </c>
      <c r="V2574" s="1" t="s">
        <v>11397</v>
      </c>
      <c r="Y2574" s="1" t="s">
        <v>5018</v>
      </c>
      <c r="Z2574" s="1" t="s">
        <v>8361</v>
      </c>
      <c r="AC2574" s="1">
        <v>52</v>
      </c>
      <c r="AD2574" s="1" t="s">
        <v>747</v>
      </c>
      <c r="AE2574" s="1" t="s">
        <v>8766</v>
      </c>
      <c r="AJ2574" s="1" t="s">
        <v>17</v>
      </c>
      <c r="AK2574" s="1" t="s">
        <v>8908</v>
      </c>
      <c r="AL2574" s="1" t="s">
        <v>86</v>
      </c>
      <c r="AM2574" s="1" t="s">
        <v>8853</v>
      </c>
      <c r="AT2574" s="1" t="s">
        <v>148</v>
      </c>
      <c r="AU2574" s="1" t="s">
        <v>11760</v>
      </c>
      <c r="AV2574" s="1" t="s">
        <v>2841</v>
      </c>
      <c r="AW2574" s="1" t="s">
        <v>7787</v>
      </c>
      <c r="BG2574" s="1" t="s">
        <v>159</v>
      </c>
      <c r="BH2574" s="1" t="s">
        <v>9166</v>
      </c>
      <c r="BI2574" s="1" t="s">
        <v>1521</v>
      </c>
      <c r="BJ2574" s="1" t="s">
        <v>9334</v>
      </c>
      <c r="BK2574" s="1" t="s">
        <v>159</v>
      </c>
      <c r="BL2574" s="1" t="s">
        <v>9166</v>
      </c>
      <c r="BM2574" s="1" t="s">
        <v>13730</v>
      </c>
      <c r="BN2574" s="1" t="s">
        <v>7302</v>
      </c>
      <c r="BO2574" s="1" t="s">
        <v>148</v>
      </c>
      <c r="BP2574" s="1" t="s">
        <v>11401</v>
      </c>
      <c r="BQ2574" s="1" t="s">
        <v>5019</v>
      </c>
      <c r="BR2574" s="1" t="s">
        <v>11156</v>
      </c>
      <c r="BS2574" s="1" t="s">
        <v>51</v>
      </c>
      <c r="BT2574" s="1" t="s">
        <v>8849</v>
      </c>
    </row>
    <row r="2575" spans="1:73" ht="13.5" customHeight="1" x14ac:dyDescent="0.25">
      <c r="A2575" s="4" t="str">
        <f t="shared" si="78"/>
        <v>1687_풍각남면_292</v>
      </c>
      <c r="B2575" s="1">
        <v>1687</v>
      </c>
      <c r="C2575" s="1" t="s">
        <v>11322</v>
      </c>
      <c r="D2575" s="1" t="s">
        <v>11323</v>
      </c>
      <c r="E2575" s="1">
        <v>2574</v>
      </c>
      <c r="F2575" s="1">
        <v>12</v>
      </c>
      <c r="G2575" s="1" t="s">
        <v>4606</v>
      </c>
      <c r="H2575" s="1" t="s">
        <v>6467</v>
      </c>
      <c r="I2575" s="1">
        <v>11</v>
      </c>
      <c r="L2575" s="1">
        <v>3</v>
      </c>
      <c r="M2575" s="1" t="s">
        <v>12689</v>
      </c>
      <c r="N2575" s="1" t="s">
        <v>13189</v>
      </c>
      <c r="S2575" s="1" t="s">
        <v>93</v>
      </c>
      <c r="T2575" s="1" t="s">
        <v>6597</v>
      </c>
      <c r="Y2575" s="1" t="s">
        <v>5020</v>
      </c>
      <c r="Z2575" s="1" t="s">
        <v>8362</v>
      </c>
      <c r="AC2575" s="1">
        <v>4</v>
      </c>
      <c r="AD2575" s="1" t="s">
        <v>72</v>
      </c>
      <c r="AE2575" s="1" t="s">
        <v>8718</v>
      </c>
    </row>
    <row r="2576" spans="1:73" ht="13.5" customHeight="1" x14ac:dyDescent="0.25">
      <c r="A2576" s="4" t="str">
        <f t="shared" si="78"/>
        <v>1687_풍각남면_292</v>
      </c>
      <c r="B2576" s="1">
        <v>1687</v>
      </c>
      <c r="C2576" s="1" t="s">
        <v>11322</v>
      </c>
      <c r="D2576" s="1" t="s">
        <v>11323</v>
      </c>
      <c r="E2576" s="1">
        <v>2575</v>
      </c>
      <c r="F2576" s="1">
        <v>12</v>
      </c>
      <c r="G2576" s="1" t="s">
        <v>4606</v>
      </c>
      <c r="H2576" s="1" t="s">
        <v>6467</v>
      </c>
      <c r="I2576" s="1">
        <v>11</v>
      </c>
      <c r="L2576" s="1">
        <v>3</v>
      </c>
      <c r="M2576" s="1" t="s">
        <v>12689</v>
      </c>
      <c r="N2576" s="1" t="s">
        <v>13189</v>
      </c>
      <c r="S2576" s="1" t="s">
        <v>93</v>
      </c>
      <c r="T2576" s="1" t="s">
        <v>6597</v>
      </c>
      <c r="Y2576" s="1" t="s">
        <v>5021</v>
      </c>
      <c r="Z2576" s="1" t="s">
        <v>8363</v>
      </c>
      <c r="AC2576" s="1">
        <v>2</v>
      </c>
      <c r="AD2576" s="1" t="s">
        <v>69</v>
      </c>
      <c r="AE2576" s="1" t="s">
        <v>6722</v>
      </c>
      <c r="AF2576" s="1" t="s">
        <v>97</v>
      </c>
      <c r="AG2576" s="1" t="s">
        <v>8774</v>
      </c>
    </row>
    <row r="2577" spans="1:73" ht="13.5" customHeight="1" x14ac:dyDescent="0.25">
      <c r="A2577" s="4" t="str">
        <f t="shared" si="78"/>
        <v>1687_풍각남면_292</v>
      </c>
      <c r="B2577" s="1">
        <v>1687</v>
      </c>
      <c r="C2577" s="1" t="s">
        <v>11322</v>
      </c>
      <c r="D2577" s="1" t="s">
        <v>11323</v>
      </c>
      <c r="E2577" s="1">
        <v>2576</v>
      </c>
      <c r="F2577" s="1">
        <v>12</v>
      </c>
      <c r="G2577" s="1" t="s">
        <v>4606</v>
      </c>
      <c r="H2577" s="1" t="s">
        <v>6467</v>
      </c>
      <c r="I2577" s="1">
        <v>11</v>
      </c>
      <c r="L2577" s="1">
        <v>4</v>
      </c>
      <c r="M2577" s="1" t="s">
        <v>12690</v>
      </c>
      <c r="N2577" s="1" t="s">
        <v>13190</v>
      </c>
      <c r="T2577" s="1" t="s">
        <v>11369</v>
      </c>
      <c r="U2577" s="1" t="s">
        <v>402</v>
      </c>
      <c r="V2577" s="1" t="s">
        <v>6694</v>
      </c>
      <c r="W2577" s="1" t="s">
        <v>84</v>
      </c>
      <c r="X2577" s="1" t="s">
        <v>11440</v>
      </c>
      <c r="Y2577" s="1" t="s">
        <v>5022</v>
      </c>
      <c r="Z2577" s="1" t="s">
        <v>8364</v>
      </c>
      <c r="AC2577" s="1">
        <v>52</v>
      </c>
      <c r="AD2577" s="1" t="s">
        <v>747</v>
      </c>
      <c r="AE2577" s="1" t="s">
        <v>8766</v>
      </c>
      <c r="AJ2577" s="1" t="s">
        <v>17</v>
      </c>
      <c r="AK2577" s="1" t="s">
        <v>8908</v>
      </c>
      <c r="AL2577" s="1" t="s">
        <v>2761</v>
      </c>
      <c r="AM2577" s="1" t="s">
        <v>8901</v>
      </c>
      <c r="AT2577" s="1" t="s">
        <v>471</v>
      </c>
      <c r="AU2577" s="1" t="s">
        <v>9170</v>
      </c>
      <c r="AV2577" s="1" t="s">
        <v>5023</v>
      </c>
      <c r="AW2577" s="1" t="s">
        <v>9612</v>
      </c>
      <c r="BG2577" s="1" t="s">
        <v>5024</v>
      </c>
      <c r="BH2577" s="1" t="s">
        <v>9937</v>
      </c>
      <c r="BI2577" s="1" t="s">
        <v>5025</v>
      </c>
      <c r="BJ2577" s="1" t="s">
        <v>10191</v>
      </c>
      <c r="BK2577" s="1" t="s">
        <v>5024</v>
      </c>
      <c r="BL2577" s="1" t="s">
        <v>9937</v>
      </c>
      <c r="BM2577" s="1" t="s">
        <v>2970</v>
      </c>
      <c r="BN2577" s="1" t="s">
        <v>7161</v>
      </c>
      <c r="BO2577" s="1" t="s">
        <v>471</v>
      </c>
      <c r="BP2577" s="1" t="s">
        <v>9170</v>
      </c>
      <c r="BQ2577" s="1" t="s">
        <v>13951</v>
      </c>
      <c r="BR2577" s="1" t="s">
        <v>11157</v>
      </c>
      <c r="BS2577" s="1" t="s">
        <v>77</v>
      </c>
      <c r="BT2577" s="1" t="s">
        <v>8882</v>
      </c>
    </row>
    <row r="2578" spans="1:73" ht="13.5" customHeight="1" x14ac:dyDescent="0.25">
      <c r="A2578" s="4" t="str">
        <f t="shared" si="78"/>
        <v>1687_풍각남면_292</v>
      </c>
      <c r="B2578" s="1">
        <v>1687</v>
      </c>
      <c r="C2578" s="1" t="s">
        <v>11322</v>
      </c>
      <c r="D2578" s="1" t="s">
        <v>11323</v>
      </c>
      <c r="E2578" s="1">
        <v>2577</v>
      </c>
      <c r="F2578" s="1">
        <v>12</v>
      </c>
      <c r="G2578" s="1" t="s">
        <v>4606</v>
      </c>
      <c r="H2578" s="1" t="s">
        <v>6467</v>
      </c>
      <c r="I2578" s="1">
        <v>11</v>
      </c>
      <c r="L2578" s="1">
        <v>4</v>
      </c>
      <c r="M2578" s="1" t="s">
        <v>12690</v>
      </c>
      <c r="N2578" s="1" t="s">
        <v>13190</v>
      </c>
      <c r="S2578" s="1" t="s">
        <v>52</v>
      </c>
      <c r="T2578" s="1" t="s">
        <v>6593</v>
      </c>
      <c r="W2578" s="1" t="s">
        <v>560</v>
      </c>
      <c r="X2578" s="1" t="s">
        <v>7070</v>
      </c>
      <c r="Y2578" s="1" t="s">
        <v>405</v>
      </c>
      <c r="Z2578" s="1" t="s">
        <v>7177</v>
      </c>
      <c r="AC2578" s="1">
        <v>42</v>
      </c>
      <c r="AD2578" s="1" t="s">
        <v>307</v>
      </c>
      <c r="AE2578" s="1" t="s">
        <v>8745</v>
      </c>
      <c r="AJ2578" s="1" t="s">
        <v>1654</v>
      </c>
      <c r="AK2578" s="1" t="s">
        <v>8909</v>
      </c>
      <c r="AL2578" s="1" t="s">
        <v>106</v>
      </c>
      <c r="AM2578" s="1" t="s">
        <v>8894</v>
      </c>
      <c r="AT2578" s="1" t="s">
        <v>4797</v>
      </c>
      <c r="AU2578" s="1" t="s">
        <v>9226</v>
      </c>
      <c r="AV2578" s="1" t="s">
        <v>4798</v>
      </c>
      <c r="AW2578" s="1" t="s">
        <v>9596</v>
      </c>
      <c r="BG2578" s="1" t="s">
        <v>471</v>
      </c>
      <c r="BH2578" s="1" t="s">
        <v>9170</v>
      </c>
      <c r="BI2578" s="1" t="s">
        <v>4799</v>
      </c>
      <c r="BJ2578" s="1" t="s">
        <v>10215</v>
      </c>
      <c r="BK2578" s="1" t="s">
        <v>471</v>
      </c>
      <c r="BL2578" s="1" t="s">
        <v>9170</v>
      </c>
      <c r="BM2578" s="1" t="s">
        <v>2173</v>
      </c>
      <c r="BN2578" s="1" t="s">
        <v>7090</v>
      </c>
      <c r="BO2578" s="1" t="s">
        <v>281</v>
      </c>
      <c r="BP2578" s="1" t="s">
        <v>9918</v>
      </c>
      <c r="BQ2578" s="1" t="s">
        <v>4688</v>
      </c>
      <c r="BR2578" s="1" t="s">
        <v>11137</v>
      </c>
      <c r="BS2578" s="1" t="s">
        <v>1394</v>
      </c>
      <c r="BT2578" s="1" t="s">
        <v>8881</v>
      </c>
    </row>
    <row r="2579" spans="1:73" ht="13.5" customHeight="1" x14ac:dyDescent="0.25">
      <c r="A2579" s="4" t="str">
        <f t="shared" ref="A2579:A2606" si="79">HYPERLINK("http://kyu.snu.ac.kr/sdhj/index.jsp?type=hj/GK14817_00IH_0001_0293.jpg","1687_풍각남면_293")</f>
        <v>1687_풍각남면_293</v>
      </c>
      <c r="B2579" s="1">
        <v>1687</v>
      </c>
      <c r="C2579" s="1" t="s">
        <v>11322</v>
      </c>
      <c r="D2579" s="1" t="s">
        <v>11323</v>
      </c>
      <c r="E2579" s="1">
        <v>2578</v>
      </c>
      <c r="F2579" s="1">
        <v>12</v>
      </c>
      <c r="G2579" s="1" t="s">
        <v>4606</v>
      </c>
      <c r="H2579" s="1" t="s">
        <v>6467</v>
      </c>
      <c r="I2579" s="1">
        <v>11</v>
      </c>
      <c r="L2579" s="1">
        <v>4</v>
      </c>
      <c r="M2579" s="1" t="s">
        <v>12690</v>
      </c>
      <c r="N2579" s="1" t="s">
        <v>13190</v>
      </c>
      <c r="S2579" s="1" t="s">
        <v>93</v>
      </c>
      <c r="T2579" s="1" t="s">
        <v>6597</v>
      </c>
      <c r="Y2579" s="1" t="s">
        <v>5026</v>
      </c>
      <c r="Z2579" s="1" t="s">
        <v>8365</v>
      </c>
      <c r="AC2579" s="1">
        <v>12</v>
      </c>
      <c r="AD2579" s="1" t="s">
        <v>150</v>
      </c>
      <c r="AE2579" s="1" t="s">
        <v>8731</v>
      </c>
      <c r="AF2579" s="1" t="s">
        <v>97</v>
      </c>
      <c r="AG2579" s="1" t="s">
        <v>8774</v>
      </c>
    </row>
    <row r="2580" spans="1:73" ht="13.5" customHeight="1" x14ac:dyDescent="0.25">
      <c r="A2580" s="4" t="str">
        <f t="shared" si="79"/>
        <v>1687_풍각남면_293</v>
      </c>
      <c r="B2580" s="1">
        <v>1687</v>
      </c>
      <c r="C2580" s="1" t="s">
        <v>11322</v>
      </c>
      <c r="D2580" s="1" t="s">
        <v>11323</v>
      </c>
      <c r="E2580" s="1">
        <v>2579</v>
      </c>
      <c r="F2580" s="1">
        <v>12</v>
      </c>
      <c r="G2580" s="1" t="s">
        <v>4606</v>
      </c>
      <c r="H2580" s="1" t="s">
        <v>6467</v>
      </c>
      <c r="I2580" s="1">
        <v>11</v>
      </c>
      <c r="L2580" s="1">
        <v>4</v>
      </c>
      <c r="M2580" s="1" t="s">
        <v>12690</v>
      </c>
      <c r="N2580" s="1" t="s">
        <v>13190</v>
      </c>
      <c r="T2580" s="1" t="s">
        <v>11389</v>
      </c>
      <c r="U2580" s="1" t="s">
        <v>413</v>
      </c>
      <c r="V2580" s="1" t="s">
        <v>6695</v>
      </c>
      <c r="Y2580" s="1" t="s">
        <v>470</v>
      </c>
      <c r="Z2580" s="1" t="s">
        <v>7470</v>
      </c>
      <c r="AC2580" s="1">
        <v>32</v>
      </c>
      <c r="AD2580" s="1" t="s">
        <v>633</v>
      </c>
      <c r="AE2580" s="1" t="s">
        <v>7260</v>
      </c>
      <c r="AT2580" s="1" t="s">
        <v>1171</v>
      </c>
      <c r="AU2580" s="1" t="s">
        <v>7037</v>
      </c>
      <c r="AV2580" s="1" t="s">
        <v>1036</v>
      </c>
      <c r="AW2580" s="1" t="s">
        <v>7628</v>
      </c>
      <c r="BB2580" s="1" t="s">
        <v>83</v>
      </c>
      <c r="BC2580" s="1" t="s">
        <v>11816</v>
      </c>
      <c r="BD2580" s="1" t="s">
        <v>4158</v>
      </c>
      <c r="BE2580" s="1" t="s">
        <v>8320</v>
      </c>
    </row>
    <row r="2581" spans="1:73" ht="13.5" customHeight="1" x14ac:dyDescent="0.25">
      <c r="A2581" s="4" t="str">
        <f t="shared" si="79"/>
        <v>1687_풍각남면_293</v>
      </c>
      <c r="B2581" s="1">
        <v>1687</v>
      </c>
      <c r="C2581" s="1" t="s">
        <v>11322</v>
      </c>
      <c r="D2581" s="1" t="s">
        <v>11323</v>
      </c>
      <c r="E2581" s="1">
        <v>2580</v>
      </c>
      <c r="F2581" s="1">
        <v>12</v>
      </c>
      <c r="G2581" s="1" t="s">
        <v>4606</v>
      </c>
      <c r="H2581" s="1" t="s">
        <v>6467</v>
      </c>
      <c r="I2581" s="1">
        <v>11</v>
      </c>
      <c r="L2581" s="1">
        <v>5</v>
      </c>
      <c r="M2581" s="1" t="s">
        <v>576</v>
      </c>
      <c r="N2581" s="1" t="s">
        <v>7768</v>
      </c>
      <c r="T2581" s="1" t="s">
        <v>11369</v>
      </c>
      <c r="U2581" s="1" t="s">
        <v>44</v>
      </c>
      <c r="V2581" s="1" t="s">
        <v>6669</v>
      </c>
      <c r="Y2581" s="1" t="s">
        <v>576</v>
      </c>
      <c r="Z2581" s="1" t="s">
        <v>7768</v>
      </c>
      <c r="AC2581" s="1">
        <v>57</v>
      </c>
      <c r="AD2581" s="1" t="s">
        <v>2010</v>
      </c>
      <c r="AE2581" s="1" t="s">
        <v>8771</v>
      </c>
      <c r="AJ2581" s="1" t="s">
        <v>17</v>
      </c>
      <c r="AK2581" s="1" t="s">
        <v>8908</v>
      </c>
      <c r="AL2581" s="1" t="s">
        <v>522</v>
      </c>
      <c r="AM2581" s="1" t="s">
        <v>8889</v>
      </c>
      <c r="AN2581" s="1" t="s">
        <v>116</v>
      </c>
      <c r="AO2581" s="1" t="s">
        <v>8914</v>
      </c>
      <c r="AP2581" s="1" t="s">
        <v>58</v>
      </c>
      <c r="AQ2581" s="1" t="s">
        <v>6774</v>
      </c>
      <c r="AR2581" s="1" t="s">
        <v>5027</v>
      </c>
      <c r="AS2581" s="1" t="s">
        <v>11685</v>
      </c>
      <c r="AT2581" s="1" t="s">
        <v>44</v>
      </c>
      <c r="AU2581" s="1" t="s">
        <v>6669</v>
      </c>
      <c r="AV2581" s="1" t="s">
        <v>5028</v>
      </c>
      <c r="AW2581" s="1" t="s">
        <v>9613</v>
      </c>
      <c r="BB2581" s="1" t="s">
        <v>46</v>
      </c>
      <c r="BC2581" s="1" t="s">
        <v>6783</v>
      </c>
      <c r="BD2581" s="1" t="s">
        <v>225</v>
      </c>
      <c r="BE2581" s="1" t="s">
        <v>7144</v>
      </c>
      <c r="BG2581" s="1" t="s">
        <v>44</v>
      </c>
      <c r="BH2581" s="1" t="s">
        <v>6669</v>
      </c>
      <c r="BI2581" s="1" t="s">
        <v>5029</v>
      </c>
      <c r="BJ2581" s="1" t="s">
        <v>10228</v>
      </c>
      <c r="BK2581" s="1" t="s">
        <v>44</v>
      </c>
      <c r="BL2581" s="1" t="s">
        <v>6669</v>
      </c>
      <c r="BM2581" s="1" t="s">
        <v>4172</v>
      </c>
      <c r="BN2581" s="1" t="s">
        <v>8234</v>
      </c>
      <c r="BO2581" s="1" t="s">
        <v>44</v>
      </c>
      <c r="BP2581" s="1" t="s">
        <v>6669</v>
      </c>
      <c r="BQ2581" s="1" t="s">
        <v>4608</v>
      </c>
      <c r="BR2581" s="1" t="s">
        <v>9583</v>
      </c>
      <c r="BS2581" s="1" t="s">
        <v>2761</v>
      </c>
      <c r="BT2581" s="1" t="s">
        <v>8901</v>
      </c>
    </row>
    <row r="2582" spans="1:73" ht="13.5" customHeight="1" x14ac:dyDescent="0.25">
      <c r="A2582" s="4" t="str">
        <f t="shared" si="79"/>
        <v>1687_풍각남면_293</v>
      </c>
      <c r="B2582" s="1">
        <v>1687</v>
      </c>
      <c r="C2582" s="1" t="s">
        <v>11322</v>
      </c>
      <c r="D2582" s="1" t="s">
        <v>11323</v>
      </c>
      <c r="E2582" s="1">
        <v>2581</v>
      </c>
      <c r="F2582" s="1">
        <v>12</v>
      </c>
      <c r="G2582" s="1" t="s">
        <v>4606</v>
      </c>
      <c r="H2582" s="1" t="s">
        <v>6467</v>
      </c>
      <c r="I2582" s="1">
        <v>11</v>
      </c>
      <c r="L2582" s="1">
        <v>5</v>
      </c>
      <c r="M2582" s="1" t="s">
        <v>576</v>
      </c>
      <c r="N2582" s="1" t="s">
        <v>7768</v>
      </c>
      <c r="S2582" s="1" t="s">
        <v>52</v>
      </c>
      <c r="T2582" s="1" t="s">
        <v>6593</v>
      </c>
      <c r="U2582" s="1" t="s">
        <v>53</v>
      </c>
      <c r="V2582" s="1" t="s">
        <v>6668</v>
      </c>
      <c r="Y2582" s="1" t="s">
        <v>2951</v>
      </c>
      <c r="Z2582" s="1" t="s">
        <v>7820</v>
      </c>
      <c r="AC2582" s="1">
        <v>46</v>
      </c>
      <c r="AD2582" s="1" t="s">
        <v>376</v>
      </c>
      <c r="AE2582" s="1" t="s">
        <v>8752</v>
      </c>
      <c r="AJ2582" s="1" t="s">
        <v>17</v>
      </c>
      <c r="AK2582" s="1" t="s">
        <v>8908</v>
      </c>
      <c r="AL2582" s="1" t="s">
        <v>522</v>
      </c>
      <c r="AM2582" s="1" t="s">
        <v>8889</v>
      </c>
      <c r="AN2582" s="1" t="s">
        <v>116</v>
      </c>
      <c r="AO2582" s="1" t="s">
        <v>8914</v>
      </c>
      <c r="AP2582" s="1" t="s">
        <v>58</v>
      </c>
      <c r="AQ2582" s="1" t="s">
        <v>6774</v>
      </c>
      <c r="AR2582" s="1" t="s">
        <v>5027</v>
      </c>
      <c r="AS2582" s="1" t="s">
        <v>11685</v>
      </c>
      <c r="AT2582" s="1" t="s">
        <v>44</v>
      </c>
      <c r="AU2582" s="1" t="s">
        <v>6669</v>
      </c>
      <c r="AV2582" s="1" t="s">
        <v>1601</v>
      </c>
      <c r="AW2582" s="1" t="s">
        <v>7492</v>
      </c>
      <c r="BB2582" s="1" t="s">
        <v>46</v>
      </c>
      <c r="BC2582" s="1" t="s">
        <v>6783</v>
      </c>
      <c r="BD2582" s="1" t="s">
        <v>13931</v>
      </c>
      <c r="BE2582" s="1" t="s">
        <v>8248</v>
      </c>
      <c r="BG2582" s="1" t="s">
        <v>44</v>
      </c>
      <c r="BH2582" s="1" t="s">
        <v>6669</v>
      </c>
      <c r="BI2582" s="1" t="s">
        <v>5030</v>
      </c>
      <c r="BJ2582" s="1" t="s">
        <v>10229</v>
      </c>
      <c r="BK2582" s="1" t="s">
        <v>44</v>
      </c>
      <c r="BL2582" s="1" t="s">
        <v>6669</v>
      </c>
      <c r="BM2582" s="1" t="s">
        <v>5031</v>
      </c>
      <c r="BN2582" s="1" t="s">
        <v>10659</v>
      </c>
      <c r="BO2582" s="1" t="s">
        <v>44</v>
      </c>
      <c r="BP2582" s="1" t="s">
        <v>6669</v>
      </c>
      <c r="BQ2582" s="1" t="s">
        <v>5032</v>
      </c>
      <c r="BR2582" s="1" t="s">
        <v>11158</v>
      </c>
      <c r="BS2582" s="1" t="s">
        <v>2482</v>
      </c>
      <c r="BT2582" s="1" t="s">
        <v>8876</v>
      </c>
      <c r="BU2582" s="1" t="s">
        <v>14050</v>
      </c>
    </row>
    <row r="2583" spans="1:73" ht="13.5" customHeight="1" x14ac:dyDescent="0.25">
      <c r="A2583" s="4" t="str">
        <f t="shared" si="79"/>
        <v>1687_풍각남면_293</v>
      </c>
      <c r="B2583" s="1">
        <v>1687</v>
      </c>
      <c r="C2583" s="1" t="s">
        <v>11322</v>
      </c>
      <c r="D2583" s="1" t="s">
        <v>11323</v>
      </c>
      <c r="E2583" s="1">
        <v>2582</v>
      </c>
      <c r="F2583" s="1">
        <v>12</v>
      </c>
      <c r="G2583" s="1" t="s">
        <v>4606</v>
      </c>
      <c r="H2583" s="1" t="s">
        <v>6467</v>
      </c>
      <c r="I2583" s="1">
        <v>11</v>
      </c>
      <c r="L2583" s="1">
        <v>5</v>
      </c>
      <c r="M2583" s="1" t="s">
        <v>576</v>
      </c>
      <c r="N2583" s="1" t="s">
        <v>7768</v>
      </c>
      <c r="S2583" s="1" t="s">
        <v>70</v>
      </c>
      <c r="T2583" s="1" t="s">
        <v>6596</v>
      </c>
      <c r="Y2583" s="1" t="s">
        <v>2467</v>
      </c>
      <c r="Z2583" s="1" t="s">
        <v>7701</v>
      </c>
      <c r="AC2583" s="1">
        <v>14</v>
      </c>
      <c r="AD2583" s="1" t="s">
        <v>240</v>
      </c>
      <c r="AE2583" s="1" t="s">
        <v>8740</v>
      </c>
    </row>
    <row r="2584" spans="1:73" ht="13.5" customHeight="1" x14ac:dyDescent="0.25">
      <c r="A2584" s="4" t="str">
        <f t="shared" si="79"/>
        <v>1687_풍각남면_293</v>
      </c>
      <c r="B2584" s="1">
        <v>1687</v>
      </c>
      <c r="C2584" s="1" t="s">
        <v>11322</v>
      </c>
      <c r="D2584" s="1" t="s">
        <v>11323</v>
      </c>
      <c r="E2584" s="1">
        <v>2583</v>
      </c>
      <c r="F2584" s="1">
        <v>12</v>
      </c>
      <c r="G2584" s="1" t="s">
        <v>4606</v>
      </c>
      <c r="H2584" s="1" t="s">
        <v>6467</v>
      </c>
      <c r="I2584" s="1">
        <v>11</v>
      </c>
      <c r="L2584" s="1">
        <v>5</v>
      </c>
      <c r="M2584" s="1" t="s">
        <v>576</v>
      </c>
      <c r="N2584" s="1" t="s">
        <v>7768</v>
      </c>
      <c r="S2584" s="1" t="s">
        <v>70</v>
      </c>
      <c r="T2584" s="1" t="s">
        <v>6596</v>
      </c>
      <c r="Y2584" s="1" t="s">
        <v>4983</v>
      </c>
      <c r="Z2584" s="1" t="s">
        <v>8350</v>
      </c>
      <c r="AC2584" s="1">
        <v>6</v>
      </c>
      <c r="AD2584" s="1" t="s">
        <v>333</v>
      </c>
      <c r="AE2584" s="1" t="s">
        <v>8749</v>
      </c>
    </row>
    <row r="2585" spans="1:73" ht="13.5" customHeight="1" x14ac:dyDescent="0.25">
      <c r="A2585" s="4" t="str">
        <f t="shared" si="79"/>
        <v>1687_풍각남면_293</v>
      </c>
      <c r="B2585" s="1">
        <v>1687</v>
      </c>
      <c r="C2585" s="1" t="s">
        <v>11322</v>
      </c>
      <c r="D2585" s="1" t="s">
        <v>11323</v>
      </c>
      <c r="E2585" s="1">
        <v>2584</v>
      </c>
      <c r="F2585" s="1">
        <v>12</v>
      </c>
      <c r="G2585" s="1" t="s">
        <v>4606</v>
      </c>
      <c r="H2585" s="1" t="s">
        <v>6467</v>
      </c>
      <c r="I2585" s="1">
        <v>12</v>
      </c>
      <c r="J2585" s="1" t="s">
        <v>5033</v>
      </c>
      <c r="K2585" s="1" t="s">
        <v>6549</v>
      </c>
      <c r="L2585" s="1">
        <v>1</v>
      </c>
      <c r="M2585" s="1" t="s">
        <v>3734</v>
      </c>
      <c r="N2585" s="1" t="s">
        <v>8009</v>
      </c>
      <c r="O2585" s="1" t="s">
        <v>6</v>
      </c>
      <c r="P2585" s="1" t="s">
        <v>6578</v>
      </c>
      <c r="T2585" s="1" t="s">
        <v>11369</v>
      </c>
      <c r="U2585" s="1" t="s">
        <v>5034</v>
      </c>
      <c r="V2585" s="1" t="s">
        <v>6976</v>
      </c>
      <c r="Y2585" s="1" t="s">
        <v>3734</v>
      </c>
      <c r="Z2585" s="1" t="s">
        <v>8009</v>
      </c>
      <c r="AC2585" s="1">
        <v>33</v>
      </c>
      <c r="AD2585" s="1" t="s">
        <v>633</v>
      </c>
      <c r="AE2585" s="1" t="s">
        <v>7260</v>
      </c>
      <c r="AJ2585" s="1" t="s">
        <v>17</v>
      </c>
      <c r="AK2585" s="1" t="s">
        <v>8908</v>
      </c>
      <c r="AL2585" s="1" t="s">
        <v>86</v>
      </c>
      <c r="AM2585" s="1" t="s">
        <v>8853</v>
      </c>
      <c r="AN2585" s="1" t="s">
        <v>51</v>
      </c>
      <c r="AO2585" s="1" t="s">
        <v>8849</v>
      </c>
      <c r="AP2585" s="1" t="s">
        <v>60</v>
      </c>
      <c r="AQ2585" s="1" t="s">
        <v>7012</v>
      </c>
      <c r="AR2585" s="1" t="s">
        <v>5035</v>
      </c>
      <c r="AS2585" s="1" t="s">
        <v>11733</v>
      </c>
      <c r="AT2585" s="1" t="s">
        <v>60</v>
      </c>
      <c r="AU2585" s="1" t="s">
        <v>7012</v>
      </c>
      <c r="AV2585" s="1" t="s">
        <v>13719</v>
      </c>
      <c r="AW2585" s="1" t="s">
        <v>11473</v>
      </c>
      <c r="BB2585" s="1" t="s">
        <v>46</v>
      </c>
      <c r="BC2585" s="1" t="s">
        <v>6783</v>
      </c>
      <c r="BD2585" s="1" t="s">
        <v>13791</v>
      </c>
      <c r="BE2585" s="1" t="s">
        <v>11857</v>
      </c>
      <c r="BG2585" s="1" t="s">
        <v>60</v>
      </c>
      <c r="BH2585" s="1" t="s">
        <v>7012</v>
      </c>
      <c r="BI2585" s="1" t="s">
        <v>1812</v>
      </c>
      <c r="BJ2585" s="1" t="s">
        <v>7549</v>
      </c>
      <c r="BK2585" s="1" t="s">
        <v>60</v>
      </c>
      <c r="BL2585" s="1" t="s">
        <v>7012</v>
      </c>
      <c r="BM2585" s="1" t="s">
        <v>4513</v>
      </c>
      <c r="BN2585" s="1" t="s">
        <v>10636</v>
      </c>
      <c r="BO2585" s="1" t="s">
        <v>44</v>
      </c>
      <c r="BP2585" s="1" t="s">
        <v>6669</v>
      </c>
      <c r="BQ2585" s="1" t="s">
        <v>4644</v>
      </c>
      <c r="BR2585" s="1" t="s">
        <v>8251</v>
      </c>
      <c r="BS2585" s="1" t="s">
        <v>510</v>
      </c>
      <c r="BT2585" s="1" t="s">
        <v>8915</v>
      </c>
    </row>
    <row r="2586" spans="1:73" ht="13.5" customHeight="1" x14ac:dyDescent="0.25">
      <c r="A2586" s="4" t="str">
        <f t="shared" si="79"/>
        <v>1687_풍각남면_293</v>
      </c>
      <c r="B2586" s="1">
        <v>1687</v>
      </c>
      <c r="C2586" s="1" t="s">
        <v>11322</v>
      </c>
      <c r="D2586" s="1" t="s">
        <v>11323</v>
      </c>
      <c r="E2586" s="1">
        <v>2585</v>
      </c>
      <c r="F2586" s="1">
        <v>12</v>
      </c>
      <c r="G2586" s="1" t="s">
        <v>4606</v>
      </c>
      <c r="H2586" s="1" t="s">
        <v>6467</v>
      </c>
      <c r="I2586" s="1">
        <v>12</v>
      </c>
      <c r="L2586" s="1">
        <v>1</v>
      </c>
      <c r="M2586" s="1" t="s">
        <v>3734</v>
      </c>
      <c r="N2586" s="1" t="s">
        <v>8009</v>
      </c>
      <c r="S2586" s="1" t="s">
        <v>52</v>
      </c>
      <c r="T2586" s="1" t="s">
        <v>6593</v>
      </c>
      <c r="U2586" s="1" t="s">
        <v>83</v>
      </c>
      <c r="V2586" s="1" t="s">
        <v>11397</v>
      </c>
      <c r="W2586" s="1" t="s">
        <v>84</v>
      </c>
      <c r="X2586" s="1" t="s">
        <v>11440</v>
      </c>
      <c r="Y2586" s="1" t="s">
        <v>1930</v>
      </c>
      <c r="Z2586" s="1" t="s">
        <v>7573</v>
      </c>
      <c r="AC2586" s="1">
        <v>26</v>
      </c>
      <c r="AD2586" s="1" t="s">
        <v>141</v>
      </c>
      <c r="AE2586" s="1" t="s">
        <v>8729</v>
      </c>
      <c r="AJ2586" s="1" t="s">
        <v>17</v>
      </c>
      <c r="AK2586" s="1" t="s">
        <v>8908</v>
      </c>
      <c r="AL2586" s="1" t="s">
        <v>86</v>
      </c>
      <c r="AM2586" s="1" t="s">
        <v>8853</v>
      </c>
      <c r="AT2586" s="1" t="s">
        <v>60</v>
      </c>
      <c r="AU2586" s="1" t="s">
        <v>7012</v>
      </c>
      <c r="AV2586" s="1" t="s">
        <v>316</v>
      </c>
      <c r="AW2586" s="1" t="s">
        <v>9256</v>
      </c>
      <c r="BG2586" s="1" t="s">
        <v>60</v>
      </c>
      <c r="BH2586" s="1" t="s">
        <v>7012</v>
      </c>
      <c r="BI2586" s="1" t="s">
        <v>2691</v>
      </c>
      <c r="BJ2586" s="1" t="s">
        <v>10230</v>
      </c>
      <c r="BK2586" s="1" t="s">
        <v>60</v>
      </c>
      <c r="BL2586" s="1" t="s">
        <v>7012</v>
      </c>
      <c r="BM2586" s="1" t="s">
        <v>4139</v>
      </c>
      <c r="BN2586" s="1" t="s">
        <v>10178</v>
      </c>
      <c r="BO2586" s="1" t="s">
        <v>60</v>
      </c>
      <c r="BP2586" s="1" t="s">
        <v>7012</v>
      </c>
      <c r="BQ2586" s="1" t="s">
        <v>5036</v>
      </c>
      <c r="BR2586" s="1" t="s">
        <v>12257</v>
      </c>
      <c r="BS2586" s="1" t="s">
        <v>86</v>
      </c>
      <c r="BT2586" s="1" t="s">
        <v>8853</v>
      </c>
    </row>
    <row r="2587" spans="1:73" ht="13.5" customHeight="1" x14ac:dyDescent="0.25">
      <c r="A2587" s="4" t="str">
        <f t="shared" si="79"/>
        <v>1687_풍각남면_293</v>
      </c>
      <c r="B2587" s="1">
        <v>1687</v>
      </c>
      <c r="C2587" s="1" t="s">
        <v>11322</v>
      </c>
      <c r="D2587" s="1" t="s">
        <v>11323</v>
      </c>
      <c r="E2587" s="1">
        <v>2586</v>
      </c>
      <c r="F2587" s="1">
        <v>12</v>
      </c>
      <c r="G2587" s="1" t="s">
        <v>4606</v>
      </c>
      <c r="H2587" s="1" t="s">
        <v>6467</v>
      </c>
      <c r="I2587" s="1">
        <v>12</v>
      </c>
      <c r="L2587" s="1">
        <v>1</v>
      </c>
      <c r="M2587" s="1" t="s">
        <v>3734</v>
      </c>
      <c r="N2587" s="1" t="s">
        <v>8009</v>
      </c>
      <c r="S2587" s="1" t="s">
        <v>70</v>
      </c>
      <c r="T2587" s="1" t="s">
        <v>6596</v>
      </c>
      <c r="Y2587" s="1" t="s">
        <v>5037</v>
      </c>
      <c r="Z2587" s="1" t="s">
        <v>11460</v>
      </c>
      <c r="AC2587" s="1">
        <v>3</v>
      </c>
      <c r="AD2587" s="1" t="s">
        <v>96</v>
      </c>
      <c r="AE2587" s="1" t="s">
        <v>8721</v>
      </c>
      <c r="AF2587" s="1" t="s">
        <v>97</v>
      </c>
      <c r="AG2587" s="1" t="s">
        <v>8774</v>
      </c>
    </row>
    <row r="2588" spans="1:73" ht="13.5" customHeight="1" x14ac:dyDescent="0.25">
      <c r="A2588" s="4" t="str">
        <f t="shared" si="79"/>
        <v>1687_풍각남면_293</v>
      </c>
      <c r="B2588" s="1">
        <v>1687</v>
      </c>
      <c r="C2588" s="1" t="s">
        <v>11322</v>
      </c>
      <c r="D2588" s="1" t="s">
        <v>11323</v>
      </c>
      <c r="E2588" s="1">
        <v>2587</v>
      </c>
      <c r="F2588" s="1">
        <v>12</v>
      </c>
      <c r="G2588" s="1" t="s">
        <v>4606</v>
      </c>
      <c r="H2588" s="1" t="s">
        <v>6467</v>
      </c>
      <c r="I2588" s="1">
        <v>12</v>
      </c>
      <c r="L2588" s="1">
        <v>2</v>
      </c>
      <c r="M2588" s="1" t="s">
        <v>12691</v>
      </c>
      <c r="N2588" s="1" t="s">
        <v>13191</v>
      </c>
      <c r="T2588" s="1" t="s">
        <v>11368</v>
      </c>
      <c r="U2588" s="1" t="s">
        <v>148</v>
      </c>
      <c r="V2588" s="1" t="s">
        <v>11401</v>
      </c>
      <c r="W2588" s="1" t="s">
        <v>139</v>
      </c>
      <c r="X2588" s="1" t="s">
        <v>11441</v>
      </c>
      <c r="Y2588" s="1" t="s">
        <v>5038</v>
      </c>
      <c r="Z2588" s="1" t="s">
        <v>8366</v>
      </c>
      <c r="AC2588" s="1">
        <v>63</v>
      </c>
      <c r="AD2588" s="1" t="s">
        <v>96</v>
      </c>
      <c r="AE2588" s="1" t="s">
        <v>8721</v>
      </c>
      <c r="AJ2588" s="1" t="s">
        <v>17</v>
      </c>
      <c r="AK2588" s="1" t="s">
        <v>8908</v>
      </c>
      <c r="AL2588" s="1" t="s">
        <v>116</v>
      </c>
      <c r="AM2588" s="1" t="s">
        <v>8914</v>
      </c>
      <c r="AT2588" s="1" t="s">
        <v>5039</v>
      </c>
      <c r="AU2588" s="1" t="s">
        <v>9229</v>
      </c>
      <c r="AV2588" s="1" t="s">
        <v>5040</v>
      </c>
      <c r="AW2588" s="1" t="s">
        <v>9614</v>
      </c>
      <c r="BG2588" s="1" t="s">
        <v>5041</v>
      </c>
      <c r="BH2588" s="1" t="s">
        <v>9938</v>
      </c>
      <c r="BI2588" s="1" t="s">
        <v>1724</v>
      </c>
      <c r="BJ2588" s="1" t="s">
        <v>9656</v>
      </c>
      <c r="BK2588" s="1" t="s">
        <v>471</v>
      </c>
      <c r="BL2588" s="1" t="s">
        <v>9170</v>
      </c>
      <c r="BM2588" s="1" t="s">
        <v>1725</v>
      </c>
      <c r="BN2588" s="1" t="s">
        <v>10464</v>
      </c>
      <c r="BO2588" s="1" t="s">
        <v>5042</v>
      </c>
      <c r="BP2588" s="1" t="s">
        <v>10777</v>
      </c>
      <c r="BQ2588" s="1" t="s">
        <v>5043</v>
      </c>
      <c r="BR2588" s="1" t="s">
        <v>11159</v>
      </c>
      <c r="BS2588" s="1" t="s">
        <v>1728</v>
      </c>
      <c r="BT2588" s="1" t="s">
        <v>11292</v>
      </c>
    </row>
    <row r="2589" spans="1:73" ht="13.5" customHeight="1" x14ac:dyDescent="0.25">
      <c r="A2589" s="4" t="str">
        <f t="shared" si="79"/>
        <v>1687_풍각남면_293</v>
      </c>
      <c r="B2589" s="1">
        <v>1687</v>
      </c>
      <c r="C2589" s="1" t="s">
        <v>11322</v>
      </c>
      <c r="D2589" s="1" t="s">
        <v>11323</v>
      </c>
      <c r="E2589" s="1">
        <v>2588</v>
      </c>
      <c r="F2589" s="1">
        <v>12</v>
      </c>
      <c r="G2589" s="1" t="s">
        <v>4606</v>
      </c>
      <c r="H2589" s="1" t="s">
        <v>6467</v>
      </c>
      <c r="I2589" s="1">
        <v>12</v>
      </c>
      <c r="L2589" s="1">
        <v>2</v>
      </c>
      <c r="M2589" s="1" t="s">
        <v>12691</v>
      </c>
      <c r="N2589" s="1" t="s">
        <v>13191</v>
      </c>
      <c r="S2589" s="1" t="s">
        <v>52</v>
      </c>
      <c r="T2589" s="1" t="s">
        <v>6593</v>
      </c>
      <c r="U2589" s="1" t="s">
        <v>83</v>
      </c>
      <c r="V2589" s="1" t="s">
        <v>11397</v>
      </c>
      <c r="W2589" s="1" t="s">
        <v>588</v>
      </c>
      <c r="X2589" s="1" t="s">
        <v>7071</v>
      </c>
      <c r="Y2589" s="1" t="s">
        <v>140</v>
      </c>
      <c r="Z2589" s="1" t="s">
        <v>7129</v>
      </c>
      <c r="AC2589" s="1">
        <v>61</v>
      </c>
      <c r="AD2589" s="1" t="s">
        <v>661</v>
      </c>
      <c r="AE2589" s="1" t="s">
        <v>8765</v>
      </c>
      <c r="AJ2589" s="1" t="s">
        <v>17</v>
      </c>
      <c r="AK2589" s="1" t="s">
        <v>8908</v>
      </c>
      <c r="AL2589" s="1" t="s">
        <v>5044</v>
      </c>
      <c r="AM2589" s="1" t="s">
        <v>8954</v>
      </c>
      <c r="AT2589" s="1" t="s">
        <v>869</v>
      </c>
      <c r="AU2589" s="1" t="s">
        <v>9173</v>
      </c>
      <c r="AV2589" s="1" t="s">
        <v>1811</v>
      </c>
      <c r="AW2589" s="1" t="s">
        <v>7832</v>
      </c>
      <c r="BG2589" s="1" t="s">
        <v>5045</v>
      </c>
      <c r="BH2589" s="1" t="s">
        <v>9939</v>
      </c>
      <c r="BI2589" s="1" t="s">
        <v>5046</v>
      </c>
      <c r="BJ2589" s="1" t="s">
        <v>10231</v>
      </c>
      <c r="BK2589" s="1" t="s">
        <v>173</v>
      </c>
      <c r="BL2589" s="1" t="s">
        <v>6934</v>
      </c>
      <c r="BM2589" s="1" t="s">
        <v>5047</v>
      </c>
      <c r="BN2589" s="1" t="s">
        <v>8147</v>
      </c>
      <c r="BO2589" s="1" t="s">
        <v>42</v>
      </c>
      <c r="BP2589" s="1" t="s">
        <v>8990</v>
      </c>
      <c r="BQ2589" s="1" t="s">
        <v>5048</v>
      </c>
      <c r="BR2589" s="1" t="s">
        <v>12190</v>
      </c>
      <c r="BS2589" s="1" t="s">
        <v>5044</v>
      </c>
      <c r="BT2589" s="1" t="s">
        <v>8954</v>
      </c>
    </row>
    <row r="2590" spans="1:73" ht="13.5" customHeight="1" x14ac:dyDescent="0.25">
      <c r="A2590" s="4" t="str">
        <f t="shared" si="79"/>
        <v>1687_풍각남면_293</v>
      </c>
      <c r="B2590" s="1">
        <v>1687</v>
      </c>
      <c r="C2590" s="1" t="s">
        <v>11322</v>
      </c>
      <c r="D2590" s="1" t="s">
        <v>11323</v>
      </c>
      <c r="E2590" s="1">
        <v>2589</v>
      </c>
      <c r="F2590" s="1">
        <v>12</v>
      </c>
      <c r="G2590" s="1" t="s">
        <v>4606</v>
      </c>
      <c r="H2590" s="1" t="s">
        <v>6467</v>
      </c>
      <c r="I2590" s="1">
        <v>12</v>
      </c>
      <c r="L2590" s="1">
        <v>2</v>
      </c>
      <c r="M2590" s="1" t="s">
        <v>12691</v>
      </c>
      <c r="N2590" s="1" t="s">
        <v>13191</v>
      </c>
      <c r="S2590" s="1" t="s">
        <v>5049</v>
      </c>
      <c r="T2590" s="1" t="s">
        <v>6652</v>
      </c>
      <c r="Y2590" s="1" t="s">
        <v>4172</v>
      </c>
      <c r="Z2590" s="1" t="s">
        <v>8234</v>
      </c>
      <c r="AC2590" s="1">
        <v>12</v>
      </c>
      <c r="AD2590" s="1" t="s">
        <v>150</v>
      </c>
      <c r="AE2590" s="1" t="s">
        <v>8731</v>
      </c>
      <c r="AF2590" s="1" t="s">
        <v>97</v>
      </c>
      <c r="AG2590" s="1" t="s">
        <v>8774</v>
      </c>
    </row>
    <row r="2591" spans="1:73" ht="13.5" customHeight="1" x14ac:dyDescent="0.25">
      <c r="A2591" s="4" t="str">
        <f t="shared" si="79"/>
        <v>1687_풍각남면_293</v>
      </c>
      <c r="B2591" s="1">
        <v>1687</v>
      </c>
      <c r="C2591" s="1" t="s">
        <v>11322</v>
      </c>
      <c r="D2591" s="1" t="s">
        <v>11323</v>
      </c>
      <c r="E2591" s="1">
        <v>2590</v>
      </c>
      <c r="F2591" s="1">
        <v>12</v>
      </c>
      <c r="G2591" s="1" t="s">
        <v>4606</v>
      </c>
      <c r="H2591" s="1" t="s">
        <v>6467</v>
      </c>
      <c r="I2591" s="1">
        <v>12</v>
      </c>
      <c r="L2591" s="1">
        <v>3</v>
      </c>
      <c r="M2591" s="1" t="s">
        <v>682</v>
      </c>
      <c r="N2591" s="1" t="s">
        <v>7333</v>
      </c>
      <c r="O2591" s="1" t="s">
        <v>443</v>
      </c>
      <c r="P2591" s="1" t="s">
        <v>11371</v>
      </c>
      <c r="T2591" s="1" t="s">
        <v>11369</v>
      </c>
      <c r="U2591" s="1" t="s">
        <v>5050</v>
      </c>
      <c r="V2591" s="1" t="s">
        <v>13349</v>
      </c>
      <c r="Y2591" s="1" t="s">
        <v>682</v>
      </c>
      <c r="Z2591" s="1" t="s">
        <v>7333</v>
      </c>
      <c r="AC2591" s="1">
        <v>56</v>
      </c>
      <c r="AD2591" s="1" t="s">
        <v>521</v>
      </c>
      <c r="AE2591" s="1" t="s">
        <v>8761</v>
      </c>
      <c r="AJ2591" s="1" t="s">
        <v>17</v>
      </c>
      <c r="AK2591" s="1" t="s">
        <v>8908</v>
      </c>
      <c r="AL2591" s="1" t="s">
        <v>106</v>
      </c>
      <c r="AM2591" s="1" t="s">
        <v>8894</v>
      </c>
      <c r="AT2591" s="1" t="s">
        <v>60</v>
      </c>
      <c r="AU2591" s="1" t="s">
        <v>7012</v>
      </c>
      <c r="AV2591" s="1" t="s">
        <v>511</v>
      </c>
      <c r="AW2591" s="1" t="s">
        <v>9267</v>
      </c>
      <c r="BB2591" s="1" t="s">
        <v>214</v>
      </c>
      <c r="BC2591" s="1" t="s">
        <v>13383</v>
      </c>
      <c r="BD2591" s="1" t="s">
        <v>2928</v>
      </c>
      <c r="BE2591" s="1" t="s">
        <v>9789</v>
      </c>
      <c r="BG2591" s="1" t="s">
        <v>60</v>
      </c>
      <c r="BH2591" s="1" t="s">
        <v>7012</v>
      </c>
      <c r="BI2591" s="1" t="s">
        <v>5051</v>
      </c>
      <c r="BJ2591" s="1" t="s">
        <v>10232</v>
      </c>
      <c r="BK2591" s="1" t="s">
        <v>60</v>
      </c>
      <c r="BL2591" s="1" t="s">
        <v>7012</v>
      </c>
      <c r="BM2591" s="1" t="s">
        <v>5052</v>
      </c>
      <c r="BN2591" s="1" t="s">
        <v>10660</v>
      </c>
      <c r="BO2591" s="1" t="s">
        <v>60</v>
      </c>
      <c r="BP2591" s="1" t="s">
        <v>7012</v>
      </c>
      <c r="BQ2591" s="1" t="s">
        <v>5053</v>
      </c>
      <c r="BR2591" s="1" t="s">
        <v>12267</v>
      </c>
      <c r="BS2591" s="1" t="s">
        <v>680</v>
      </c>
      <c r="BT2591" s="1" t="s">
        <v>8897</v>
      </c>
    </row>
    <row r="2592" spans="1:73" ht="13.5" customHeight="1" x14ac:dyDescent="0.25">
      <c r="A2592" s="4" t="str">
        <f t="shared" si="79"/>
        <v>1687_풍각남면_293</v>
      </c>
      <c r="B2592" s="1">
        <v>1687</v>
      </c>
      <c r="C2592" s="1" t="s">
        <v>11322</v>
      </c>
      <c r="D2592" s="1" t="s">
        <v>11323</v>
      </c>
      <c r="E2592" s="1">
        <v>2591</v>
      </c>
      <c r="F2592" s="1">
        <v>12</v>
      </c>
      <c r="G2592" s="1" t="s">
        <v>4606</v>
      </c>
      <c r="H2592" s="1" t="s">
        <v>6467</v>
      </c>
      <c r="I2592" s="1">
        <v>12</v>
      </c>
      <c r="L2592" s="1">
        <v>3</v>
      </c>
      <c r="M2592" s="1" t="s">
        <v>682</v>
      </c>
      <c r="N2592" s="1" t="s">
        <v>7333</v>
      </c>
      <c r="S2592" s="1" t="s">
        <v>52</v>
      </c>
      <c r="T2592" s="1" t="s">
        <v>6593</v>
      </c>
      <c r="U2592" s="1" t="s">
        <v>5054</v>
      </c>
      <c r="V2592" s="1" t="s">
        <v>13353</v>
      </c>
      <c r="Y2592" s="1" t="s">
        <v>3233</v>
      </c>
      <c r="Z2592" s="1" t="s">
        <v>8346</v>
      </c>
      <c r="AC2592" s="1">
        <v>66</v>
      </c>
      <c r="AD2592" s="1" t="s">
        <v>333</v>
      </c>
      <c r="AE2592" s="1" t="s">
        <v>8749</v>
      </c>
      <c r="AJ2592" s="1" t="s">
        <v>17</v>
      </c>
      <c r="AK2592" s="1" t="s">
        <v>8908</v>
      </c>
      <c r="AL2592" s="1" t="s">
        <v>51</v>
      </c>
      <c r="AM2592" s="1" t="s">
        <v>8849</v>
      </c>
      <c r="AT2592" s="1" t="s">
        <v>60</v>
      </c>
      <c r="AU2592" s="1" t="s">
        <v>7012</v>
      </c>
      <c r="AV2592" s="1" t="s">
        <v>1068</v>
      </c>
      <c r="AW2592" s="1" t="s">
        <v>7332</v>
      </c>
      <c r="BB2592" s="1" t="s">
        <v>214</v>
      </c>
      <c r="BC2592" s="1" t="s">
        <v>13383</v>
      </c>
      <c r="BD2592" s="1" t="s">
        <v>4716</v>
      </c>
      <c r="BE2592" s="1" t="s">
        <v>8267</v>
      </c>
      <c r="BG2592" s="1" t="s">
        <v>60</v>
      </c>
      <c r="BH2592" s="1" t="s">
        <v>7012</v>
      </c>
      <c r="BI2592" s="1" t="s">
        <v>13743</v>
      </c>
      <c r="BJ2592" s="1" t="s">
        <v>10219</v>
      </c>
      <c r="BK2592" s="1" t="s">
        <v>60</v>
      </c>
      <c r="BL2592" s="1" t="s">
        <v>7012</v>
      </c>
      <c r="BM2592" s="1" t="s">
        <v>5055</v>
      </c>
      <c r="BN2592" s="1" t="s">
        <v>10661</v>
      </c>
      <c r="BO2592" s="1" t="s">
        <v>216</v>
      </c>
      <c r="BP2592" s="1" t="s">
        <v>13344</v>
      </c>
      <c r="BQ2592" s="1" t="s">
        <v>1068</v>
      </c>
      <c r="BR2592" s="1" t="s">
        <v>7332</v>
      </c>
      <c r="BS2592" s="1" t="s">
        <v>51</v>
      </c>
      <c r="BT2592" s="1" t="s">
        <v>8849</v>
      </c>
    </row>
    <row r="2593" spans="1:73" ht="13.5" customHeight="1" x14ac:dyDescent="0.25">
      <c r="A2593" s="4" t="str">
        <f t="shared" si="79"/>
        <v>1687_풍각남면_293</v>
      </c>
      <c r="B2593" s="1">
        <v>1687</v>
      </c>
      <c r="C2593" s="1" t="s">
        <v>11322</v>
      </c>
      <c r="D2593" s="1" t="s">
        <v>11323</v>
      </c>
      <c r="E2593" s="1">
        <v>2592</v>
      </c>
      <c r="F2593" s="1">
        <v>12</v>
      </c>
      <c r="G2593" s="1" t="s">
        <v>4606</v>
      </c>
      <c r="H2593" s="1" t="s">
        <v>6467</v>
      </c>
      <c r="I2593" s="1">
        <v>12</v>
      </c>
      <c r="L2593" s="1">
        <v>3</v>
      </c>
      <c r="M2593" s="1" t="s">
        <v>682</v>
      </c>
      <c r="N2593" s="1" t="s">
        <v>7333</v>
      </c>
      <c r="S2593" s="1" t="s">
        <v>11385</v>
      </c>
      <c r="T2593" s="1" t="s">
        <v>6606</v>
      </c>
      <c r="U2593" s="1" t="s">
        <v>5056</v>
      </c>
      <c r="V2593" s="1" t="s">
        <v>6977</v>
      </c>
      <c r="Y2593" s="1" t="s">
        <v>13738</v>
      </c>
      <c r="Z2593" s="1" t="s">
        <v>7212</v>
      </c>
      <c r="AC2593" s="1">
        <v>11</v>
      </c>
      <c r="AD2593" s="1" t="s">
        <v>192</v>
      </c>
      <c r="AE2593" s="1" t="s">
        <v>8735</v>
      </c>
      <c r="AV2593" s="1" t="s">
        <v>320</v>
      </c>
      <c r="AW2593" s="1" t="s">
        <v>12306</v>
      </c>
      <c r="BD2593" s="1" t="s">
        <v>320</v>
      </c>
      <c r="BE2593" s="1" t="s">
        <v>11839</v>
      </c>
      <c r="BU2593" s="1" t="s">
        <v>3624</v>
      </c>
    </row>
    <row r="2594" spans="1:73" ht="13.5" customHeight="1" x14ac:dyDescent="0.25">
      <c r="A2594" s="4" t="str">
        <f t="shared" si="79"/>
        <v>1687_풍각남면_293</v>
      </c>
      <c r="B2594" s="1">
        <v>1687</v>
      </c>
      <c r="C2594" s="1" t="s">
        <v>11322</v>
      </c>
      <c r="D2594" s="1" t="s">
        <v>11323</v>
      </c>
      <c r="E2594" s="1">
        <v>2593</v>
      </c>
      <c r="F2594" s="1">
        <v>12</v>
      </c>
      <c r="G2594" s="1" t="s">
        <v>4606</v>
      </c>
      <c r="H2594" s="1" t="s">
        <v>6467</v>
      </c>
      <c r="I2594" s="1">
        <v>12</v>
      </c>
      <c r="L2594" s="1">
        <v>4</v>
      </c>
      <c r="M2594" s="1" t="s">
        <v>12692</v>
      </c>
      <c r="N2594" s="1" t="s">
        <v>13192</v>
      </c>
      <c r="O2594" s="1" t="s">
        <v>443</v>
      </c>
      <c r="P2594" s="1" t="s">
        <v>11371</v>
      </c>
      <c r="T2594" s="1" t="s">
        <v>11368</v>
      </c>
      <c r="U2594" s="1" t="s">
        <v>1924</v>
      </c>
      <c r="V2594" s="1" t="s">
        <v>11424</v>
      </c>
      <c r="W2594" s="1" t="s">
        <v>74</v>
      </c>
      <c r="X2594" s="1" t="s">
        <v>7057</v>
      </c>
      <c r="Y2594" s="1" t="s">
        <v>5057</v>
      </c>
      <c r="Z2594" s="1" t="s">
        <v>8367</v>
      </c>
      <c r="AC2594" s="1">
        <v>40</v>
      </c>
      <c r="AD2594" s="1" t="s">
        <v>327</v>
      </c>
      <c r="AE2594" s="1" t="s">
        <v>8748</v>
      </c>
      <c r="AJ2594" s="1" t="s">
        <v>17</v>
      </c>
      <c r="AK2594" s="1" t="s">
        <v>8908</v>
      </c>
      <c r="AL2594" s="1" t="s">
        <v>196</v>
      </c>
      <c r="AM2594" s="1" t="s">
        <v>8873</v>
      </c>
      <c r="AT2594" s="1" t="s">
        <v>5058</v>
      </c>
      <c r="AU2594" s="1" t="s">
        <v>9230</v>
      </c>
      <c r="AV2594" s="1" t="s">
        <v>5059</v>
      </c>
      <c r="AW2594" s="1" t="s">
        <v>8696</v>
      </c>
      <c r="BG2594" s="1" t="s">
        <v>159</v>
      </c>
      <c r="BH2594" s="1" t="s">
        <v>9166</v>
      </c>
      <c r="BI2594" s="1" t="s">
        <v>13868</v>
      </c>
      <c r="BJ2594" s="1" t="s">
        <v>11502</v>
      </c>
      <c r="BK2594" s="1" t="s">
        <v>159</v>
      </c>
      <c r="BL2594" s="1" t="s">
        <v>9166</v>
      </c>
      <c r="BM2594" s="1" t="s">
        <v>5060</v>
      </c>
      <c r="BN2594" s="1" t="s">
        <v>10324</v>
      </c>
      <c r="BO2594" s="1" t="s">
        <v>60</v>
      </c>
      <c r="BP2594" s="1" t="s">
        <v>7012</v>
      </c>
      <c r="BQ2594" s="1" t="s">
        <v>5061</v>
      </c>
      <c r="BR2594" s="1" t="s">
        <v>12121</v>
      </c>
      <c r="BS2594" s="1" t="s">
        <v>56</v>
      </c>
      <c r="BT2594" s="1" t="s">
        <v>11552</v>
      </c>
      <c r="BU2594" s="1" t="s">
        <v>14196</v>
      </c>
    </row>
    <row r="2595" spans="1:73" ht="13.5" customHeight="1" x14ac:dyDescent="0.25">
      <c r="A2595" s="4" t="str">
        <f t="shared" si="79"/>
        <v>1687_풍각남면_293</v>
      </c>
      <c r="B2595" s="1">
        <v>1687</v>
      </c>
      <c r="C2595" s="1" t="s">
        <v>11322</v>
      </c>
      <c r="D2595" s="1" t="s">
        <v>11323</v>
      </c>
      <c r="E2595" s="1">
        <v>2594</v>
      </c>
      <c r="F2595" s="1">
        <v>12</v>
      </c>
      <c r="G2595" s="1" t="s">
        <v>4606</v>
      </c>
      <c r="H2595" s="1" t="s">
        <v>6467</v>
      </c>
      <c r="I2595" s="1">
        <v>12</v>
      </c>
      <c r="L2595" s="1">
        <v>4</v>
      </c>
      <c r="M2595" s="1" t="s">
        <v>12692</v>
      </c>
      <c r="N2595" s="1" t="s">
        <v>13192</v>
      </c>
      <c r="S2595" s="1" t="s">
        <v>52</v>
      </c>
      <c r="T2595" s="1" t="s">
        <v>6593</v>
      </c>
      <c r="U2595" s="1" t="s">
        <v>83</v>
      </c>
      <c r="V2595" s="1" t="s">
        <v>11397</v>
      </c>
      <c r="W2595" s="1" t="s">
        <v>84</v>
      </c>
      <c r="X2595" s="1" t="s">
        <v>11440</v>
      </c>
      <c r="Y2595" s="1" t="s">
        <v>3991</v>
      </c>
      <c r="Z2595" s="1" t="s">
        <v>8067</v>
      </c>
      <c r="AC2595" s="1">
        <v>33</v>
      </c>
      <c r="AD2595" s="1" t="s">
        <v>574</v>
      </c>
      <c r="AE2595" s="1" t="s">
        <v>8762</v>
      </c>
      <c r="AJ2595" s="1" t="s">
        <v>17</v>
      </c>
      <c r="AK2595" s="1" t="s">
        <v>8908</v>
      </c>
      <c r="AL2595" s="1" t="s">
        <v>86</v>
      </c>
      <c r="AM2595" s="1" t="s">
        <v>8853</v>
      </c>
      <c r="AT2595" s="1" t="s">
        <v>293</v>
      </c>
      <c r="AU2595" s="1" t="s">
        <v>6947</v>
      </c>
      <c r="AV2595" s="1" t="s">
        <v>1397</v>
      </c>
      <c r="AW2595" s="1" t="s">
        <v>9615</v>
      </c>
      <c r="BG2595" s="1" t="s">
        <v>293</v>
      </c>
      <c r="BH2595" s="1" t="s">
        <v>6947</v>
      </c>
      <c r="BI2595" s="1" t="s">
        <v>2383</v>
      </c>
      <c r="BJ2595" s="1" t="s">
        <v>7678</v>
      </c>
      <c r="BK2595" s="1" t="s">
        <v>60</v>
      </c>
      <c r="BL2595" s="1" t="s">
        <v>7012</v>
      </c>
      <c r="BM2595" s="1" t="s">
        <v>1328</v>
      </c>
      <c r="BN2595" s="1" t="s">
        <v>7818</v>
      </c>
      <c r="BO2595" s="1" t="s">
        <v>60</v>
      </c>
      <c r="BP2595" s="1" t="s">
        <v>7012</v>
      </c>
      <c r="BQ2595" s="1" t="s">
        <v>5062</v>
      </c>
      <c r="BR2595" s="1" t="s">
        <v>11956</v>
      </c>
      <c r="BS2595" s="1" t="s">
        <v>56</v>
      </c>
      <c r="BT2595" s="1" t="s">
        <v>11552</v>
      </c>
    </row>
    <row r="2596" spans="1:73" ht="13.5" customHeight="1" x14ac:dyDescent="0.25">
      <c r="A2596" s="4" t="str">
        <f t="shared" si="79"/>
        <v>1687_풍각남면_293</v>
      </c>
      <c r="B2596" s="1">
        <v>1687</v>
      </c>
      <c r="C2596" s="1" t="s">
        <v>11322</v>
      </c>
      <c r="D2596" s="1" t="s">
        <v>11323</v>
      </c>
      <c r="E2596" s="1">
        <v>2595</v>
      </c>
      <c r="F2596" s="1">
        <v>12</v>
      </c>
      <c r="G2596" s="1" t="s">
        <v>4606</v>
      </c>
      <c r="H2596" s="1" t="s">
        <v>6467</v>
      </c>
      <c r="I2596" s="1">
        <v>12</v>
      </c>
      <c r="L2596" s="1">
        <v>5</v>
      </c>
      <c r="M2596" s="1" t="s">
        <v>12693</v>
      </c>
      <c r="N2596" s="1" t="s">
        <v>13193</v>
      </c>
      <c r="T2596" s="1" t="s">
        <v>11368</v>
      </c>
      <c r="U2596" s="1" t="s">
        <v>13590</v>
      </c>
      <c r="V2596" s="1" t="s">
        <v>13591</v>
      </c>
      <c r="W2596" s="1" t="s">
        <v>98</v>
      </c>
      <c r="X2596" s="1" t="s">
        <v>11439</v>
      </c>
      <c r="Y2596" s="1" t="s">
        <v>13588</v>
      </c>
      <c r="Z2596" s="1" t="s">
        <v>13589</v>
      </c>
      <c r="AC2596" s="1">
        <v>64</v>
      </c>
      <c r="AD2596" s="1" t="s">
        <v>72</v>
      </c>
      <c r="AE2596" s="1" t="s">
        <v>8718</v>
      </c>
      <c r="AJ2596" s="1" t="s">
        <v>17</v>
      </c>
      <c r="AK2596" s="1" t="s">
        <v>8908</v>
      </c>
      <c r="AL2596" s="1" t="s">
        <v>56</v>
      </c>
      <c r="AM2596" s="1" t="s">
        <v>11552</v>
      </c>
      <c r="AT2596" s="1" t="s">
        <v>60</v>
      </c>
      <c r="AU2596" s="1" t="s">
        <v>7012</v>
      </c>
      <c r="AV2596" s="1" t="s">
        <v>3198</v>
      </c>
      <c r="AW2596" s="1" t="s">
        <v>7697</v>
      </c>
      <c r="BG2596" s="1" t="s">
        <v>60</v>
      </c>
      <c r="BH2596" s="1" t="s">
        <v>7012</v>
      </c>
      <c r="BI2596" s="1" t="s">
        <v>3506</v>
      </c>
      <c r="BJ2596" s="1" t="s">
        <v>13654</v>
      </c>
      <c r="BK2596" s="1" t="s">
        <v>60</v>
      </c>
      <c r="BL2596" s="1" t="s">
        <v>7012</v>
      </c>
      <c r="BM2596" s="1" t="s">
        <v>4657</v>
      </c>
      <c r="BN2596" s="1" t="s">
        <v>13671</v>
      </c>
      <c r="BO2596" s="1" t="s">
        <v>60</v>
      </c>
      <c r="BP2596" s="1" t="s">
        <v>7012</v>
      </c>
      <c r="BQ2596" s="1" t="s">
        <v>4658</v>
      </c>
      <c r="BR2596" s="1" t="s">
        <v>11135</v>
      </c>
      <c r="BS2596" s="1" t="s">
        <v>4834</v>
      </c>
      <c r="BT2596" s="1" t="s">
        <v>8951</v>
      </c>
      <c r="BU2596" s="1" t="s">
        <v>14197</v>
      </c>
    </row>
    <row r="2597" spans="1:73" ht="13.5" customHeight="1" x14ac:dyDescent="0.25">
      <c r="A2597" s="4" t="str">
        <f t="shared" si="79"/>
        <v>1687_풍각남면_293</v>
      </c>
      <c r="B2597" s="1">
        <v>1687</v>
      </c>
      <c r="C2597" s="1" t="s">
        <v>11322</v>
      </c>
      <c r="D2597" s="1" t="s">
        <v>11323</v>
      </c>
      <c r="E2597" s="1">
        <v>2596</v>
      </c>
      <c r="F2597" s="1">
        <v>12</v>
      </c>
      <c r="G2597" s="1" t="s">
        <v>4606</v>
      </c>
      <c r="H2597" s="1" t="s">
        <v>6467</v>
      </c>
      <c r="I2597" s="1">
        <v>13</v>
      </c>
      <c r="J2597" s="1" t="s">
        <v>5064</v>
      </c>
      <c r="K2597" s="1" t="s">
        <v>6550</v>
      </c>
      <c r="L2597" s="1">
        <v>1</v>
      </c>
      <c r="M2597" s="1" t="s">
        <v>1426</v>
      </c>
      <c r="N2597" s="1" t="s">
        <v>8336</v>
      </c>
      <c r="O2597" s="1" t="s">
        <v>443</v>
      </c>
      <c r="P2597" s="1" t="s">
        <v>11371</v>
      </c>
      <c r="T2597" s="1" t="s">
        <v>11368</v>
      </c>
      <c r="U2597" s="1" t="s">
        <v>44</v>
      </c>
      <c r="V2597" s="1" t="s">
        <v>6669</v>
      </c>
      <c r="Y2597" s="1" t="s">
        <v>1426</v>
      </c>
      <c r="Z2597" s="1" t="s">
        <v>8336</v>
      </c>
      <c r="AC2597" s="1">
        <v>51</v>
      </c>
      <c r="AD2597" s="1" t="s">
        <v>107</v>
      </c>
      <c r="AE2597" s="1" t="s">
        <v>8723</v>
      </c>
      <c r="AJ2597" s="1" t="s">
        <v>17</v>
      </c>
      <c r="AK2597" s="1" t="s">
        <v>8908</v>
      </c>
      <c r="AL2597" s="1" t="s">
        <v>56</v>
      </c>
      <c r="AM2597" s="1" t="s">
        <v>11552</v>
      </c>
      <c r="AN2597" s="1" t="s">
        <v>2500</v>
      </c>
      <c r="AO2597" s="1" t="s">
        <v>8924</v>
      </c>
      <c r="AP2597" s="1" t="s">
        <v>58</v>
      </c>
      <c r="AQ2597" s="1" t="s">
        <v>6774</v>
      </c>
      <c r="AR2597" s="1" t="s">
        <v>5065</v>
      </c>
      <c r="AS2597" s="1" t="s">
        <v>13646</v>
      </c>
      <c r="AT2597" s="1" t="s">
        <v>60</v>
      </c>
      <c r="AU2597" s="1" t="s">
        <v>7012</v>
      </c>
      <c r="AV2597" s="1" t="s">
        <v>2657</v>
      </c>
      <c r="AW2597" s="1" t="s">
        <v>7746</v>
      </c>
      <c r="BB2597" s="1" t="s">
        <v>46</v>
      </c>
      <c r="BC2597" s="1" t="s">
        <v>6783</v>
      </c>
      <c r="BD2597" s="1" t="s">
        <v>4947</v>
      </c>
      <c r="BE2597" s="1" t="s">
        <v>8369</v>
      </c>
      <c r="BG2597" s="1" t="s">
        <v>60</v>
      </c>
      <c r="BH2597" s="1" t="s">
        <v>7012</v>
      </c>
      <c r="BI2597" s="1" t="s">
        <v>5066</v>
      </c>
      <c r="BJ2597" s="1" t="s">
        <v>10233</v>
      </c>
      <c r="BK2597" s="1" t="s">
        <v>60</v>
      </c>
      <c r="BL2597" s="1" t="s">
        <v>7012</v>
      </c>
      <c r="BM2597" s="1" t="s">
        <v>5067</v>
      </c>
      <c r="BN2597" s="1" t="s">
        <v>10662</v>
      </c>
      <c r="BO2597" s="1" t="s">
        <v>60</v>
      </c>
      <c r="BP2597" s="1" t="s">
        <v>7012</v>
      </c>
      <c r="BQ2597" s="1" t="s">
        <v>13952</v>
      </c>
      <c r="BR2597" s="1" t="s">
        <v>12284</v>
      </c>
      <c r="BS2597" s="1" t="s">
        <v>351</v>
      </c>
      <c r="BT2597" s="1" t="s">
        <v>8854</v>
      </c>
    </row>
    <row r="2598" spans="1:73" ht="13.5" customHeight="1" x14ac:dyDescent="0.25">
      <c r="A2598" s="4" t="str">
        <f t="shared" si="79"/>
        <v>1687_풍각남면_293</v>
      </c>
      <c r="B2598" s="1">
        <v>1687</v>
      </c>
      <c r="C2598" s="1" t="s">
        <v>11322</v>
      </c>
      <c r="D2598" s="1" t="s">
        <v>11323</v>
      </c>
      <c r="E2598" s="1">
        <v>2597</v>
      </c>
      <c r="F2598" s="1">
        <v>12</v>
      </c>
      <c r="G2598" s="1" t="s">
        <v>4606</v>
      </c>
      <c r="H2598" s="1" t="s">
        <v>6467</v>
      </c>
      <c r="I2598" s="1">
        <v>13</v>
      </c>
      <c r="L2598" s="1">
        <v>1</v>
      </c>
      <c r="M2598" s="1" t="s">
        <v>1426</v>
      </c>
      <c r="N2598" s="1" t="s">
        <v>8336</v>
      </c>
      <c r="S2598" s="1" t="s">
        <v>52</v>
      </c>
      <c r="T2598" s="1" t="s">
        <v>6593</v>
      </c>
      <c r="U2598" s="1" t="s">
        <v>53</v>
      </c>
      <c r="V2598" s="1" t="s">
        <v>6668</v>
      </c>
      <c r="Y2598" s="1" t="s">
        <v>4346</v>
      </c>
      <c r="Z2598" s="1" t="s">
        <v>8168</v>
      </c>
      <c r="AC2598" s="1">
        <v>39</v>
      </c>
      <c r="AD2598" s="1" t="s">
        <v>347</v>
      </c>
      <c r="AE2598" s="1" t="s">
        <v>8751</v>
      </c>
      <c r="AJ2598" s="1" t="s">
        <v>17</v>
      </c>
      <c r="AK2598" s="1" t="s">
        <v>8908</v>
      </c>
      <c r="AL2598" s="1" t="s">
        <v>833</v>
      </c>
      <c r="AM2598" s="1" t="s">
        <v>8552</v>
      </c>
      <c r="AN2598" s="1" t="s">
        <v>41</v>
      </c>
      <c r="AO2598" s="1" t="s">
        <v>6620</v>
      </c>
      <c r="AP2598" s="1" t="s">
        <v>575</v>
      </c>
      <c r="AQ2598" s="1" t="s">
        <v>9010</v>
      </c>
      <c r="AR2598" s="1" t="s">
        <v>5068</v>
      </c>
      <c r="AS2598" s="1" t="s">
        <v>9114</v>
      </c>
      <c r="AV2598" s="1" t="s">
        <v>3220</v>
      </c>
      <c r="AW2598" s="1" t="s">
        <v>9595</v>
      </c>
      <c r="BB2598" s="1" t="s">
        <v>5069</v>
      </c>
      <c r="BC2598" s="1" t="s">
        <v>7104</v>
      </c>
      <c r="BD2598" s="1" t="s">
        <v>1565</v>
      </c>
      <c r="BE2598" s="1" t="s">
        <v>8359</v>
      </c>
      <c r="BG2598" s="1" t="s">
        <v>44</v>
      </c>
      <c r="BH2598" s="1" t="s">
        <v>6669</v>
      </c>
      <c r="BI2598" s="1" t="s">
        <v>319</v>
      </c>
      <c r="BJ2598" s="1" t="s">
        <v>7951</v>
      </c>
      <c r="BK2598" s="1" t="s">
        <v>44</v>
      </c>
      <c r="BL2598" s="1" t="s">
        <v>6669</v>
      </c>
      <c r="BM2598" s="1" t="s">
        <v>383</v>
      </c>
      <c r="BN2598" s="1" t="s">
        <v>9361</v>
      </c>
      <c r="BO2598" s="1" t="s">
        <v>44</v>
      </c>
      <c r="BP2598" s="1" t="s">
        <v>6669</v>
      </c>
      <c r="BQ2598" s="1" t="s">
        <v>831</v>
      </c>
      <c r="BR2598" s="1" t="s">
        <v>9374</v>
      </c>
      <c r="BS2598" s="1" t="s">
        <v>680</v>
      </c>
      <c r="BT2598" s="1" t="s">
        <v>8897</v>
      </c>
    </row>
    <row r="2599" spans="1:73" ht="13.5" customHeight="1" x14ac:dyDescent="0.25">
      <c r="A2599" s="4" t="str">
        <f t="shared" si="79"/>
        <v>1687_풍각남면_293</v>
      </c>
      <c r="B2599" s="1">
        <v>1687</v>
      </c>
      <c r="C2599" s="1" t="s">
        <v>11322</v>
      </c>
      <c r="D2599" s="1" t="s">
        <v>11323</v>
      </c>
      <c r="E2599" s="1">
        <v>2598</v>
      </c>
      <c r="F2599" s="1">
        <v>12</v>
      </c>
      <c r="G2599" s="1" t="s">
        <v>4606</v>
      </c>
      <c r="H2599" s="1" t="s">
        <v>6467</v>
      </c>
      <c r="I2599" s="1">
        <v>13</v>
      </c>
      <c r="L2599" s="1">
        <v>1</v>
      </c>
      <c r="M2599" s="1" t="s">
        <v>1426</v>
      </c>
      <c r="N2599" s="1" t="s">
        <v>8336</v>
      </c>
      <c r="S2599" s="1" t="s">
        <v>68</v>
      </c>
      <c r="T2599" s="1" t="s">
        <v>6595</v>
      </c>
      <c r="Y2599" s="1" t="s">
        <v>2430</v>
      </c>
      <c r="Z2599" s="1" t="s">
        <v>8369</v>
      </c>
      <c r="AC2599" s="1">
        <v>73</v>
      </c>
      <c r="AD2599" s="1" t="s">
        <v>314</v>
      </c>
      <c r="AE2599" s="1" t="s">
        <v>8747</v>
      </c>
    </row>
    <row r="2600" spans="1:73" ht="13.5" customHeight="1" x14ac:dyDescent="0.25">
      <c r="A2600" s="4" t="str">
        <f t="shared" si="79"/>
        <v>1687_풍각남면_293</v>
      </c>
      <c r="B2600" s="1">
        <v>1687</v>
      </c>
      <c r="C2600" s="1" t="s">
        <v>11322</v>
      </c>
      <c r="D2600" s="1" t="s">
        <v>11323</v>
      </c>
      <c r="E2600" s="1">
        <v>2599</v>
      </c>
      <c r="F2600" s="1">
        <v>12</v>
      </c>
      <c r="G2600" s="1" t="s">
        <v>4606</v>
      </c>
      <c r="H2600" s="1" t="s">
        <v>6467</v>
      </c>
      <c r="I2600" s="1">
        <v>13</v>
      </c>
      <c r="L2600" s="1">
        <v>1</v>
      </c>
      <c r="M2600" s="1" t="s">
        <v>1426</v>
      </c>
      <c r="N2600" s="1" t="s">
        <v>8336</v>
      </c>
      <c r="S2600" s="1" t="s">
        <v>147</v>
      </c>
      <c r="T2600" s="1" t="s">
        <v>6598</v>
      </c>
      <c r="U2600" s="1" t="s">
        <v>1089</v>
      </c>
      <c r="V2600" s="1" t="s">
        <v>6744</v>
      </c>
      <c r="Y2600" s="1" t="s">
        <v>3945</v>
      </c>
      <c r="Z2600" s="1" t="s">
        <v>8370</v>
      </c>
      <c r="AC2600" s="1">
        <v>39</v>
      </c>
      <c r="AD2600" s="1" t="s">
        <v>347</v>
      </c>
      <c r="AE2600" s="1" t="s">
        <v>8751</v>
      </c>
    </row>
    <row r="2601" spans="1:73" ht="13.5" customHeight="1" x14ac:dyDescent="0.25">
      <c r="A2601" s="4" t="str">
        <f t="shared" si="79"/>
        <v>1687_풍각남면_293</v>
      </c>
      <c r="B2601" s="1">
        <v>1687</v>
      </c>
      <c r="C2601" s="1" t="s">
        <v>11322</v>
      </c>
      <c r="D2601" s="1" t="s">
        <v>11323</v>
      </c>
      <c r="E2601" s="1">
        <v>2600</v>
      </c>
      <c r="F2601" s="1">
        <v>12</v>
      </c>
      <c r="G2601" s="1" t="s">
        <v>4606</v>
      </c>
      <c r="H2601" s="1" t="s">
        <v>6467</v>
      </c>
      <c r="I2601" s="1">
        <v>13</v>
      </c>
      <c r="L2601" s="1">
        <v>1</v>
      </c>
      <c r="M2601" s="1" t="s">
        <v>1426</v>
      </c>
      <c r="N2601" s="1" t="s">
        <v>8336</v>
      </c>
      <c r="S2601" s="1" t="s">
        <v>70</v>
      </c>
      <c r="T2601" s="1" t="s">
        <v>6596</v>
      </c>
      <c r="Y2601" s="1" t="s">
        <v>639</v>
      </c>
      <c r="Z2601" s="1" t="s">
        <v>7228</v>
      </c>
      <c r="AC2601" s="1">
        <v>10</v>
      </c>
      <c r="AD2601" s="1" t="s">
        <v>67</v>
      </c>
      <c r="AE2601" s="1" t="s">
        <v>8717</v>
      </c>
    </row>
    <row r="2602" spans="1:73" ht="13.5" customHeight="1" x14ac:dyDescent="0.25">
      <c r="A2602" s="4" t="str">
        <f t="shared" si="79"/>
        <v>1687_풍각남면_293</v>
      </c>
      <c r="B2602" s="1">
        <v>1687</v>
      </c>
      <c r="C2602" s="1" t="s">
        <v>11322</v>
      </c>
      <c r="D2602" s="1" t="s">
        <v>11323</v>
      </c>
      <c r="E2602" s="1">
        <v>2601</v>
      </c>
      <c r="F2602" s="1">
        <v>12</v>
      </c>
      <c r="G2602" s="1" t="s">
        <v>4606</v>
      </c>
      <c r="H2602" s="1" t="s">
        <v>6467</v>
      </c>
      <c r="I2602" s="1">
        <v>13</v>
      </c>
      <c r="L2602" s="1">
        <v>1</v>
      </c>
      <c r="M2602" s="1" t="s">
        <v>1426</v>
      </c>
      <c r="N2602" s="1" t="s">
        <v>8336</v>
      </c>
      <c r="S2602" s="1" t="s">
        <v>93</v>
      </c>
      <c r="T2602" s="1" t="s">
        <v>6597</v>
      </c>
      <c r="Y2602" s="1" t="s">
        <v>4936</v>
      </c>
      <c r="Z2602" s="1" t="s">
        <v>8334</v>
      </c>
      <c r="AC2602" s="1">
        <v>2</v>
      </c>
      <c r="AD2602" s="1" t="s">
        <v>69</v>
      </c>
      <c r="AE2602" s="1" t="s">
        <v>6722</v>
      </c>
    </row>
    <row r="2603" spans="1:73" ht="13.5" customHeight="1" x14ac:dyDescent="0.25">
      <c r="A2603" s="4" t="str">
        <f t="shared" si="79"/>
        <v>1687_풍각남면_293</v>
      </c>
      <c r="B2603" s="1">
        <v>1687</v>
      </c>
      <c r="C2603" s="1" t="s">
        <v>11322</v>
      </c>
      <c r="D2603" s="1" t="s">
        <v>11323</v>
      </c>
      <c r="E2603" s="1">
        <v>2602</v>
      </c>
      <c r="F2603" s="1">
        <v>12</v>
      </c>
      <c r="G2603" s="1" t="s">
        <v>4606</v>
      </c>
      <c r="H2603" s="1" t="s">
        <v>6467</v>
      </c>
      <c r="I2603" s="1">
        <v>13</v>
      </c>
      <c r="L2603" s="1">
        <v>2</v>
      </c>
      <c r="M2603" s="1" t="s">
        <v>12694</v>
      </c>
      <c r="N2603" s="1" t="s">
        <v>13194</v>
      </c>
      <c r="T2603" s="1" t="s">
        <v>11369</v>
      </c>
      <c r="U2603" s="1" t="s">
        <v>402</v>
      </c>
      <c r="V2603" s="1" t="s">
        <v>6694</v>
      </c>
      <c r="W2603" s="1" t="s">
        <v>84</v>
      </c>
      <c r="X2603" s="1" t="s">
        <v>11440</v>
      </c>
      <c r="Y2603" s="1" t="s">
        <v>5070</v>
      </c>
      <c r="Z2603" s="1" t="s">
        <v>8371</v>
      </c>
      <c r="AC2603" s="1">
        <v>57</v>
      </c>
      <c r="AD2603" s="1" t="s">
        <v>2010</v>
      </c>
      <c r="AE2603" s="1" t="s">
        <v>8771</v>
      </c>
      <c r="AJ2603" s="1" t="s">
        <v>17</v>
      </c>
      <c r="AK2603" s="1" t="s">
        <v>8908</v>
      </c>
      <c r="AL2603" s="1" t="s">
        <v>2761</v>
      </c>
      <c r="AM2603" s="1" t="s">
        <v>8901</v>
      </c>
      <c r="AT2603" s="1" t="s">
        <v>471</v>
      </c>
      <c r="AU2603" s="1" t="s">
        <v>9170</v>
      </c>
      <c r="AV2603" s="1" t="s">
        <v>5023</v>
      </c>
      <c r="AW2603" s="1" t="s">
        <v>9612</v>
      </c>
      <c r="BG2603" s="1" t="s">
        <v>5024</v>
      </c>
      <c r="BH2603" s="1" t="s">
        <v>9937</v>
      </c>
      <c r="BI2603" s="1" t="s">
        <v>5025</v>
      </c>
      <c r="BJ2603" s="1" t="s">
        <v>10191</v>
      </c>
      <c r="BK2603" s="1" t="s">
        <v>5024</v>
      </c>
      <c r="BL2603" s="1" t="s">
        <v>9937</v>
      </c>
      <c r="BM2603" s="1" t="s">
        <v>2970</v>
      </c>
      <c r="BN2603" s="1" t="s">
        <v>7161</v>
      </c>
      <c r="BO2603" s="1" t="s">
        <v>471</v>
      </c>
      <c r="BP2603" s="1" t="s">
        <v>9170</v>
      </c>
      <c r="BQ2603" s="1" t="s">
        <v>13951</v>
      </c>
      <c r="BR2603" s="1" t="s">
        <v>11157</v>
      </c>
      <c r="BS2603" s="1" t="s">
        <v>77</v>
      </c>
      <c r="BT2603" s="1" t="s">
        <v>8882</v>
      </c>
    </row>
    <row r="2604" spans="1:73" ht="13.5" customHeight="1" x14ac:dyDescent="0.25">
      <c r="A2604" s="4" t="str">
        <f t="shared" si="79"/>
        <v>1687_풍각남면_293</v>
      </c>
      <c r="B2604" s="1">
        <v>1687</v>
      </c>
      <c r="C2604" s="1" t="s">
        <v>11322</v>
      </c>
      <c r="D2604" s="1" t="s">
        <v>11323</v>
      </c>
      <c r="E2604" s="1">
        <v>2603</v>
      </c>
      <c r="F2604" s="1">
        <v>12</v>
      </c>
      <c r="G2604" s="1" t="s">
        <v>4606</v>
      </c>
      <c r="H2604" s="1" t="s">
        <v>6467</v>
      </c>
      <c r="I2604" s="1">
        <v>13</v>
      </c>
      <c r="L2604" s="1">
        <v>2</v>
      </c>
      <c r="M2604" s="1" t="s">
        <v>12694</v>
      </c>
      <c r="N2604" s="1" t="s">
        <v>13194</v>
      </c>
      <c r="S2604" s="1" t="s">
        <v>52</v>
      </c>
      <c r="T2604" s="1" t="s">
        <v>6593</v>
      </c>
      <c r="W2604" s="1" t="s">
        <v>945</v>
      </c>
      <c r="X2604" s="1" t="s">
        <v>7075</v>
      </c>
      <c r="Y2604" s="1" t="s">
        <v>405</v>
      </c>
      <c r="Z2604" s="1" t="s">
        <v>7177</v>
      </c>
      <c r="AC2604" s="1">
        <v>36</v>
      </c>
      <c r="AD2604" s="1" t="s">
        <v>76</v>
      </c>
      <c r="AE2604" s="1" t="s">
        <v>8719</v>
      </c>
      <c r="AJ2604" s="1" t="s">
        <v>1654</v>
      </c>
      <c r="AK2604" s="1" t="s">
        <v>8909</v>
      </c>
      <c r="AL2604" s="1" t="s">
        <v>108</v>
      </c>
      <c r="AM2604" s="1" t="s">
        <v>8869</v>
      </c>
      <c r="AT2604" s="1" t="s">
        <v>3038</v>
      </c>
      <c r="AU2604" s="1" t="s">
        <v>9202</v>
      </c>
      <c r="AV2604" s="1" t="s">
        <v>3039</v>
      </c>
      <c r="AW2604" s="1" t="s">
        <v>9452</v>
      </c>
      <c r="BG2604" s="1" t="s">
        <v>58</v>
      </c>
      <c r="BH2604" s="1" t="s">
        <v>6774</v>
      </c>
      <c r="BI2604" s="1" t="s">
        <v>2970</v>
      </c>
      <c r="BJ2604" s="1" t="s">
        <v>7161</v>
      </c>
      <c r="BK2604" s="1" t="s">
        <v>281</v>
      </c>
      <c r="BL2604" s="1" t="s">
        <v>9918</v>
      </c>
      <c r="BM2604" s="1" t="s">
        <v>2954</v>
      </c>
      <c r="BN2604" s="1" t="s">
        <v>10116</v>
      </c>
      <c r="BO2604" s="1" t="s">
        <v>5071</v>
      </c>
      <c r="BP2604" s="1" t="s">
        <v>10778</v>
      </c>
      <c r="BQ2604" s="1" t="s">
        <v>311</v>
      </c>
      <c r="BR2604" s="1" t="s">
        <v>10798</v>
      </c>
      <c r="BS2604" s="1" t="s">
        <v>86</v>
      </c>
      <c r="BT2604" s="1" t="s">
        <v>8853</v>
      </c>
    </row>
    <row r="2605" spans="1:73" ht="13.5" customHeight="1" x14ac:dyDescent="0.25">
      <c r="A2605" s="4" t="str">
        <f t="shared" si="79"/>
        <v>1687_풍각남면_293</v>
      </c>
      <c r="B2605" s="1">
        <v>1687</v>
      </c>
      <c r="C2605" s="1" t="s">
        <v>11322</v>
      </c>
      <c r="D2605" s="1" t="s">
        <v>11323</v>
      </c>
      <c r="E2605" s="1">
        <v>2604</v>
      </c>
      <c r="F2605" s="1">
        <v>12</v>
      </c>
      <c r="G2605" s="1" t="s">
        <v>4606</v>
      </c>
      <c r="H2605" s="1" t="s">
        <v>6467</v>
      </c>
      <c r="I2605" s="1">
        <v>13</v>
      </c>
      <c r="L2605" s="1">
        <v>2</v>
      </c>
      <c r="M2605" s="1" t="s">
        <v>12694</v>
      </c>
      <c r="N2605" s="1" t="s">
        <v>13194</v>
      </c>
      <c r="T2605" s="1" t="s">
        <v>11389</v>
      </c>
      <c r="U2605" s="1" t="s">
        <v>322</v>
      </c>
      <c r="V2605" s="1" t="s">
        <v>6685</v>
      </c>
      <c r="Y2605" s="1" t="s">
        <v>5072</v>
      </c>
      <c r="Z2605" s="1" t="s">
        <v>7830</v>
      </c>
      <c r="AC2605" s="1">
        <v>33</v>
      </c>
      <c r="AD2605" s="1" t="s">
        <v>574</v>
      </c>
      <c r="AE2605" s="1" t="s">
        <v>8762</v>
      </c>
      <c r="AG2605" s="1" t="s">
        <v>11582</v>
      </c>
      <c r="AT2605" s="1" t="s">
        <v>5073</v>
      </c>
      <c r="AU2605" s="1" t="s">
        <v>9231</v>
      </c>
      <c r="AV2605" s="1" t="s">
        <v>470</v>
      </c>
      <c r="AW2605" s="1" t="s">
        <v>7470</v>
      </c>
      <c r="BB2605" s="1" t="s">
        <v>46</v>
      </c>
      <c r="BC2605" s="1" t="s">
        <v>6783</v>
      </c>
      <c r="BD2605" s="1" t="s">
        <v>13847</v>
      </c>
      <c r="BE2605" s="1" t="s">
        <v>11829</v>
      </c>
    </row>
    <row r="2606" spans="1:73" ht="13.5" customHeight="1" x14ac:dyDescent="0.25">
      <c r="A2606" s="4" t="str">
        <f t="shared" si="79"/>
        <v>1687_풍각남면_293</v>
      </c>
      <c r="B2606" s="1">
        <v>1687</v>
      </c>
      <c r="C2606" s="1" t="s">
        <v>11322</v>
      </c>
      <c r="D2606" s="1" t="s">
        <v>11323</v>
      </c>
      <c r="E2606" s="1">
        <v>2605</v>
      </c>
      <c r="F2606" s="1">
        <v>12</v>
      </c>
      <c r="G2606" s="1" t="s">
        <v>4606</v>
      </c>
      <c r="H2606" s="1" t="s">
        <v>6467</v>
      </c>
      <c r="I2606" s="1">
        <v>13</v>
      </c>
      <c r="L2606" s="1">
        <v>2</v>
      </c>
      <c r="M2606" s="1" t="s">
        <v>12694</v>
      </c>
      <c r="N2606" s="1" t="s">
        <v>13194</v>
      </c>
      <c r="T2606" s="1" t="s">
        <v>11389</v>
      </c>
      <c r="U2606" s="1" t="s">
        <v>326</v>
      </c>
      <c r="V2606" s="1" t="s">
        <v>6686</v>
      </c>
      <c r="Y2606" s="1" t="s">
        <v>2996</v>
      </c>
      <c r="Z2606" s="1" t="s">
        <v>7425</v>
      </c>
      <c r="AC2606" s="1">
        <v>16</v>
      </c>
      <c r="AD2606" s="1" t="s">
        <v>1075</v>
      </c>
      <c r="AE2606" s="1" t="s">
        <v>8769</v>
      </c>
      <c r="AF2606" s="1" t="s">
        <v>11616</v>
      </c>
      <c r="AG2606" s="1" t="s">
        <v>13630</v>
      </c>
      <c r="AT2606" s="1" t="s">
        <v>5073</v>
      </c>
      <c r="AU2606" s="1" t="s">
        <v>9231</v>
      </c>
      <c r="AV2606" s="1" t="s">
        <v>470</v>
      </c>
      <c r="AW2606" s="1" t="s">
        <v>7470</v>
      </c>
      <c r="BB2606" s="1" t="s">
        <v>46</v>
      </c>
      <c r="BC2606" s="1" t="s">
        <v>6783</v>
      </c>
      <c r="BD2606" s="1" t="s">
        <v>13847</v>
      </c>
      <c r="BE2606" s="1" t="s">
        <v>11829</v>
      </c>
      <c r="BU2606" s="1" t="s">
        <v>5363</v>
      </c>
    </row>
    <row r="2607" spans="1:73" ht="13.5" customHeight="1" x14ac:dyDescent="0.25">
      <c r="A2607" s="4" t="str">
        <f t="shared" ref="A2607:A2636" si="80">HYPERLINK("http://kyu.snu.ac.kr/sdhj/index.jsp?type=hj/GK14817_00IH_0001_0294.jpg","1687_풍각남면_294")</f>
        <v>1687_풍각남면_294</v>
      </c>
      <c r="B2607" s="1">
        <v>1687</v>
      </c>
      <c r="C2607" s="1" t="s">
        <v>11322</v>
      </c>
      <c r="D2607" s="1" t="s">
        <v>11323</v>
      </c>
      <c r="E2607" s="1">
        <v>2606</v>
      </c>
      <c r="F2607" s="1">
        <v>12</v>
      </c>
      <c r="G2607" s="1" t="s">
        <v>4606</v>
      </c>
      <c r="H2607" s="1" t="s">
        <v>6467</v>
      </c>
      <c r="I2607" s="1">
        <v>13</v>
      </c>
      <c r="L2607" s="1">
        <v>2</v>
      </c>
      <c r="M2607" s="1" t="s">
        <v>12694</v>
      </c>
      <c r="N2607" s="1" t="s">
        <v>13194</v>
      </c>
      <c r="T2607" s="1" t="s">
        <v>11389</v>
      </c>
      <c r="U2607" s="1" t="s">
        <v>44</v>
      </c>
      <c r="V2607" s="1" t="s">
        <v>6669</v>
      </c>
      <c r="Y2607" s="1" t="s">
        <v>4664</v>
      </c>
      <c r="Z2607" s="1" t="s">
        <v>8297</v>
      </c>
      <c r="AC2607" s="1">
        <v>14</v>
      </c>
      <c r="AD2607" s="1" t="s">
        <v>240</v>
      </c>
      <c r="AE2607" s="1" t="s">
        <v>8740</v>
      </c>
      <c r="AG2607" s="1" t="s">
        <v>11582</v>
      </c>
      <c r="AT2607" s="1" t="s">
        <v>297</v>
      </c>
      <c r="AU2607" s="1" t="s">
        <v>11759</v>
      </c>
      <c r="AV2607" s="1" t="s">
        <v>5074</v>
      </c>
      <c r="AW2607" s="1" t="s">
        <v>9616</v>
      </c>
      <c r="BB2607" s="1" t="s">
        <v>46</v>
      </c>
      <c r="BC2607" s="1" t="s">
        <v>6783</v>
      </c>
      <c r="BD2607" s="1" t="s">
        <v>5075</v>
      </c>
      <c r="BE2607" s="1" t="s">
        <v>9842</v>
      </c>
    </row>
    <row r="2608" spans="1:73" ht="13.5" customHeight="1" x14ac:dyDescent="0.25">
      <c r="A2608" s="4" t="str">
        <f t="shared" si="80"/>
        <v>1687_풍각남면_294</v>
      </c>
      <c r="B2608" s="1">
        <v>1687</v>
      </c>
      <c r="C2608" s="1" t="s">
        <v>11322</v>
      </c>
      <c r="D2608" s="1" t="s">
        <v>11323</v>
      </c>
      <c r="E2608" s="1">
        <v>2607</v>
      </c>
      <c r="F2608" s="1">
        <v>12</v>
      </c>
      <c r="G2608" s="1" t="s">
        <v>4606</v>
      </c>
      <c r="H2608" s="1" t="s">
        <v>6467</v>
      </c>
      <c r="I2608" s="1">
        <v>13</v>
      </c>
      <c r="L2608" s="1">
        <v>2</v>
      </c>
      <c r="M2608" s="1" t="s">
        <v>12694</v>
      </c>
      <c r="N2608" s="1" t="s">
        <v>13194</v>
      </c>
      <c r="T2608" s="1" t="s">
        <v>11389</v>
      </c>
      <c r="U2608" s="1" t="s">
        <v>326</v>
      </c>
      <c r="V2608" s="1" t="s">
        <v>6686</v>
      </c>
      <c r="Y2608" s="1" t="s">
        <v>5076</v>
      </c>
      <c r="Z2608" s="1" t="s">
        <v>8372</v>
      </c>
      <c r="AC2608" s="1">
        <v>8</v>
      </c>
      <c r="AD2608" s="1" t="s">
        <v>429</v>
      </c>
      <c r="AE2608" s="1" t="s">
        <v>8759</v>
      </c>
      <c r="AF2608" s="1" t="s">
        <v>5077</v>
      </c>
      <c r="AG2608" s="1" t="s">
        <v>8823</v>
      </c>
      <c r="AT2608" s="1" t="s">
        <v>669</v>
      </c>
      <c r="AU2608" s="1" t="s">
        <v>7014</v>
      </c>
      <c r="AV2608" s="1" t="s">
        <v>5078</v>
      </c>
      <c r="AW2608" s="1" t="s">
        <v>9617</v>
      </c>
      <c r="BB2608" s="1" t="s">
        <v>46</v>
      </c>
      <c r="BC2608" s="1" t="s">
        <v>6783</v>
      </c>
      <c r="BD2608" s="1" t="s">
        <v>2999</v>
      </c>
      <c r="BE2608" s="1" t="s">
        <v>8435</v>
      </c>
    </row>
    <row r="2609" spans="1:73" ht="13.5" customHeight="1" x14ac:dyDescent="0.25">
      <c r="A2609" s="4" t="str">
        <f t="shared" si="80"/>
        <v>1687_풍각남면_294</v>
      </c>
      <c r="B2609" s="1">
        <v>1687</v>
      </c>
      <c r="C2609" s="1" t="s">
        <v>11322</v>
      </c>
      <c r="D2609" s="1" t="s">
        <v>11323</v>
      </c>
      <c r="E2609" s="1">
        <v>2608</v>
      </c>
      <c r="F2609" s="1">
        <v>12</v>
      </c>
      <c r="G2609" s="1" t="s">
        <v>4606</v>
      </c>
      <c r="H2609" s="1" t="s">
        <v>6467</v>
      </c>
      <c r="I2609" s="1">
        <v>13</v>
      </c>
      <c r="L2609" s="1">
        <v>3</v>
      </c>
      <c r="M2609" s="1" t="s">
        <v>823</v>
      </c>
      <c r="N2609" s="1" t="s">
        <v>7473</v>
      </c>
      <c r="O2609" s="1" t="s">
        <v>6</v>
      </c>
      <c r="P2609" s="1" t="s">
        <v>6578</v>
      </c>
      <c r="T2609" s="1" t="s">
        <v>11368</v>
      </c>
      <c r="U2609" s="1" t="s">
        <v>640</v>
      </c>
      <c r="V2609" s="1" t="s">
        <v>6711</v>
      </c>
      <c r="Y2609" s="1" t="s">
        <v>823</v>
      </c>
      <c r="Z2609" s="1" t="s">
        <v>7473</v>
      </c>
      <c r="AC2609" s="1">
        <v>35</v>
      </c>
      <c r="AD2609" s="1" t="s">
        <v>39</v>
      </c>
      <c r="AE2609" s="1" t="s">
        <v>8715</v>
      </c>
      <c r="AJ2609" s="1" t="s">
        <v>17</v>
      </c>
      <c r="AK2609" s="1" t="s">
        <v>8908</v>
      </c>
      <c r="AL2609" s="1" t="s">
        <v>106</v>
      </c>
      <c r="AM2609" s="1" t="s">
        <v>8894</v>
      </c>
      <c r="AN2609" s="1" t="s">
        <v>41</v>
      </c>
      <c r="AO2609" s="1" t="s">
        <v>6620</v>
      </c>
      <c r="AP2609" s="1" t="s">
        <v>402</v>
      </c>
      <c r="AQ2609" s="1" t="s">
        <v>6694</v>
      </c>
      <c r="AR2609" s="1" t="s">
        <v>5079</v>
      </c>
      <c r="AS2609" s="1" t="s">
        <v>9119</v>
      </c>
      <c r="AT2609" s="1" t="s">
        <v>44</v>
      </c>
      <c r="AU2609" s="1" t="s">
        <v>6669</v>
      </c>
      <c r="AV2609" s="1" t="s">
        <v>2414</v>
      </c>
      <c r="AW2609" s="1" t="s">
        <v>9585</v>
      </c>
      <c r="BB2609" s="1" t="s">
        <v>46</v>
      </c>
      <c r="BC2609" s="1" t="s">
        <v>6783</v>
      </c>
      <c r="BD2609" s="1" t="s">
        <v>857</v>
      </c>
      <c r="BE2609" s="1" t="s">
        <v>7279</v>
      </c>
      <c r="BG2609" s="1" t="s">
        <v>44</v>
      </c>
      <c r="BH2609" s="1" t="s">
        <v>6669</v>
      </c>
      <c r="BI2609" s="1" t="s">
        <v>4705</v>
      </c>
      <c r="BJ2609" s="1" t="s">
        <v>9592</v>
      </c>
      <c r="BK2609" s="1" t="s">
        <v>44</v>
      </c>
      <c r="BL2609" s="1" t="s">
        <v>6669</v>
      </c>
      <c r="BM2609" s="1" t="s">
        <v>4747</v>
      </c>
      <c r="BN2609" s="1" t="s">
        <v>10211</v>
      </c>
      <c r="BO2609" s="1" t="s">
        <v>44</v>
      </c>
      <c r="BP2609" s="1" t="s">
        <v>6669</v>
      </c>
      <c r="BQ2609" s="1" t="s">
        <v>667</v>
      </c>
      <c r="BR2609" s="1" t="s">
        <v>7221</v>
      </c>
      <c r="BS2609" s="1" t="s">
        <v>106</v>
      </c>
      <c r="BT2609" s="1" t="s">
        <v>8894</v>
      </c>
    </row>
    <row r="2610" spans="1:73" ht="13.5" customHeight="1" x14ac:dyDescent="0.25">
      <c r="A2610" s="4" t="str">
        <f t="shared" si="80"/>
        <v>1687_풍각남면_294</v>
      </c>
      <c r="B2610" s="1">
        <v>1687</v>
      </c>
      <c r="C2610" s="1" t="s">
        <v>11322</v>
      </c>
      <c r="D2610" s="1" t="s">
        <v>11323</v>
      </c>
      <c r="E2610" s="1">
        <v>2609</v>
      </c>
      <c r="F2610" s="1">
        <v>12</v>
      </c>
      <c r="G2610" s="1" t="s">
        <v>4606</v>
      </c>
      <c r="H2610" s="1" t="s">
        <v>6467</v>
      </c>
      <c r="I2610" s="1">
        <v>13</v>
      </c>
      <c r="L2610" s="1">
        <v>3</v>
      </c>
      <c r="M2610" s="1" t="s">
        <v>823</v>
      </c>
      <c r="N2610" s="1" t="s">
        <v>7473</v>
      </c>
      <c r="S2610" s="1" t="s">
        <v>52</v>
      </c>
      <c r="T2610" s="1" t="s">
        <v>6593</v>
      </c>
      <c r="U2610" s="1" t="s">
        <v>53</v>
      </c>
      <c r="V2610" s="1" t="s">
        <v>6668</v>
      </c>
      <c r="Y2610" s="1" t="s">
        <v>644</v>
      </c>
      <c r="Z2610" s="1" t="s">
        <v>7419</v>
      </c>
      <c r="AC2610" s="1">
        <v>35</v>
      </c>
      <c r="AD2610" s="1" t="s">
        <v>39</v>
      </c>
      <c r="AE2610" s="1" t="s">
        <v>8715</v>
      </c>
      <c r="AJ2610" s="1" t="s">
        <v>17</v>
      </c>
      <c r="AK2610" s="1" t="s">
        <v>8908</v>
      </c>
      <c r="AL2610" s="1" t="s">
        <v>51</v>
      </c>
      <c r="AM2610" s="1" t="s">
        <v>8849</v>
      </c>
      <c r="AN2610" s="1" t="s">
        <v>109</v>
      </c>
      <c r="AO2610" s="1" t="s">
        <v>8966</v>
      </c>
      <c r="AR2610" s="1" t="s">
        <v>5080</v>
      </c>
      <c r="AS2610" s="1" t="s">
        <v>11733</v>
      </c>
      <c r="AT2610" s="1" t="s">
        <v>60</v>
      </c>
      <c r="AU2610" s="1" t="s">
        <v>7012</v>
      </c>
      <c r="AV2610" s="1" t="s">
        <v>13719</v>
      </c>
      <c r="AW2610" s="1" t="s">
        <v>11473</v>
      </c>
      <c r="BB2610" s="1" t="s">
        <v>46</v>
      </c>
      <c r="BC2610" s="1" t="s">
        <v>6783</v>
      </c>
      <c r="BD2610" s="1" t="s">
        <v>13791</v>
      </c>
      <c r="BE2610" s="1" t="s">
        <v>11481</v>
      </c>
      <c r="BG2610" s="1" t="s">
        <v>60</v>
      </c>
      <c r="BH2610" s="1" t="s">
        <v>7012</v>
      </c>
      <c r="BI2610" s="1" t="s">
        <v>3780</v>
      </c>
      <c r="BJ2610" s="1" t="s">
        <v>9513</v>
      </c>
      <c r="BK2610" s="1" t="s">
        <v>60</v>
      </c>
      <c r="BL2610" s="1" t="s">
        <v>7012</v>
      </c>
      <c r="BM2610" s="1" t="s">
        <v>4513</v>
      </c>
      <c r="BN2610" s="1" t="s">
        <v>10636</v>
      </c>
      <c r="BO2610" s="1" t="s">
        <v>44</v>
      </c>
      <c r="BP2610" s="1" t="s">
        <v>6669</v>
      </c>
      <c r="BQ2610" s="1" t="s">
        <v>4644</v>
      </c>
      <c r="BR2610" s="1" t="s">
        <v>8251</v>
      </c>
      <c r="BS2610" s="1" t="s">
        <v>510</v>
      </c>
      <c r="BT2610" s="1" t="s">
        <v>8915</v>
      </c>
    </row>
    <row r="2611" spans="1:73" ht="13.5" customHeight="1" x14ac:dyDescent="0.25">
      <c r="A2611" s="4" t="str">
        <f t="shared" si="80"/>
        <v>1687_풍각남면_294</v>
      </c>
      <c r="B2611" s="1">
        <v>1687</v>
      </c>
      <c r="C2611" s="1" t="s">
        <v>11322</v>
      </c>
      <c r="D2611" s="1" t="s">
        <v>11323</v>
      </c>
      <c r="E2611" s="1">
        <v>2610</v>
      </c>
      <c r="F2611" s="1">
        <v>12</v>
      </c>
      <c r="G2611" s="1" t="s">
        <v>4606</v>
      </c>
      <c r="H2611" s="1" t="s">
        <v>6467</v>
      </c>
      <c r="I2611" s="1">
        <v>13</v>
      </c>
      <c r="L2611" s="1">
        <v>3</v>
      </c>
      <c r="M2611" s="1" t="s">
        <v>823</v>
      </c>
      <c r="N2611" s="1" t="s">
        <v>7473</v>
      </c>
      <c r="S2611" s="1" t="s">
        <v>70</v>
      </c>
      <c r="T2611" s="1" t="s">
        <v>6596</v>
      </c>
      <c r="Y2611" s="1" t="s">
        <v>5081</v>
      </c>
      <c r="Z2611" s="1" t="s">
        <v>8373</v>
      </c>
      <c r="AC2611" s="1">
        <v>8</v>
      </c>
      <c r="AD2611" s="1" t="s">
        <v>594</v>
      </c>
      <c r="AE2611" s="1" t="s">
        <v>8763</v>
      </c>
    </row>
    <row r="2612" spans="1:73" ht="13.5" customHeight="1" x14ac:dyDescent="0.25">
      <c r="A2612" s="4" t="str">
        <f t="shared" si="80"/>
        <v>1687_풍각남면_294</v>
      </c>
      <c r="B2612" s="1">
        <v>1687</v>
      </c>
      <c r="C2612" s="1" t="s">
        <v>11322</v>
      </c>
      <c r="D2612" s="1" t="s">
        <v>11323</v>
      </c>
      <c r="E2612" s="1">
        <v>2611</v>
      </c>
      <c r="F2612" s="1">
        <v>12</v>
      </c>
      <c r="G2612" s="1" t="s">
        <v>4606</v>
      </c>
      <c r="H2612" s="1" t="s">
        <v>6467</v>
      </c>
      <c r="I2612" s="1">
        <v>13</v>
      </c>
      <c r="L2612" s="1">
        <v>3</v>
      </c>
      <c r="M2612" s="1" t="s">
        <v>823</v>
      </c>
      <c r="N2612" s="1" t="s">
        <v>7473</v>
      </c>
      <c r="S2612" s="1" t="s">
        <v>70</v>
      </c>
      <c r="T2612" s="1" t="s">
        <v>6596</v>
      </c>
      <c r="Y2612" s="1" t="s">
        <v>5082</v>
      </c>
      <c r="Z2612" s="1" t="s">
        <v>7729</v>
      </c>
      <c r="AC2612" s="1">
        <v>3</v>
      </c>
      <c r="AD2612" s="1" t="s">
        <v>96</v>
      </c>
      <c r="AE2612" s="1" t="s">
        <v>8721</v>
      </c>
      <c r="AF2612" s="1" t="s">
        <v>97</v>
      </c>
      <c r="AG2612" s="1" t="s">
        <v>8774</v>
      </c>
    </row>
    <row r="2613" spans="1:73" ht="13.5" customHeight="1" x14ac:dyDescent="0.25">
      <c r="A2613" s="4" t="str">
        <f t="shared" si="80"/>
        <v>1687_풍각남면_294</v>
      </c>
      <c r="B2613" s="1">
        <v>1687</v>
      </c>
      <c r="C2613" s="1" t="s">
        <v>11322</v>
      </c>
      <c r="D2613" s="1" t="s">
        <v>11323</v>
      </c>
      <c r="E2613" s="1">
        <v>2612</v>
      </c>
      <c r="F2613" s="1">
        <v>12</v>
      </c>
      <c r="G2613" s="1" t="s">
        <v>4606</v>
      </c>
      <c r="H2613" s="1" t="s">
        <v>6467</v>
      </c>
      <c r="I2613" s="1">
        <v>13</v>
      </c>
      <c r="L2613" s="1">
        <v>4</v>
      </c>
      <c r="M2613" s="1" t="s">
        <v>2237</v>
      </c>
      <c r="N2613" s="1" t="s">
        <v>7644</v>
      </c>
      <c r="O2613" s="1" t="s">
        <v>6</v>
      </c>
      <c r="P2613" s="1" t="s">
        <v>6578</v>
      </c>
      <c r="T2613" s="1" t="s">
        <v>11369</v>
      </c>
      <c r="U2613" s="1" t="s">
        <v>640</v>
      </c>
      <c r="V2613" s="1" t="s">
        <v>6711</v>
      </c>
      <c r="Y2613" s="1" t="s">
        <v>2237</v>
      </c>
      <c r="Z2613" s="1" t="s">
        <v>7644</v>
      </c>
      <c r="AC2613" s="1">
        <v>39</v>
      </c>
      <c r="AD2613" s="1" t="s">
        <v>347</v>
      </c>
      <c r="AE2613" s="1" t="s">
        <v>8751</v>
      </c>
      <c r="AJ2613" s="1" t="s">
        <v>17</v>
      </c>
      <c r="AK2613" s="1" t="s">
        <v>8908</v>
      </c>
      <c r="AL2613" s="1" t="s">
        <v>51</v>
      </c>
      <c r="AM2613" s="1" t="s">
        <v>8849</v>
      </c>
      <c r="AN2613" s="1" t="s">
        <v>3427</v>
      </c>
      <c r="AO2613" s="1" t="s">
        <v>8983</v>
      </c>
      <c r="AP2613" s="1" t="s">
        <v>58</v>
      </c>
      <c r="AQ2613" s="1" t="s">
        <v>6774</v>
      </c>
      <c r="AR2613" s="1" t="s">
        <v>642</v>
      </c>
      <c r="AS2613" s="1" t="s">
        <v>11721</v>
      </c>
      <c r="AT2613" s="1" t="s">
        <v>44</v>
      </c>
      <c r="AU2613" s="1" t="s">
        <v>6669</v>
      </c>
      <c r="AV2613" s="1" t="s">
        <v>235</v>
      </c>
      <c r="AW2613" s="1" t="s">
        <v>8010</v>
      </c>
      <c r="BB2613" s="1" t="s">
        <v>46</v>
      </c>
      <c r="BC2613" s="1" t="s">
        <v>6783</v>
      </c>
      <c r="BD2613" s="1" t="s">
        <v>4860</v>
      </c>
      <c r="BE2613" s="1" t="s">
        <v>8548</v>
      </c>
      <c r="BG2613" s="1" t="s">
        <v>44</v>
      </c>
      <c r="BH2613" s="1" t="s">
        <v>6669</v>
      </c>
      <c r="BI2613" s="1" t="s">
        <v>3074</v>
      </c>
      <c r="BJ2613" s="1" t="s">
        <v>9456</v>
      </c>
      <c r="BK2613" s="1" t="s">
        <v>44</v>
      </c>
      <c r="BL2613" s="1" t="s">
        <v>6669</v>
      </c>
      <c r="BM2613" s="1" t="s">
        <v>5083</v>
      </c>
      <c r="BN2613" s="1" t="s">
        <v>13695</v>
      </c>
      <c r="BO2613" s="1" t="s">
        <v>44</v>
      </c>
      <c r="BP2613" s="1" t="s">
        <v>6669</v>
      </c>
      <c r="BQ2613" s="1" t="s">
        <v>4173</v>
      </c>
      <c r="BR2613" s="1" t="s">
        <v>8397</v>
      </c>
      <c r="BS2613" s="1" t="s">
        <v>522</v>
      </c>
      <c r="BT2613" s="1" t="s">
        <v>8889</v>
      </c>
    </row>
    <row r="2614" spans="1:73" ht="13.5" customHeight="1" x14ac:dyDescent="0.25">
      <c r="A2614" s="4" t="str">
        <f t="shared" si="80"/>
        <v>1687_풍각남면_294</v>
      </c>
      <c r="B2614" s="1">
        <v>1687</v>
      </c>
      <c r="C2614" s="1" t="s">
        <v>11322</v>
      </c>
      <c r="D2614" s="1" t="s">
        <v>11323</v>
      </c>
      <c r="E2614" s="1">
        <v>2613</v>
      </c>
      <c r="F2614" s="1">
        <v>12</v>
      </c>
      <c r="G2614" s="1" t="s">
        <v>4606</v>
      </c>
      <c r="H2614" s="1" t="s">
        <v>6467</v>
      </c>
      <c r="I2614" s="1">
        <v>13</v>
      </c>
      <c r="L2614" s="1">
        <v>4</v>
      </c>
      <c r="M2614" s="1" t="s">
        <v>2237</v>
      </c>
      <c r="N2614" s="1" t="s">
        <v>7644</v>
      </c>
      <c r="S2614" s="1" t="s">
        <v>52</v>
      </c>
      <c r="T2614" s="1" t="s">
        <v>6593</v>
      </c>
      <c r="U2614" s="1" t="s">
        <v>53</v>
      </c>
      <c r="V2614" s="1" t="s">
        <v>6668</v>
      </c>
      <c r="Y2614" s="1" t="s">
        <v>4100</v>
      </c>
      <c r="Z2614" s="1" t="s">
        <v>8101</v>
      </c>
      <c r="AC2614" s="1">
        <v>34</v>
      </c>
      <c r="AD2614" s="1" t="s">
        <v>55</v>
      </c>
      <c r="AE2614" s="1" t="s">
        <v>8716</v>
      </c>
      <c r="AJ2614" s="1" t="s">
        <v>17</v>
      </c>
      <c r="AK2614" s="1" t="s">
        <v>8908</v>
      </c>
      <c r="AL2614" s="1" t="s">
        <v>497</v>
      </c>
      <c r="AM2614" s="1" t="s">
        <v>8848</v>
      </c>
      <c r="AN2614" s="1" t="s">
        <v>693</v>
      </c>
      <c r="AO2614" s="1" t="s">
        <v>8970</v>
      </c>
      <c r="AP2614" s="1" t="s">
        <v>58</v>
      </c>
      <c r="AQ2614" s="1" t="s">
        <v>6774</v>
      </c>
      <c r="AR2614" s="1" t="s">
        <v>5084</v>
      </c>
      <c r="AS2614" s="1" t="s">
        <v>11663</v>
      </c>
      <c r="AT2614" s="1" t="s">
        <v>44</v>
      </c>
      <c r="AU2614" s="1" t="s">
        <v>6669</v>
      </c>
      <c r="AV2614" s="1" t="s">
        <v>5085</v>
      </c>
      <c r="AW2614" s="1" t="s">
        <v>9618</v>
      </c>
      <c r="BB2614" s="1" t="s">
        <v>46</v>
      </c>
      <c r="BC2614" s="1" t="s">
        <v>6783</v>
      </c>
      <c r="BD2614" s="1" t="s">
        <v>5086</v>
      </c>
      <c r="BE2614" s="1" t="s">
        <v>9843</v>
      </c>
      <c r="BI2614" s="1" t="s">
        <v>320</v>
      </c>
      <c r="BJ2614" s="1" t="s">
        <v>12306</v>
      </c>
      <c r="BO2614" s="1" t="s">
        <v>60</v>
      </c>
      <c r="BP2614" s="1" t="s">
        <v>7012</v>
      </c>
      <c r="BQ2614" s="1" t="s">
        <v>5087</v>
      </c>
      <c r="BR2614" s="1" t="s">
        <v>11982</v>
      </c>
      <c r="BS2614" s="1" t="s">
        <v>497</v>
      </c>
      <c r="BT2614" s="1" t="s">
        <v>8848</v>
      </c>
    </row>
    <row r="2615" spans="1:73" ht="13.5" customHeight="1" x14ac:dyDescent="0.25">
      <c r="A2615" s="4" t="str">
        <f t="shared" si="80"/>
        <v>1687_풍각남면_294</v>
      </c>
      <c r="B2615" s="1">
        <v>1687</v>
      </c>
      <c r="C2615" s="1" t="s">
        <v>11322</v>
      </c>
      <c r="D2615" s="1" t="s">
        <v>11323</v>
      </c>
      <c r="E2615" s="1">
        <v>2614</v>
      </c>
      <c r="F2615" s="1">
        <v>12</v>
      </c>
      <c r="G2615" s="1" t="s">
        <v>4606</v>
      </c>
      <c r="H2615" s="1" t="s">
        <v>6467</v>
      </c>
      <c r="I2615" s="1">
        <v>13</v>
      </c>
      <c r="L2615" s="1">
        <v>4</v>
      </c>
      <c r="M2615" s="1" t="s">
        <v>2237</v>
      </c>
      <c r="N2615" s="1" t="s">
        <v>7644</v>
      </c>
      <c r="S2615" s="1" t="s">
        <v>93</v>
      </c>
      <c r="T2615" s="1" t="s">
        <v>6597</v>
      </c>
      <c r="Y2615" s="1" t="s">
        <v>5088</v>
      </c>
      <c r="Z2615" s="1" t="s">
        <v>8374</v>
      </c>
      <c r="AC2615" s="1">
        <v>10</v>
      </c>
      <c r="AD2615" s="1" t="s">
        <v>67</v>
      </c>
      <c r="AE2615" s="1" t="s">
        <v>8717</v>
      </c>
    </row>
    <row r="2616" spans="1:73" ht="13.5" customHeight="1" x14ac:dyDescent="0.25">
      <c r="A2616" s="4" t="str">
        <f t="shared" si="80"/>
        <v>1687_풍각남면_294</v>
      </c>
      <c r="B2616" s="1">
        <v>1687</v>
      </c>
      <c r="C2616" s="1" t="s">
        <v>11322</v>
      </c>
      <c r="D2616" s="1" t="s">
        <v>11323</v>
      </c>
      <c r="E2616" s="1">
        <v>2615</v>
      </c>
      <c r="F2616" s="1">
        <v>12</v>
      </c>
      <c r="G2616" s="1" t="s">
        <v>4606</v>
      </c>
      <c r="H2616" s="1" t="s">
        <v>6467</v>
      </c>
      <c r="I2616" s="1">
        <v>13</v>
      </c>
      <c r="L2616" s="1">
        <v>4</v>
      </c>
      <c r="M2616" s="1" t="s">
        <v>2237</v>
      </c>
      <c r="N2616" s="1" t="s">
        <v>7644</v>
      </c>
      <c r="S2616" s="1" t="s">
        <v>93</v>
      </c>
      <c r="T2616" s="1" t="s">
        <v>6597</v>
      </c>
      <c r="Y2616" s="1" t="s">
        <v>378</v>
      </c>
      <c r="Z2616" s="1" t="s">
        <v>7470</v>
      </c>
      <c r="AC2616" s="1">
        <v>7</v>
      </c>
      <c r="AD2616" s="1" t="s">
        <v>121</v>
      </c>
      <c r="AE2616" s="1" t="s">
        <v>8725</v>
      </c>
      <c r="BU2616" s="1" t="s">
        <v>14198</v>
      </c>
    </row>
    <row r="2617" spans="1:73" ht="13.5" customHeight="1" x14ac:dyDescent="0.25">
      <c r="A2617" s="4" t="str">
        <f t="shared" si="80"/>
        <v>1687_풍각남면_294</v>
      </c>
      <c r="B2617" s="1">
        <v>1687</v>
      </c>
      <c r="C2617" s="1" t="s">
        <v>11322</v>
      </c>
      <c r="D2617" s="1" t="s">
        <v>11323</v>
      </c>
      <c r="E2617" s="1">
        <v>2616</v>
      </c>
      <c r="F2617" s="1">
        <v>12</v>
      </c>
      <c r="G2617" s="1" t="s">
        <v>4606</v>
      </c>
      <c r="H2617" s="1" t="s">
        <v>6467</v>
      </c>
      <c r="I2617" s="1">
        <v>13</v>
      </c>
      <c r="L2617" s="1">
        <v>5</v>
      </c>
      <c r="M2617" s="1" t="s">
        <v>3765</v>
      </c>
      <c r="N2617" s="1" t="s">
        <v>8036</v>
      </c>
      <c r="O2617" s="1" t="s">
        <v>6</v>
      </c>
      <c r="P2617" s="1" t="s">
        <v>6578</v>
      </c>
      <c r="T2617" s="1" t="s">
        <v>11369</v>
      </c>
      <c r="U2617" s="1" t="s">
        <v>4976</v>
      </c>
      <c r="V2617" s="1" t="s">
        <v>13356</v>
      </c>
      <c r="Y2617" s="1" t="s">
        <v>3765</v>
      </c>
      <c r="Z2617" s="1" t="s">
        <v>8036</v>
      </c>
      <c r="AC2617" s="1">
        <v>36</v>
      </c>
      <c r="AD2617" s="1" t="s">
        <v>76</v>
      </c>
      <c r="AE2617" s="1" t="s">
        <v>8719</v>
      </c>
      <c r="AJ2617" s="1" t="s">
        <v>17</v>
      </c>
      <c r="AK2617" s="1" t="s">
        <v>8908</v>
      </c>
      <c r="AL2617" s="1" t="s">
        <v>86</v>
      </c>
      <c r="AM2617" s="1" t="s">
        <v>8853</v>
      </c>
      <c r="AT2617" s="1" t="s">
        <v>216</v>
      </c>
      <c r="AU2617" s="1" t="s">
        <v>13344</v>
      </c>
      <c r="AV2617" s="1" t="s">
        <v>1601</v>
      </c>
      <c r="AW2617" s="1" t="s">
        <v>7492</v>
      </c>
      <c r="BB2617" s="1" t="s">
        <v>214</v>
      </c>
      <c r="BC2617" s="1" t="s">
        <v>13383</v>
      </c>
      <c r="BD2617" s="1" t="s">
        <v>3401</v>
      </c>
      <c r="BE2617" s="1" t="s">
        <v>7931</v>
      </c>
      <c r="BG2617" s="1" t="s">
        <v>5089</v>
      </c>
      <c r="BH2617" s="1" t="s">
        <v>9940</v>
      </c>
      <c r="BI2617" s="1" t="s">
        <v>4750</v>
      </c>
      <c r="BJ2617" s="1" t="s">
        <v>10212</v>
      </c>
      <c r="BK2617" s="1" t="s">
        <v>78</v>
      </c>
      <c r="BL2617" s="1" t="s">
        <v>6689</v>
      </c>
      <c r="BM2617" s="1" t="s">
        <v>5090</v>
      </c>
      <c r="BN2617" s="1" t="s">
        <v>10663</v>
      </c>
      <c r="BO2617" s="1" t="s">
        <v>78</v>
      </c>
      <c r="BP2617" s="1" t="s">
        <v>6689</v>
      </c>
      <c r="BQ2617" s="1" t="s">
        <v>5091</v>
      </c>
      <c r="BR2617" s="1" t="s">
        <v>11160</v>
      </c>
      <c r="BS2617" s="1" t="s">
        <v>351</v>
      </c>
      <c r="BT2617" s="1" t="s">
        <v>8854</v>
      </c>
    </row>
    <row r="2618" spans="1:73" ht="13.5" customHeight="1" x14ac:dyDescent="0.25">
      <c r="A2618" s="4" t="str">
        <f t="shared" si="80"/>
        <v>1687_풍각남면_294</v>
      </c>
      <c r="B2618" s="1">
        <v>1687</v>
      </c>
      <c r="C2618" s="1" t="s">
        <v>11322</v>
      </c>
      <c r="D2618" s="1" t="s">
        <v>11323</v>
      </c>
      <c r="E2618" s="1">
        <v>2617</v>
      </c>
      <c r="F2618" s="1">
        <v>12</v>
      </c>
      <c r="G2618" s="1" t="s">
        <v>4606</v>
      </c>
      <c r="H2618" s="1" t="s">
        <v>6467</v>
      </c>
      <c r="I2618" s="1">
        <v>13</v>
      </c>
      <c r="L2618" s="1">
        <v>5</v>
      </c>
      <c r="M2618" s="1" t="s">
        <v>3765</v>
      </c>
      <c r="N2618" s="1" t="s">
        <v>8036</v>
      </c>
      <c r="S2618" s="1" t="s">
        <v>52</v>
      </c>
      <c r="T2618" s="1" t="s">
        <v>6593</v>
      </c>
      <c r="U2618" s="1" t="s">
        <v>53</v>
      </c>
      <c r="V2618" s="1" t="s">
        <v>6668</v>
      </c>
      <c r="Y2618" s="1" t="s">
        <v>3401</v>
      </c>
      <c r="Z2618" s="1" t="s">
        <v>7931</v>
      </c>
      <c r="AC2618" s="1">
        <v>34</v>
      </c>
      <c r="AD2618" s="1" t="s">
        <v>55</v>
      </c>
      <c r="AE2618" s="1" t="s">
        <v>8716</v>
      </c>
      <c r="AJ2618" s="1" t="s">
        <v>17</v>
      </c>
      <c r="AK2618" s="1" t="s">
        <v>8908</v>
      </c>
      <c r="AL2618" s="1" t="s">
        <v>51</v>
      </c>
      <c r="AM2618" s="1" t="s">
        <v>8849</v>
      </c>
      <c r="AN2618" s="1" t="s">
        <v>598</v>
      </c>
      <c r="AO2618" s="1" t="s">
        <v>8969</v>
      </c>
      <c r="AP2618" s="1" t="s">
        <v>58</v>
      </c>
      <c r="AQ2618" s="1" t="s">
        <v>6774</v>
      </c>
      <c r="AR2618" s="1" t="s">
        <v>5092</v>
      </c>
      <c r="AS2618" s="1" t="s">
        <v>11696</v>
      </c>
      <c r="AT2618" s="1" t="s">
        <v>423</v>
      </c>
      <c r="AU2618" s="1" t="s">
        <v>8997</v>
      </c>
      <c r="AV2618" s="1" t="s">
        <v>5093</v>
      </c>
      <c r="AW2618" s="1" t="s">
        <v>13179</v>
      </c>
      <c r="BB2618" s="1" t="s">
        <v>46</v>
      </c>
      <c r="BC2618" s="1" t="s">
        <v>6783</v>
      </c>
      <c r="BD2618" s="1" t="s">
        <v>5094</v>
      </c>
      <c r="BE2618" s="1" t="s">
        <v>9844</v>
      </c>
      <c r="BG2618" s="1" t="s">
        <v>44</v>
      </c>
      <c r="BH2618" s="1" t="s">
        <v>6669</v>
      </c>
      <c r="BI2618" s="1" t="s">
        <v>4156</v>
      </c>
      <c r="BJ2618" s="1" t="s">
        <v>7261</v>
      </c>
      <c r="BK2618" s="1" t="s">
        <v>60</v>
      </c>
      <c r="BL2618" s="1" t="s">
        <v>7012</v>
      </c>
      <c r="BM2618" s="1" t="s">
        <v>1777</v>
      </c>
      <c r="BN2618" s="1" t="s">
        <v>7201</v>
      </c>
      <c r="BO2618" s="1" t="s">
        <v>334</v>
      </c>
      <c r="BP2618" s="1" t="s">
        <v>6767</v>
      </c>
      <c r="BQ2618" s="1" t="s">
        <v>5095</v>
      </c>
      <c r="BR2618" s="1" t="s">
        <v>11161</v>
      </c>
      <c r="BS2618" s="1" t="s">
        <v>51</v>
      </c>
      <c r="BT2618" s="1" t="s">
        <v>8849</v>
      </c>
    </row>
    <row r="2619" spans="1:73" ht="13.5" customHeight="1" x14ac:dyDescent="0.25">
      <c r="A2619" s="4" t="str">
        <f t="shared" si="80"/>
        <v>1687_풍각남면_294</v>
      </c>
      <c r="B2619" s="1">
        <v>1687</v>
      </c>
      <c r="C2619" s="1" t="s">
        <v>11322</v>
      </c>
      <c r="D2619" s="1" t="s">
        <v>11323</v>
      </c>
      <c r="E2619" s="1">
        <v>2618</v>
      </c>
      <c r="F2619" s="1">
        <v>12</v>
      </c>
      <c r="G2619" s="1" t="s">
        <v>4606</v>
      </c>
      <c r="H2619" s="1" t="s">
        <v>6467</v>
      </c>
      <c r="I2619" s="1">
        <v>13</v>
      </c>
      <c r="L2619" s="1">
        <v>5</v>
      </c>
      <c r="M2619" s="1" t="s">
        <v>3765</v>
      </c>
      <c r="N2619" s="1" t="s">
        <v>8036</v>
      </c>
      <c r="S2619" s="1" t="s">
        <v>93</v>
      </c>
      <c r="T2619" s="1" t="s">
        <v>6597</v>
      </c>
      <c r="Y2619" s="1" t="s">
        <v>709</v>
      </c>
      <c r="Z2619" s="1" t="s">
        <v>7243</v>
      </c>
      <c r="AC2619" s="1">
        <v>12</v>
      </c>
      <c r="AD2619" s="1" t="s">
        <v>150</v>
      </c>
      <c r="AE2619" s="1" t="s">
        <v>8731</v>
      </c>
    </row>
    <row r="2620" spans="1:73" ht="13.5" customHeight="1" x14ac:dyDescent="0.25">
      <c r="A2620" s="4" t="str">
        <f t="shared" si="80"/>
        <v>1687_풍각남면_294</v>
      </c>
      <c r="B2620" s="1">
        <v>1687</v>
      </c>
      <c r="C2620" s="1" t="s">
        <v>11322</v>
      </c>
      <c r="D2620" s="1" t="s">
        <v>11323</v>
      </c>
      <c r="E2620" s="1">
        <v>2619</v>
      </c>
      <c r="F2620" s="1">
        <v>12</v>
      </c>
      <c r="G2620" s="1" t="s">
        <v>4606</v>
      </c>
      <c r="H2620" s="1" t="s">
        <v>6467</v>
      </c>
      <c r="I2620" s="1">
        <v>13</v>
      </c>
      <c r="L2620" s="1">
        <v>5</v>
      </c>
      <c r="M2620" s="1" t="s">
        <v>3765</v>
      </c>
      <c r="N2620" s="1" t="s">
        <v>8036</v>
      </c>
      <c r="S2620" s="1" t="s">
        <v>93</v>
      </c>
      <c r="T2620" s="1" t="s">
        <v>6597</v>
      </c>
      <c r="Y2620" s="1" t="s">
        <v>4478</v>
      </c>
      <c r="Z2620" s="1" t="s">
        <v>8375</v>
      </c>
      <c r="AC2620" s="1">
        <v>4</v>
      </c>
      <c r="AD2620" s="1" t="s">
        <v>72</v>
      </c>
      <c r="AE2620" s="1" t="s">
        <v>8718</v>
      </c>
    </row>
    <row r="2621" spans="1:73" ht="13.5" customHeight="1" x14ac:dyDescent="0.25">
      <c r="A2621" s="4" t="str">
        <f t="shared" si="80"/>
        <v>1687_풍각남면_294</v>
      </c>
      <c r="B2621" s="1">
        <v>1687</v>
      </c>
      <c r="C2621" s="1" t="s">
        <v>11322</v>
      </c>
      <c r="D2621" s="1" t="s">
        <v>11323</v>
      </c>
      <c r="E2621" s="1">
        <v>2620</v>
      </c>
      <c r="F2621" s="1">
        <v>12</v>
      </c>
      <c r="G2621" s="1" t="s">
        <v>4606</v>
      </c>
      <c r="H2621" s="1" t="s">
        <v>6467</v>
      </c>
      <c r="I2621" s="1">
        <v>13</v>
      </c>
      <c r="L2621" s="1">
        <v>5</v>
      </c>
      <c r="M2621" s="1" t="s">
        <v>3765</v>
      </c>
      <c r="N2621" s="1" t="s">
        <v>8036</v>
      </c>
      <c r="T2621" s="1" t="s">
        <v>11389</v>
      </c>
      <c r="U2621" s="1" t="s">
        <v>322</v>
      </c>
      <c r="V2621" s="1" t="s">
        <v>6685</v>
      </c>
      <c r="Y2621" s="1" t="s">
        <v>3051</v>
      </c>
      <c r="Z2621" s="1" t="s">
        <v>7839</v>
      </c>
      <c r="AC2621" s="1">
        <v>14</v>
      </c>
      <c r="AD2621" s="1" t="s">
        <v>240</v>
      </c>
      <c r="AE2621" s="1" t="s">
        <v>8740</v>
      </c>
      <c r="AF2621" s="1" t="s">
        <v>1021</v>
      </c>
      <c r="AG2621" s="1" t="s">
        <v>8784</v>
      </c>
      <c r="AH2621" s="1" t="s">
        <v>163</v>
      </c>
      <c r="AI2621" s="1" t="s">
        <v>8851</v>
      </c>
    </row>
    <row r="2622" spans="1:73" ht="13.5" customHeight="1" x14ac:dyDescent="0.25">
      <c r="A2622" s="4" t="str">
        <f t="shared" si="80"/>
        <v>1687_풍각남면_294</v>
      </c>
      <c r="B2622" s="1">
        <v>1687</v>
      </c>
      <c r="C2622" s="1" t="s">
        <v>11322</v>
      </c>
      <c r="D2622" s="1" t="s">
        <v>11323</v>
      </c>
      <c r="E2622" s="1">
        <v>2621</v>
      </c>
      <c r="F2622" s="1">
        <v>13</v>
      </c>
      <c r="G2622" s="1" t="s">
        <v>5096</v>
      </c>
      <c r="H2622" s="1" t="s">
        <v>6468</v>
      </c>
      <c r="I2622" s="1">
        <v>1</v>
      </c>
      <c r="J2622" s="1" t="s">
        <v>5097</v>
      </c>
      <c r="K2622" s="1" t="s">
        <v>6551</v>
      </c>
      <c r="L2622" s="1">
        <v>1</v>
      </c>
      <c r="M2622" s="1" t="s">
        <v>5098</v>
      </c>
      <c r="N2622" s="1" t="s">
        <v>8376</v>
      </c>
      <c r="T2622" s="1" t="s">
        <v>11369</v>
      </c>
      <c r="U2622" s="1" t="s">
        <v>4179</v>
      </c>
      <c r="V2622" s="1" t="s">
        <v>6936</v>
      </c>
      <c r="Y2622" s="1" t="s">
        <v>5098</v>
      </c>
      <c r="Z2622" s="1" t="s">
        <v>8376</v>
      </c>
      <c r="AC2622" s="1">
        <v>71</v>
      </c>
      <c r="AD2622" s="1" t="s">
        <v>192</v>
      </c>
      <c r="AE2622" s="1" t="s">
        <v>8735</v>
      </c>
      <c r="AJ2622" s="1" t="s">
        <v>17</v>
      </c>
      <c r="AK2622" s="1" t="s">
        <v>8908</v>
      </c>
      <c r="AL2622" s="1" t="s">
        <v>51</v>
      </c>
      <c r="AM2622" s="1" t="s">
        <v>8849</v>
      </c>
      <c r="AN2622" s="1" t="s">
        <v>598</v>
      </c>
      <c r="AO2622" s="1" t="s">
        <v>8969</v>
      </c>
      <c r="AP2622" s="1" t="s">
        <v>423</v>
      </c>
      <c r="AQ2622" s="1" t="s">
        <v>8997</v>
      </c>
      <c r="AR2622" s="1" t="s">
        <v>2730</v>
      </c>
      <c r="AS2622" s="1" t="s">
        <v>11656</v>
      </c>
      <c r="AT2622" s="1" t="s">
        <v>44</v>
      </c>
      <c r="AU2622" s="1" t="s">
        <v>6669</v>
      </c>
      <c r="AV2622" s="1" t="s">
        <v>1439</v>
      </c>
      <c r="AW2622" s="1" t="s">
        <v>8189</v>
      </c>
      <c r="BB2622" s="1" t="s">
        <v>46</v>
      </c>
      <c r="BC2622" s="1" t="s">
        <v>6783</v>
      </c>
      <c r="BD2622" s="1" t="s">
        <v>13953</v>
      </c>
      <c r="BE2622" s="1" t="s">
        <v>11858</v>
      </c>
      <c r="BG2622" s="1" t="s">
        <v>44</v>
      </c>
      <c r="BH2622" s="1" t="s">
        <v>6669</v>
      </c>
      <c r="BI2622" s="1" t="s">
        <v>5099</v>
      </c>
      <c r="BJ2622" s="1" t="s">
        <v>10234</v>
      </c>
      <c r="BK2622" s="1" t="s">
        <v>44</v>
      </c>
      <c r="BL2622" s="1" t="s">
        <v>6669</v>
      </c>
      <c r="BM2622" s="1" t="s">
        <v>316</v>
      </c>
      <c r="BN2622" s="1" t="s">
        <v>9256</v>
      </c>
      <c r="BO2622" s="1" t="s">
        <v>44</v>
      </c>
      <c r="BP2622" s="1" t="s">
        <v>6669</v>
      </c>
      <c r="BQ2622" s="1" t="s">
        <v>3697</v>
      </c>
      <c r="BR2622" s="1" t="s">
        <v>10287</v>
      </c>
      <c r="BS2622" s="1" t="s">
        <v>56</v>
      </c>
      <c r="BT2622" s="1" t="s">
        <v>11552</v>
      </c>
    </row>
    <row r="2623" spans="1:73" ht="13.5" customHeight="1" x14ac:dyDescent="0.25">
      <c r="A2623" s="4" t="str">
        <f t="shared" si="80"/>
        <v>1687_풍각남면_294</v>
      </c>
      <c r="B2623" s="1">
        <v>1687</v>
      </c>
      <c r="C2623" s="1" t="s">
        <v>11322</v>
      </c>
      <c r="D2623" s="1" t="s">
        <v>11323</v>
      </c>
      <c r="E2623" s="1">
        <v>2622</v>
      </c>
      <c r="F2623" s="1">
        <v>13</v>
      </c>
      <c r="G2623" s="1" t="s">
        <v>5096</v>
      </c>
      <c r="H2623" s="1" t="s">
        <v>6468</v>
      </c>
      <c r="I2623" s="1">
        <v>1</v>
      </c>
      <c r="L2623" s="1">
        <v>1</v>
      </c>
      <c r="M2623" s="1" t="s">
        <v>5098</v>
      </c>
      <c r="N2623" s="1" t="s">
        <v>8376</v>
      </c>
      <c r="S2623" s="1" t="s">
        <v>93</v>
      </c>
      <c r="T2623" s="1" t="s">
        <v>6597</v>
      </c>
      <c r="U2623" s="1" t="s">
        <v>5100</v>
      </c>
      <c r="V2623" s="1" t="s">
        <v>11426</v>
      </c>
      <c r="Y2623" s="1" t="s">
        <v>1453</v>
      </c>
      <c r="Z2623" s="1" t="s">
        <v>7230</v>
      </c>
      <c r="AC2623" s="1">
        <v>23</v>
      </c>
      <c r="AD2623" s="1" t="s">
        <v>202</v>
      </c>
      <c r="AE2623" s="1" t="s">
        <v>8736</v>
      </c>
    </row>
    <row r="2624" spans="1:73" ht="13.5" customHeight="1" x14ac:dyDescent="0.25">
      <c r="A2624" s="4" t="str">
        <f t="shared" si="80"/>
        <v>1687_풍각남면_294</v>
      </c>
      <c r="B2624" s="1">
        <v>1687</v>
      </c>
      <c r="C2624" s="1" t="s">
        <v>11322</v>
      </c>
      <c r="D2624" s="1" t="s">
        <v>11323</v>
      </c>
      <c r="E2624" s="1">
        <v>2623</v>
      </c>
      <c r="F2624" s="1">
        <v>13</v>
      </c>
      <c r="G2624" s="1" t="s">
        <v>5096</v>
      </c>
      <c r="H2624" s="1" t="s">
        <v>6468</v>
      </c>
      <c r="I2624" s="1">
        <v>1</v>
      </c>
      <c r="L2624" s="1">
        <v>2</v>
      </c>
      <c r="M2624" s="1" t="s">
        <v>12695</v>
      </c>
      <c r="N2624" s="1" t="s">
        <v>13195</v>
      </c>
      <c r="T2624" s="1" t="s">
        <v>11368</v>
      </c>
      <c r="U2624" s="1" t="s">
        <v>5101</v>
      </c>
      <c r="V2624" s="1" t="s">
        <v>11428</v>
      </c>
      <c r="W2624" s="1" t="s">
        <v>306</v>
      </c>
      <c r="X2624" s="1" t="s">
        <v>7062</v>
      </c>
      <c r="Y2624" s="1" t="s">
        <v>5102</v>
      </c>
      <c r="Z2624" s="1" t="s">
        <v>8377</v>
      </c>
      <c r="AC2624" s="1">
        <v>33</v>
      </c>
      <c r="AD2624" s="1" t="s">
        <v>574</v>
      </c>
      <c r="AE2624" s="1" t="s">
        <v>8762</v>
      </c>
      <c r="AJ2624" s="1" t="s">
        <v>17</v>
      </c>
      <c r="AK2624" s="1" t="s">
        <v>8908</v>
      </c>
      <c r="AL2624" s="1" t="s">
        <v>86</v>
      </c>
      <c r="AM2624" s="1" t="s">
        <v>8853</v>
      </c>
      <c r="AT2624" s="1" t="s">
        <v>5103</v>
      </c>
      <c r="AU2624" s="1" t="s">
        <v>9232</v>
      </c>
      <c r="AV2624" s="1" t="s">
        <v>5104</v>
      </c>
      <c r="AW2624" s="1" t="s">
        <v>9619</v>
      </c>
      <c r="BG2624" s="1" t="s">
        <v>60</v>
      </c>
      <c r="BH2624" s="1" t="s">
        <v>7012</v>
      </c>
      <c r="BI2624" s="1" t="s">
        <v>168</v>
      </c>
      <c r="BJ2624" s="1" t="s">
        <v>10086</v>
      </c>
      <c r="BK2624" s="1" t="s">
        <v>293</v>
      </c>
      <c r="BL2624" s="1" t="s">
        <v>6947</v>
      </c>
      <c r="BM2624" s="1" t="s">
        <v>3197</v>
      </c>
      <c r="BN2624" s="1" t="s">
        <v>7881</v>
      </c>
      <c r="BO2624" s="1" t="s">
        <v>60</v>
      </c>
      <c r="BP2624" s="1" t="s">
        <v>7012</v>
      </c>
      <c r="BQ2624" s="1" t="s">
        <v>5105</v>
      </c>
      <c r="BR2624" s="1" t="s">
        <v>11162</v>
      </c>
      <c r="BS2624" s="1" t="s">
        <v>537</v>
      </c>
      <c r="BT2624" s="1" t="s">
        <v>8937</v>
      </c>
    </row>
    <row r="2625" spans="1:72" ht="13.5" customHeight="1" x14ac:dyDescent="0.25">
      <c r="A2625" s="4" t="str">
        <f t="shared" si="80"/>
        <v>1687_풍각남면_294</v>
      </c>
      <c r="B2625" s="1">
        <v>1687</v>
      </c>
      <c r="C2625" s="1" t="s">
        <v>11322</v>
      </c>
      <c r="D2625" s="1" t="s">
        <v>11323</v>
      </c>
      <c r="E2625" s="1">
        <v>2624</v>
      </c>
      <c r="F2625" s="1">
        <v>13</v>
      </c>
      <c r="G2625" s="1" t="s">
        <v>5096</v>
      </c>
      <c r="H2625" s="1" t="s">
        <v>6468</v>
      </c>
      <c r="I2625" s="1">
        <v>1</v>
      </c>
      <c r="L2625" s="1">
        <v>2</v>
      </c>
      <c r="M2625" s="1" t="s">
        <v>12695</v>
      </c>
      <c r="N2625" s="1" t="s">
        <v>13195</v>
      </c>
      <c r="S2625" s="1" t="s">
        <v>52</v>
      </c>
      <c r="T2625" s="1" t="s">
        <v>6593</v>
      </c>
      <c r="U2625" s="1" t="s">
        <v>83</v>
      </c>
      <c r="V2625" s="1" t="s">
        <v>11397</v>
      </c>
      <c r="W2625" s="1" t="s">
        <v>545</v>
      </c>
      <c r="X2625" s="1" t="s">
        <v>7069</v>
      </c>
      <c r="Y2625" s="1" t="s">
        <v>5106</v>
      </c>
      <c r="Z2625" s="1" t="s">
        <v>7766</v>
      </c>
      <c r="AC2625" s="1">
        <v>40</v>
      </c>
      <c r="AD2625" s="1" t="s">
        <v>327</v>
      </c>
      <c r="AE2625" s="1" t="s">
        <v>8748</v>
      </c>
      <c r="AJ2625" s="1" t="s">
        <v>17</v>
      </c>
      <c r="AK2625" s="1" t="s">
        <v>8908</v>
      </c>
      <c r="AL2625" s="1" t="s">
        <v>2533</v>
      </c>
      <c r="AM2625" s="1" t="s">
        <v>8955</v>
      </c>
      <c r="AT2625" s="1" t="s">
        <v>841</v>
      </c>
      <c r="AU2625" s="1" t="s">
        <v>6724</v>
      </c>
      <c r="AV2625" s="1" t="s">
        <v>5107</v>
      </c>
      <c r="AW2625" s="1" t="s">
        <v>7721</v>
      </c>
      <c r="BG2625" s="1" t="s">
        <v>60</v>
      </c>
      <c r="BH2625" s="1" t="s">
        <v>7012</v>
      </c>
      <c r="BI2625" s="1" t="s">
        <v>1634</v>
      </c>
      <c r="BJ2625" s="1" t="s">
        <v>7802</v>
      </c>
      <c r="BK2625" s="1" t="s">
        <v>288</v>
      </c>
      <c r="BL2625" s="1" t="s">
        <v>6823</v>
      </c>
      <c r="BM2625" s="1" t="s">
        <v>5108</v>
      </c>
      <c r="BN2625" s="1" t="s">
        <v>8653</v>
      </c>
      <c r="BO2625" s="1" t="s">
        <v>60</v>
      </c>
      <c r="BP2625" s="1" t="s">
        <v>7012</v>
      </c>
      <c r="BQ2625" s="1" t="s">
        <v>5109</v>
      </c>
      <c r="BR2625" s="1" t="s">
        <v>12163</v>
      </c>
      <c r="BS2625" s="1" t="s">
        <v>1486</v>
      </c>
      <c r="BT2625" s="1" t="s">
        <v>11644</v>
      </c>
    </row>
    <row r="2626" spans="1:72" ht="13.5" customHeight="1" x14ac:dyDescent="0.25">
      <c r="A2626" s="4" t="str">
        <f t="shared" si="80"/>
        <v>1687_풍각남면_294</v>
      </c>
      <c r="B2626" s="1">
        <v>1687</v>
      </c>
      <c r="C2626" s="1" t="s">
        <v>11322</v>
      </c>
      <c r="D2626" s="1" t="s">
        <v>11323</v>
      </c>
      <c r="E2626" s="1">
        <v>2625</v>
      </c>
      <c r="F2626" s="1">
        <v>13</v>
      </c>
      <c r="G2626" s="1" t="s">
        <v>5096</v>
      </c>
      <c r="H2626" s="1" t="s">
        <v>6468</v>
      </c>
      <c r="I2626" s="1">
        <v>1</v>
      </c>
      <c r="L2626" s="1">
        <v>2</v>
      </c>
      <c r="M2626" s="1" t="s">
        <v>12695</v>
      </c>
      <c r="N2626" s="1" t="s">
        <v>13195</v>
      </c>
      <c r="S2626" s="1" t="s">
        <v>70</v>
      </c>
      <c r="T2626" s="1" t="s">
        <v>6596</v>
      </c>
      <c r="Y2626" s="1" t="s">
        <v>54</v>
      </c>
      <c r="Z2626" s="1" t="s">
        <v>7112</v>
      </c>
      <c r="AC2626" s="1">
        <v>7</v>
      </c>
      <c r="AD2626" s="1" t="s">
        <v>121</v>
      </c>
      <c r="AE2626" s="1" t="s">
        <v>8725</v>
      </c>
    </row>
    <row r="2627" spans="1:72" ht="13.5" customHeight="1" x14ac:dyDescent="0.25">
      <c r="A2627" s="4" t="str">
        <f t="shared" si="80"/>
        <v>1687_풍각남면_294</v>
      </c>
      <c r="B2627" s="1">
        <v>1687</v>
      </c>
      <c r="C2627" s="1" t="s">
        <v>11322</v>
      </c>
      <c r="D2627" s="1" t="s">
        <v>11323</v>
      </c>
      <c r="E2627" s="1">
        <v>2626</v>
      </c>
      <c r="F2627" s="1">
        <v>13</v>
      </c>
      <c r="G2627" s="1" t="s">
        <v>5096</v>
      </c>
      <c r="H2627" s="1" t="s">
        <v>6468</v>
      </c>
      <c r="I2627" s="1">
        <v>1</v>
      </c>
      <c r="L2627" s="1">
        <v>2</v>
      </c>
      <c r="M2627" s="1" t="s">
        <v>12695</v>
      </c>
      <c r="N2627" s="1" t="s">
        <v>13195</v>
      </c>
      <c r="S2627" s="1" t="s">
        <v>70</v>
      </c>
      <c r="T2627" s="1" t="s">
        <v>6596</v>
      </c>
      <c r="Y2627" s="1" t="s">
        <v>5110</v>
      </c>
      <c r="Z2627" s="1" t="s">
        <v>8378</v>
      </c>
      <c r="AC2627" s="1">
        <v>3</v>
      </c>
      <c r="AD2627" s="1" t="s">
        <v>96</v>
      </c>
      <c r="AE2627" s="1" t="s">
        <v>8721</v>
      </c>
      <c r="AF2627" s="1" t="s">
        <v>97</v>
      </c>
      <c r="AG2627" s="1" t="s">
        <v>8774</v>
      </c>
    </row>
    <row r="2628" spans="1:72" ht="13.5" customHeight="1" x14ac:dyDescent="0.25">
      <c r="A2628" s="4" t="str">
        <f t="shared" si="80"/>
        <v>1687_풍각남면_294</v>
      </c>
      <c r="B2628" s="1">
        <v>1687</v>
      </c>
      <c r="C2628" s="1" t="s">
        <v>11322</v>
      </c>
      <c r="D2628" s="1" t="s">
        <v>11323</v>
      </c>
      <c r="E2628" s="1">
        <v>2627</v>
      </c>
      <c r="F2628" s="1">
        <v>13</v>
      </c>
      <c r="G2628" s="1" t="s">
        <v>5096</v>
      </c>
      <c r="H2628" s="1" t="s">
        <v>6468</v>
      </c>
      <c r="I2628" s="1">
        <v>1</v>
      </c>
      <c r="L2628" s="1">
        <v>3</v>
      </c>
      <c r="M2628" s="1" t="s">
        <v>12696</v>
      </c>
      <c r="N2628" s="1" t="s">
        <v>13196</v>
      </c>
      <c r="T2628" s="1" t="s">
        <v>11369</v>
      </c>
      <c r="U2628" s="1" t="s">
        <v>5101</v>
      </c>
      <c r="V2628" s="1" t="s">
        <v>11428</v>
      </c>
      <c r="W2628" s="1" t="s">
        <v>145</v>
      </c>
      <c r="X2628" s="1" t="s">
        <v>7059</v>
      </c>
      <c r="Y2628" s="1" t="s">
        <v>2048</v>
      </c>
      <c r="Z2628" s="1" t="s">
        <v>8379</v>
      </c>
      <c r="AC2628" s="1">
        <v>41</v>
      </c>
      <c r="AD2628" s="1" t="s">
        <v>287</v>
      </c>
      <c r="AE2628" s="1" t="s">
        <v>8744</v>
      </c>
      <c r="AJ2628" s="1" t="s">
        <v>17</v>
      </c>
      <c r="AK2628" s="1" t="s">
        <v>8908</v>
      </c>
      <c r="AL2628" s="1" t="s">
        <v>2533</v>
      </c>
      <c r="AM2628" s="1" t="s">
        <v>8955</v>
      </c>
      <c r="AT2628" s="1" t="s">
        <v>2054</v>
      </c>
      <c r="AU2628" s="1" t="s">
        <v>6840</v>
      </c>
      <c r="AV2628" s="1" t="s">
        <v>5111</v>
      </c>
      <c r="AW2628" s="1" t="s">
        <v>9580</v>
      </c>
      <c r="BG2628" s="1" t="s">
        <v>2054</v>
      </c>
      <c r="BH2628" s="1" t="s">
        <v>6840</v>
      </c>
      <c r="BI2628" s="1" t="s">
        <v>5112</v>
      </c>
      <c r="BJ2628" s="1" t="s">
        <v>10130</v>
      </c>
      <c r="BK2628" s="1" t="s">
        <v>2054</v>
      </c>
      <c r="BL2628" s="1" t="s">
        <v>6840</v>
      </c>
      <c r="BM2628" s="1" t="s">
        <v>2166</v>
      </c>
      <c r="BN2628" s="1" t="s">
        <v>8592</v>
      </c>
      <c r="BO2628" s="1" t="s">
        <v>148</v>
      </c>
      <c r="BP2628" s="1" t="s">
        <v>11401</v>
      </c>
      <c r="BQ2628" s="1" t="s">
        <v>5113</v>
      </c>
      <c r="BR2628" s="1" t="s">
        <v>12095</v>
      </c>
      <c r="BS2628" s="1" t="s">
        <v>2533</v>
      </c>
      <c r="BT2628" s="1" t="s">
        <v>8955</v>
      </c>
    </row>
    <row r="2629" spans="1:72" ht="13.5" customHeight="1" x14ac:dyDescent="0.25">
      <c r="A2629" s="4" t="str">
        <f t="shared" si="80"/>
        <v>1687_풍각남면_294</v>
      </c>
      <c r="B2629" s="1">
        <v>1687</v>
      </c>
      <c r="C2629" s="1" t="s">
        <v>11322</v>
      </c>
      <c r="D2629" s="1" t="s">
        <v>11323</v>
      </c>
      <c r="E2629" s="1">
        <v>2628</v>
      </c>
      <c r="F2629" s="1">
        <v>13</v>
      </c>
      <c r="G2629" s="1" t="s">
        <v>5096</v>
      </c>
      <c r="H2629" s="1" t="s">
        <v>6468</v>
      </c>
      <c r="I2629" s="1">
        <v>1</v>
      </c>
      <c r="L2629" s="1">
        <v>3</v>
      </c>
      <c r="M2629" s="1" t="s">
        <v>12696</v>
      </c>
      <c r="N2629" s="1" t="s">
        <v>13196</v>
      </c>
      <c r="S2629" s="1" t="s">
        <v>52</v>
      </c>
      <c r="T2629" s="1" t="s">
        <v>6593</v>
      </c>
      <c r="U2629" s="1" t="s">
        <v>53</v>
      </c>
      <c r="V2629" s="1" t="s">
        <v>6668</v>
      </c>
      <c r="Y2629" s="1" t="s">
        <v>13773</v>
      </c>
      <c r="Z2629" s="1" t="s">
        <v>11490</v>
      </c>
      <c r="AC2629" s="1">
        <v>47</v>
      </c>
      <c r="AD2629" s="1" t="s">
        <v>172</v>
      </c>
      <c r="AE2629" s="1" t="s">
        <v>8733</v>
      </c>
      <c r="AJ2629" s="1" t="s">
        <v>17</v>
      </c>
      <c r="AK2629" s="1" t="s">
        <v>8908</v>
      </c>
      <c r="AL2629" s="1" t="s">
        <v>108</v>
      </c>
      <c r="AM2629" s="1" t="s">
        <v>8869</v>
      </c>
      <c r="AN2629" s="1" t="s">
        <v>163</v>
      </c>
      <c r="AO2629" s="1" t="s">
        <v>8851</v>
      </c>
      <c r="AP2629" s="1" t="s">
        <v>58</v>
      </c>
      <c r="AQ2629" s="1" t="s">
        <v>6774</v>
      </c>
      <c r="AR2629" s="1" t="s">
        <v>5114</v>
      </c>
      <c r="AS2629" s="1" t="s">
        <v>11654</v>
      </c>
      <c r="AT2629" s="1" t="s">
        <v>60</v>
      </c>
      <c r="AU2629" s="1" t="s">
        <v>7012</v>
      </c>
      <c r="AV2629" s="1" t="s">
        <v>5115</v>
      </c>
      <c r="AW2629" s="1" t="s">
        <v>9620</v>
      </c>
      <c r="BB2629" s="1" t="s">
        <v>46</v>
      </c>
      <c r="BC2629" s="1" t="s">
        <v>6783</v>
      </c>
      <c r="BD2629" s="1" t="s">
        <v>5116</v>
      </c>
      <c r="BE2629" s="1" t="s">
        <v>9845</v>
      </c>
      <c r="BG2629" s="1" t="s">
        <v>2054</v>
      </c>
      <c r="BH2629" s="1" t="s">
        <v>6840</v>
      </c>
      <c r="BI2629" s="1" t="s">
        <v>13954</v>
      </c>
      <c r="BJ2629" s="1" t="s">
        <v>11896</v>
      </c>
      <c r="BM2629" s="1" t="s">
        <v>320</v>
      </c>
      <c r="BN2629" s="1" t="s">
        <v>11933</v>
      </c>
      <c r="BO2629" s="1" t="s">
        <v>60</v>
      </c>
      <c r="BP2629" s="1" t="s">
        <v>7012</v>
      </c>
      <c r="BQ2629" s="1" t="s">
        <v>13955</v>
      </c>
      <c r="BR2629" s="1" t="s">
        <v>12155</v>
      </c>
      <c r="BS2629" s="1" t="s">
        <v>56</v>
      </c>
      <c r="BT2629" s="1" t="s">
        <v>11552</v>
      </c>
    </row>
    <row r="2630" spans="1:72" ht="13.5" customHeight="1" x14ac:dyDescent="0.25">
      <c r="A2630" s="4" t="str">
        <f t="shared" si="80"/>
        <v>1687_풍각남면_294</v>
      </c>
      <c r="B2630" s="1">
        <v>1687</v>
      </c>
      <c r="C2630" s="1" t="s">
        <v>11322</v>
      </c>
      <c r="D2630" s="1" t="s">
        <v>11323</v>
      </c>
      <c r="E2630" s="1">
        <v>2629</v>
      </c>
      <c r="F2630" s="1">
        <v>13</v>
      </c>
      <c r="G2630" s="1" t="s">
        <v>5096</v>
      </c>
      <c r="H2630" s="1" t="s">
        <v>6468</v>
      </c>
      <c r="I2630" s="1">
        <v>1</v>
      </c>
      <c r="L2630" s="1">
        <v>3</v>
      </c>
      <c r="M2630" s="1" t="s">
        <v>12696</v>
      </c>
      <c r="N2630" s="1" t="s">
        <v>13196</v>
      </c>
      <c r="S2630" s="1" t="s">
        <v>70</v>
      </c>
      <c r="T2630" s="1" t="s">
        <v>6596</v>
      </c>
      <c r="Y2630" s="1" t="s">
        <v>5117</v>
      </c>
      <c r="Z2630" s="1" t="s">
        <v>8380</v>
      </c>
      <c r="AC2630" s="1">
        <v>6</v>
      </c>
      <c r="AD2630" s="1" t="s">
        <v>333</v>
      </c>
      <c r="AE2630" s="1" t="s">
        <v>8749</v>
      </c>
    </row>
    <row r="2631" spans="1:72" ht="13.5" customHeight="1" x14ac:dyDescent="0.25">
      <c r="A2631" s="4" t="str">
        <f t="shared" si="80"/>
        <v>1687_풍각남면_294</v>
      </c>
      <c r="B2631" s="1">
        <v>1687</v>
      </c>
      <c r="C2631" s="1" t="s">
        <v>11322</v>
      </c>
      <c r="D2631" s="1" t="s">
        <v>11323</v>
      </c>
      <c r="E2631" s="1">
        <v>2630</v>
      </c>
      <c r="F2631" s="1">
        <v>13</v>
      </c>
      <c r="G2631" s="1" t="s">
        <v>5096</v>
      </c>
      <c r="H2631" s="1" t="s">
        <v>6468</v>
      </c>
      <c r="I2631" s="1">
        <v>1</v>
      </c>
      <c r="L2631" s="1">
        <v>3</v>
      </c>
      <c r="M2631" s="1" t="s">
        <v>12696</v>
      </c>
      <c r="N2631" s="1" t="s">
        <v>13196</v>
      </c>
      <c r="S2631" s="1" t="s">
        <v>70</v>
      </c>
      <c r="T2631" s="1" t="s">
        <v>6596</v>
      </c>
      <c r="Y2631" s="1" t="s">
        <v>4157</v>
      </c>
      <c r="Z2631" s="1" t="s">
        <v>8381</v>
      </c>
      <c r="AC2631" s="1">
        <v>3</v>
      </c>
      <c r="AD2631" s="1" t="s">
        <v>96</v>
      </c>
      <c r="AE2631" s="1" t="s">
        <v>8721</v>
      </c>
      <c r="AF2631" s="1" t="s">
        <v>97</v>
      </c>
      <c r="AG2631" s="1" t="s">
        <v>8774</v>
      </c>
    </row>
    <row r="2632" spans="1:72" ht="13.5" customHeight="1" x14ac:dyDescent="0.25">
      <c r="A2632" s="4" t="str">
        <f t="shared" si="80"/>
        <v>1687_풍각남면_294</v>
      </c>
      <c r="B2632" s="1">
        <v>1687</v>
      </c>
      <c r="C2632" s="1" t="s">
        <v>11322</v>
      </c>
      <c r="D2632" s="1" t="s">
        <v>11323</v>
      </c>
      <c r="E2632" s="1">
        <v>2631</v>
      </c>
      <c r="F2632" s="1">
        <v>13</v>
      </c>
      <c r="G2632" s="1" t="s">
        <v>5096</v>
      </c>
      <c r="H2632" s="1" t="s">
        <v>6468</v>
      </c>
      <c r="I2632" s="1">
        <v>1</v>
      </c>
      <c r="L2632" s="1">
        <v>4</v>
      </c>
      <c r="M2632" s="1" t="s">
        <v>12697</v>
      </c>
      <c r="N2632" s="1" t="s">
        <v>13197</v>
      </c>
      <c r="T2632" s="1" t="s">
        <v>11368</v>
      </c>
      <c r="U2632" s="1" t="s">
        <v>5101</v>
      </c>
      <c r="V2632" s="1" t="s">
        <v>11428</v>
      </c>
      <c r="W2632" s="1" t="s">
        <v>84</v>
      </c>
      <c r="X2632" s="1" t="s">
        <v>11440</v>
      </c>
      <c r="Y2632" s="1" t="s">
        <v>946</v>
      </c>
      <c r="Z2632" s="1" t="s">
        <v>7299</v>
      </c>
      <c r="AC2632" s="1">
        <v>29</v>
      </c>
      <c r="AD2632" s="1" t="s">
        <v>422</v>
      </c>
      <c r="AE2632" s="1" t="s">
        <v>8757</v>
      </c>
      <c r="AJ2632" s="1" t="s">
        <v>17</v>
      </c>
      <c r="AK2632" s="1" t="s">
        <v>8908</v>
      </c>
      <c r="AL2632" s="1" t="s">
        <v>86</v>
      </c>
      <c r="AM2632" s="1" t="s">
        <v>8853</v>
      </c>
      <c r="AT2632" s="1" t="s">
        <v>148</v>
      </c>
      <c r="AU2632" s="1" t="s">
        <v>11760</v>
      </c>
      <c r="AV2632" s="1" t="s">
        <v>3714</v>
      </c>
      <c r="AW2632" s="1" t="s">
        <v>9621</v>
      </c>
      <c r="BG2632" s="1" t="s">
        <v>60</v>
      </c>
      <c r="BH2632" s="1" t="s">
        <v>7012</v>
      </c>
      <c r="BI2632" s="1" t="s">
        <v>2289</v>
      </c>
      <c r="BJ2632" s="1" t="s">
        <v>9605</v>
      </c>
      <c r="BK2632" s="1" t="s">
        <v>60</v>
      </c>
      <c r="BL2632" s="1" t="s">
        <v>7012</v>
      </c>
      <c r="BM2632" s="1" t="s">
        <v>5118</v>
      </c>
      <c r="BN2632" s="1" t="s">
        <v>10664</v>
      </c>
      <c r="BO2632" s="1" t="s">
        <v>60</v>
      </c>
      <c r="BP2632" s="1" t="s">
        <v>7012</v>
      </c>
      <c r="BQ2632" s="1" t="s">
        <v>5119</v>
      </c>
      <c r="BR2632" s="1" t="s">
        <v>12127</v>
      </c>
      <c r="BS2632" s="1" t="s">
        <v>56</v>
      </c>
      <c r="BT2632" s="1" t="s">
        <v>11552</v>
      </c>
    </row>
    <row r="2633" spans="1:72" ht="13.5" customHeight="1" x14ac:dyDescent="0.25">
      <c r="A2633" s="4" t="str">
        <f t="shared" si="80"/>
        <v>1687_풍각남면_294</v>
      </c>
      <c r="B2633" s="1">
        <v>1687</v>
      </c>
      <c r="C2633" s="1" t="s">
        <v>11322</v>
      </c>
      <c r="D2633" s="1" t="s">
        <v>11323</v>
      </c>
      <c r="E2633" s="1">
        <v>2632</v>
      </c>
      <c r="F2633" s="1">
        <v>13</v>
      </c>
      <c r="G2633" s="1" t="s">
        <v>5096</v>
      </c>
      <c r="H2633" s="1" t="s">
        <v>6468</v>
      </c>
      <c r="I2633" s="1">
        <v>1</v>
      </c>
      <c r="L2633" s="1">
        <v>4</v>
      </c>
      <c r="M2633" s="1" t="s">
        <v>12697</v>
      </c>
      <c r="N2633" s="1" t="s">
        <v>13197</v>
      </c>
      <c r="S2633" s="1" t="s">
        <v>52</v>
      </c>
      <c r="T2633" s="1" t="s">
        <v>6593</v>
      </c>
      <c r="U2633" s="1" t="s">
        <v>83</v>
      </c>
      <c r="V2633" s="1" t="s">
        <v>11397</v>
      </c>
      <c r="W2633" s="1" t="s">
        <v>74</v>
      </c>
      <c r="X2633" s="1" t="s">
        <v>7057</v>
      </c>
      <c r="Y2633" s="1" t="s">
        <v>1771</v>
      </c>
      <c r="Z2633" s="1" t="s">
        <v>7542</v>
      </c>
      <c r="AC2633" s="1">
        <v>30</v>
      </c>
      <c r="AD2633" s="1" t="s">
        <v>136</v>
      </c>
      <c r="AE2633" s="1" t="s">
        <v>8728</v>
      </c>
      <c r="AJ2633" s="1" t="s">
        <v>17</v>
      </c>
      <c r="AK2633" s="1" t="s">
        <v>8908</v>
      </c>
      <c r="AL2633" s="1" t="s">
        <v>737</v>
      </c>
      <c r="AM2633" s="1" t="s">
        <v>8867</v>
      </c>
      <c r="AT2633" s="1" t="s">
        <v>3982</v>
      </c>
      <c r="AU2633" s="1" t="s">
        <v>6929</v>
      </c>
      <c r="AV2633" s="1" t="s">
        <v>4483</v>
      </c>
      <c r="AW2633" s="1" t="s">
        <v>8382</v>
      </c>
      <c r="BG2633" s="1" t="s">
        <v>3982</v>
      </c>
      <c r="BH2633" s="1" t="s">
        <v>6929</v>
      </c>
      <c r="BI2633" s="1" t="s">
        <v>5120</v>
      </c>
      <c r="BJ2633" s="1" t="s">
        <v>7728</v>
      </c>
      <c r="BK2633" s="1" t="s">
        <v>3982</v>
      </c>
      <c r="BL2633" s="1" t="s">
        <v>6929</v>
      </c>
      <c r="BM2633" s="1" t="s">
        <v>1802</v>
      </c>
      <c r="BN2633" s="1" t="s">
        <v>9346</v>
      </c>
      <c r="BO2633" s="1" t="s">
        <v>148</v>
      </c>
      <c r="BP2633" s="1" t="s">
        <v>11401</v>
      </c>
      <c r="BQ2633" s="1" t="s">
        <v>5121</v>
      </c>
      <c r="BR2633" s="1" t="s">
        <v>12207</v>
      </c>
      <c r="BS2633" s="1" t="s">
        <v>51</v>
      </c>
      <c r="BT2633" s="1" t="s">
        <v>8849</v>
      </c>
    </row>
    <row r="2634" spans="1:72" ht="13.5" customHeight="1" x14ac:dyDescent="0.25">
      <c r="A2634" s="4" t="str">
        <f t="shared" si="80"/>
        <v>1687_풍각남면_294</v>
      </c>
      <c r="B2634" s="1">
        <v>1687</v>
      </c>
      <c r="C2634" s="1" t="s">
        <v>11322</v>
      </c>
      <c r="D2634" s="1" t="s">
        <v>11323</v>
      </c>
      <c r="E2634" s="1">
        <v>2633</v>
      </c>
      <c r="F2634" s="1">
        <v>13</v>
      </c>
      <c r="G2634" s="1" t="s">
        <v>5096</v>
      </c>
      <c r="H2634" s="1" t="s">
        <v>6468</v>
      </c>
      <c r="I2634" s="1">
        <v>1</v>
      </c>
      <c r="L2634" s="1">
        <v>5</v>
      </c>
      <c r="M2634" s="1" t="s">
        <v>12698</v>
      </c>
      <c r="N2634" s="1" t="s">
        <v>13198</v>
      </c>
      <c r="T2634" s="1" t="s">
        <v>11368</v>
      </c>
      <c r="U2634" s="1" t="s">
        <v>5101</v>
      </c>
      <c r="V2634" s="1" t="s">
        <v>11428</v>
      </c>
      <c r="W2634" s="1" t="s">
        <v>74</v>
      </c>
      <c r="X2634" s="1" t="s">
        <v>7057</v>
      </c>
      <c r="Y2634" s="1" t="s">
        <v>5122</v>
      </c>
      <c r="Z2634" s="1" t="s">
        <v>8382</v>
      </c>
      <c r="AC2634" s="1">
        <v>49</v>
      </c>
      <c r="AD2634" s="1" t="s">
        <v>100</v>
      </c>
      <c r="AE2634" s="1" t="s">
        <v>8722</v>
      </c>
      <c r="AJ2634" s="1" t="s">
        <v>17</v>
      </c>
      <c r="AK2634" s="1" t="s">
        <v>8908</v>
      </c>
      <c r="AL2634" s="1" t="s">
        <v>737</v>
      </c>
      <c r="AM2634" s="1" t="s">
        <v>8867</v>
      </c>
      <c r="AT2634" s="1" t="s">
        <v>2054</v>
      </c>
      <c r="AU2634" s="1" t="s">
        <v>6840</v>
      </c>
      <c r="AV2634" s="1" t="s">
        <v>1120</v>
      </c>
      <c r="AW2634" s="1" t="s">
        <v>7728</v>
      </c>
      <c r="BG2634" s="1" t="s">
        <v>2054</v>
      </c>
      <c r="BH2634" s="1" t="s">
        <v>6840</v>
      </c>
      <c r="BI2634" s="1" t="s">
        <v>5123</v>
      </c>
      <c r="BJ2634" s="1" t="s">
        <v>8427</v>
      </c>
      <c r="BK2634" s="1" t="s">
        <v>2054</v>
      </c>
      <c r="BL2634" s="1" t="s">
        <v>6840</v>
      </c>
      <c r="BM2634" s="1" t="s">
        <v>823</v>
      </c>
      <c r="BN2634" s="1" t="s">
        <v>7473</v>
      </c>
      <c r="BO2634" s="1" t="s">
        <v>2054</v>
      </c>
      <c r="BP2634" s="1" t="s">
        <v>6840</v>
      </c>
      <c r="BQ2634" s="1" t="s">
        <v>5124</v>
      </c>
      <c r="BR2634" s="1" t="s">
        <v>11163</v>
      </c>
      <c r="BS2634" s="1" t="s">
        <v>833</v>
      </c>
      <c r="BT2634" s="1" t="s">
        <v>8552</v>
      </c>
    </row>
    <row r="2635" spans="1:72" ht="13.5" customHeight="1" x14ac:dyDescent="0.25">
      <c r="A2635" s="4" t="str">
        <f t="shared" si="80"/>
        <v>1687_풍각남면_294</v>
      </c>
      <c r="B2635" s="1">
        <v>1687</v>
      </c>
      <c r="C2635" s="1" t="s">
        <v>11322</v>
      </c>
      <c r="D2635" s="1" t="s">
        <v>11323</v>
      </c>
      <c r="E2635" s="1">
        <v>2634</v>
      </c>
      <c r="F2635" s="1">
        <v>13</v>
      </c>
      <c r="G2635" s="1" t="s">
        <v>5096</v>
      </c>
      <c r="H2635" s="1" t="s">
        <v>6468</v>
      </c>
      <c r="I2635" s="1">
        <v>1</v>
      </c>
      <c r="L2635" s="1">
        <v>5</v>
      </c>
      <c r="M2635" s="1" t="s">
        <v>12698</v>
      </c>
      <c r="N2635" s="1" t="s">
        <v>13198</v>
      </c>
      <c r="S2635" s="1" t="s">
        <v>52</v>
      </c>
      <c r="T2635" s="1" t="s">
        <v>6593</v>
      </c>
      <c r="U2635" s="1" t="s">
        <v>53</v>
      </c>
      <c r="V2635" s="1" t="s">
        <v>6668</v>
      </c>
      <c r="Y2635" s="1" t="s">
        <v>1121</v>
      </c>
      <c r="Z2635" s="1" t="s">
        <v>8133</v>
      </c>
      <c r="AC2635" s="1">
        <v>52</v>
      </c>
      <c r="AD2635" s="1" t="s">
        <v>747</v>
      </c>
      <c r="AE2635" s="1" t="s">
        <v>8766</v>
      </c>
      <c r="AJ2635" s="1" t="s">
        <v>17</v>
      </c>
      <c r="AK2635" s="1" t="s">
        <v>8908</v>
      </c>
      <c r="AL2635" s="1" t="s">
        <v>51</v>
      </c>
      <c r="AM2635" s="1" t="s">
        <v>8849</v>
      </c>
      <c r="AN2635" s="1" t="s">
        <v>1060</v>
      </c>
      <c r="AO2635" s="1" t="s">
        <v>8923</v>
      </c>
      <c r="AP2635" s="1" t="s">
        <v>58</v>
      </c>
      <c r="AQ2635" s="1" t="s">
        <v>6774</v>
      </c>
      <c r="AR2635" s="1" t="s">
        <v>5125</v>
      </c>
      <c r="AS2635" s="1" t="s">
        <v>11738</v>
      </c>
      <c r="AT2635" s="1" t="s">
        <v>44</v>
      </c>
      <c r="AU2635" s="1" t="s">
        <v>6669</v>
      </c>
      <c r="AV2635" s="1" t="s">
        <v>249</v>
      </c>
      <c r="AW2635" s="1" t="s">
        <v>9622</v>
      </c>
      <c r="BB2635" s="1" t="s">
        <v>46</v>
      </c>
      <c r="BC2635" s="1" t="s">
        <v>6783</v>
      </c>
      <c r="BD2635" s="1" t="s">
        <v>5126</v>
      </c>
      <c r="BE2635" s="1" t="s">
        <v>8165</v>
      </c>
      <c r="BG2635" s="1" t="s">
        <v>44</v>
      </c>
      <c r="BH2635" s="1" t="s">
        <v>6669</v>
      </c>
      <c r="BI2635" s="1" t="s">
        <v>5127</v>
      </c>
      <c r="BJ2635" s="1" t="s">
        <v>10235</v>
      </c>
      <c r="BM2635" s="1" t="s">
        <v>320</v>
      </c>
      <c r="BN2635" s="1" t="s">
        <v>11933</v>
      </c>
      <c r="BO2635" s="1" t="s">
        <v>44</v>
      </c>
      <c r="BP2635" s="1" t="s">
        <v>6669</v>
      </c>
      <c r="BQ2635" s="1" t="s">
        <v>1068</v>
      </c>
      <c r="BR2635" s="1" t="s">
        <v>7332</v>
      </c>
      <c r="BS2635" s="1" t="s">
        <v>833</v>
      </c>
      <c r="BT2635" s="1" t="s">
        <v>8552</v>
      </c>
    </row>
    <row r="2636" spans="1:72" ht="13.5" customHeight="1" x14ac:dyDescent="0.25">
      <c r="A2636" s="4" t="str">
        <f t="shared" si="80"/>
        <v>1687_풍각남면_294</v>
      </c>
      <c r="B2636" s="1">
        <v>1687</v>
      </c>
      <c r="C2636" s="1" t="s">
        <v>11322</v>
      </c>
      <c r="D2636" s="1" t="s">
        <v>11323</v>
      </c>
      <c r="E2636" s="1">
        <v>2635</v>
      </c>
      <c r="F2636" s="1">
        <v>13</v>
      </c>
      <c r="G2636" s="1" t="s">
        <v>5096</v>
      </c>
      <c r="H2636" s="1" t="s">
        <v>6468</v>
      </c>
      <c r="I2636" s="1">
        <v>1</v>
      </c>
      <c r="L2636" s="1">
        <v>5</v>
      </c>
      <c r="M2636" s="1" t="s">
        <v>12698</v>
      </c>
      <c r="N2636" s="1" t="s">
        <v>13198</v>
      </c>
      <c r="S2636" s="1" t="s">
        <v>70</v>
      </c>
      <c r="T2636" s="1" t="s">
        <v>6596</v>
      </c>
      <c r="Y2636" s="1" t="s">
        <v>5128</v>
      </c>
      <c r="Z2636" s="1" t="s">
        <v>8383</v>
      </c>
      <c r="AC2636" s="1">
        <v>9</v>
      </c>
      <c r="AD2636" s="1" t="s">
        <v>594</v>
      </c>
      <c r="AE2636" s="1" t="s">
        <v>8763</v>
      </c>
    </row>
    <row r="2637" spans="1:72" ht="13.5" customHeight="1" x14ac:dyDescent="0.25">
      <c r="A2637" s="4" t="str">
        <f t="shared" ref="A2637:A2671" si="81">HYPERLINK("http://kyu.snu.ac.kr/sdhj/index.jsp?type=hj/GK14817_00IH_0001_0295.jpg","1687_풍각남면_295")</f>
        <v>1687_풍각남면_295</v>
      </c>
      <c r="B2637" s="1">
        <v>1687</v>
      </c>
      <c r="C2637" s="1" t="s">
        <v>11322</v>
      </c>
      <c r="D2637" s="1" t="s">
        <v>11323</v>
      </c>
      <c r="E2637" s="1">
        <v>2636</v>
      </c>
      <c r="F2637" s="1">
        <v>13</v>
      </c>
      <c r="G2637" s="1" t="s">
        <v>5096</v>
      </c>
      <c r="H2637" s="1" t="s">
        <v>6468</v>
      </c>
      <c r="I2637" s="1">
        <v>2</v>
      </c>
      <c r="J2637" s="1" t="s">
        <v>5129</v>
      </c>
      <c r="K2637" s="1" t="s">
        <v>6552</v>
      </c>
      <c r="L2637" s="1">
        <v>1</v>
      </c>
      <c r="M2637" s="1" t="s">
        <v>12699</v>
      </c>
      <c r="N2637" s="1" t="s">
        <v>13199</v>
      </c>
      <c r="T2637" s="1" t="s">
        <v>11368</v>
      </c>
      <c r="U2637" s="1" t="s">
        <v>5101</v>
      </c>
      <c r="V2637" s="1" t="s">
        <v>11428</v>
      </c>
      <c r="W2637" s="1" t="s">
        <v>560</v>
      </c>
      <c r="X2637" s="1" t="s">
        <v>7070</v>
      </c>
      <c r="Y2637" s="1" t="s">
        <v>1740</v>
      </c>
      <c r="Z2637" s="1" t="s">
        <v>8298</v>
      </c>
      <c r="AC2637" s="1">
        <v>50</v>
      </c>
      <c r="AD2637" s="1" t="s">
        <v>533</v>
      </c>
      <c r="AE2637" s="1" t="s">
        <v>7162</v>
      </c>
      <c r="AJ2637" s="1" t="s">
        <v>17</v>
      </c>
      <c r="AK2637" s="1" t="s">
        <v>8908</v>
      </c>
      <c r="AL2637" s="1" t="s">
        <v>106</v>
      </c>
      <c r="AM2637" s="1" t="s">
        <v>8894</v>
      </c>
      <c r="AT2637" s="1" t="s">
        <v>148</v>
      </c>
      <c r="AU2637" s="1" t="s">
        <v>11760</v>
      </c>
      <c r="AV2637" s="1" t="s">
        <v>5130</v>
      </c>
      <c r="AW2637" s="1" t="s">
        <v>9623</v>
      </c>
      <c r="BG2637" s="1" t="s">
        <v>148</v>
      </c>
      <c r="BH2637" s="1" t="s">
        <v>11401</v>
      </c>
      <c r="BI2637" s="1" t="s">
        <v>5131</v>
      </c>
      <c r="BJ2637" s="1" t="s">
        <v>10236</v>
      </c>
      <c r="BK2637" s="1" t="s">
        <v>148</v>
      </c>
      <c r="BL2637" s="1" t="s">
        <v>11910</v>
      </c>
      <c r="BM2637" s="1" t="s">
        <v>5132</v>
      </c>
      <c r="BN2637" s="1" t="s">
        <v>10043</v>
      </c>
      <c r="BO2637" s="1" t="s">
        <v>60</v>
      </c>
      <c r="BP2637" s="1" t="s">
        <v>7012</v>
      </c>
      <c r="BQ2637" s="1" t="s">
        <v>5133</v>
      </c>
      <c r="BR2637" s="1" t="s">
        <v>12182</v>
      </c>
      <c r="BS2637" s="1" t="s">
        <v>4452</v>
      </c>
      <c r="BT2637" s="1" t="s">
        <v>8903</v>
      </c>
    </row>
    <row r="2638" spans="1:72" ht="13.5" customHeight="1" x14ac:dyDescent="0.25">
      <c r="A2638" s="4" t="str">
        <f t="shared" si="81"/>
        <v>1687_풍각남면_295</v>
      </c>
      <c r="B2638" s="1">
        <v>1687</v>
      </c>
      <c r="C2638" s="1" t="s">
        <v>11322</v>
      </c>
      <c r="D2638" s="1" t="s">
        <v>11323</v>
      </c>
      <c r="E2638" s="1">
        <v>2637</v>
      </c>
      <c r="F2638" s="1">
        <v>13</v>
      </c>
      <c r="G2638" s="1" t="s">
        <v>5096</v>
      </c>
      <c r="H2638" s="1" t="s">
        <v>6468</v>
      </c>
      <c r="I2638" s="1">
        <v>2</v>
      </c>
      <c r="L2638" s="1">
        <v>1</v>
      </c>
      <c r="M2638" s="1" t="s">
        <v>12699</v>
      </c>
      <c r="N2638" s="1" t="s">
        <v>13199</v>
      </c>
      <c r="S2638" s="1" t="s">
        <v>52</v>
      </c>
      <c r="T2638" s="1" t="s">
        <v>6593</v>
      </c>
      <c r="U2638" s="1" t="s">
        <v>53</v>
      </c>
      <c r="V2638" s="1" t="s">
        <v>6668</v>
      </c>
      <c r="Y2638" s="1" t="s">
        <v>2550</v>
      </c>
      <c r="Z2638" s="1" t="s">
        <v>7719</v>
      </c>
      <c r="AC2638" s="1">
        <v>70</v>
      </c>
      <c r="AD2638" s="1" t="s">
        <v>67</v>
      </c>
      <c r="AE2638" s="1" t="s">
        <v>8717</v>
      </c>
      <c r="AJ2638" s="1" t="s">
        <v>17</v>
      </c>
      <c r="AK2638" s="1" t="s">
        <v>8908</v>
      </c>
      <c r="AL2638" s="1" t="s">
        <v>5134</v>
      </c>
      <c r="AM2638" s="1" t="s">
        <v>11643</v>
      </c>
      <c r="AN2638" s="1" t="s">
        <v>598</v>
      </c>
      <c r="AO2638" s="1" t="s">
        <v>8969</v>
      </c>
      <c r="AP2638" s="1" t="s">
        <v>58</v>
      </c>
      <c r="AQ2638" s="1" t="s">
        <v>6774</v>
      </c>
      <c r="AR2638" s="1" t="s">
        <v>5135</v>
      </c>
      <c r="AS2638" s="1" t="s">
        <v>11729</v>
      </c>
      <c r="AT2638" s="1" t="s">
        <v>60</v>
      </c>
      <c r="AU2638" s="1" t="s">
        <v>7012</v>
      </c>
      <c r="AV2638" s="1" t="s">
        <v>5136</v>
      </c>
      <c r="AW2638" s="1" t="s">
        <v>9624</v>
      </c>
      <c r="BB2638" s="1" t="s">
        <v>46</v>
      </c>
      <c r="BC2638" s="1" t="s">
        <v>6783</v>
      </c>
      <c r="BD2638" s="1" t="s">
        <v>5137</v>
      </c>
      <c r="BE2638" s="1" t="s">
        <v>7806</v>
      </c>
      <c r="BG2638" s="1" t="s">
        <v>60</v>
      </c>
      <c r="BH2638" s="1" t="s">
        <v>7012</v>
      </c>
      <c r="BI2638" s="1" t="s">
        <v>1389</v>
      </c>
      <c r="BJ2638" s="1" t="s">
        <v>7428</v>
      </c>
      <c r="BK2638" s="1" t="s">
        <v>60</v>
      </c>
      <c r="BL2638" s="1" t="s">
        <v>7012</v>
      </c>
      <c r="BM2638" s="1" t="s">
        <v>5138</v>
      </c>
      <c r="BN2638" s="1" t="s">
        <v>10665</v>
      </c>
      <c r="BO2638" s="1" t="s">
        <v>44</v>
      </c>
      <c r="BP2638" s="1" t="s">
        <v>6669</v>
      </c>
      <c r="BQ2638" s="1" t="s">
        <v>1068</v>
      </c>
      <c r="BR2638" s="1" t="s">
        <v>7332</v>
      </c>
      <c r="BS2638" s="1" t="s">
        <v>5139</v>
      </c>
      <c r="BT2638" s="1" t="s">
        <v>11309</v>
      </c>
    </row>
    <row r="2639" spans="1:72" ht="13.5" customHeight="1" x14ac:dyDescent="0.25">
      <c r="A2639" s="4" t="str">
        <f t="shared" si="81"/>
        <v>1687_풍각남면_295</v>
      </c>
      <c r="B2639" s="1">
        <v>1687</v>
      </c>
      <c r="C2639" s="1" t="s">
        <v>11322</v>
      </c>
      <c r="D2639" s="1" t="s">
        <v>11323</v>
      </c>
      <c r="E2639" s="1">
        <v>2638</v>
      </c>
      <c r="F2639" s="1">
        <v>13</v>
      </c>
      <c r="G2639" s="1" t="s">
        <v>5096</v>
      </c>
      <c r="H2639" s="1" t="s">
        <v>6468</v>
      </c>
      <c r="I2639" s="1">
        <v>2</v>
      </c>
      <c r="L2639" s="1">
        <v>1</v>
      </c>
      <c r="M2639" s="1" t="s">
        <v>12699</v>
      </c>
      <c r="N2639" s="1" t="s">
        <v>13199</v>
      </c>
      <c r="S2639" s="1" t="s">
        <v>70</v>
      </c>
      <c r="T2639" s="1" t="s">
        <v>6596</v>
      </c>
      <c r="Y2639" s="1" t="s">
        <v>5082</v>
      </c>
      <c r="Z2639" s="1" t="s">
        <v>7729</v>
      </c>
      <c r="AC2639" s="1">
        <v>12</v>
      </c>
      <c r="AD2639" s="1" t="s">
        <v>150</v>
      </c>
      <c r="AE2639" s="1" t="s">
        <v>8731</v>
      </c>
    </row>
    <row r="2640" spans="1:72" ht="13.5" customHeight="1" x14ac:dyDescent="0.25">
      <c r="A2640" s="4" t="str">
        <f t="shared" si="81"/>
        <v>1687_풍각남면_295</v>
      </c>
      <c r="B2640" s="1">
        <v>1687</v>
      </c>
      <c r="C2640" s="1" t="s">
        <v>11322</v>
      </c>
      <c r="D2640" s="1" t="s">
        <v>11323</v>
      </c>
      <c r="E2640" s="1">
        <v>2639</v>
      </c>
      <c r="F2640" s="1">
        <v>13</v>
      </c>
      <c r="G2640" s="1" t="s">
        <v>5096</v>
      </c>
      <c r="H2640" s="1" t="s">
        <v>6468</v>
      </c>
      <c r="I2640" s="1">
        <v>2</v>
      </c>
      <c r="L2640" s="1">
        <v>1</v>
      </c>
      <c r="M2640" s="1" t="s">
        <v>12699</v>
      </c>
      <c r="N2640" s="1" t="s">
        <v>13199</v>
      </c>
      <c r="S2640" s="1" t="s">
        <v>70</v>
      </c>
      <c r="T2640" s="1" t="s">
        <v>6596</v>
      </c>
      <c r="Y2640" s="1" t="s">
        <v>1042</v>
      </c>
      <c r="Z2640" s="1" t="s">
        <v>7323</v>
      </c>
      <c r="AC2640" s="1">
        <v>3</v>
      </c>
      <c r="AD2640" s="1" t="s">
        <v>96</v>
      </c>
      <c r="AE2640" s="1" t="s">
        <v>8721</v>
      </c>
      <c r="AF2640" s="1" t="s">
        <v>97</v>
      </c>
      <c r="AG2640" s="1" t="s">
        <v>8774</v>
      </c>
    </row>
    <row r="2641" spans="1:73" ht="13.5" customHeight="1" x14ac:dyDescent="0.25">
      <c r="A2641" s="4" t="str">
        <f t="shared" si="81"/>
        <v>1687_풍각남면_295</v>
      </c>
      <c r="B2641" s="1">
        <v>1687</v>
      </c>
      <c r="C2641" s="1" t="s">
        <v>11322</v>
      </c>
      <c r="D2641" s="1" t="s">
        <v>11323</v>
      </c>
      <c r="E2641" s="1">
        <v>2640</v>
      </c>
      <c r="F2641" s="1">
        <v>13</v>
      </c>
      <c r="G2641" s="1" t="s">
        <v>5096</v>
      </c>
      <c r="H2641" s="1" t="s">
        <v>6468</v>
      </c>
      <c r="I2641" s="1">
        <v>2</v>
      </c>
      <c r="L2641" s="1">
        <v>2</v>
      </c>
      <c r="M2641" s="1" t="s">
        <v>12700</v>
      </c>
      <c r="N2641" s="1" t="s">
        <v>13200</v>
      </c>
      <c r="T2641" s="1" t="s">
        <v>11369</v>
      </c>
      <c r="U2641" s="1" t="s">
        <v>5101</v>
      </c>
      <c r="V2641" s="1" t="s">
        <v>11428</v>
      </c>
      <c r="W2641" s="1" t="s">
        <v>74</v>
      </c>
      <c r="X2641" s="1" t="s">
        <v>7057</v>
      </c>
      <c r="Y2641" s="1" t="s">
        <v>5140</v>
      </c>
      <c r="Z2641" s="1" t="s">
        <v>8384</v>
      </c>
      <c r="AC2641" s="1">
        <v>47</v>
      </c>
      <c r="AD2641" s="1" t="s">
        <v>172</v>
      </c>
      <c r="AE2641" s="1" t="s">
        <v>8733</v>
      </c>
      <c r="AJ2641" s="1" t="s">
        <v>17</v>
      </c>
      <c r="AK2641" s="1" t="s">
        <v>8908</v>
      </c>
      <c r="AL2641" s="1" t="s">
        <v>737</v>
      </c>
      <c r="AM2641" s="1" t="s">
        <v>8867</v>
      </c>
      <c r="AT2641" s="1" t="s">
        <v>2054</v>
      </c>
      <c r="AU2641" s="1" t="s">
        <v>6840</v>
      </c>
      <c r="AV2641" s="1" t="s">
        <v>1120</v>
      </c>
      <c r="AW2641" s="1" t="s">
        <v>7728</v>
      </c>
      <c r="BG2641" s="1" t="s">
        <v>2054</v>
      </c>
      <c r="BH2641" s="1" t="s">
        <v>6840</v>
      </c>
      <c r="BI2641" s="1" t="s">
        <v>823</v>
      </c>
      <c r="BJ2641" s="1" t="s">
        <v>7473</v>
      </c>
      <c r="BK2641" s="1" t="s">
        <v>2054</v>
      </c>
      <c r="BL2641" s="1" t="s">
        <v>6840</v>
      </c>
      <c r="BM2641" s="1" t="s">
        <v>5123</v>
      </c>
      <c r="BN2641" s="1" t="s">
        <v>8427</v>
      </c>
      <c r="BO2641" s="1" t="s">
        <v>44</v>
      </c>
      <c r="BP2641" s="1" t="s">
        <v>6669</v>
      </c>
      <c r="BQ2641" s="1" t="s">
        <v>1068</v>
      </c>
      <c r="BR2641" s="1" t="s">
        <v>7332</v>
      </c>
      <c r="BS2641" s="1" t="s">
        <v>833</v>
      </c>
      <c r="BT2641" s="1" t="s">
        <v>8552</v>
      </c>
    </row>
    <row r="2642" spans="1:73" ht="13.5" customHeight="1" x14ac:dyDescent="0.25">
      <c r="A2642" s="4" t="str">
        <f t="shared" si="81"/>
        <v>1687_풍각남면_295</v>
      </c>
      <c r="B2642" s="1">
        <v>1687</v>
      </c>
      <c r="C2642" s="1" t="s">
        <v>11322</v>
      </c>
      <c r="D2642" s="1" t="s">
        <v>11323</v>
      </c>
      <c r="E2642" s="1">
        <v>2641</v>
      </c>
      <c r="F2642" s="1">
        <v>13</v>
      </c>
      <c r="G2642" s="1" t="s">
        <v>5096</v>
      </c>
      <c r="H2642" s="1" t="s">
        <v>6468</v>
      </c>
      <c r="I2642" s="1">
        <v>2</v>
      </c>
      <c r="L2642" s="1">
        <v>2</v>
      </c>
      <c r="M2642" s="1" t="s">
        <v>12700</v>
      </c>
      <c r="N2642" s="1" t="s">
        <v>13200</v>
      </c>
      <c r="S2642" s="1" t="s">
        <v>52</v>
      </c>
      <c r="T2642" s="1" t="s">
        <v>6593</v>
      </c>
      <c r="U2642" s="1" t="s">
        <v>83</v>
      </c>
      <c r="V2642" s="1" t="s">
        <v>11397</v>
      </c>
      <c r="W2642" s="1" t="s">
        <v>98</v>
      </c>
      <c r="X2642" s="1" t="s">
        <v>11439</v>
      </c>
      <c r="Y2642" s="1" t="s">
        <v>749</v>
      </c>
      <c r="Z2642" s="1" t="s">
        <v>7261</v>
      </c>
      <c r="AC2642" s="1">
        <v>42</v>
      </c>
      <c r="AD2642" s="1" t="s">
        <v>307</v>
      </c>
      <c r="AE2642" s="1" t="s">
        <v>8745</v>
      </c>
      <c r="AJ2642" s="1" t="s">
        <v>17</v>
      </c>
      <c r="AK2642" s="1" t="s">
        <v>8908</v>
      </c>
      <c r="AL2642" s="1" t="s">
        <v>833</v>
      </c>
      <c r="AM2642" s="1" t="s">
        <v>8552</v>
      </c>
      <c r="AT2642" s="1" t="s">
        <v>60</v>
      </c>
      <c r="AU2642" s="1" t="s">
        <v>7012</v>
      </c>
      <c r="AV2642" s="1" t="s">
        <v>1285</v>
      </c>
      <c r="AW2642" s="1" t="s">
        <v>9320</v>
      </c>
      <c r="BG2642" s="1" t="s">
        <v>148</v>
      </c>
      <c r="BH2642" s="1" t="s">
        <v>11401</v>
      </c>
      <c r="BI2642" s="1" t="s">
        <v>5141</v>
      </c>
      <c r="BJ2642" s="1" t="s">
        <v>10237</v>
      </c>
      <c r="BK2642" s="1" t="s">
        <v>148</v>
      </c>
      <c r="BL2642" s="1" t="s">
        <v>11910</v>
      </c>
      <c r="BM2642" s="1" t="s">
        <v>5142</v>
      </c>
      <c r="BN2642" s="1" t="s">
        <v>9701</v>
      </c>
      <c r="BO2642" s="1" t="s">
        <v>148</v>
      </c>
      <c r="BP2642" s="1" t="s">
        <v>11401</v>
      </c>
      <c r="BQ2642" s="1" t="s">
        <v>5143</v>
      </c>
      <c r="BR2642" s="1" t="s">
        <v>12008</v>
      </c>
      <c r="BS2642" s="1" t="s">
        <v>56</v>
      </c>
      <c r="BT2642" s="1" t="s">
        <v>11552</v>
      </c>
    </row>
    <row r="2643" spans="1:73" ht="13.5" customHeight="1" x14ac:dyDescent="0.25">
      <c r="A2643" s="4" t="str">
        <f t="shared" si="81"/>
        <v>1687_풍각남면_295</v>
      </c>
      <c r="B2643" s="1">
        <v>1687</v>
      </c>
      <c r="C2643" s="1" t="s">
        <v>11322</v>
      </c>
      <c r="D2643" s="1" t="s">
        <v>11323</v>
      </c>
      <c r="E2643" s="1">
        <v>2642</v>
      </c>
      <c r="F2643" s="1">
        <v>13</v>
      </c>
      <c r="G2643" s="1" t="s">
        <v>5096</v>
      </c>
      <c r="H2643" s="1" t="s">
        <v>6468</v>
      </c>
      <c r="I2643" s="1">
        <v>2</v>
      </c>
      <c r="L2643" s="1">
        <v>2</v>
      </c>
      <c r="M2643" s="1" t="s">
        <v>12700</v>
      </c>
      <c r="N2643" s="1" t="s">
        <v>13200</v>
      </c>
      <c r="S2643" s="1" t="s">
        <v>93</v>
      </c>
      <c r="T2643" s="1" t="s">
        <v>6597</v>
      </c>
      <c r="Y2643" s="1" t="s">
        <v>5144</v>
      </c>
      <c r="Z2643" s="1" t="s">
        <v>8385</v>
      </c>
      <c r="AC2643" s="1">
        <v>6</v>
      </c>
      <c r="AD2643" s="1" t="s">
        <v>333</v>
      </c>
      <c r="AE2643" s="1" t="s">
        <v>8749</v>
      </c>
      <c r="BU2643" s="1" t="s">
        <v>14199</v>
      </c>
    </row>
    <row r="2644" spans="1:73" ht="13.5" customHeight="1" x14ac:dyDescent="0.25">
      <c r="A2644" s="4" t="str">
        <f t="shared" si="81"/>
        <v>1687_풍각남면_295</v>
      </c>
      <c r="B2644" s="1">
        <v>1687</v>
      </c>
      <c r="C2644" s="1" t="s">
        <v>11322</v>
      </c>
      <c r="D2644" s="1" t="s">
        <v>11323</v>
      </c>
      <c r="E2644" s="1">
        <v>2643</v>
      </c>
      <c r="F2644" s="1">
        <v>13</v>
      </c>
      <c r="G2644" s="1" t="s">
        <v>5096</v>
      </c>
      <c r="H2644" s="1" t="s">
        <v>6468</v>
      </c>
      <c r="I2644" s="1">
        <v>2</v>
      </c>
      <c r="L2644" s="1">
        <v>3</v>
      </c>
      <c r="M2644" s="1" t="s">
        <v>3229</v>
      </c>
      <c r="N2644" s="1" t="s">
        <v>8319</v>
      </c>
      <c r="O2644" s="1" t="s">
        <v>6</v>
      </c>
      <c r="P2644" s="1" t="s">
        <v>6578</v>
      </c>
      <c r="T2644" s="1" t="s">
        <v>11368</v>
      </c>
      <c r="U2644" s="1" t="s">
        <v>5101</v>
      </c>
      <c r="V2644" s="1" t="s">
        <v>11428</v>
      </c>
      <c r="Y2644" s="1" t="s">
        <v>3229</v>
      </c>
      <c r="Z2644" s="1" t="s">
        <v>8319</v>
      </c>
      <c r="AC2644" s="1">
        <v>45</v>
      </c>
      <c r="AD2644" s="1" t="s">
        <v>406</v>
      </c>
      <c r="AE2644" s="1" t="s">
        <v>8755</v>
      </c>
      <c r="AJ2644" s="1" t="s">
        <v>17</v>
      </c>
      <c r="AK2644" s="1" t="s">
        <v>8908</v>
      </c>
      <c r="AL2644" s="1" t="s">
        <v>56</v>
      </c>
      <c r="AM2644" s="1" t="s">
        <v>11552</v>
      </c>
      <c r="AT2644" s="1" t="s">
        <v>60</v>
      </c>
      <c r="AU2644" s="1" t="s">
        <v>7012</v>
      </c>
      <c r="AV2644" s="1" t="s">
        <v>210</v>
      </c>
      <c r="AW2644" s="1" t="s">
        <v>8591</v>
      </c>
      <c r="BG2644" s="1" t="s">
        <v>60</v>
      </c>
      <c r="BH2644" s="1" t="s">
        <v>7012</v>
      </c>
      <c r="BI2644" s="1" t="s">
        <v>2218</v>
      </c>
      <c r="BJ2644" s="1" t="s">
        <v>8097</v>
      </c>
      <c r="BK2644" s="1" t="s">
        <v>60</v>
      </c>
      <c r="BL2644" s="1" t="s">
        <v>7012</v>
      </c>
      <c r="BM2644" s="1" t="s">
        <v>5145</v>
      </c>
      <c r="BN2644" s="1" t="s">
        <v>10666</v>
      </c>
      <c r="BO2644" s="1" t="s">
        <v>60</v>
      </c>
      <c r="BP2644" s="1" t="s">
        <v>7012</v>
      </c>
      <c r="BQ2644" s="1" t="s">
        <v>5146</v>
      </c>
      <c r="BR2644" s="1" t="s">
        <v>12016</v>
      </c>
      <c r="BS2644" s="1" t="s">
        <v>56</v>
      </c>
      <c r="BT2644" s="1" t="s">
        <v>11552</v>
      </c>
    </row>
    <row r="2645" spans="1:73" ht="13.5" customHeight="1" x14ac:dyDescent="0.25">
      <c r="A2645" s="4" t="str">
        <f t="shared" si="81"/>
        <v>1687_풍각남면_295</v>
      </c>
      <c r="B2645" s="1">
        <v>1687</v>
      </c>
      <c r="C2645" s="1" t="s">
        <v>11322</v>
      </c>
      <c r="D2645" s="1" t="s">
        <v>11323</v>
      </c>
      <c r="E2645" s="1">
        <v>2644</v>
      </c>
      <c r="F2645" s="1">
        <v>13</v>
      </c>
      <c r="G2645" s="1" t="s">
        <v>5096</v>
      </c>
      <c r="H2645" s="1" t="s">
        <v>6468</v>
      </c>
      <c r="I2645" s="1">
        <v>2</v>
      </c>
      <c r="L2645" s="1">
        <v>3</v>
      </c>
      <c r="M2645" s="1" t="s">
        <v>3229</v>
      </c>
      <c r="N2645" s="1" t="s">
        <v>8319</v>
      </c>
      <c r="S2645" s="1" t="s">
        <v>68</v>
      </c>
      <c r="T2645" s="1" t="s">
        <v>6595</v>
      </c>
      <c r="Y2645" s="1" t="s">
        <v>13873</v>
      </c>
      <c r="Z2645" s="1" t="s">
        <v>11471</v>
      </c>
      <c r="AC2645" s="1">
        <v>77</v>
      </c>
      <c r="AD2645" s="1" t="s">
        <v>1066</v>
      </c>
      <c r="AE2645" s="1" t="s">
        <v>7176</v>
      </c>
    </row>
    <row r="2646" spans="1:73" ht="13.5" customHeight="1" x14ac:dyDescent="0.25">
      <c r="A2646" s="4" t="str">
        <f t="shared" si="81"/>
        <v>1687_풍각남면_295</v>
      </c>
      <c r="B2646" s="1">
        <v>1687</v>
      </c>
      <c r="C2646" s="1" t="s">
        <v>11322</v>
      </c>
      <c r="D2646" s="1" t="s">
        <v>11323</v>
      </c>
      <c r="E2646" s="1">
        <v>2645</v>
      </c>
      <c r="F2646" s="1">
        <v>13</v>
      </c>
      <c r="G2646" s="1" t="s">
        <v>5096</v>
      </c>
      <c r="H2646" s="1" t="s">
        <v>6468</v>
      </c>
      <c r="I2646" s="1">
        <v>2</v>
      </c>
      <c r="L2646" s="1">
        <v>3</v>
      </c>
      <c r="M2646" s="1" t="s">
        <v>3229</v>
      </c>
      <c r="N2646" s="1" t="s">
        <v>8319</v>
      </c>
      <c r="S2646" s="1" t="s">
        <v>52</v>
      </c>
      <c r="T2646" s="1" t="s">
        <v>6593</v>
      </c>
      <c r="U2646" s="1" t="s">
        <v>83</v>
      </c>
      <c r="V2646" s="1" t="s">
        <v>11397</v>
      </c>
      <c r="Y2646" s="1" t="s">
        <v>13956</v>
      </c>
      <c r="Z2646" s="1" t="s">
        <v>7639</v>
      </c>
      <c r="AC2646" s="1">
        <v>36</v>
      </c>
      <c r="AD2646" s="1" t="s">
        <v>76</v>
      </c>
      <c r="AE2646" s="1" t="s">
        <v>8719</v>
      </c>
      <c r="AJ2646" s="1" t="s">
        <v>17</v>
      </c>
      <c r="AK2646" s="1" t="s">
        <v>8908</v>
      </c>
      <c r="AL2646" s="1" t="s">
        <v>833</v>
      </c>
      <c r="AM2646" s="1" t="s">
        <v>8552</v>
      </c>
      <c r="AT2646" s="1" t="s">
        <v>297</v>
      </c>
      <c r="AU2646" s="1" t="s">
        <v>11759</v>
      </c>
      <c r="AV2646" s="1" t="s">
        <v>2237</v>
      </c>
      <c r="AW2646" s="1" t="s">
        <v>7644</v>
      </c>
      <c r="BG2646" s="1" t="s">
        <v>148</v>
      </c>
      <c r="BH2646" s="1" t="s">
        <v>11401</v>
      </c>
      <c r="BI2646" s="1" t="s">
        <v>4135</v>
      </c>
      <c r="BJ2646" s="1" t="s">
        <v>8110</v>
      </c>
      <c r="BK2646" s="1" t="s">
        <v>60</v>
      </c>
      <c r="BL2646" s="1" t="s">
        <v>7012</v>
      </c>
      <c r="BM2646" s="1" t="s">
        <v>5147</v>
      </c>
      <c r="BN2646" s="1" t="s">
        <v>10297</v>
      </c>
      <c r="BO2646" s="1" t="s">
        <v>5148</v>
      </c>
      <c r="BP2646" s="1" t="s">
        <v>7057</v>
      </c>
      <c r="BQ2646" s="1" t="s">
        <v>5149</v>
      </c>
      <c r="BR2646" s="1" t="s">
        <v>11164</v>
      </c>
      <c r="BS2646" s="1" t="s">
        <v>5134</v>
      </c>
      <c r="BT2646" s="1" t="s">
        <v>12314</v>
      </c>
    </row>
    <row r="2647" spans="1:73" ht="13.5" customHeight="1" x14ac:dyDescent="0.25">
      <c r="A2647" s="4" t="str">
        <f t="shared" si="81"/>
        <v>1687_풍각남면_295</v>
      </c>
      <c r="B2647" s="1">
        <v>1687</v>
      </c>
      <c r="C2647" s="1" t="s">
        <v>11322</v>
      </c>
      <c r="D2647" s="1" t="s">
        <v>11323</v>
      </c>
      <c r="E2647" s="1">
        <v>2646</v>
      </c>
      <c r="F2647" s="1">
        <v>13</v>
      </c>
      <c r="G2647" s="1" t="s">
        <v>5096</v>
      </c>
      <c r="H2647" s="1" t="s">
        <v>6468</v>
      </c>
      <c r="I2647" s="1">
        <v>2</v>
      </c>
      <c r="L2647" s="1">
        <v>3</v>
      </c>
      <c r="M2647" s="1" t="s">
        <v>3229</v>
      </c>
      <c r="N2647" s="1" t="s">
        <v>8319</v>
      </c>
      <c r="S2647" s="1" t="s">
        <v>93</v>
      </c>
      <c r="T2647" s="1" t="s">
        <v>6597</v>
      </c>
      <c r="Y2647" s="1" t="s">
        <v>2095</v>
      </c>
      <c r="Z2647" s="1" t="s">
        <v>7390</v>
      </c>
      <c r="AC2647" s="1">
        <v>5</v>
      </c>
      <c r="AD2647" s="1" t="s">
        <v>133</v>
      </c>
      <c r="AE2647" s="1" t="s">
        <v>8727</v>
      </c>
    </row>
    <row r="2648" spans="1:73" ht="13.5" customHeight="1" x14ac:dyDescent="0.25">
      <c r="A2648" s="4" t="str">
        <f t="shared" si="81"/>
        <v>1687_풍각남면_295</v>
      </c>
      <c r="B2648" s="1">
        <v>1687</v>
      </c>
      <c r="C2648" s="1" t="s">
        <v>11322</v>
      </c>
      <c r="D2648" s="1" t="s">
        <v>11323</v>
      </c>
      <c r="E2648" s="1">
        <v>2647</v>
      </c>
      <c r="F2648" s="1">
        <v>13</v>
      </c>
      <c r="G2648" s="1" t="s">
        <v>5096</v>
      </c>
      <c r="H2648" s="1" t="s">
        <v>6468</v>
      </c>
      <c r="I2648" s="1">
        <v>2</v>
      </c>
      <c r="L2648" s="1">
        <v>4</v>
      </c>
      <c r="M2648" s="1" t="s">
        <v>12701</v>
      </c>
      <c r="N2648" s="1" t="s">
        <v>13201</v>
      </c>
      <c r="O2648" s="1" t="s">
        <v>6</v>
      </c>
      <c r="P2648" s="1" t="s">
        <v>6578</v>
      </c>
      <c r="T2648" s="1" t="s">
        <v>11369</v>
      </c>
      <c r="U2648" s="1" t="s">
        <v>5101</v>
      </c>
      <c r="V2648" s="1" t="s">
        <v>11428</v>
      </c>
      <c r="W2648" s="1" t="s">
        <v>560</v>
      </c>
      <c r="X2648" s="1" t="s">
        <v>7070</v>
      </c>
      <c r="Y2648" s="1" t="s">
        <v>1068</v>
      </c>
      <c r="Z2648" s="1" t="s">
        <v>7332</v>
      </c>
      <c r="AC2648" s="1">
        <v>44</v>
      </c>
      <c r="AD2648" s="1" t="s">
        <v>406</v>
      </c>
      <c r="AE2648" s="1" t="s">
        <v>8755</v>
      </c>
      <c r="AJ2648" s="1" t="s">
        <v>17</v>
      </c>
      <c r="AK2648" s="1" t="s">
        <v>8908</v>
      </c>
      <c r="AL2648" s="1" t="s">
        <v>106</v>
      </c>
      <c r="AM2648" s="1" t="s">
        <v>8894</v>
      </c>
      <c r="AT2648" s="1" t="s">
        <v>2054</v>
      </c>
      <c r="AU2648" s="1" t="s">
        <v>6840</v>
      </c>
      <c r="AV2648" s="1" t="s">
        <v>5150</v>
      </c>
      <c r="AW2648" s="1" t="s">
        <v>7803</v>
      </c>
      <c r="BG2648" s="1" t="s">
        <v>2054</v>
      </c>
      <c r="BH2648" s="1" t="s">
        <v>6840</v>
      </c>
      <c r="BI2648" s="1" t="s">
        <v>5151</v>
      </c>
      <c r="BJ2648" s="1" t="s">
        <v>10238</v>
      </c>
      <c r="BK2648" s="1" t="s">
        <v>2054</v>
      </c>
      <c r="BL2648" s="1" t="s">
        <v>6840</v>
      </c>
      <c r="BM2648" s="1" t="s">
        <v>5152</v>
      </c>
      <c r="BN2648" s="1" t="s">
        <v>10667</v>
      </c>
      <c r="BO2648" s="1" t="s">
        <v>60</v>
      </c>
      <c r="BP2648" s="1" t="s">
        <v>7012</v>
      </c>
      <c r="BQ2648" s="1" t="s">
        <v>5153</v>
      </c>
      <c r="BR2648" s="1" t="s">
        <v>12162</v>
      </c>
      <c r="BS2648" s="1" t="s">
        <v>13683</v>
      </c>
      <c r="BT2648" s="1" t="s">
        <v>12313</v>
      </c>
    </row>
    <row r="2649" spans="1:73" ht="13.5" customHeight="1" x14ac:dyDescent="0.25">
      <c r="A2649" s="4" t="str">
        <f t="shared" si="81"/>
        <v>1687_풍각남면_295</v>
      </c>
      <c r="B2649" s="1">
        <v>1687</v>
      </c>
      <c r="C2649" s="1" t="s">
        <v>11322</v>
      </c>
      <c r="D2649" s="1" t="s">
        <v>11323</v>
      </c>
      <c r="E2649" s="1">
        <v>2648</v>
      </c>
      <c r="F2649" s="1">
        <v>13</v>
      </c>
      <c r="G2649" s="1" t="s">
        <v>5096</v>
      </c>
      <c r="H2649" s="1" t="s">
        <v>6468</v>
      </c>
      <c r="I2649" s="1">
        <v>2</v>
      </c>
      <c r="L2649" s="1">
        <v>4</v>
      </c>
      <c r="M2649" s="1" t="s">
        <v>12701</v>
      </c>
      <c r="N2649" s="1" t="s">
        <v>13201</v>
      </c>
      <c r="S2649" s="1" t="s">
        <v>52</v>
      </c>
      <c r="T2649" s="1" t="s">
        <v>6593</v>
      </c>
      <c r="W2649" s="1" t="s">
        <v>98</v>
      </c>
      <c r="X2649" s="1" t="s">
        <v>11439</v>
      </c>
      <c r="Y2649" s="1" t="s">
        <v>140</v>
      </c>
      <c r="Z2649" s="1" t="s">
        <v>7129</v>
      </c>
      <c r="AC2649" s="1">
        <v>46</v>
      </c>
      <c r="AD2649" s="1" t="s">
        <v>376</v>
      </c>
      <c r="AE2649" s="1" t="s">
        <v>8752</v>
      </c>
      <c r="AJ2649" s="1" t="s">
        <v>17</v>
      </c>
      <c r="AK2649" s="1" t="s">
        <v>8908</v>
      </c>
      <c r="AL2649" s="1" t="s">
        <v>522</v>
      </c>
      <c r="AM2649" s="1" t="s">
        <v>8889</v>
      </c>
      <c r="AT2649" s="1" t="s">
        <v>60</v>
      </c>
      <c r="AU2649" s="1" t="s">
        <v>7012</v>
      </c>
      <c r="AV2649" s="1" t="s">
        <v>5154</v>
      </c>
      <c r="AW2649" s="1" t="s">
        <v>9625</v>
      </c>
      <c r="BG2649" s="1" t="s">
        <v>60</v>
      </c>
      <c r="BH2649" s="1" t="s">
        <v>7012</v>
      </c>
      <c r="BI2649" s="1" t="s">
        <v>5155</v>
      </c>
      <c r="BJ2649" s="1" t="s">
        <v>10239</v>
      </c>
      <c r="BK2649" s="1" t="s">
        <v>60</v>
      </c>
      <c r="BL2649" s="1" t="s">
        <v>7012</v>
      </c>
      <c r="BM2649" s="1" t="s">
        <v>5156</v>
      </c>
      <c r="BN2649" s="1" t="s">
        <v>7279</v>
      </c>
      <c r="BO2649" s="1" t="s">
        <v>60</v>
      </c>
      <c r="BP2649" s="1" t="s">
        <v>7012</v>
      </c>
      <c r="BQ2649" s="1" t="s">
        <v>742</v>
      </c>
      <c r="BR2649" s="1" t="s">
        <v>12037</v>
      </c>
      <c r="BS2649" s="1" t="s">
        <v>13687</v>
      </c>
      <c r="BT2649" s="1" t="s">
        <v>11248</v>
      </c>
    </row>
    <row r="2650" spans="1:73" ht="13.5" customHeight="1" x14ac:dyDescent="0.25">
      <c r="A2650" s="4" t="str">
        <f t="shared" si="81"/>
        <v>1687_풍각남면_295</v>
      </c>
      <c r="B2650" s="1">
        <v>1687</v>
      </c>
      <c r="C2650" s="1" t="s">
        <v>11322</v>
      </c>
      <c r="D2650" s="1" t="s">
        <v>11323</v>
      </c>
      <c r="E2650" s="1">
        <v>2649</v>
      </c>
      <c r="F2650" s="1">
        <v>13</v>
      </c>
      <c r="G2650" s="1" t="s">
        <v>5096</v>
      </c>
      <c r="H2650" s="1" t="s">
        <v>6468</v>
      </c>
      <c r="I2650" s="1">
        <v>2</v>
      </c>
      <c r="L2650" s="1">
        <v>4</v>
      </c>
      <c r="M2650" s="1" t="s">
        <v>12701</v>
      </c>
      <c r="N2650" s="1" t="s">
        <v>13201</v>
      </c>
      <c r="S2650" s="1" t="s">
        <v>93</v>
      </c>
      <c r="T2650" s="1" t="s">
        <v>6597</v>
      </c>
      <c r="Y2650" s="1" t="s">
        <v>3527</v>
      </c>
      <c r="Z2650" s="1" t="s">
        <v>7959</v>
      </c>
      <c r="AC2650" s="1">
        <v>22</v>
      </c>
      <c r="AD2650" s="1" t="s">
        <v>253</v>
      </c>
      <c r="AE2650" s="1" t="s">
        <v>8742</v>
      </c>
    </row>
    <row r="2651" spans="1:73" ht="13.5" customHeight="1" x14ac:dyDescent="0.25">
      <c r="A2651" s="4" t="str">
        <f t="shared" si="81"/>
        <v>1687_풍각남면_295</v>
      </c>
      <c r="B2651" s="1">
        <v>1687</v>
      </c>
      <c r="C2651" s="1" t="s">
        <v>11322</v>
      </c>
      <c r="D2651" s="1" t="s">
        <v>11323</v>
      </c>
      <c r="E2651" s="1">
        <v>2650</v>
      </c>
      <c r="F2651" s="1">
        <v>14</v>
      </c>
      <c r="G2651" s="1" t="s">
        <v>5157</v>
      </c>
      <c r="H2651" s="1" t="s">
        <v>6469</v>
      </c>
      <c r="I2651" s="1">
        <v>1</v>
      </c>
      <c r="J2651" s="1" t="s">
        <v>5158</v>
      </c>
      <c r="K2651" s="1" t="s">
        <v>6553</v>
      </c>
      <c r="L2651" s="1">
        <v>1</v>
      </c>
      <c r="M2651" s="1" t="s">
        <v>5160</v>
      </c>
      <c r="N2651" s="1" t="s">
        <v>8386</v>
      </c>
      <c r="O2651" s="1" t="s">
        <v>6</v>
      </c>
      <c r="P2651" s="1" t="s">
        <v>6578</v>
      </c>
      <c r="T2651" s="1" t="s">
        <v>11369</v>
      </c>
      <c r="U2651" s="1" t="s">
        <v>5159</v>
      </c>
      <c r="V2651" s="1" t="s">
        <v>6978</v>
      </c>
      <c r="Y2651" s="1" t="s">
        <v>5160</v>
      </c>
      <c r="Z2651" s="1" t="s">
        <v>8386</v>
      </c>
      <c r="AC2651" s="1">
        <v>42</v>
      </c>
      <c r="AD2651" s="1" t="s">
        <v>307</v>
      </c>
      <c r="AE2651" s="1" t="s">
        <v>8745</v>
      </c>
      <c r="AJ2651" s="1" t="s">
        <v>17</v>
      </c>
      <c r="AK2651" s="1" t="s">
        <v>8908</v>
      </c>
      <c r="AL2651" s="1" t="s">
        <v>196</v>
      </c>
      <c r="AM2651" s="1" t="s">
        <v>8873</v>
      </c>
      <c r="AT2651" s="1" t="s">
        <v>78</v>
      </c>
      <c r="AU2651" s="1" t="s">
        <v>6689</v>
      </c>
      <c r="AV2651" s="1" t="s">
        <v>5161</v>
      </c>
      <c r="AW2651" s="1" t="s">
        <v>9626</v>
      </c>
      <c r="BB2651" s="1" t="s">
        <v>53</v>
      </c>
      <c r="BC2651" s="1" t="s">
        <v>6668</v>
      </c>
      <c r="BD2651" s="1" t="s">
        <v>5162</v>
      </c>
      <c r="BE2651" s="1" t="s">
        <v>9846</v>
      </c>
      <c r="BG2651" s="1" t="s">
        <v>60</v>
      </c>
      <c r="BH2651" s="1" t="s">
        <v>7012</v>
      </c>
      <c r="BI2651" s="1" t="s">
        <v>5163</v>
      </c>
      <c r="BJ2651" s="1" t="s">
        <v>10240</v>
      </c>
      <c r="BO2651" s="1" t="s">
        <v>5164</v>
      </c>
      <c r="BP2651" s="1" t="s">
        <v>10779</v>
      </c>
      <c r="BQ2651" s="1" t="s">
        <v>3406</v>
      </c>
      <c r="BR2651" s="1" t="s">
        <v>10135</v>
      </c>
      <c r="BS2651" s="1" t="s">
        <v>1398</v>
      </c>
      <c r="BT2651" s="1" t="s">
        <v>8957</v>
      </c>
    </row>
    <row r="2652" spans="1:73" ht="13.5" customHeight="1" x14ac:dyDescent="0.25">
      <c r="A2652" s="4" t="str">
        <f t="shared" si="81"/>
        <v>1687_풍각남면_295</v>
      </c>
      <c r="B2652" s="1">
        <v>1687</v>
      </c>
      <c r="C2652" s="1" t="s">
        <v>11322</v>
      </c>
      <c r="D2652" s="1" t="s">
        <v>11323</v>
      </c>
      <c r="E2652" s="1">
        <v>2651</v>
      </c>
      <c r="F2652" s="1">
        <v>14</v>
      </c>
      <c r="G2652" s="1" t="s">
        <v>5157</v>
      </c>
      <c r="H2652" s="1" t="s">
        <v>6469</v>
      </c>
      <c r="I2652" s="1">
        <v>1</v>
      </c>
      <c r="L2652" s="1">
        <v>1</v>
      </c>
      <c r="M2652" s="1" t="s">
        <v>5160</v>
      </c>
      <c r="N2652" s="1" t="s">
        <v>8386</v>
      </c>
      <c r="S2652" s="1" t="s">
        <v>52</v>
      </c>
      <c r="T2652" s="1" t="s">
        <v>6593</v>
      </c>
      <c r="U2652" s="1" t="s">
        <v>83</v>
      </c>
      <c r="V2652" s="1" t="s">
        <v>11397</v>
      </c>
      <c r="W2652" s="1" t="s">
        <v>84</v>
      </c>
      <c r="X2652" s="1" t="s">
        <v>11440</v>
      </c>
      <c r="Y2652" s="1" t="s">
        <v>1292</v>
      </c>
      <c r="Z2652" s="1" t="s">
        <v>8145</v>
      </c>
      <c r="AC2652" s="1">
        <v>26</v>
      </c>
      <c r="AD2652" s="1" t="s">
        <v>141</v>
      </c>
      <c r="AE2652" s="1" t="s">
        <v>8729</v>
      </c>
      <c r="AJ2652" s="1" t="s">
        <v>17</v>
      </c>
      <c r="AK2652" s="1" t="s">
        <v>8908</v>
      </c>
      <c r="AL2652" s="1" t="s">
        <v>86</v>
      </c>
      <c r="AM2652" s="1" t="s">
        <v>8853</v>
      </c>
      <c r="AT2652" s="1" t="s">
        <v>60</v>
      </c>
      <c r="AU2652" s="1" t="s">
        <v>7012</v>
      </c>
      <c r="AV2652" s="1" t="s">
        <v>2592</v>
      </c>
      <c r="AW2652" s="1" t="s">
        <v>7729</v>
      </c>
      <c r="BG2652" s="1" t="s">
        <v>60</v>
      </c>
      <c r="BH2652" s="1" t="s">
        <v>7012</v>
      </c>
      <c r="BI2652" s="1" t="s">
        <v>4156</v>
      </c>
      <c r="BJ2652" s="1" t="s">
        <v>7261</v>
      </c>
      <c r="BK2652" s="1" t="s">
        <v>2251</v>
      </c>
      <c r="BL2652" s="1" t="s">
        <v>9923</v>
      </c>
      <c r="BM2652" s="1" t="s">
        <v>168</v>
      </c>
      <c r="BN2652" s="1" t="s">
        <v>10086</v>
      </c>
      <c r="BO2652" s="1" t="s">
        <v>60</v>
      </c>
      <c r="BP2652" s="1" t="s">
        <v>7012</v>
      </c>
      <c r="BQ2652" s="1" t="s">
        <v>5165</v>
      </c>
      <c r="BR2652" s="1" t="s">
        <v>11165</v>
      </c>
      <c r="BS2652" s="1" t="s">
        <v>51</v>
      </c>
      <c r="BT2652" s="1" t="s">
        <v>8849</v>
      </c>
    </row>
    <row r="2653" spans="1:73" ht="13.5" customHeight="1" x14ac:dyDescent="0.25">
      <c r="A2653" s="4" t="str">
        <f t="shared" si="81"/>
        <v>1687_풍각남면_295</v>
      </c>
      <c r="B2653" s="1">
        <v>1687</v>
      </c>
      <c r="C2653" s="1" t="s">
        <v>11322</v>
      </c>
      <c r="D2653" s="1" t="s">
        <v>11323</v>
      </c>
      <c r="E2653" s="1">
        <v>2652</v>
      </c>
      <c r="F2653" s="1">
        <v>14</v>
      </c>
      <c r="G2653" s="1" t="s">
        <v>5157</v>
      </c>
      <c r="H2653" s="1" t="s">
        <v>6469</v>
      </c>
      <c r="I2653" s="1">
        <v>1</v>
      </c>
      <c r="L2653" s="1">
        <v>1</v>
      </c>
      <c r="M2653" s="1" t="s">
        <v>5160</v>
      </c>
      <c r="N2653" s="1" t="s">
        <v>8386</v>
      </c>
      <c r="S2653" s="1" t="s">
        <v>93</v>
      </c>
      <c r="T2653" s="1" t="s">
        <v>6597</v>
      </c>
      <c r="Y2653" s="1" t="s">
        <v>3315</v>
      </c>
      <c r="Z2653" s="1" t="s">
        <v>7911</v>
      </c>
      <c r="AC2653" s="1">
        <v>6</v>
      </c>
      <c r="AD2653" s="1" t="s">
        <v>333</v>
      </c>
      <c r="AE2653" s="1" t="s">
        <v>8749</v>
      </c>
    </row>
    <row r="2654" spans="1:73" ht="13.5" customHeight="1" x14ac:dyDescent="0.25">
      <c r="A2654" s="4" t="str">
        <f t="shared" si="81"/>
        <v>1687_풍각남면_295</v>
      </c>
      <c r="B2654" s="1">
        <v>1687</v>
      </c>
      <c r="C2654" s="1" t="s">
        <v>11322</v>
      </c>
      <c r="D2654" s="1" t="s">
        <v>11323</v>
      </c>
      <c r="E2654" s="1">
        <v>2653</v>
      </c>
      <c r="F2654" s="1">
        <v>14</v>
      </c>
      <c r="G2654" s="1" t="s">
        <v>5157</v>
      </c>
      <c r="H2654" s="1" t="s">
        <v>6469</v>
      </c>
      <c r="I2654" s="1">
        <v>1</v>
      </c>
      <c r="L2654" s="1">
        <v>1</v>
      </c>
      <c r="M2654" s="1" t="s">
        <v>5160</v>
      </c>
      <c r="N2654" s="1" t="s">
        <v>8386</v>
      </c>
      <c r="S2654" s="1" t="s">
        <v>463</v>
      </c>
      <c r="T2654" s="1" t="s">
        <v>6606</v>
      </c>
      <c r="Y2654" s="1" t="s">
        <v>5166</v>
      </c>
      <c r="Z2654" s="1" t="s">
        <v>8387</v>
      </c>
      <c r="AC2654" s="1">
        <v>22</v>
      </c>
      <c r="AD2654" s="1" t="s">
        <v>253</v>
      </c>
      <c r="AE2654" s="1" t="s">
        <v>8742</v>
      </c>
    </row>
    <row r="2655" spans="1:73" ht="13.5" customHeight="1" x14ac:dyDescent="0.25">
      <c r="A2655" s="4" t="str">
        <f t="shared" si="81"/>
        <v>1687_풍각남면_295</v>
      </c>
      <c r="B2655" s="1">
        <v>1687</v>
      </c>
      <c r="C2655" s="1" t="s">
        <v>11322</v>
      </c>
      <c r="D2655" s="1" t="s">
        <v>11323</v>
      </c>
      <c r="E2655" s="1">
        <v>2654</v>
      </c>
      <c r="F2655" s="1">
        <v>14</v>
      </c>
      <c r="G2655" s="1" t="s">
        <v>5157</v>
      </c>
      <c r="H2655" s="1" t="s">
        <v>6469</v>
      </c>
      <c r="I2655" s="1">
        <v>1</v>
      </c>
      <c r="L2655" s="1">
        <v>2</v>
      </c>
      <c r="M2655" s="1" t="s">
        <v>12702</v>
      </c>
      <c r="N2655" s="1" t="s">
        <v>13202</v>
      </c>
      <c r="T2655" s="1" t="s">
        <v>11368</v>
      </c>
      <c r="U2655" s="1" t="s">
        <v>5167</v>
      </c>
      <c r="V2655" s="1" t="s">
        <v>6979</v>
      </c>
      <c r="W2655" s="1" t="s">
        <v>560</v>
      </c>
      <c r="X2655" s="1" t="s">
        <v>7070</v>
      </c>
      <c r="Y2655" s="1" t="s">
        <v>5168</v>
      </c>
      <c r="Z2655" s="1" t="s">
        <v>8388</v>
      </c>
      <c r="AC2655" s="1">
        <v>41</v>
      </c>
      <c r="AD2655" s="1" t="s">
        <v>287</v>
      </c>
      <c r="AE2655" s="1" t="s">
        <v>8744</v>
      </c>
      <c r="AJ2655" s="1" t="s">
        <v>17</v>
      </c>
      <c r="AK2655" s="1" t="s">
        <v>8908</v>
      </c>
      <c r="AL2655" s="1" t="s">
        <v>106</v>
      </c>
      <c r="AM2655" s="1" t="s">
        <v>8894</v>
      </c>
      <c r="AT2655" s="1" t="s">
        <v>60</v>
      </c>
      <c r="AU2655" s="1" t="s">
        <v>7012</v>
      </c>
      <c r="AV2655" s="1" t="s">
        <v>3717</v>
      </c>
      <c r="AW2655" s="1" t="s">
        <v>8005</v>
      </c>
      <c r="BG2655" s="1" t="s">
        <v>60</v>
      </c>
      <c r="BH2655" s="1" t="s">
        <v>7012</v>
      </c>
      <c r="BI2655" s="1" t="s">
        <v>5169</v>
      </c>
      <c r="BJ2655" s="1" t="s">
        <v>9676</v>
      </c>
      <c r="BK2655" s="1" t="s">
        <v>419</v>
      </c>
      <c r="BL2655" s="1" t="s">
        <v>9168</v>
      </c>
      <c r="BM2655" s="1" t="s">
        <v>3806</v>
      </c>
      <c r="BN2655" s="1" t="s">
        <v>8030</v>
      </c>
      <c r="BO2655" s="1" t="s">
        <v>60</v>
      </c>
      <c r="BP2655" s="1" t="s">
        <v>7012</v>
      </c>
      <c r="BQ2655" s="1" t="s">
        <v>2218</v>
      </c>
      <c r="BR2655" s="1" t="s">
        <v>8097</v>
      </c>
      <c r="BS2655" s="1" t="s">
        <v>56</v>
      </c>
      <c r="BT2655" s="1" t="s">
        <v>11552</v>
      </c>
    </row>
    <row r="2656" spans="1:73" ht="13.5" customHeight="1" x14ac:dyDescent="0.25">
      <c r="A2656" s="4" t="str">
        <f t="shared" si="81"/>
        <v>1687_풍각남면_295</v>
      </c>
      <c r="B2656" s="1">
        <v>1687</v>
      </c>
      <c r="C2656" s="1" t="s">
        <v>11322</v>
      </c>
      <c r="D2656" s="1" t="s">
        <v>11323</v>
      </c>
      <c r="E2656" s="1">
        <v>2655</v>
      </c>
      <c r="F2656" s="1">
        <v>14</v>
      </c>
      <c r="G2656" s="1" t="s">
        <v>5157</v>
      </c>
      <c r="H2656" s="1" t="s">
        <v>6469</v>
      </c>
      <c r="I2656" s="1">
        <v>1</v>
      </c>
      <c r="L2656" s="1">
        <v>2</v>
      </c>
      <c r="M2656" s="1" t="s">
        <v>12702</v>
      </c>
      <c r="N2656" s="1" t="s">
        <v>13202</v>
      </c>
      <c r="S2656" s="1" t="s">
        <v>52</v>
      </c>
      <c r="T2656" s="1" t="s">
        <v>6593</v>
      </c>
      <c r="W2656" s="1" t="s">
        <v>84</v>
      </c>
      <c r="X2656" s="1" t="s">
        <v>11440</v>
      </c>
      <c r="Y2656" s="1" t="s">
        <v>140</v>
      </c>
      <c r="Z2656" s="1" t="s">
        <v>7129</v>
      </c>
      <c r="AC2656" s="1">
        <v>31</v>
      </c>
      <c r="AD2656" s="1" t="s">
        <v>247</v>
      </c>
      <c r="AE2656" s="1" t="s">
        <v>8741</v>
      </c>
      <c r="AJ2656" s="1" t="s">
        <v>17</v>
      </c>
      <c r="AK2656" s="1" t="s">
        <v>8908</v>
      </c>
      <c r="AL2656" s="1" t="s">
        <v>522</v>
      </c>
      <c r="AM2656" s="1" t="s">
        <v>8889</v>
      </c>
      <c r="AT2656" s="1" t="s">
        <v>1184</v>
      </c>
      <c r="AU2656" s="1" t="s">
        <v>6748</v>
      </c>
      <c r="AV2656" s="1" t="s">
        <v>5170</v>
      </c>
      <c r="AW2656" s="1" t="s">
        <v>7572</v>
      </c>
      <c r="BG2656" s="1" t="s">
        <v>402</v>
      </c>
      <c r="BH2656" s="1" t="s">
        <v>6694</v>
      </c>
      <c r="BI2656" s="1" t="s">
        <v>5171</v>
      </c>
      <c r="BJ2656" s="1" t="s">
        <v>10241</v>
      </c>
      <c r="BK2656" s="1" t="s">
        <v>5172</v>
      </c>
      <c r="BL2656" s="1" t="s">
        <v>11912</v>
      </c>
      <c r="BM2656" s="1" t="s">
        <v>5173</v>
      </c>
      <c r="BN2656" s="1" t="s">
        <v>10668</v>
      </c>
      <c r="BO2656" s="1" t="s">
        <v>2266</v>
      </c>
      <c r="BP2656" s="1" t="s">
        <v>6812</v>
      </c>
      <c r="BQ2656" s="1" t="s">
        <v>5174</v>
      </c>
      <c r="BR2656" s="1" t="s">
        <v>11166</v>
      </c>
      <c r="BS2656" s="1" t="s">
        <v>537</v>
      </c>
      <c r="BT2656" s="1" t="s">
        <v>8937</v>
      </c>
    </row>
    <row r="2657" spans="1:73" ht="13.5" customHeight="1" x14ac:dyDescent="0.25">
      <c r="A2657" s="4" t="str">
        <f t="shared" si="81"/>
        <v>1687_풍각남면_295</v>
      </c>
      <c r="B2657" s="1">
        <v>1687</v>
      </c>
      <c r="C2657" s="1" t="s">
        <v>11322</v>
      </c>
      <c r="D2657" s="1" t="s">
        <v>11323</v>
      </c>
      <c r="E2657" s="1">
        <v>2656</v>
      </c>
      <c r="F2657" s="1">
        <v>14</v>
      </c>
      <c r="G2657" s="1" t="s">
        <v>5157</v>
      </c>
      <c r="H2657" s="1" t="s">
        <v>6469</v>
      </c>
      <c r="I2657" s="1">
        <v>1</v>
      </c>
      <c r="L2657" s="1">
        <v>2</v>
      </c>
      <c r="M2657" s="1" t="s">
        <v>12702</v>
      </c>
      <c r="N2657" s="1" t="s">
        <v>13202</v>
      </c>
      <c r="S2657" s="1" t="s">
        <v>70</v>
      </c>
      <c r="T2657" s="1" t="s">
        <v>6596</v>
      </c>
      <c r="Y2657" s="1" t="s">
        <v>5175</v>
      </c>
      <c r="Z2657" s="1" t="s">
        <v>8389</v>
      </c>
      <c r="AC2657" s="1">
        <v>8</v>
      </c>
      <c r="AD2657" s="1" t="s">
        <v>429</v>
      </c>
      <c r="AE2657" s="1" t="s">
        <v>8759</v>
      </c>
    </row>
    <row r="2658" spans="1:73" ht="13.5" customHeight="1" x14ac:dyDescent="0.25">
      <c r="A2658" s="4" t="str">
        <f t="shared" si="81"/>
        <v>1687_풍각남면_295</v>
      </c>
      <c r="B2658" s="1">
        <v>1687</v>
      </c>
      <c r="C2658" s="1" t="s">
        <v>11322</v>
      </c>
      <c r="D2658" s="1" t="s">
        <v>11323</v>
      </c>
      <c r="E2658" s="1">
        <v>2657</v>
      </c>
      <c r="F2658" s="1">
        <v>14</v>
      </c>
      <c r="G2658" s="1" t="s">
        <v>5157</v>
      </c>
      <c r="H2658" s="1" t="s">
        <v>6469</v>
      </c>
      <c r="I2658" s="1">
        <v>1</v>
      </c>
      <c r="L2658" s="1">
        <v>2</v>
      </c>
      <c r="M2658" s="1" t="s">
        <v>12702</v>
      </c>
      <c r="N2658" s="1" t="s">
        <v>13202</v>
      </c>
      <c r="S2658" s="1" t="s">
        <v>70</v>
      </c>
      <c r="T2658" s="1" t="s">
        <v>6596</v>
      </c>
      <c r="Y2658" s="1" t="s">
        <v>13409</v>
      </c>
      <c r="Z2658" s="1" t="s">
        <v>13461</v>
      </c>
      <c r="AC2658" s="1">
        <v>5</v>
      </c>
      <c r="AD2658" s="1" t="s">
        <v>133</v>
      </c>
      <c r="AE2658" s="1" t="s">
        <v>8727</v>
      </c>
      <c r="AF2658" s="1" t="s">
        <v>97</v>
      </c>
      <c r="AG2658" s="1" t="s">
        <v>8774</v>
      </c>
    </row>
    <row r="2659" spans="1:73" ht="13.5" customHeight="1" x14ac:dyDescent="0.25">
      <c r="A2659" s="4" t="str">
        <f t="shared" si="81"/>
        <v>1687_풍각남면_295</v>
      </c>
      <c r="B2659" s="1">
        <v>1687</v>
      </c>
      <c r="C2659" s="1" t="s">
        <v>11322</v>
      </c>
      <c r="D2659" s="1" t="s">
        <v>11323</v>
      </c>
      <c r="E2659" s="1">
        <v>2658</v>
      </c>
      <c r="F2659" s="1">
        <v>14</v>
      </c>
      <c r="G2659" s="1" t="s">
        <v>5157</v>
      </c>
      <c r="H2659" s="1" t="s">
        <v>6469</v>
      </c>
      <c r="I2659" s="1">
        <v>1</v>
      </c>
      <c r="L2659" s="1">
        <v>2</v>
      </c>
      <c r="M2659" s="1" t="s">
        <v>12702</v>
      </c>
      <c r="N2659" s="1" t="s">
        <v>13202</v>
      </c>
      <c r="S2659" s="1" t="s">
        <v>93</v>
      </c>
      <c r="T2659" s="1" t="s">
        <v>6597</v>
      </c>
      <c r="Y2659" s="1" t="s">
        <v>5176</v>
      </c>
      <c r="Z2659" s="1" t="s">
        <v>8390</v>
      </c>
      <c r="AC2659" s="1">
        <v>1</v>
      </c>
      <c r="AD2659" s="1" t="s">
        <v>661</v>
      </c>
      <c r="AE2659" s="1" t="s">
        <v>8765</v>
      </c>
      <c r="AF2659" s="1" t="s">
        <v>97</v>
      </c>
      <c r="AG2659" s="1" t="s">
        <v>8774</v>
      </c>
    </row>
    <row r="2660" spans="1:73" ht="13.5" customHeight="1" x14ac:dyDescent="0.25">
      <c r="A2660" s="4" t="str">
        <f t="shared" si="81"/>
        <v>1687_풍각남면_295</v>
      </c>
      <c r="B2660" s="1">
        <v>1687</v>
      </c>
      <c r="C2660" s="1" t="s">
        <v>11322</v>
      </c>
      <c r="D2660" s="1" t="s">
        <v>11323</v>
      </c>
      <c r="E2660" s="1">
        <v>2659</v>
      </c>
      <c r="F2660" s="1">
        <v>14</v>
      </c>
      <c r="G2660" s="1" t="s">
        <v>5157</v>
      </c>
      <c r="H2660" s="1" t="s">
        <v>6469</v>
      </c>
      <c r="I2660" s="1">
        <v>1</v>
      </c>
      <c r="L2660" s="1">
        <v>2</v>
      </c>
      <c r="M2660" s="1" t="s">
        <v>12702</v>
      </c>
      <c r="N2660" s="1" t="s">
        <v>13202</v>
      </c>
      <c r="T2660" s="1" t="s">
        <v>11389</v>
      </c>
      <c r="U2660" s="1" t="s">
        <v>322</v>
      </c>
      <c r="V2660" s="1" t="s">
        <v>6685</v>
      </c>
      <c r="Y2660" s="1" t="s">
        <v>13535</v>
      </c>
      <c r="Z2660" s="1" t="s">
        <v>13536</v>
      </c>
      <c r="AC2660" s="1">
        <v>41</v>
      </c>
      <c r="AD2660" s="1" t="s">
        <v>287</v>
      </c>
      <c r="AE2660" s="1" t="s">
        <v>8744</v>
      </c>
      <c r="AF2660" s="1" t="s">
        <v>1021</v>
      </c>
      <c r="AG2660" s="1" t="s">
        <v>8784</v>
      </c>
      <c r="AH2660" s="1" t="s">
        <v>680</v>
      </c>
      <c r="AI2660" s="1" t="s">
        <v>8897</v>
      </c>
      <c r="BB2660" s="1" t="s">
        <v>46</v>
      </c>
      <c r="BC2660" s="1" t="s">
        <v>6783</v>
      </c>
      <c r="BD2660" s="1" t="s">
        <v>5177</v>
      </c>
      <c r="BE2660" s="1" t="s">
        <v>9847</v>
      </c>
    </row>
    <row r="2661" spans="1:73" ht="13.5" customHeight="1" x14ac:dyDescent="0.25">
      <c r="A2661" s="4" t="str">
        <f t="shared" si="81"/>
        <v>1687_풍각남면_295</v>
      </c>
      <c r="B2661" s="1">
        <v>1687</v>
      </c>
      <c r="C2661" s="1" t="s">
        <v>11322</v>
      </c>
      <c r="D2661" s="1" t="s">
        <v>11323</v>
      </c>
      <c r="E2661" s="1">
        <v>2660</v>
      </c>
      <c r="F2661" s="1">
        <v>14</v>
      </c>
      <c r="G2661" s="1" t="s">
        <v>5157</v>
      </c>
      <c r="H2661" s="1" t="s">
        <v>6469</v>
      </c>
      <c r="I2661" s="1">
        <v>1</v>
      </c>
      <c r="L2661" s="1">
        <v>2</v>
      </c>
      <c r="M2661" s="1" t="s">
        <v>12702</v>
      </c>
      <c r="N2661" s="1" t="s">
        <v>13202</v>
      </c>
      <c r="T2661" s="1" t="s">
        <v>11389</v>
      </c>
      <c r="U2661" s="1" t="s">
        <v>322</v>
      </c>
      <c r="V2661" s="1" t="s">
        <v>6685</v>
      </c>
      <c r="Y2661" s="1" t="s">
        <v>13957</v>
      </c>
      <c r="Z2661" s="1" t="s">
        <v>11446</v>
      </c>
      <c r="AF2661" s="1" t="s">
        <v>2330</v>
      </c>
      <c r="AG2661" s="1" t="s">
        <v>8780</v>
      </c>
      <c r="AH2661" s="1" t="s">
        <v>351</v>
      </c>
      <c r="AI2661" s="1" t="s">
        <v>8854</v>
      </c>
      <c r="BB2661" s="1" t="s">
        <v>329</v>
      </c>
      <c r="BC2661" s="1" t="s">
        <v>9755</v>
      </c>
      <c r="BF2661" s="1" t="s">
        <v>11810</v>
      </c>
    </row>
    <row r="2662" spans="1:73" ht="13.5" customHeight="1" x14ac:dyDescent="0.25">
      <c r="A2662" s="4" t="str">
        <f t="shared" si="81"/>
        <v>1687_풍각남면_295</v>
      </c>
      <c r="B2662" s="1">
        <v>1687</v>
      </c>
      <c r="C2662" s="1" t="s">
        <v>11322</v>
      </c>
      <c r="D2662" s="1" t="s">
        <v>11323</v>
      </c>
      <c r="E2662" s="1">
        <v>2661</v>
      </c>
      <c r="F2662" s="1">
        <v>14</v>
      </c>
      <c r="G2662" s="1" t="s">
        <v>5157</v>
      </c>
      <c r="H2662" s="1" t="s">
        <v>6469</v>
      </c>
      <c r="I2662" s="1">
        <v>1</v>
      </c>
      <c r="L2662" s="1">
        <v>2</v>
      </c>
      <c r="M2662" s="1" t="s">
        <v>12702</v>
      </c>
      <c r="N2662" s="1" t="s">
        <v>13202</v>
      </c>
      <c r="T2662" s="1" t="s">
        <v>11389</v>
      </c>
      <c r="U2662" s="1" t="s">
        <v>326</v>
      </c>
      <c r="V2662" s="1" t="s">
        <v>6686</v>
      </c>
      <c r="Y2662" s="1" t="s">
        <v>13444</v>
      </c>
      <c r="Z2662" s="1" t="s">
        <v>13463</v>
      </c>
      <c r="AC2662" s="1">
        <v>17</v>
      </c>
      <c r="AD2662" s="1" t="s">
        <v>611</v>
      </c>
      <c r="AE2662" s="1" t="s">
        <v>8764</v>
      </c>
      <c r="BC2662" s="1" t="s">
        <v>9755</v>
      </c>
      <c r="BF2662" s="1" t="s">
        <v>11811</v>
      </c>
      <c r="BU2662" s="1" t="s">
        <v>14200</v>
      </c>
    </row>
    <row r="2663" spans="1:73" ht="13.5" customHeight="1" x14ac:dyDescent="0.25">
      <c r="A2663" s="4" t="str">
        <f t="shared" si="81"/>
        <v>1687_풍각남면_295</v>
      </c>
      <c r="B2663" s="1">
        <v>1687</v>
      </c>
      <c r="C2663" s="1" t="s">
        <v>11322</v>
      </c>
      <c r="D2663" s="1" t="s">
        <v>11323</v>
      </c>
      <c r="E2663" s="1">
        <v>2662</v>
      </c>
      <c r="F2663" s="1">
        <v>14</v>
      </c>
      <c r="G2663" s="1" t="s">
        <v>5157</v>
      </c>
      <c r="H2663" s="1" t="s">
        <v>6469</v>
      </c>
      <c r="I2663" s="1">
        <v>1</v>
      </c>
      <c r="L2663" s="1">
        <v>2</v>
      </c>
      <c r="M2663" s="1" t="s">
        <v>12702</v>
      </c>
      <c r="N2663" s="1" t="s">
        <v>13202</v>
      </c>
      <c r="T2663" s="1" t="s">
        <v>11389</v>
      </c>
      <c r="U2663" s="1" t="s">
        <v>326</v>
      </c>
      <c r="V2663" s="1" t="s">
        <v>6686</v>
      </c>
      <c r="Y2663" s="1" t="s">
        <v>3992</v>
      </c>
      <c r="Z2663" s="1" t="s">
        <v>8391</v>
      </c>
      <c r="AC2663" s="1">
        <v>7</v>
      </c>
      <c r="AD2663" s="1" t="s">
        <v>121</v>
      </c>
      <c r="AE2663" s="1" t="s">
        <v>8725</v>
      </c>
      <c r="BC2663" s="1" t="s">
        <v>9755</v>
      </c>
      <c r="BF2663" s="1" t="s">
        <v>11817</v>
      </c>
    </row>
    <row r="2664" spans="1:73" ht="13.5" customHeight="1" x14ac:dyDescent="0.25">
      <c r="A2664" s="4" t="str">
        <f t="shared" si="81"/>
        <v>1687_풍각남면_295</v>
      </c>
      <c r="B2664" s="1">
        <v>1687</v>
      </c>
      <c r="C2664" s="1" t="s">
        <v>11322</v>
      </c>
      <c r="D2664" s="1" t="s">
        <v>11323</v>
      </c>
      <c r="E2664" s="1">
        <v>2663</v>
      </c>
      <c r="F2664" s="1">
        <v>14</v>
      </c>
      <c r="G2664" s="1" t="s">
        <v>5157</v>
      </c>
      <c r="H2664" s="1" t="s">
        <v>6469</v>
      </c>
      <c r="I2664" s="1">
        <v>1</v>
      </c>
      <c r="L2664" s="1">
        <v>2</v>
      </c>
      <c r="M2664" s="1" t="s">
        <v>12702</v>
      </c>
      <c r="N2664" s="1" t="s">
        <v>13202</v>
      </c>
      <c r="T2664" s="1" t="s">
        <v>11389</v>
      </c>
      <c r="U2664" s="1" t="s">
        <v>326</v>
      </c>
      <c r="V2664" s="1" t="s">
        <v>6686</v>
      </c>
      <c r="Y2664" s="1" t="s">
        <v>682</v>
      </c>
      <c r="Z2664" s="1" t="s">
        <v>7333</v>
      </c>
      <c r="AC2664" s="1">
        <v>8</v>
      </c>
      <c r="AD2664" s="1" t="s">
        <v>429</v>
      </c>
      <c r="AE2664" s="1" t="s">
        <v>8759</v>
      </c>
      <c r="AF2664" s="1" t="s">
        <v>97</v>
      </c>
      <c r="AG2664" s="1" t="s">
        <v>8774</v>
      </c>
      <c r="BC2664" s="1" t="s">
        <v>9755</v>
      </c>
      <c r="BF2664" s="1" t="s">
        <v>11819</v>
      </c>
    </row>
    <row r="2665" spans="1:73" ht="13.5" customHeight="1" x14ac:dyDescent="0.25">
      <c r="A2665" s="4" t="str">
        <f t="shared" si="81"/>
        <v>1687_풍각남면_295</v>
      </c>
      <c r="B2665" s="1">
        <v>1687</v>
      </c>
      <c r="C2665" s="1" t="s">
        <v>11322</v>
      </c>
      <c r="D2665" s="1" t="s">
        <v>11323</v>
      </c>
      <c r="E2665" s="1">
        <v>2664</v>
      </c>
      <c r="F2665" s="1">
        <v>14</v>
      </c>
      <c r="G2665" s="1" t="s">
        <v>5157</v>
      </c>
      <c r="H2665" s="1" t="s">
        <v>6469</v>
      </c>
      <c r="I2665" s="1">
        <v>1</v>
      </c>
      <c r="L2665" s="1">
        <v>2</v>
      </c>
      <c r="M2665" s="1" t="s">
        <v>12702</v>
      </c>
      <c r="N2665" s="1" t="s">
        <v>13202</v>
      </c>
      <c r="T2665" s="1" t="s">
        <v>11389</v>
      </c>
      <c r="U2665" s="1" t="s">
        <v>326</v>
      </c>
      <c r="V2665" s="1" t="s">
        <v>6686</v>
      </c>
      <c r="Y2665" s="1" t="s">
        <v>5178</v>
      </c>
      <c r="Z2665" s="1" t="s">
        <v>8392</v>
      </c>
      <c r="AC2665" s="1">
        <v>11</v>
      </c>
      <c r="AD2665" s="1" t="s">
        <v>192</v>
      </c>
      <c r="AE2665" s="1" t="s">
        <v>8735</v>
      </c>
      <c r="AF2665" s="1" t="s">
        <v>5179</v>
      </c>
      <c r="AG2665" s="1" t="s">
        <v>8824</v>
      </c>
      <c r="AH2665" s="1" t="s">
        <v>680</v>
      </c>
      <c r="AI2665" s="1" t="s">
        <v>8897</v>
      </c>
      <c r="BF2665" s="1" t="s">
        <v>11821</v>
      </c>
    </row>
    <row r="2666" spans="1:73" ht="13.5" customHeight="1" x14ac:dyDescent="0.25">
      <c r="A2666" s="4" t="str">
        <f t="shared" si="81"/>
        <v>1687_풍각남면_295</v>
      </c>
      <c r="B2666" s="1">
        <v>1687</v>
      </c>
      <c r="C2666" s="1" t="s">
        <v>11322</v>
      </c>
      <c r="D2666" s="1" t="s">
        <v>11323</v>
      </c>
      <c r="E2666" s="1">
        <v>2665</v>
      </c>
      <c r="F2666" s="1">
        <v>14</v>
      </c>
      <c r="G2666" s="1" t="s">
        <v>5157</v>
      </c>
      <c r="H2666" s="1" t="s">
        <v>6469</v>
      </c>
      <c r="I2666" s="1">
        <v>1</v>
      </c>
      <c r="L2666" s="1">
        <v>3</v>
      </c>
      <c r="M2666" s="1" t="s">
        <v>12703</v>
      </c>
      <c r="N2666" s="1" t="s">
        <v>13203</v>
      </c>
      <c r="T2666" s="1" t="s">
        <v>11369</v>
      </c>
      <c r="U2666" s="1" t="s">
        <v>5180</v>
      </c>
      <c r="V2666" s="1" t="s">
        <v>6980</v>
      </c>
      <c r="W2666" s="1" t="s">
        <v>3491</v>
      </c>
      <c r="X2666" s="1" t="s">
        <v>7098</v>
      </c>
      <c r="Y2666" s="1" t="s">
        <v>5181</v>
      </c>
      <c r="Z2666" s="1" t="s">
        <v>8393</v>
      </c>
      <c r="AC2666" s="1">
        <v>37</v>
      </c>
      <c r="AD2666" s="1" t="s">
        <v>124</v>
      </c>
      <c r="AE2666" s="1" t="s">
        <v>8726</v>
      </c>
      <c r="AJ2666" s="1" t="s">
        <v>17</v>
      </c>
      <c r="AK2666" s="1" t="s">
        <v>8908</v>
      </c>
      <c r="AL2666" s="1" t="s">
        <v>3297</v>
      </c>
      <c r="AM2666" s="1" t="s">
        <v>8956</v>
      </c>
      <c r="AT2666" s="1" t="s">
        <v>173</v>
      </c>
      <c r="AU2666" s="1" t="s">
        <v>6934</v>
      </c>
      <c r="AV2666" s="1" t="s">
        <v>13958</v>
      </c>
      <c r="AW2666" s="1" t="s">
        <v>7287</v>
      </c>
      <c r="BG2666" s="1" t="s">
        <v>5182</v>
      </c>
      <c r="BH2666" s="1" t="s">
        <v>13385</v>
      </c>
      <c r="BI2666" s="1" t="s">
        <v>5183</v>
      </c>
      <c r="BJ2666" s="1" t="s">
        <v>9389</v>
      </c>
      <c r="BK2666" s="1" t="s">
        <v>5184</v>
      </c>
      <c r="BL2666" s="1" t="s">
        <v>9943</v>
      </c>
      <c r="BM2666" s="1" t="s">
        <v>5185</v>
      </c>
      <c r="BN2666" s="1" t="s">
        <v>11871</v>
      </c>
      <c r="BO2666" s="1" t="s">
        <v>78</v>
      </c>
      <c r="BP2666" s="1" t="s">
        <v>6689</v>
      </c>
      <c r="BQ2666" s="1" t="s">
        <v>5186</v>
      </c>
      <c r="BR2666" s="1" t="s">
        <v>11167</v>
      </c>
      <c r="BS2666" s="1" t="s">
        <v>77</v>
      </c>
      <c r="BT2666" s="1" t="s">
        <v>8882</v>
      </c>
      <c r="BU2666" s="1" t="s">
        <v>14201</v>
      </c>
    </row>
    <row r="2667" spans="1:73" ht="13.5" customHeight="1" x14ac:dyDescent="0.25">
      <c r="A2667" s="4" t="str">
        <f t="shared" si="81"/>
        <v>1687_풍각남면_295</v>
      </c>
      <c r="B2667" s="1">
        <v>1687</v>
      </c>
      <c r="C2667" s="1" t="s">
        <v>11322</v>
      </c>
      <c r="D2667" s="1" t="s">
        <v>11323</v>
      </c>
      <c r="E2667" s="1">
        <v>2666</v>
      </c>
      <c r="F2667" s="1">
        <v>14</v>
      </c>
      <c r="G2667" s="1" t="s">
        <v>5157</v>
      </c>
      <c r="H2667" s="1" t="s">
        <v>6469</v>
      </c>
      <c r="I2667" s="1">
        <v>1</v>
      </c>
      <c r="L2667" s="1">
        <v>3</v>
      </c>
      <c r="M2667" s="1" t="s">
        <v>12703</v>
      </c>
      <c r="N2667" s="1" t="s">
        <v>13203</v>
      </c>
      <c r="S2667" s="1" t="s">
        <v>52</v>
      </c>
      <c r="T2667" s="1" t="s">
        <v>6593</v>
      </c>
      <c r="W2667" s="1" t="s">
        <v>1254</v>
      </c>
      <c r="X2667" s="1" t="s">
        <v>7079</v>
      </c>
      <c r="Y2667" s="1" t="s">
        <v>140</v>
      </c>
      <c r="Z2667" s="1" t="s">
        <v>7129</v>
      </c>
      <c r="AC2667" s="1">
        <v>29</v>
      </c>
      <c r="AD2667" s="1" t="s">
        <v>422</v>
      </c>
      <c r="AE2667" s="1" t="s">
        <v>8757</v>
      </c>
      <c r="AJ2667" s="1" t="s">
        <v>17</v>
      </c>
      <c r="AK2667" s="1" t="s">
        <v>8908</v>
      </c>
      <c r="AL2667" s="1" t="s">
        <v>833</v>
      </c>
      <c r="AM2667" s="1" t="s">
        <v>8552</v>
      </c>
      <c r="AT2667" s="1" t="s">
        <v>60</v>
      </c>
      <c r="AU2667" s="1" t="s">
        <v>7012</v>
      </c>
      <c r="AV2667" s="1" t="s">
        <v>50</v>
      </c>
      <c r="AW2667" s="1" t="s">
        <v>7832</v>
      </c>
      <c r="BG2667" s="1" t="s">
        <v>78</v>
      </c>
      <c r="BH2667" s="1" t="s">
        <v>6689</v>
      </c>
      <c r="BI2667" s="1" t="s">
        <v>3248</v>
      </c>
      <c r="BJ2667" s="1" t="s">
        <v>8398</v>
      </c>
      <c r="BK2667" s="1" t="s">
        <v>60</v>
      </c>
      <c r="BL2667" s="1" t="s">
        <v>7012</v>
      </c>
      <c r="BM2667" s="1" t="s">
        <v>2800</v>
      </c>
      <c r="BN2667" s="1" t="s">
        <v>9565</v>
      </c>
      <c r="BQ2667" s="1" t="s">
        <v>5187</v>
      </c>
      <c r="BR2667" s="1" t="s">
        <v>11168</v>
      </c>
      <c r="BS2667" s="1" t="s">
        <v>351</v>
      </c>
      <c r="BT2667" s="1" t="s">
        <v>8854</v>
      </c>
    </row>
    <row r="2668" spans="1:73" ht="13.5" customHeight="1" x14ac:dyDescent="0.25">
      <c r="A2668" s="4" t="str">
        <f t="shared" si="81"/>
        <v>1687_풍각남면_295</v>
      </c>
      <c r="B2668" s="1">
        <v>1687</v>
      </c>
      <c r="C2668" s="1" t="s">
        <v>11322</v>
      </c>
      <c r="D2668" s="1" t="s">
        <v>11323</v>
      </c>
      <c r="E2668" s="1">
        <v>2667</v>
      </c>
      <c r="F2668" s="1">
        <v>14</v>
      </c>
      <c r="G2668" s="1" t="s">
        <v>5157</v>
      </c>
      <c r="H2668" s="1" t="s">
        <v>6469</v>
      </c>
      <c r="I2668" s="1">
        <v>1</v>
      </c>
      <c r="L2668" s="1">
        <v>3</v>
      </c>
      <c r="M2668" s="1" t="s">
        <v>12703</v>
      </c>
      <c r="N2668" s="1" t="s">
        <v>13203</v>
      </c>
      <c r="S2668" s="1" t="s">
        <v>70</v>
      </c>
      <c r="T2668" s="1" t="s">
        <v>6596</v>
      </c>
      <c r="Y2668" s="1" t="s">
        <v>679</v>
      </c>
      <c r="Z2668" s="1" t="s">
        <v>7238</v>
      </c>
      <c r="AF2668" s="1" t="s">
        <v>129</v>
      </c>
      <c r="AG2668" s="1" t="s">
        <v>8738</v>
      </c>
    </row>
    <row r="2669" spans="1:73" ht="13.5" customHeight="1" x14ac:dyDescent="0.25">
      <c r="A2669" s="4" t="str">
        <f t="shared" si="81"/>
        <v>1687_풍각남면_295</v>
      </c>
      <c r="B2669" s="1">
        <v>1687</v>
      </c>
      <c r="C2669" s="1" t="s">
        <v>11322</v>
      </c>
      <c r="D2669" s="1" t="s">
        <v>11323</v>
      </c>
      <c r="E2669" s="1">
        <v>2668</v>
      </c>
      <c r="F2669" s="1">
        <v>14</v>
      </c>
      <c r="G2669" s="1" t="s">
        <v>5157</v>
      </c>
      <c r="H2669" s="1" t="s">
        <v>6469</v>
      </c>
      <c r="I2669" s="1">
        <v>1</v>
      </c>
      <c r="L2669" s="1">
        <v>4</v>
      </c>
      <c r="M2669" s="1" t="s">
        <v>12704</v>
      </c>
      <c r="N2669" s="1" t="s">
        <v>13204</v>
      </c>
      <c r="T2669" s="1" t="s">
        <v>11368</v>
      </c>
      <c r="U2669" s="1" t="s">
        <v>2683</v>
      </c>
      <c r="V2669" s="1" t="s">
        <v>6842</v>
      </c>
      <c r="W2669" s="1" t="s">
        <v>1254</v>
      </c>
      <c r="X2669" s="1" t="s">
        <v>7079</v>
      </c>
      <c r="Y2669" s="1" t="s">
        <v>5188</v>
      </c>
      <c r="Z2669" s="1" t="s">
        <v>8394</v>
      </c>
      <c r="AC2669" s="1">
        <v>35</v>
      </c>
      <c r="AD2669" s="1" t="s">
        <v>39</v>
      </c>
      <c r="AE2669" s="1" t="s">
        <v>8715</v>
      </c>
      <c r="AJ2669" s="1" t="s">
        <v>17</v>
      </c>
      <c r="AK2669" s="1" t="s">
        <v>8908</v>
      </c>
      <c r="AL2669" s="1" t="s">
        <v>833</v>
      </c>
      <c r="AM2669" s="1" t="s">
        <v>8552</v>
      </c>
      <c r="AT2669" s="1" t="s">
        <v>293</v>
      </c>
      <c r="AU2669" s="1" t="s">
        <v>6947</v>
      </c>
      <c r="AV2669" s="1" t="s">
        <v>50</v>
      </c>
      <c r="AW2669" s="1" t="s">
        <v>7832</v>
      </c>
      <c r="BG2669" s="1" t="s">
        <v>78</v>
      </c>
      <c r="BH2669" s="1" t="s">
        <v>6689</v>
      </c>
      <c r="BI2669" s="1" t="s">
        <v>3248</v>
      </c>
      <c r="BJ2669" s="1" t="s">
        <v>8398</v>
      </c>
      <c r="BK2669" s="1" t="s">
        <v>60</v>
      </c>
      <c r="BL2669" s="1" t="s">
        <v>7012</v>
      </c>
      <c r="BM2669" s="1" t="s">
        <v>2800</v>
      </c>
      <c r="BN2669" s="1" t="s">
        <v>9565</v>
      </c>
      <c r="BO2669" s="1" t="s">
        <v>60</v>
      </c>
      <c r="BP2669" s="1" t="s">
        <v>7012</v>
      </c>
      <c r="BQ2669" s="1" t="s">
        <v>5189</v>
      </c>
      <c r="BR2669" s="1" t="s">
        <v>11169</v>
      </c>
      <c r="BS2669" s="1" t="s">
        <v>351</v>
      </c>
      <c r="BT2669" s="1" t="s">
        <v>8854</v>
      </c>
    </row>
    <row r="2670" spans="1:73" ht="13.5" customHeight="1" x14ac:dyDescent="0.25">
      <c r="A2670" s="4" t="str">
        <f t="shared" si="81"/>
        <v>1687_풍각남면_295</v>
      </c>
      <c r="B2670" s="1">
        <v>1687</v>
      </c>
      <c r="C2670" s="1" t="s">
        <v>11322</v>
      </c>
      <c r="D2670" s="1" t="s">
        <v>11323</v>
      </c>
      <c r="E2670" s="1">
        <v>2669</v>
      </c>
      <c r="F2670" s="1">
        <v>14</v>
      </c>
      <c r="G2670" s="1" t="s">
        <v>5157</v>
      </c>
      <c r="H2670" s="1" t="s">
        <v>6469</v>
      </c>
      <c r="I2670" s="1">
        <v>1</v>
      </c>
      <c r="L2670" s="1">
        <v>4</v>
      </c>
      <c r="M2670" s="1" t="s">
        <v>12704</v>
      </c>
      <c r="N2670" s="1" t="s">
        <v>13204</v>
      </c>
      <c r="S2670" s="1" t="s">
        <v>52</v>
      </c>
      <c r="T2670" s="1" t="s">
        <v>6593</v>
      </c>
      <c r="W2670" s="1" t="s">
        <v>84</v>
      </c>
      <c r="X2670" s="1" t="s">
        <v>11440</v>
      </c>
      <c r="Y2670" s="1" t="s">
        <v>140</v>
      </c>
      <c r="Z2670" s="1" t="s">
        <v>7129</v>
      </c>
      <c r="AC2670" s="1">
        <v>35</v>
      </c>
      <c r="AD2670" s="1" t="s">
        <v>39</v>
      </c>
      <c r="AE2670" s="1" t="s">
        <v>8715</v>
      </c>
      <c r="AJ2670" s="1" t="s">
        <v>17</v>
      </c>
      <c r="AK2670" s="1" t="s">
        <v>8908</v>
      </c>
      <c r="AL2670" s="1" t="s">
        <v>522</v>
      </c>
      <c r="AM2670" s="1" t="s">
        <v>8889</v>
      </c>
      <c r="AT2670" s="1" t="s">
        <v>78</v>
      </c>
      <c r="AU2670" s="1" t="s">
        <v>6689</v>
      </c>
      <c r="AV2670" s="1" t="s">
        <v>1795</v>
      </c>
      <c r="AW2670" s="1" t="s">
        <v>8670</v>
      </c>
      <c r="BG2670" s="1" t="s">
        <v>60</v>
      </c>
      <c r="BH2670" s="1" t="s">
        <v>7012</v>
      </c>
      <c r="BK2670" s="1" t="s">
        <v>60</v>
      </c>
      <c r="BL2670" s="1" t="s">
        <v>7012</v>
      </c>
      <c r="BM2670" s="1" t="s">
        <v>2302</v>
      </c>
      <c r="BN2670" s="1" t="s">
        <v>7093</v>
      </c>
      <c r="BO2670" s="1" t="s">
        <v>173</v>
      </c>
      <c r="BP2670" s="1" t="s">
        <v>6934</v>
      </c>
      <c r="BQ2670" s="1" t="s">
        <v>5190</v>
      </c>
      <c r="BR2670" s="1" t="s">
        <v>12301</v>
      </c>
      <c r="BS2670" s="1" t="s">
        <v>51</v>
      </c>
      <c r="BT2670" s="1" t="s">
        <v>8849</v>
      </c>
    </row>
    <row r="2671" spans="1:73" ht="13.5" customHeight="1" x14ac:dyDescent="0.25">
      <c r="A2671" s="4" t="str">
        <f t="shared" si="81"/>
        <v>1687_풍각남면_295</v>
      </c>
      <c r="B2671" s="1">
        <v>1687</v>
      </c>
      <c r="C2671" s="1" t="s">
        <v>11322</v>
      </c>
      <c r="D2671" s="1" t="s">
        <v>11323</v>
      </c>
      <c r="E2671" s="1">
        <v>2670</v>
      </c>
      <c r="F2671" s="1">
        <v>14</v>
      </c>
      <c r="G2671" s="1" t="s">
        <v>5157</v>
      </c>
      <c r="H2671" s="1" t="s">
        <v>6469</v>
      </c>
      <c r="I2671" s="1">
        <v>1</v>
      </c>
      <c r="L2671" s="1">
        <v>4</v>
      </c>
      <c r="M2671" s="1" t="s">
        <v>12704</v>
      </c>
      <c r="N2671" s="1" t="s">
        <v>13204</v>
      </c>
      <c r="S2671" s="1" t="s">
        <v>68</v>
      </c>
      <c r="T2671" s="1" t="s">
        <v>6595</v>
      </c>
      <c r="W2671" s="1" t="s">
        <v>509</v>
      </c>
      <c r="X2671" s="1" t="s">
        <v>7067</v>
      </c>
      <c r="Y2671" s="1" t="s">
        <v>140</v>
      </c>
      <c r="Z2671" s="1" t="s">
        <v>7129</v>
      </c>
      <c r="AC2671" s="1">
        <v>55</v>
      </c>
      <c r="AD2671" s="1" t="s">
        <v>431</v>
      </c>
      <c r="AE2671" s="1" t="s">
        <v>8760</v>
      </c>
    </row>
    <row r="2672" spans="1:73" ht="13.5" customHeight="1" x14ac:dyDescent="0.25">
      <c r="A2672" s="4" t="str">
        <f t="shared" ref="A2672:A2709" si="82">HYPERLINK("http://kyu.snu.ac.kr/sdhj/index.jsp?type=hj/GK14817_00IH_0001_0296.jpg","1687_풍각남면_296")</f>
        <v>1687_풍각남면_296</v>
      </c>
      <c r="B2672" s="1">
        <v>1687</v>
      </c>
      <c r="C2672" s="1" t="s">
        <v>11322</v>
      </c>
      <c r="D2672" s="1" t="s">
        <v>11323</v>
      </c>
      <c r="E2672" s="1">
        <v>2671</v>
      </c>
      <c r="F2672" s="1">
        <v>14</v>
      </c>
      <c r="G2672" s="1" t="s">
        <v>5157</v>
      </c>
      <c r="H2672" s="1" t="s">
        <v>6469</v>
      </c>
      <c r="I2672" s="1">
        <v>1</v>
      </c>
      <c r="L2672" s="1">
        <v>4</v>
      </c>
      <c r="M2672" s="1" t="s">
        <v>12704</v>
      </c>
      <c r="N2672" s="1" t="s">
        <v>13204</v>
      </c>
      <c r="S2672" s="1" t="s">
        <v>147</v>
      </c>
      <c r="T2672" s="1" t="s">
        <v>6598</v>
      </c>
      <c r="U2672" s="1" t="s">
        <v>134</v>
      </c>
      <c r="V2672" s="1" t="s">
        <v>6674</v>
      </c>
      <c r="Y2672" s="1" t="s">
        <v>3750</v>
      </c>
      <c r="Z2672" s="1" t="s">
        <v>8395</v>
      </c>
      <c r="AC2672" s="1">
        <v>24</v>
      </c>
      <c r="AD2672" s="1" t="s">
        <v>764</v>
      </c>
      <c r="AE2672" s="1" t="s">
        <v>8767</v>
      </c>
    </row>
    <row r="2673" spans="1:73" ht="13.5" customHeight="1" x14ac:dyDescent="0.25">
      <c r="A2673" s="4" t="str">
        <f t="shared" si="82"/>
        <v>1687_풍각남면_296</v>
      </c>
      <c r="B2673" s="1">
        <v>1687</v>
      </c>
      <c r="C2673" s="1" t="s">
        <v>11322</v>
      </c>
      <c r="D2673" s="1" t="s">
        <v>11323</v>
      </c>
      <c r="E2673" s="1">
        <v>2672</v>
      </c>
      <c r="F2673" s="1">
        <v>14</v>
      </c>
      <c r="G2673" s="1" t="s">
        <v>5157</v>
      </c>
      <c r="H2673" s="1" t="s">
        <v>6469</v>
      </c>
      <c r="I2673" s="1">
        <v>1</v>
      </c>
      <c r="L2673" s="1">
        <v>4</v>
      </c>
      <c r="M2673" s="1" t="s">
        <v>12704</v>
      </c>
      <c r="N2673" s="1" t="s">
        <v>13204</v>
      </c>
      <c r="S2673" s="1" t="s">
        <v>265</v>
      </c>
      <c r="T2673" s="1" t="s">
        <v>6603</v>
      </c>
      <c r="Y2673" s="1" t="s">
        <v>13718</v>
      </c>
      <c r="Z2673" s="1" t="s">
        <v>7120</v>
      </c>
      <c r="AC2673" s="1">
        <v>19</v>
      </c>
      <c r="AD2673" s="1" t="s">
        <v>188</v>
      </c>
      <c r="AE2673" s="1" t="s">
        <v>8734</v>
      </c>
    </row>
    <row r="2674" spans="1:73" ht="13.5" customHeight="1" x14ac:dyDescent="0.25">
      <c r="A2674" s="4" t="str">
        <f t="shared" si="82"/>
        <v>1687_풍각남면_296</v>
      </c>
      <c r="B2674" s="1">
        <v>1687</v>
      </c>
      <c r="C2674" s="1" t="s">
        <v>11322</v>
      </c>
      <c r="D2674" s="1" t="s">
        <v>11323</v>
      </c>
      <c r="E2674" s="1">
        <v>2673</v>
      </c>
      <c r="F2674" s="1">
        <v>14</v>
      </c>
      <c r="G2674" s="1" t="s">
        <v>5157</v>
      </c>
      <c r="H2674" s="1" t="s">
        <v>6469</v>
      </c>
      <c r="I2674" s="1">
        <v>1</v>
      </c>
      <c r="L2674" s="1">
        <v>4</v>
      </c>
      <c r="M2674" s="1" t="s">
        <v>12704</v>
      </c>
      <c r="N2674" s="1" t="s">
        <v>13204</v>
      </c>
      <c r="S2674" s="1" t="s">
        <v>70</v>
      </c>
      <c r="T2674" s="1" t="s">
        <v>6596</v>
      </c>
      <c r="Y2674" s="1" t="s">
        <v>5191</v>
      </c>
      <c r="Z2674" s="1" t="s">
        <v>8396</v>
      </c>
      <c r="AC2674" s="1">
        <v>8</v>
      </c>
      <c r="AD2674" s="1" t="s">
        <v>429</v>
      </c>
      <c r="AE2674" s="1" t="s">
        <v>8759</v>
      </c>
    </row>
    <row r="2675" spans="1:73" ht="13.5" customHeight="1" x14ac:dyDescent="0.25">
      <c r="A2675" s="4" t="str">
        <f t="shared" si="82"/>
        <v>1687_풍각남면_296</v>
      </c>
      <c r="B2675" s="1">
        <v>1687</v>
      </c>
      <c r="C2675" s="1" t="s">
        <v>11322</v>
      </c>
      <c r="D2675" s="1" t="s">
        <v>11323</v>
      </c>
      <c r="E2675" s="1">
        <v>2674</v>
      </c>
      <c r="F2675" s="1">
        <v>14</v>
      </c>
      <c r="G2675" s="1" t="s">
        <v>5157</v>
      </c>
      <c r="H2675" s="1" t="s">
        <v>6469</v>
      </c>
      <c r="I2675" s="1">
        <v>1</v>
      </c>
      <c r="L2675" s="1">
        <v>4</v>
      </c>
      <c r="M2675" s="1" t="s">
        <v>12704</v>
      </c>
      <c r="N2675" s="1" t="s">
        <v>13204</v>
      </c>
      <c r="S2675" s="1" t="s">
        <v>93</v>
      </c>
      <c r="T2675" s="1" t="s">
        <v>6597</v>
      </c>
      <c r="Y2675" s="1" t="s">
        <v>236</v>
      </c>
      <c r="Z2675" s="1" t="s">
        <v>7706</v>
      </c>
      <c r="AF2675" s="1" t="s">
        <v>2991</v>
      </c>
      <c r="AG2675" s="1" t="s">
        <v>8799</v>
      </c>
      <c r="AH2675" s="1" t="s">
        <v>5192</v>
      </c>
      <c r="AI2675" s="1" t="s">
        <v>8838</v>
      </c>
    </row>
    <row r="2676" spans="1:73" ht="13.5" customHeight="1" x14ac:dyDescent="0.25">
      <c r="A2676" s="4" t="str">
        <f t="shared" si="82"/>
        <v>1687_풍각남면_296</v>
      </c>
      <c r="B2676" s="1">
        <v>1687</v>
      </c>
      <c r="C2676" s="1" t="s">
        <v>11322</v>
      </c>
      <c r="D2676" s="1" t="s">
        <v>11323</v>
      </c>
      <c r="E2676" s="1">
        <v>2675</v>
      </c>
      <c r="F2676" s="1">
        <v>14</v>
      </c>
      <c r="G2676" s="1" t="s">
        <v>5157</v>
      </c>
      <c r="H2676" s="1" t="s">
        <v>6469</v>
      </c>
      <c r="I2676" s="1">
        <v>1</v>
      </c>
      <c r="L2676" s="1">
        <v>4</v>
      </c>
      <c r="M2676" s="1" t="s">
        <v>12704</v>
      </c>
      <c r="N2676" s="1" t="s">
        <v>13204</v>
      </c>
      <c r="S2676" s="1" t="s">
        <v>544</v>
      </c>
      <c r="T2676" s="1" t="s">
        <v>6609</v>
      </c>
      <c r="W2676" s="1" t="s">
        <v>145</v>
      </c>
      <c r="X2676" s="1" t="s">
        <v>7059</v>
      </c>
      <c r="Y2676" s="1" t="s">
        <v>140</v>
      </c>
      <c r="Z2676" s="1" t="s">
        <v>7129</v>
      </c>
      <c r="AC2676" s="1">
        <v>24</v>
      </c>
      <c r="AD2676" s="1" t="s">
        <v>764</v>
      </c>
      <c r="AE2676" s="1" t="s">
        <v>8767</v>
      </c>
    </row>
    <row r="2677" spans="1:73" ht="13.5" customHeight="1" x14ac:dyDescent="0.25">
      <c r="A2677" s="4" t="str">
        <f t="shared" si="82"/>
        <v>1687_풍각남면_296</v>
      </c>
      <c r="B2677" s="1">
        <v>1687</v>
      </c>
      <c r="C2677" s="1" t="s">
        <v>11322</v>
      </c>
      <c r="D2677" s="1" t="s">
        <v>11323</v>
      </c>
      <c r="E2677" s="1">
        <v>2676</v>
      </c>
      <c r="F2677" s="1">
        <v>14</v>
      </c>
      <c r="G2677" s="1" t="s">
        <v>5157</v>
      </c>
      <c r="H2677" s="1" t="s">
        <v>6469</v>
      </c>
      <c r="I2677" s="1">
        <v>1</v>
      </c>
      <c r="L2677" s="1">
        <v>5</v>
      </c>
      <c r="M2677" s="1" t="s">
        <v>12705</v>
      </c>
      <c r="N2677" s="1" t="s">
        <v>13205</v>
      </c>
      <c r="T2677" s="1" t="s">
        <v>11369</v>
      </c>
      <c r="U2677" s="1" t="s">
        <v>964</v>
      </c>
      <c r="V2677" s="1" t="s">
        <v>6733</v>
      </c>
      <c r="W2677" s="1" t="s">
        <v>1254</v>
      </c>
      <c r="X2677" s="1" t="s">
        <v>7079</v>
      </c>
      <c r="Y2677" s="1" t="s">
        <v>4520</v>
      </c>
      <c r="Z2677" s="1" t="s">
        <v>8397</v>
      </c>
      <c r="AC2677" s="1">
        <v>67</v>
      </c>
      <c r="AD2677" s="1" t="s">
        <v>121</v>
      </c>
      <c r="AE2677" s="1" t="s">
        <v>8725</v>
      </c>
      <c r="AJ2677" s="1" t="s">
        <v>17</v>
      </c>
      <c r="AK2677" s="1" t="s">
        <v>8908</v>
      </c>
      <c r="AL2677" s="1" t="s">
        <v>833</v>
      </c>
      <c r="AM2677" s="1" t="s">
        <v>8552</v>
      </c>
      <c r="AT2677" s="1" t="s">
        <v>5193</v>
      </c>
      <c r="AU2677" s="1" t="s">
        <v>11412</v>
      </c>
      <c r="AV2677" s="1" t="s">
        <v>3248</v>
      </c>
      <c r="AW2677" s="1" t="s">
        <v>8398</v>
      </c>
      <c r="BG2677" s="1" t="s">
        <v>60</v>
      </c>
      <c r="BH2677" s="1" t="s">
        <v>7012</v>
      </c>
      <c r="BI2677" s="1" t="s">
        <v>2800</v>
      </c>
      <c r="BJ2677" s="1" t="s">
        <v>9565</v>
      </c>
      <c r="BK2677" s="1" t="s">
        <v>60</v>
      </c>
      <c r="BL2677" s="1" t="s">
        <v>7012</v>
      </c>
      <c r="BM2677" s="1" t="s">
        <v>435</v>
      </c>
      <c r="BN2677" s="1" t="s">
        <v>10127</v>
      </c>
      <c r="BO2677" s="1" t="s">
        <v>293</v>
      </c>
      <c r="BP2677" s="1" t="s">
        <v>6947</v>
      </c>
      <c r="BQ2677" s="1" t="s">
        <v>5194</v>
      </c>
      <c r="BR2677" s="1" t="s">
        <v>12211</v>
      </c>
      <c r="BS2677" s="1" t="s">
        <v>77</v>
      </c>
      <c r="BT2677" s="1" t="s">
        <v>8882</v>
      </c>
    </row>
    <row r="2678" spans="1:73" ht="13.5" customHeight="1" x14ac:dyDescent="0.25">
      <c r="A2678" s="4" t="str">
        <f t="shared" si="82"/>
        <v>1687_풍각남면_296</v>
      </c>
      <c r="B2678" s="1">
        <v>1687</v>
      </c>
      <c r="C2678" s="1" t="s">
        <v>11322</v>
      </c>
      <c r="D2678" s="1" t="s">
        <v>11323</v>
      </c>
      <c r="E2678" s="1">
        <v>2677</v>
      </c>
      <c r="F2678" s="1">
        <v>14</v>
      </c>
      <c r="G2678" s="1" t="s">
        <v>5157</v>
      </c>
      <c r="H2678" s="1" t="s">
        <v>6469</v>
      </c>
      <c r="I2678" s="1">
        <v>1</v>
      </c>
      <c r="L2678" s="1">
        <v>5</v>
      </c>
      <c r="M2678" s="1" t="s">
        <v>12705</v>
      </c>
      <c r="N2678" s="1" t="s">
        <v>13205</v>
      </c>
      <c r="S2678" s="1" t="s">
        <v>52</v>
      </c>
      <c r="T2678" s="1" t="s">
        <v>6593</v>
      </c>
      <c r="U2678" s="1" t="s">
        <v>83</v>
      </c>
      <c r="V2678" s="1" t="s">
        <v>11397</v>
      </c>
      <c r="W2678" s="1" t="s">
        <v>3950</v>
      </c>
      <c r="X2678" s="1" t="s">
        <v>7100</v>
      </c>
      <c r="Y2678" s="1" t="s">
        <v>140</v>
      </c>
      <c r="Z2678" s="1" t="s">
        <v>7129</v>
      </c>
      <c r="AC2678" s="1">
        <v>58</v>
      </c>
      <c r="AD2678" s="1" t="s">
        <v>1424</v>
      </c>
      <c r="AE2678" s="1" t="s">
        <v>8770</v>
      </c>
      <c r="AJ2678" s="1" t="s">
        <v>17</v>
      </c>
      <c r="AK2678" s="1" t="s">
        <v>8908</v>
      </c>
      <c r="AL2678" s="1" t="s">
        <v>238</v>
      </c>
      <c r="AM2678" s="1" t="s">
        <v>8872</v>
      </c>
      <c r="AT2678" s="1" t="s">
        <v>293</v>
      </c>
      <c r="AU2678" s="1" t="s">
        <v>6947</v>
      </c>
      <c r="AV2678" s="1" t="s">
        <v>4034</v>
      </c>
      <c r="AW2678" s="1" t="s">
        <v>9627</v>
      </c>
      <c r="BG2678" s="1" t="s">
        <v>293</v>
      </c>
      <c r="BH2678" s="1" t="s">
        <v>6947</v>
      </c>
      <c r="BI2678" s="1" t="s">
        <v>5195</v>
      </c>
      <c r="BJ2678" s="1" t="s">
        <v>10242</v>
      </c>
      <c r="BK2678" s="1" t="s">
        <v>60</v>
      </c>
      <c r="BL2678" s="1" t="s">
        <v>7012</v>
      </c>
      <c r="BM2678" s="1" t="s">
        <v>5196</v>
      </c>
      <c r="BN2678" s="1" t="s">
        <v>10669</v>
      </c>
      <c r="BO2678" s="1" t="s">
        <v>60</v>
      </c>
      <c r="BP2678" s="1" t="s">
        <v>7012</v>
      </c>
      <c r="BQ2678" s="1" t="s">
        <v>5197</v>
      </c>
      <c r="BR2678" s="1" t="s">
        <v>11170</v>
      </c>
      <c r="BS2678" s="1" t="s">
        <v>51</v>
      </c>
      <c r="BT2678" s="1" t="s">
        <v>8849</v>
      </c>
      <c r="BU2678" s="1" t="s">
        <v>14202</v>
      </c>
    </row>
    <row r="2679" spans="1:73" ht="13.5" customHeight="1" x14ac:dyDescent="0.25">
      <c r="A2679" s="4" t="str">
        <f t="shared" si="82"/>
        <v>1687_풍각남면_296</v>
      </c>
      <c r="B2679" s="1">
        <v>1687</v>
      </c>
      <c r="C2679" s="1" t="s">
        <v>11322</v>
      </c>
      <c r="D2679" s="1" t="s">
        <v>11323</v>
      </c>
      <c r="E2679" s="1">
        <v>2678</v>
      </c>
      <c r="F2679" s="1">
        <v>14</v>
      </c>
      <c r="G2679" s="1" t="s">
        <v>5157</v>
      </c>
      <c r="H2679" s="1" t="s">
        <v>6469</v>
      </c>
      <c r="I2679" s="1">
        <v>1</v>
      </c>
      <c r="L2679" s="1">
        <v>5</v>
      </c>
      <c r="M2679" s="1" t="s">
        <v>12705</v>
      </c>
      <c r="N2679" s="1" t="s">
        <v>13205</v>
      </c>
      <c r="S2679" s="1" t="s">
        <v>5198</v>
      </c>
      <c r="T2679" s="1" t="s">
        <v>6653</v>
      </c>
      <c r="W2679" s="1" t="s">
        <v>342</v>
      </c>
      <c r="X2679" s="1" t="s">
        <v>7064</v>
      </c>
      <c r="Y2679" s="1" t="s">
        <v>140</v>
      </c>
      <c r="Z2679" s="1" t="s">
        <v>7129</v>
      </c>
      <c r="AC2679" s="1">
        <v>52</v>
      </c>
      <c r="AD2679" s="1" t="s">
        <v>747</v>
      </c>
      <c r="AE2679" s="1" t="s">
        <v>8766</v>
      </c>
      <c r="AJ2679" s="1" t="s">
        <v>17</v>
      </c>
      <c r="AK2679" s="1" t="s">
        <v>8908</v>
      </c>
      <c r="AL2679" s="1" t="s">
        <v>537</v>
      </c>
      <c r="AM2679" s="1" t="s">
        <v>8937</v>
      </c>
      <c r="AT2679" s="1" t="s">
        <v>2266</v>
      </c>
      <c r="AU2679" s="1" t="s">
        <v>6812</v>
      </c>
      <c r="AV2679" s="1" t="s">
        <v>5199</v>
      </c>
      <c r="AW2679" s="1" t="s">
        <v>9628</v>
      </c>
      <c r="BG2679" s="1" t="s">
        <v>5200</v>
      </c>
      <c r="BH2679" s="1" t="s">
        <v>9941</v>
      </c>
      <c r="BI2679" s="1" t="s">
        <v>4380</v>
      </c>
      <c r="BJ2679" s="1" t="s">
        <v>8175</v>
      </c>
      <c r="BK2679" s="1" t="s">
        <v>5201</v>
      </c>
      <c r="BL2679" s="1" t="s">
        <v>10376</v>
      </c>
      <c r="BM2679" s="1" t="s">
        <v>1972</v>
      </c>
      <c r="BN2679" s="1" t="s">
        <v>9357</v>
      </c>
      <c r="BO2679" s="1" t="s">
        <v>334</v>
      </c>
      <c r="BP2679" s="1" t="s">
        <v>6767</v>
      </c>
      <c r="BQ2679" s="1" t="s">
        <v>13959</v>
      </c>
      <c r="BR2679" s="1" t="s">
        <v>12151</v>
      </c>
      <c r="BS2679" s="1" t="s">
        <v>56</v>
      </c>
      <c r="BT2679" s="1" t="s">
        <v>11552</v>
      </c>
    </row>
    <row r="2680" spans="1:73" ht="13.5" customHeight="1" x14ac:dyDescent="0.25">
      <c r="A2680" s="4" t="str">
        <f t="shared" si="82"/>
        <v>1687_풍각남면_296</v>
      </c>
      <c r="B2680" s="1">
        <v>1687</v>
      </c>
      <c r="C2680" s="1" t="s">
        <v>11322</v>
      </c>
      <c r="D2680" s="1" t="s">
        <v>11323</v>
      </c>
      <c r="E2680" s="1">
        <v>2679</v>
      </c>
      <c r="F2680" s="1">
        <v>14</v>
      </c>
      <c r="G2680" s="1" t="s">
        <v>5157</v>
      </c>
      <c r="H2680" s="1" t="s">
        <v>6469</v>
      </c>
      <c r="I2680" s="1">
        <v>1</v>
      </c>
      <c r="L2680" s="1">
        <v>5</v>
      </c>
      <c r="M2680" s="1" t="s">
        <v>12705</v>
      </c>
      <c r="N2680" s="1" t="s">
        <v>13205</v>
      </c>
      <c r="S2680" s="1" t="s">
        <v>66</v>
      </c>
      <c r="T2680" s="1" t="s">
        <v>11384</v>
      </c>
      <c r="U2680" s="1" t="s">
        <v>5193</v>
      </c>
      <c r="V2680" s="1" t="s">
        <v>11412</v>
      </c>
      <c r="Y2680" s="1" t="s">
        <v>3248</v>
      </c>
      <c r="Z2680" s="1" t="s">
        <v>8398</v>
      </c>
      <c r="AC2680" s="1">
        <v>92</v>
      </c>
      <c r="AD2680" s="1" t="s">
        <v>633</v>
      </c>
      <c r="AE2680" s="1" t="s">
        <v>7260</v>
      </c>
    </row>
    <row r="2681" spans="1:73" ht="13.5" customHeight="1" x14ac:dyDescent="0.25">
      <c r="A2681" s="4" t="str">
        <f t="shared" si="82"/>
        <v>1687_풍각남면_296</v>
      </c>
      <c r="B2681" s="1">
        <v>1687</v>
      </c>
      <c r="C2681" s="1" t="s">
        <v>11322</v>
      </c>
      <c r="D2681" s="1" t="s">
        <v>11323</v>
      </c>
      <c r="E2681" s="1">
        <v>2680</v>
      </c>
      <c r="F2681" s="1">
        <v>14</v>
      </c>
      <c r="G2681" s="1" t="s">
        <v>5157</v>
      </c>
      <c r="H2681" s="1" t="s">
        <v>6469</v>
      </c>
      <c r="I2681" s="1">
        <v>1</v>
      </c>
      <c r="L2681" s="1">
        <v>5</v>
      </c>
      <c r="M2681" s="1" t="s">
        <v>12705</v>
      </c>
      <c r="N2681" s="1" t="s">
        <v>13205</v>
      </c>
      <c r="S2681" s="1" t="s">
        <v>70</v>
      </c>
      <c r="T2681" s="1" t="s">
        <v>6596</v>
      </c>
      <c r="AF2681" s="1" t="s">
        <v>5202</v>
      </c>
      <c r="AG2681" s="1" t="s">
        <v>8825</v>
      </c>
    </row>
    <row r="2682" spans="1:73" ht="13.5" customHeight="1" x14ac:dyDescent="0.25">
      <c r="A2682" s="4" t="str">
        <f t="shared" si="82"/>
        <v>1687_풍각남면_296</v>
      </c>
      <c r="B2682" s="1">
        <v>1687</v>
      </c>
      <c r="C2682" s="1" t="s">
        <v>11322</v>
      </c>
      <c r="D2682" s="1" t="s">
        <v>11323</v>
      </c>
      <c r="E2682" s="1">
        <v>2681</v>
      </c>
      <c r="F2682" s="1">
        <v>14</v>
      </c>
      <c r="G2682" s="1" t="s">
        <v>5157</v>
      </c>
      <c r="H2682" s="1" t="s">
        <v>6469</v>
      </c>
      <c r="I2682" s="1">
        <v>1</v>
      </c>
      <c r="L2682" s="1">
        <v>5</v>
      </c>
      <c r="M2682" s="1" t="s">
        <v>12705</v>
      </c>
      <c r="N2682" s="1" t="s">
        <v>13205</v>
      </c>
      <c r="S2682" s="1" t="s">
        <v>2142</v>
      </c>
      <c r="T2682" s="1" t="s">
        <v>6627</v>
      </c>
      <c r="AC2682" s="1">
        <v>11</v>
      </c>
      <c r="AD2682" s="1" t="s">
        <v>192</v>
      </c>
      <c r="AE2682" s="1" t="s">
        <v>8735</v>
      </c>
    </row>
    <row r="2683" spans="1:73" ht="13.5" customHeight="1" x14ac:dyDescent="0.25">
      <c r="A2683" s="4" t="str">
        <f t="shared" si="82"/>
        <v>1687_풍각남면_296</v>
      </c>
      <c r="B2683" s="1">
        <v>1687</v>
      </c>
      <c r="C2683" s="1" t="s">
        <v>11322</v>
      </c>
      <c r="D2683" s="1" t="s">
        <v>11323</v>
      </c>
      <c r="E2683" s="1">
        <v>2682</v>
      </c>
      <c r="F2683" s="1">
        <v>14</v>
      </c>
      <c r="G2683" s="1" t="s">
        <v>5157</v>
      </c>
      <c r="H2683" s="1" t="s">
        <v>6469</v>
      </c>
      <c r="I2683" s="1">
        <v>1</v>
      </c>
      <c r="L2683" s="1">
        <v>5</v>
      </c>
      <c r="M2683" s="1" t="s">
        <v>12705</v>
      </c>
      <c r="N2683" s="1" t="s">
        <v>13205</v>
      </c>
      <c r="S2683" s="1" t="s">
        <v>93</v>
      </c>
      <c r="T2683" s="1" t="s">
        <v>6597</v>
      </c>
      <c r="U2683" s="1" t="s">
        <v>5203</v>
      </c>
      <c r="V2683" s="1" t="s">
        <v>6981</v>
      </c>
      <c r="Y2683" s="1" t="s">
        <v>5204</v>
      </c>
      <c r="Z2683" s="1" t="s">
        <v>7494</v>
      </c>
      <c r="AC2683" s="1">
        <v>8</v>
      </c>
      <c r="AD2683" s="1" t="s">
        <v>429</v>
      </c>
      <c r="AE2683" s="1" t="s">
        <v>8759</v>
      </c>
    </row>
    <row r="2684" spans="1:73" ht="13.5" customHeight="1" x14ac:dyDescent="0.25">
      <c r="A2684" s="4" t="str">
        <f t="shared" si="82"/>
        <v>1687_풍각남면_296</v>
      </c>
      <c r="B2684" s="1">
        <v>1687</v>
      </c>
      <c r="C2684" s="1" t="s">
        <v>11322</v>
      </c>
      <c r="D2684" s="1" t="s">
        <v>11323</v>
      </c>
      <c r="E2684" s="1">
        <v>2683</v>
      </c>
      <c r="F2684" s="1">
        <v>14</v>
      </c>
      <c r="G2684" s="1" t="s">
        <v>5157</v>
      </c>
      <c r="H2684" s="1" t="s">
        <v>6469</v>
      </c>
      <c r="I2684" s="1">
        <v>1</v>
      </c>
      <c r="L2684" s="1">
        <v>5</v>
      </c>
      <c r="M2684" s="1" t="s">
        <v>12705</v>
      </c>
      <c r="N2684" s="1" t="s">
        <v>13205</v>
      </c>
      <c r="S2684" s="1" t="s">
        <v>93</v>
      </c>
      <c r="T2684" s="1" t="s">
        <v>6597</v>
      </c>
      <c r="U2684" s="1" t="s">
        <v>5203</v>
      </c>
      <c r="V2684" s="1" t="s">
        <v>6981</v>
      </c>
      <c r="Y2684" s="1" t="s">
        <v>5205</v>
      </c>
      <c r="Z2684" s="1" t="s">
        <v>8399</v>
      </c>
      <c r="AC2684" s="1">
        <v>20</v>
      </c>
      <c r="AD2684" s="1" t="s">
        <v>1066</v>
      </c>
      <c r="AE2684" s="1" t="s">
        <v>7176</v>
      </c>
    </row>
    <row r="2685" spans="1:73" ht="13.5" customHeight="1" x14ac:dyDescent="0.25">
      <c r="A2685" s="4" t="str">
        <f t="shared" si="82"/>
        <v>1687_풍각남면_296</v>
      </c>
      <c r="B2685" s="1">
        <v>1687</v>
      </c>
      <c r="C2685" s="1" t="s">
        <v>11322</v>
      </c>
      <c r="D2685" s="1" t="s">
        <v>11323</v>
      </c>
      <c r="E2685" s="1">
        <v>2684</v>
      </c>
      <c r="F2685" s="1">
        <v>14</v>
      </c>
      <c r="G2685" s="1" t="s">
        <v>5157</v>
      </c>
      <c r="H2685" s="1" t="s">
        <v>6469</v>
      </c>
      <c r="I2685" s="1">
        <v>2</v>
      </c>
      <c r="J2685" s="1" t="s">
        <v>13960</v>
      </c>
      <c r="K2685" s="1" t="s">
        <v>6554</v>
      </c>
      <c r="L2685" s="1">
        <v>1</v>
      </c>
      <c r="M2685" s="1" t="s">
        <v>13961</v>
      </c>
      <c r="N2685" s="1" t="s">
        <v>7609</v>
      </c>
      <c r="T2685" s="1" t="s">
        <v>11369</v>
      </c>
      <c r="U2685" s="1" t="s">
        <v>5206</v>
      </c>
      <c r="V2685" s="1" t="s">
        <v>6982</v>
      </c>
      <c r="W2685" s="1" t="s">
        <v>74</v>
      </c>
      <c r="X2685" s="1" t="s">
        <v>7057</v>
      </c>
      <c r="Y2685" s="1" t="s">
        <v>13725</v>
      </c>
      <c r="Z2685" s="1" t="s">
        <v>8400</v>
      </c>
      <c r="AC2685" s="1">
        <v>43</v>
      </c>
      <c r="AD2685" s="1" t="s">
        <v>382</v>
      </c>
      <c r="AE2685" s="1" t="s">
        <v>8753</v>
      </c>
      <c r="AJ2685" s="1" t="s">
        <v>17</v>
      </c>
      <c r="AK2685" s="1" t="s">
        <v>8908</v>
      </c>
      <c r="AL2685" s="1" t="s">
        <v>196</v>
      </c>
      <c r="AM2685" s="1" t="s">
        <v>8873</v>
      </c>
      <c r="AT2685" s="1" t="s">
        <v>78</v>
      </c>
      <c r="AU2685" s="1" t="s">
        <v>6689</v>
      </c>
      <c r="AV2685" s="1" t="s">
        <v>1812</v>
      </c>
      <c r="AW2685" s="1" t="s">
        <v>7549</v>
      </c>
      <c r="BG2685" s="1" t="s">
        <v>159</v>
      </c>
      <c r="BH2685" s="1" t="s">
        <v>9166</v>
      </c>
      <c r="BI2685" s="1" t="s">
        <v>3104</v>
      </c>
      <c r="BJ2685" s="1" t="s">
        <v>10120</v>
      </c>
      <c r="BK2685" s="1" t="s">
        <v>765</v>
      </c>
      <c r="BL2685" s="1" t="s">
        <v>8994</v>
      </c>
      <c r="BM2685" s="1" t="s">
        <v>171</v>
      </c>
      <c r="BN2685" s="1" t="s">
        <v>7134</v>
      </c>
      <c r="BO2685" s="1" t="s">
        <v>60</v>
      </c>
      <c r="BP2685" s="1" t="s">
        <v>7012</v>
      </c>
      <c r="BQ2685" s="1" t="s">
        <v>13962</v>
      </c>
      <c r="BR2685" s="1" t="s">
        <v>13679</v>
      </c>
      <c r="BS2685" s="1" t="s">
        <v>56</v>
      </c>
      <c r="BT2685" s="1" t="s">
        <v>11552</v>
      </c>
      <c r="BU2685" s="1" t="s">
        <v>14203</v>
      </c>
    </row>
    <row r="2686" spans="1:73" ht="13.5" customHeight="1" x14ac:dyDescent="0.25">
      <c r="A2686" s="4" t="str">
        <f t="shared" si="82"/>
        <v>1687_풍각남면_296</v>
      </c>
      <c r="B2686" s="1">
        <v>1687</v>
      </c>
      <c r="C2686" s="1" t="s">
        <v>11322</v>
      </c>
      <c r="D2686" s="1" t="s">
        <v>11323</v>
      </c>
      <c r="E2686" s="1">
        <v>2685</v>
      </c>
      <c r="F2686" s="1">
        <v>14</v>
      </c>
      <c r="G2686" s="1" t="s">
        <v>5157</v>
      </c>
      <c r="H2686" s="1" t="s">
        <v>6469</v>
      </c>
      <c r="I2686" s="1">
        <v>2</v>
      </c>
      <c r="L2686" s="1">
        <v>1</v>
      </c>
      <c r="M2686" s="1" t="s">
        <v>13961</v>
      </c>
      <c r="N2686" s="1" t="s">
        <v>7609</v>
      </c>
      <c r="S2686" s="1" t="s">
        <v>52</v>
      </c>
      <c r="T2686" s="1" t="s">
        <v>6593</v>
      </c>
      <c r="W2686" s="1" t="s">
        <v>98</v>
      </c>
      <c r="X2686" s="1" t="s">
        <v>11439</v>
      </c>
      <c r="Y2686" s="1" t="s">
        <v>140</v>
      </c>
      <c r="Z2686" s="1" t="s">
        <v>7129</v>
      </c>
      <c r="AC2686" s="1">
        <v>39</v>
      </c>
      <c r="AD2686" s="1" t="s">
        <v>347</v>
      </c>
      <c r="AE2686" s="1" t="s">
        <v>8751</v>
      </c>
      <c r="AJ2686" s="1" t="s">
        <v>17</v>
      </c>
      <c r="AK2686" s="1" t="s">
        <v>8908</v>
      </c>
      <c r="AL2686" s="1" t="s">
        <v>56</v>
      </c>
      <c r="AM2686" s="1" t="s">
        <v>11552</v>
      </c>
      <c r="AT2686" s="1" t="s">
        <v>60</v>
      </c>
      <c r="AU2686" s="1" t="s">
        <v>7012</v>
      </c>
      <c r="AV2686" s="1" t="s">
        <v>353</v>
      </c>
      <c r="AW2686" s="1" t="s">
        <v>9629</v>
      </c>
      <c r="BG2686" s="1" t="s">
        <v>60</v>
      </c>
      <c r="BH2686" s="1" t="s">
        <v>7012</v>
      </c>
      <c r="BI2686" s="1" t="s">
        <v>5207</v>
      </c>
      <c r="BJ2686" s="1" t="s">
        <v>10243</v>
      </c>
      <c r="BK2686" s="1" t="s">
        <v>60</v>
      </c>
      <c r="BL2686" s="1" t="s">
        <v>7012</v>
      </c>
      <c r="BM2686" s="1" t="s">
        <v>5208</v>
      </c>
      <c r="BN2686" s="1" t="s">
        <v>10670</v>
      </c>
      <c r="BO2686" s="1" t="s">
        <v>60</v>
      </c>
      <c r="BP2686" s="1" t="s">
        <v>7012</v>
      </c>
      <c r="BQ2686" s="1" t="s">
        <v>5209</v>
      </c>
      <c r="BR2686" s="1" t="s">
        <v>12229</v>
      </c>
      <c r="BS2686" s="1" t="s">
        <v>636</v>
      </c>
      <c r="BT2686" s="1" t="s">
        <v>8934</v>
      </c>
    </row>
    <row r="2687" spans="1:73" ht="13.5" customHeight="1" x14ac:dyDescent="0.25">
      <c r="A2687" s="4" t="str">
        <f t="shared" si="82"/>
        <v>1687_풍각남면_296</v>
      </c>
      <c r="B2687" s="1">
        <v>1687</v>
      </c>
      <c r="C2687" s="1" t="s">
        <v>11322</v>
      </c>
      <c r="D2687" s="1" t="s">
        <v>11323</v>
      </c>
      <c r="E2687" s="1">
        <v>2686</v>
      </c>
      <c r="F2687" s="1">
        <v>14</v>
      </c>
      <c r="G2687" s="1" t="s">
        <v>5157</v>
      </c>
      <c r="H2687" s="1" t="s">
        <v>6469</v>
      </c>
      <c r="I2687" s="1">
        <v>2</v>
      </c>
      <c r="L2687" s="1">
        <v>1</v>
      </c>
      <c r="M2687" s="1" t="s">
        <v>13961</v>
      </c>
      <c r="N2687" s="1" t="s">
        <v>7609</v>
      </c>
      <c r="S2687" s="1" t="s">
        <v>66</v>
      </c>
      <c r="T2687" s="1" t="s">
        <v>11384</v>
      </c>
      <c r="U2687" s="1" t="s">
        <v>78</v>
      </c>
      <c r="V2687" s="1" t="s">
        <v>6689</v>
      </c>
      <c r="Y2687" s="1" t="s">
        <v>1812</v>
      </c>
      <c r="Z2687" s="1" t="s">
        <v>7549</v>
      </c>
      <c r="AF2687" s="1" t="s">
        <v>531</v>
      </c>
      <c r="AG2687" s="1" t="s">
        <v>8781</v>
      </c>
    </row>
    <row r="2688" spans="1:73" ht="13.5" customHeight="1" x14ac:dyDescent="0.25">
      <c r="A2688" s="4" t="str">
        <f t="shared" si="82"/>
        <v>1687_풍각남면_296</v>
      </c>
      <c r="B2688" s="1">
        <v>1687</v>
      </c>
      <c r="C2688" s="1" t="s">
        <v>11322</v>
      </c>
      <c r="D2688" s="1" t="s">
        <v>11323</v>
      </c>
      <c r="E2688" s="1">
        <v>2687</v>
      </c>
      <c r="F2688" s="1">
        <v>14</v>
      </c>
      <c r="G2688" s="1" t="s">
        <v>5157</v>
      </c>
      <c r="H2688" s="1" t="s">
        <v>6469</v>
      </c>
      <c r="I2688" s="1">
        <v>2</v>
      </c>
      <c r="L2688" s="1">
        <v>1</v>
      </c>
      <c r="M2688" s="1" t="s">
        <v>13961</v>
      </c>
      <c r="N2688" s="1" t="s">
        <v>7609</v>
      </c>
      <c r="S2688" s="1" t="s">
        <v>68</v>
      </c>
      <c r="T2688" s="1" t="s">
        <v>6595</v>
      </c>
      <c r="W2688" s="1" t="s">
        <v>1558</v>
      </c>
      <c r="X2688" s="1" t="s">
        <v>7082</v>
      </c>
      <c r="Y2688" s="1" t="s">
        <v>140</v>
      </c>
      <c r="Z2688" s="1" t="s">
        <v>7129</v>
      </c>
      <c r="AC2688" s="1">
        <v>69</v>
      </c>
      <c r="AD2688" s="1" t="s">
        <v>574</v>
      </c>
      <c r="AE2688" s="1" t="s">
        <v>8762</v>
      </c>
    </row>
    <row r="2689" spans="1:73" ht="13.5" customHeight="1" x14ac:dyDescent="0.25">
      <c r="A2689" s="4" t="str">
        <f t="shared" si="82"/>
        <v>1687_풍각남면_296</v>
      </c>
      <c r="B2689" s="1">
        <v>1687</v>
      </c>
      <c r="C2689" s="1" t="s">
        <v>11322</v>
      </c>
      <c r="D2689" s="1" t="s">
        <v>11323</v>
      </c>
      <c r="E2689" s="1">
        <v>2688</v>
      </c>
      <c r="F2689" s="1">
        <v>14</v>
      </c>
      <c r="G2689" s="1" t="s">
        <v>5157</v>
      </c>
      <c r="H2689" s="1" t="s">
        <v>6469</v>
      </c>
      <c r="I2689" s="1">
        <v>2</v>
      </c>
      <c r="L2689" s="1">
        <v>1</v>
      </c>
      <c r="M2689" s="1" t="s">
        <v>13961</v>
      </c>
      <c r="N2689" s="1" t="s">
        <v>7609</v>
      </c>
      <c r="S2689" s="1" t="s">
        <v>93</v>
      </c>
      <c r="T2689" s="1" t="s">
        <v>6597</v>
      </c>
      <c r="U2689" s="1" t="s">
        <v>189</v>
      </c>
      <c r="V2689" s="1" t="s">
        <v>6677</v>
      </c>
      <c r="Y2689" s="1" t="s">
        <v>5210</v>
      </c>
      <c r="Z2689" s="1" t="s">
        <v>7422</v>
      </c>
      <c r="AC2689" s="1">
        <v>14</v>
      </c>
      <c r="AD2689" s="1" t="s">
        <v>240</v>
      </c>
      <c r="AE2689" s="1" t="s">
        <v>8740</v>
      </c>
      <c r="BU2689" s="1" t="s">
        <v>14204</v>
      </c>
    </row>
    <row r="2690" spans="1:73" ht="13.5" customHeight="1" x14ac:dyDescent="0.25">
      <c r="A2690" s="4" t="str">
        <f t="shared" si="82"/>
        <v>1687_풍각남면_296</v>
      </c>
      <c r="B2690" s="1">
        <v>1687</v>
      </c>
      <c r="C2690" s="1" t="s">
        <v>11322</v>
      </c>
      <c r="D2690" s="1" t="s">
        <v>11323</v>
      </c>
      <c r="E2690" s="1">
        <v>2689</v>
      </c>
      <c r="F2690" s="1">
        <v>14</v>
      </c>
      <c r="G2690" s="1" t="s">
        <v>5157</v>
      </c>
      <c r="H2690" s="1" t="s">
        <v>6469</v>
      </c>
      <c r="I2690" s="1">
        <v>2</v>
      </c>
      <c r="L2690" s="1">
        <v>1</v>
      </c>
      <c r="M2690" s="1" t="s">
        <v>13961</v>
      </c>
      <c r="N2690" s="1" t="s">
        <v>7609</v>
      </c>
      <c r="S2690" s="1" t="s">
        <v>341</v>
      </c>
      <c r="T2690" s="1" t="s">
        <v>6594</v>
      </c>
      <c r="W2690" s="1" t="s">
        <v>98</v>
      </c>
      <c r="X2690" s="1" t="s">
        <v>11439</v>
      </c>
      <c r="Y2690" s="1" t="s">
        <v>140</v>
      </c>
      <c r="Z2690" s="1" t="s">
        <v>7129</v>
      </c>
      <c r="AC2690" s="1">
        <v>20</v>
      </c>
      <c r="AD2690" s="1" t="s">
        <v>1066</v>
      </c>
      <c r="AE2690" s="1" t="s">
        <v>7176</v>
      </c>
      <c r="AJ2690" s="1" t="s">
        <v>17</v>
      </c>
      <c r="AK2690" s="1" t="s">
        <v>8908</v>
      </c>
      <c r="AL2690" s="1" t="s">
        <v>56</v>
      </c>
      <c r="AM2690" s="1" t="s">
        <v>11552</v>
      </c>
    </row>
    <row r="2691" spans="1:73" ht="13.5" customHeight="1" x14ac:dyDescent="0.25">
      <c r="A2691" s="4" t="str">
        <f t="shared" si="82"/>
        <v>1687_풍각남면_296</v>
      </c>
      <c r="B2691" s="1">
        <v>1687</v>
      </c>
      <c r="C2691" s="1" t="s">
        <v>11322</v>
      </c>
      <c r="D2691" s="1" t="s">
        <v>11323</v>
      </c>
      <c r="E2691" s="1">
        <v>2690</v>
      </c>
      <c r="F2691" s="1">
        <v>14</v>
      </c>
      <c r="G2691" s="1" t="s">
        <v>5157</v>
      </c>
      <c r="H2691" s="1" t="s">
        <v>6469</v>
      </c>
      <c r="I2691" s="1">
        <v>2</v>
      </c>
      <c r="L2691" s="1">
        <v>1</v>
      </c>
      <c r="M2691" s="1" t="s">
        <v>13961</v>
      </c>
      <c r="N2691" s="1" t="s">
        <v>7609</v>
      </c>
      <c r="T2691" s="1" t="s">
        <v>11389</v>
      </c>
      <c r="U2691" s="1" t="s">
        <v>324</v>
      </c>
      <c r="V2691" s="1" t="s">
        <v>6693</v>
      </c>
      <c r="Y2691" s="1" t="s">
        <v>542</v>
      </c>
      <c r="Z2691" s="1" t="s">
        <v>7207</v>
      </c>
      <c r="AC2691" s="1">
        <v>13</v>
      </c>
      <c r="AD2691" s="1" t="s">
        <v>314</v>
      </c>
      <c r="AE2691" s="1" t="s">
        <v>8747</v>
      </c>
      <c r="AT2691" s="1" t="s">
        <v>44</v>
      </c>
      <c r="AU2691" s="1" t="s">
        <v>6669</v>
      </c>
      <c r="AV2691" s="1" t="s">
        <v>5211</v>
      </c>
      <c r="AW2691" s="1" t="s">
        <v>9630</v>
      </c>
      <c r="BB2691" s="1" t="s">
        <v>46</v>
      </c>
      <c r="BC2691" s="1" t="s">
        <v>6783</v>
      </c>
      <c r="BD2691" s="1" t="s">
        <v>1210</v>
      </c>
      <c r="BE2691" s="1" t="s">
        <v>7376</v>
      </c>
    </row>
    <row r="2692" spans="1:73" ht="13.5" customHeight="1" x14ac:dyDescent="0.25">
      <c r="A2692" s="4" t="str">
        <f t="shared" si="82"/>
        <v>1687_풍각남면_296</v>
      </c>
      <c r="B2692" s="1">
        <v>1687</v>
      </c>
      <c r="C2692" s="1" t="s">
        <v>11322</v>
      </c>
      <c r="D2692" s="1" t="s">
        <v>11323</v>
      </c>
      <c r="E2692" s="1">
        <v>2691</v>
      </c>
      <c r="F2692" s="1">
        <v>14</v>
      </c>
      <c r="G2692" s="1" t="s">
        <v>5157</v>
      </c>
      <c r="H2692" s="1" t="s">
        <v>6469</v>
      </c>
      <c r="I2692" s="1">
        <v>2</v>
      </c>
      <c r="L2692" s="1">
        <v>2</v>
      </c>
      <c r="M2692" s="1" t="s">
        <v>2841</v>
      </c>
      <c r="N2692" s="1" t="s">
        <v>7787</v>
      </c>
      <c r="T2692" s="1" t="s">
        <v>11369</v>
      </c>
      <c r="U2692" s="1" t="s">
        <v>640</v>
      </c>
      <c r="V2692" s="1" t="s">
        <v>6711</v>
      </c>
      <c r="Y2692" s="1" t="s">
        <v>2841</v>
      </c>
      <c r="Z2692" s="1" t="s">
        <v>7787</v>
      </c>
      <c r="AC2692" s="1">
        <v>50</v>
      </c>
      <c r="AD2692" s="1" t="s">
        <v>533</v>
      </c>
      <c r="AE2692" s="1" t="s">
        <v>7162</v>
      </c>
      <c r="AJ2692" s="1" t="s">
        <v>17</v>
      </c>
      <c r="AK2692" s="1" t="s">
        <v>8908</v>
      </c>
      <c r="AL2692" s="1" t="s">
        <v>522</v>
      </c>
      <c r="AM2692" s="1" t="s">
        <v>8889</v>
      </c>
      <c r="AN2692" s="1" t="s">
        <v>598</v>
      </c>
      <c r="AO2692" s="1" t="s">
        <v>8969</v>
      </c>
      <c r="AP2692" s="1" t="s">
        <v>13643</v>
      </c>
      <c r="AQ2692" s="1" t="s">
        <v>9011</v>
      </c>
      <c r="AR2692" s="1" t="s">
        <v>5212</v>
      </c>
      <c r="AS2692" s="1" t="s">
        <v>9120</v>
      </c>
      <c r="AT2692" s="1" t="s">
        <v>44</v>
      </c>
      <c r="AU2692" s="1" t="s">
        <v>6669</v>
      </c>
      <c r="AV2692" s="1" t="s">
        <v>5213</v>
      </c>
      <c r="AW2692" s="1" t="s">
        <v>9631</v>
      </c>
      <c r="BB2692" s="1" t="s">
        <v>46</v>
      </c>
      <c r="BC2692" s="1" t="s">
        <v>6783</v>
      </c>
      <c r="BD2692" s="1" t="s">
        <v>5214</v>
      </c>
      <c r="BE2692" s="1" t="s">
        <v>9848</v>
      </c>
      <c r="BG2692" s="1" t="s">
        <v>44</v>
      </c>
      <c r="BH2692" s="1" t="s">
        <v>6669</v>
      </c>
      <c r="BI2692" s="1" t="s">
        <v>5215</v>
      </c>
      <c r="BJ2692" s="1" t="s">
        <v>11904</v>
      </c>
      <c r="BK2692" s="1" t="s">
        <v>44</v>
      </c>
      <c r="BL2692" s="1" t="s">
        <v>6669</v>
      </c>
      <c r="BM2692" s="1" t="s">
        <v>1601</v>
      </c>
      <c r="BN2692" s="1" t="s">
        <v>7492</v>
      </c>
      <c r="BO2692" s="1" t="s">
        <v>44</v>
      </c>
      <c r="BP2692" s="1" t="s">
        <v>6669</v>
      </c>
      <c r="BQ2692" s="1" t="s">
        <v>5216</v>
      </c>
      <c r="BR2692" s="1" t="s">
        <v>12150</v>
      </c>
      <c r="BS2692" s="1" t="s">
        <v>108</v>
      </c>
      <c r="BT2692" s="1" t="s">
        <v>8869</v>
      </c>
      <c r="BU2692" s="1" t="s">
        <v>14205</v>
      </c>
    </row>
    <row r="2693" spans="1:73" ht="13.5" customHeight="1" x14ac:dyDescent="0.25">
      <c r="A2693" s="4" t="str">
        <f t="shared" si="82"/>
        <v>1687_풍각남면_296</v>
      </c>
      <c r="B2693" s="1">
        <v>1687</v>
      </c>
      <c r="C2693" s="1" t="s">
        <v>11322</v>
      </c>
      <c r="D2693" s="1" t="s">
        <v>11323</v>
      </c>
      <c r="E2693" s="1">
        <v>2692</v>
      </c>
      <c r="F2693" s="1">
        <v>14</v>
      </c>
      <c r="G2693" s="1" t="s">
        <v>5157</v>
      </c>
      <c r="H2693" s="1" t="s">
        <v>6469</v>
      </c>
      <c r="I2693" s="1">
        <v>2</v>
      </c>
      <c r="L2693" s="1">
        <v>2</v>
      </c>
      <c r="M2693" s="1" t="s">
        <v>2841</v>
      </c>
      <c r="N2693" s="1" t="s">
        <v>7787</v>
      </c>
      <c r="S2693" s="1" t="s">
        <v>52</v>
      </c>
      <c r="T2693" s="1" t="s">
        <v>6593</v>
      </c>
      <c r="U2693" s="1" t="s">
        <v>53</v>
      </c>
      <c r="V2693" s="1" t="s">
        <v>6668</v>
      </c>
      <c r="Y2693" s="1" t="s">
        <v>13811</v>
      </c>
      <c r="Z2693" s="1" t="s">
        <v>7469</v>
      </c>
      <c r="AC2693" s="1">
        <v>34</v>
      </c>
      <c r="AD2693" s="1" t="s">
        <v>55</v>
      </c>
      <c r="AE2693" s="1" t="s">
        <v>8716</v>
      </c>
      <c r="AJ2693" s="1" t="s">
        <v>17</v>
      </c>
      <c r="AK2693" s="1" t="s">
        <v>8908</v>
      </c>
      <c r="AL2693" s="1" t="s">
        <v>86</v>
      </c>
      <c r="AM2693" s="1" t="s">
        <v>8853</v>
      </c>
      <c r="AN2693" s="1" t="s">
        <v>163</v>
      </c>
      <c r="AO2693" s="1" t="s">
        <v>8851</v>
      </c>
      <c r="AP2693" s="1" t="s">
        <v>60</v>
      </c>
      <c r="AQ2693" s="1" t="s">
        <v>7012</v>
      </c>
      <c r="AR2693" s="1" t="s">
        <v>13963</v>
      </c>
      <c r="AS2693" s="1" t="s">
        <v>9121</v>
      </c>
      <c r="AT2693" s="1" t="s">
        <v>60</v>
      </c>
      <c r="AU2693" s="1" t="s">
        <v>7012</v>
      </c>
      <c r="AV2693" s="1" t="s">
        <v>13888</v>
      </c>
      <c r="AW2693" s="1" t="s">
        <v>9632</v>
      </c>
      <c r="BB2693" s="1" t="s">
        <v>46</v>
      </c>
      <c r="BC2693" s="1" t="s">
        <v>6783</v>
      </c>
      <c r="BD2693" s="1" t="s">
        <v>3317</v>
      </c>
      <c r="BE2693" s="1" t="s">
        <v>8655</v>
      </c>
      <c r="BG2693" s="1" t="s">
        <v>60</v>
      </c>
      <c r="BH2693" s="1" t="s">
        <v>7012</v>
      </c>
      <c r="BI2693" s="1" t="s">
        <v>5217</v>
      </c>
      <c r="BJ2693" s="1" t="s">
        <v>10244</v>
      </c>
      <c r="BK2693" s="1" t="s">
        <v>60</v>
      </c>
      <c r="BL2693" s="1" t="s">
        <v>7012</v>
      </c>
      <c r="BM2693" s="1" t="s">
        <v>1293</v>
      </c>
      <c r="BN2693" s="1" t="s">
        <v>10073</v>
      </c>
      <c r="BO2693" s="1" t="s">
        <v>60</v>
      </c>
      <c r="BP2693" s="1" t="s">
        <v>7012</v>
      </c>
      <c r="BQ2693" s="1" t="s">
        <v>5218</v>
      </c>
      <c r="BR2693" s="1" t="s">
        <v>10294</v>
      </c>
      <c r="BS2693" s="1" t="s">
        <v>196</v>
      </c>
      <c r="BT2693" s="1" t="s">
        <v>8873</v>
      </c>
    </row>
    <row r="2694" spans="1:73" ht="13.5" customHeight="1" x14ac:dyDescent="0.25">
      <c r="A2694" s="4" t="str">
        <f t="shared" si="82"/>
        <v>1687_풍각남면_296</v>
      </c>
      <c r="B2694" s="1">
        <v>1687</v>
      </c>
      <c r="C2694" s="1" t="s">
        <v>11322</v>
      </c>
      <c r="D2694" s="1" t="s">
        <v>11323</v>
      </c>
      <c r="E2694" s="1">
        <v>2693</v>
      </c>
      <c r="F2694" s="1">
        <v>14</v>
      </c>
      <c r="G2694" s="1" t="s">
        <v>5157</v>
      </c>
      <c r="H2694" s="1" t="s">
        <v>6469</v>
      </c>
      <c r="I2694" s="1">
        <v>2</v>
      </c>
      <c r="L2694" s="1">
        <v>2</v>
      </c>
      <c r="M2694" s="1" t="s">
        <v>2841</v>
      </c>
      <c r="N2694" s="1" t="s">
        <v>7787</v>
      </c>
      <c r="S2694" s="1" t="s">
        <v>93</v>
      </c>
      <c r="T2694" s="1" t="s">
        <v>6597</v>
      </c>
      <c r="U2694" s="1" t="s">
        <v>5219</v>
      </c>
      <c r="V2694" s="1" t="s">
        <v>6983</v>
      </c>
      <c r="Y2694" s="1" t="s">
        <v>5014</v>
      </c>
      <c r="Z2694" s="1" t="s">
        <v>8360</v>
      </c>
      <c r="AC2694" s="1">
        <v>18</v>
      </c>
      <c r="AD2694" s="1" t="s">
        <v>801</v>
      </c>
      <c r="AE2694" s="1" t="s">
        <v>7937</v>
      </c>
      <c r="BU2694" s="1" t="s">
        <v>14206</v>
      </c>
    </row>
    <row r="2695" spans="1:73" ht="13.5" customHeight="1" x14ac:dyDescent="0.25">
      <c r="A2695" s="4" t="str">
        <f t="shared" si="82"/>
        <v>1687_풍각남면_296</v>
      </c>
      <c r="B2695" s="1">
        <v>1687</v>
      </c>
      <c r="C2695" s="1" t="s">
        <v>11322</v>
      </c>
      <c r="D2695" s="1" t="s">
        <v>11323</v>
      </c>
      <c r="E2695" s="1">
        <v>2694</v>
      </c>
      <c r="F2695" s="1">
        <v>14</v>
      </c>
      <c r="G2695" s="1" t="s">
        <v>5157</v>
      </c>
      <c r="H2695" s="1" t="s">
        <v>6469</v>
      </c>
      <c r="I2695" s="1">
        <v>2</v>
      </c>
      <c r="L2695" s="1">
        <v>2</v>
      </c>
      <c r="M2695" s="1" t="s">
        <v>2841</v>
      </c>
      <c r="N2695" s="1" t="s">
        <v>7787</v>
      </c>
      <c r="S2695" s="1" t="s">
        <v>70</v>
      </c>
      <c r="T2695" s="1" t="s">
        <v>6596</v>
      </c>
      <c r="Y2695" s="1" t="s">
        <v>1042</v>
      </c>
      <c r="Z2695" s="1" t="s">
        <v>7323</v>
      </c>
      <c r="AC2695" s="1">
        <v>8</v>
      </c>
      <c r="AD2695" s="1" t="s">
        <v>429</v>
      </c>
      <c r="AE2695" s="1" t="s">
        <v>8759</v>
      </c>
    </row>
    <row r="2696" spans="1:73" ht="13.5" customHeight="1" x14ac:dyDescent="0.25">
      <c r="A2696" s="4" t="str">
        <f t="shared" si="82"/>
        <v>1687_풍각남면_296</v>
      </c>
      <c r="B2696" s="1">
        <v>1687</v>
      </c>
      <c r="C2696" s="1" t="s">
        <v>11322</v>
      </c>
      <c r="D2696" s="1" t="s">
        <v>11323</v>
      </c>
      <c r="E2696" s="1">
        <v>2695</v>
      </c>
      <c r="F2696" s="1">
        <v>14</v>
      </c>
      <c r="G2696" s="1" t="s">
        <v>5157</v>
      </c>
      <c r="H2696" s="1" t="s">
        <v>6469</v>
      </c>
      <c r="I2696" s="1">
        <v>2</v>
      </c>
      <c r="L2696" s="1">
        <v>2</v>
      </c>
      <c r="M2696" s="1" t="s">
        <v>2841</v>
      </c>
      <c r="N2696" s="1" t="s">
        <v>7787</v>
      </c>
      <c r="S2696" s="1" t="s">
        <v>341</v>
      </c>
      <c r="T2696" s="1" t="s">
        <v>6594</v>
      </c>
      <c r="U2696" s="1" t="s">
        <v>53</v>
      </c>
      <c r="V2696" s="1" t="s">
        <v>6668</v>
      </c>
      <c r="Y2696" s="1" t="s">
        <v>5220</v>
      </c>
      <c r="Z2696" s="1" t="s">
        <v>8401</v>
      </c>
      <c r="AF2696" s="1" t="s">
        <v>5221</v>
      </c>
      <c r="AG2696" s="1" t="s">
        <v>8826</v>
      </c>
      <c r="AH2696" s="1" t="s">
        <v>163</v>
      </c>
      <c r="AI2696" s="1" t="s">
        <v>8851</v>
      </c>
    </row>
    <row r="2697" spans="1:73" ht="13.5" customHeight="1" x14ac:dyDescent="0.25">
      <c r="A2697" s="4" t="str">
        <f t="shared" si="82"/>
        <v>1687_풍각남면_296</v>
      </c>
      <c r="B2697" s="1">
        <v>1687</v>
      </c>
      <c r="C2697" s="1" t="s">
        <v>11322</v>
      </c>
      <c r="D2697" s="1" t="s">
        <v>11323</v>
      </c>
      <c r="E2697" s="1">
        <v>2696</v>
      </c>
      <c r="F2697" s="1">
        <v>14</v>
      </c>
      <c r="G2697" s="1" t="s">
        <v>5157</v>
      </c>
      <c r="H2697" s="1" t="s">
        <v>6469</v>
      </c>
      <c r="I2697" s="1">
        <v>2</v>
      </c>
      <c r="L2697" s="1">
        <v>2</v>
      </c>
      <c r="M2697" s="1" t="s">
        <v>2841</v>
      </c>
      <c r="N2697" s="1" t="s">
        <v>7787</v>
      </c>
      <c r="S2697" s="1" t="s">
        <v>341</v>
      </c>
      <c r="T2697" s="1" t="s">
        <v>6594</v>
      </c>
      <c r="W2697" s="1" t="s">
        <v>98</v>
      </c>
      <c r="X2697" s="1" t="s">
        <v>11439</v>
      </c>
      <c r="Y2697" s="1" t="s">
        <v>3377</v>
      </c>
      <c r="Z2697" s="1" t="s">
        <v>8013</v>
      </c>
      <c r="AC2697" s="1">
        <v>17</v>
      </c>
      <c r="AD2697" s="1" t="s">
        <v>611</v>
      </c>
      <c r="AE2697" s="1" t="s">
        <v>8764</v>
      </c>
      <c r="AF2697" s="1" t="s">
        <v>97</v>
      </c>
      <c r="AG2697" s="1" t="s">
        <v>8774</v>
      </c>
    </row>
    <row r="2698" spans="1:73" ht="13.5" customHeight="1" x14ac:dyDescent="0.25">
      <c r="A2698" s="4" t="str">
        <f t="shared" si="82"/>
        <v>1687_풍각남면_296</v>
      </c>
      <c r="B2698" s="1">
        <v>1687</v>
      </c>
      <c r="C2698" s="1" t="s">
        <v>11322</v>
      </c>
      <c r="D2698" s="1" t="s">
        <v>11323</v>
      </c>
      <c r="E2698" s="1">
        <v>2697</v>
      </c>
      <c r="F2698" s="1">
        <v>14</v>
      </c>
      <c r="G2698" s="1" t="s">
        <v>5157</v>
      </c>
      <c r="H2698" s="1" t="s">
        <v>6469</v>
      </c>
      <c r="I2698" s="1">
        <v>2</v>
      </c>
      <c r="L2698" s="1">
        <v>3</v>
      </c>
      <c r="M2698" s="1" t="s">
        <v>13964</v>
      </c>
      <c r="N2698" s="1" t="s">
        <v>13206</v>
      </c>
      <c r="T2698" s="1" t="s">
        <v>11368</v>
      </c>
      <c r="U2698" s="1" t="s">
        <v>5222</v>
      </c>
      <c r="V2698" s="1" t="s">
        <v>6984</v>
      </c>
      <c r="W2698" s="1" t="s">
        <v>74</v>
      </c>
      <c r="X2698" s="1" t="s">
        <v>7057</v>
      </c>
      <c r="Y2698" s="1" t="s">
        <v>13965</v>
      </c>
      <c r="Z2698" s="1" t="s">
        <v>7526</v>
      </c>
      <c r="AC2698" s="1">
        <v>62</v>
      </c>
      <c r="AD2698" s="1" t="s">
        <v>69</v>
      </c>
      <c r="AE2698" s="1" t="s">
        <v>6722</v>
      </c>
      <c r="AJ2698" s="1" t="s">
        <v>17</v>
      </c>
      <c r="AK2698" s="1" t="s">
        <v>8908</v>
      </c>
      <c r="AL2698" s="1" t="s">
        <v>196</v>
      </c>
      <c r="AM2698" s="1" t="s">
        <v>8873</v>
      </c>
      <c r="AT2698" s="1" t="s">
        <v>78</v>
      </c>
      <c r="AU2698" s="1" t="s">
        <v>6689</v>
      </c>
      <c r="AV2698" s="1" t="s">
        <v>1812</v>
      </c>
      <c r="AW2698" s="1" t="s">
        <v>7549</v>
      </c>
      <c r="BG2698" s="1" t="s">
        <v>159</v>
      </c>
      <c r="BH2698" s="1" t="s">
        <v>9166</v>
      </c>
      <c r="BI2698" s="1" t="s">
        <v>3104</v>
      </c>
      <c r="BJ2698" s="1" t="s">
        <v>10120</v>
      </c>
      <c r="BK2698" s="1" t="s">
        <v>765</v>
      </c>
      <c r="BL2698" s="1" t="s">
        <v>8994</v>
      </c>
      <c r="BM2698" s="1" t="s">
        <v>603</v>
      </c>
      <c r="BN2698" s="1" t="s">
        <v>8688</v>
      </c>
      <c r="BO2698" s="1" t="s">
        <v>60</v>
      </c>
      <c r="BP2698" s="1" t="s">
        <v>7012</v>
      </c>
      <c r="BQ2698" s="1" t="s">
        <v>13962</v>
      </c>
      <c r="BR2698" s="1" t="s">
        <v>13679</v>
      </c>
      <c r="BS2698" s="1" t="s">
        <v>56</v>
      </c>
      <c r="BT2698" s="1" t="s">
        <v>11552</v>
      </c>
      <c r="BU2698" s="1" t="s">
        <v>14203</v>
      </c>
    </row>
    <row r="2699" spans="1:73" ht="13.5" customHeight="1" x14ac:dyDescent="0.25">
      <c r="A2699" s="4" t="str">
        <f t="shared" si="82"/>
        <v>1687_풍각남면_296</v>
      </c>
      <c r="B2699" s="1">
        <v>1687</v>
      </c>
      <c r="C2699" s="1" t="s">
        <v>11322</v>
      </c>
      <c r="D2699" s="1" t="s">
        <v>11323</v>
      </c>
      <c r="E2699" s="1">
        <v>2698</v>
      </c>
      <c r="F2699" s="1">
        <v>14</v>
      </c>
      <c r="G2699" s="1" t="s">
        <v>5157</v>
      </c>
      <c r="H2699" s="1" t="s">
        <v>6469</v>
      </c>
      <c r="I2699" s="1">
        <v>2</v>
      </c>
      <c r="L2699" s="1">
        <v>3</v>
      </c>
      <c r="M2699" s="1" t="s">
        <v>13964</v>
      </c>
      <c r="N2699" s="1" t="s">
        <v>13206</v>
      </c>
      <c r="S2699" s="1" t="s">
        <v>2103</v>
      </c>
      <c r="T2699" s="1" t="s">
        <v>6625</v>
      </c>
      <c r="U2699" s="1" t="s">
        <v>53</v>
      </c>
      <c r="V2699" s="1" t="s">
        <v>6668</v>
      </c>
      <c r="Y2699" s="1" t="s">
        <v>13737</v>
      </c>
      <c r="Z2699" s="1" t="s">
        <v>11476</v>
      </c>
      <c r="AF2699" s="1" t="s">
        <v>129</v>
      </c>
      <c r="AG2699" s="1" t="s">
        <v>8738</v>
      </c>
    </row>
    <row r="2700" spans="1:73" ht="13.5" customHeight="1" x14ac:dyDescent="0.25">
      <c r="A2700" s="4" t="str">
        <f t="shared" si="82"/>
        <v>1687_풍각남면_296</v>
      </c>
      <c r="B2700" s="1">
        <v>1687</v>
      </c>
      <c r="C2700" s="1" t="s">
        <v>11322</v>
      </c>
      <c r="D2700" s="1" t="s">
        <v>11323</v>
      </c>
      <c r="E2700" s="1">
        <v>2699</v>
      </c>
      <c r="F2700" s="1">
        <v>14</v>
      </c>
      <c r="G2700" s="1" t="s">
        <v>5157</v>
      </c>
      <c r="H2700" s="1" t="s">
        <v>6469</v>
      </c>
      <c r="I2700" s="1">
        <v>2</v>
      </c>
      <c r="L2700" s="1">
        <v>3</v>
      </c>
      <c r="M2700" s="1" t="s">
        <v>13964</v>
      </c>
      <c r="N2700" s="1" t="s">
        <v>13206</v>
      </c>
      <c r="S2700" s="1" t="s">
        <v>195</v>
      </c>
      <c r="T2700" s="1" t="s">
        <v>6600</v>
      </c>
      <c r="U2700" s="1" t="s">
        <v>83</v>
      </c>
      <c r="V2700" s="1" t="s">
        <v>11397</v>
      </c>
      <c r="W2700" s="1" t="s">
        <v>98</v>
      </c>
      <c r="X2700" s="1" t="s">
        <v>11439</v>
      </c>
      <c r="Y2700" s="1" t="s">
        <v>140</v>
      </c>
      <c r="Z2700" s="1" t="s">
        <v>7129</v>
      </c>
      <c r="AC2700" s="1">
        <v>48</v>
      </c>
      <c r="AD2700" s="1" t="s">
        <v>427</v>
      </c>
      <c r="AE2700" s="1" t="s">
        <v>8758</v>
      </c>
      <c r="AJ2700" s="1" t="s">
        <v>17</v>
      </c>
      <c r="AK2700" s="1" t="s">
        <v>8908</v>
      </c>
      <c r="AL2700" s="1" t="s">
        <v>56</v>
      </c>
      <c r="AM2700" s="1" t="s">
        <v>11552</v>
      </c>
      <c r="AT2700" s="1" t="s">
        <v>60</v>
      </c>
      <c r="AU2700" s="1" t="s">
        <v>7012</v>
      </c>
      <c r="AV2700" s="1" t="s">
        <v>5223</v>
      </c>
      <c r="AW2700" s="1" t="s">
        <v>9633</v>
      </c>
      <c r="BG2700" s="1" t="s">
        <v>78</v>
      </c>
      <c r="BH2700" s="1" t="s">
        <v>6689</v>
      </c>
      <c r="BI2700" s="1" t="s">
        <v>5224</v>
      </c>
      <c r="BJ2700" s="1" t="s">
        <v>10245</v>
      </c>
      <c r="BK2700" s="1" t="s">
        <v>334</v>
      </c>
      <c r="BL2700" s="1" t="s">
        <v>6767</v>
      </c>
      <c r="BM2700" s="1" t="s">
        <v>5225</v>
      </c>
      <c r="BN2700" s="1" t="s">
        <v>7175</v>
      </c>
      <c r="BO2700" s="1" t="s">
        <v>78</v>
      </c>
      <c r="BP2700" s="1" t="s">
        <v>6689</v>
      </c>
      <c r="BQ2700" s="1" t="s">
        <v>5226</v>
      </c>
      <c r="BR2700" s="1" t="s">
        <v>12210</v>
      </c>
      <c r="BS2700" s="1" t="s">
        <v>86</v>
      </c>
      <c r="BT2700" s="1" t="s">
        <v>8853</v>
      </c>
    </row>
    <row r="2701" spans="1:73" ht="13.5" customHeight="1" x14ac:dyDescent="0.25">
      <c r="A2701" s="4" t="str">
        <f t="shared" si="82"/>
        <v>1687_풍각남면_296</v>
      </c>
      <c r="B2701" s="1">
        <v>1687</v>
      </c>
      <c r="C2701" s="1" t="s">
        <v>11322</v>
      </c>
      <c r="D2701" s="1" t="s">
        <v>11323</v>
      </c>
      <c r="E2701" s="1">
        <v>2700</v>
      </c>
      <c r="F2701" s="1">
        <v>14</v>
      </c>
      <c r="G2701" s="1" t="s">
        <v>5157</v>
      </c>
      <c r="H2701" s="1" t="s">
        <v>6469</v>
      </c>
      <c r="I2701" s="1">
        <v>2</v>
      </c>
      <c r="L2701" s="1">
        <v>3</v>
      </c>
      <c r="M2701" s="1" t="s">
        <v>13964</v>
      </c>
      <c r="N2701" s="1" t="s">
        <v>13206</v>
      </c>
      <c r="S2701" s="1" t="s">
        <v>1223</v>
      </c>
      <c r="T2701" s="1" t="s">
        <v>6614</v>
      </c>
      <c r="U2701" s="1" t="s">
        <v>134</v>
      </c>
      <c r="V2701" s="1" t="s">
        <v>6674</v>
      </c>
      <c r="Y2701" s="1" t="s">
        <v>5227</v>
      </c>
      <c r="Z2701" s="1" t="s">
        <v>8402</v>
      </c>
      <c r="AC2701" s="1">
        <v>23</v>
      </c>
      <c r="AD2701" s="1" t="s">
        <v>202</v>
      </c>
      <c r="AE2701" s="1" t="s">
        <v>8736</v>
      </c>
    </row>
    <row r="2702" spans="1:73" ht="13.5" customHeight="1" x14ac:dyDescent="0.25">
      <c r="A2702" s="4" t="str">
        <f t="shared" si="82"/>
        <v>1687_풍각남면_296</v>
      </c>
      <c r="B2702" s="1">
        <v>1687</v>
      </c>
      <c r="C2702" s="1" t="s">
        <v>11322</v>
      </c>
      <c r="D2702" s="1" t="s">
        <v>11323</v>
      </c>
      <c r="E2702" s="1">
        <v>2701</v>
      </c>
      <c r="F2702" s="1">
        <v>14</v>
      </c>
      <c r="G2702" s="1" t="s">
        <v>5157</v>
      </c>
      <c r="H2702" s="1" t="s">
        <v>6469</v>
      </c>
      <c r="I2702" s="1">
        <v>2</v>
      </c>
      <c r="L2702" s="1">
        <v>3</v>
      </c>
      <c r="M2702" s="1" t="s">
        <v>13964</v>
      </c>
      <c r="N2702" s="1" t="s">
        <v>13206</v>
      </c>
      <c r="S2702" s="1" t="s">
        <v>463</v>
      </c>
      <c r="T2702" s="1" t="s">
        <v>6606</v>
      </c>
      <c r="U2702" s="1" t="s">
        <v>640</v>
      </c>
      <c r="V2702" s="1" t="s">
        <v>6711</v>
      </c>
      <c r="Y2702" s="1" t="s">
        <v>3527</v>
      </c>
      <c r="Z2702" s="1" t="s">
        <v>7959</v>
      </c>
      <c r="AC2702" s="1">
        <v>25</v>
      </c>
      <c r="AD2702" s="1" t="s">
        <v>401</v>
      </c>
      <c r="AE2702" s="1" t="s">
        <v>8754</v>
      </c>
      <c r="AN2702" s="1" t="s">
        <v>1398</v>
      </c>
      <c r="AO2702" s="1" t="s">
        <v>8957</v>
      </c>
      <c r="AP2702" s="1" t="s">
        <v>60</v>
      </c>
      <c r="AQ2702" s="1" t="s">
        <v>7012</v>
      </c>
      <c r="AR2702" s="1" t="s">
        <v>5228</v>
      </c>
      <c r="AS2702" s="1" t="s">
        <v>9122</v>
      </c>
    </row>
    <row r="2703" spans="1:73" ht="13.5" customHeight="1" x14ac:dyDescent="0.25">
      <c r="A2703" s="4" t="str">
        <f t="shared" si="82"/>
        <v>1687_풍각남면_296</v>
      </c>
      <c r="B2703" s="1">
        <v>1687</v>
      </c>
      <c r="C2703" s="1" t="s">
        <v>11322</v>
      </c>
      <c r="D2703" s="1" t="s">
        <v>11323</v>
      </c>
      <c r="E2703" s="1">
        <v>2702</v>
      </c>
      <c r="F2703" s="1">
        <v>14</v>
      </c>
      <c r="G2703" s="1" t="s">
        <v>5157</v>
      </c>
      <c r="H2703" s="1" t="s">
        <v>6469</v>
      </c>
      <c r="I2703" s="1">
        <v>2</v>
      </c>
      <c r="L2703" s="1">
        <v>3</v>
      </c>
      <c r="M2703" s="1" t="s">
        <v>13964</v>
      </c>
      <c r="N2703" s="1" t="s">
        <v>13206</v>
      </c>
      <c r="S2703" s="1" t="s">
        <v>5229</v>
      </c>
      <c r="T2703" s="1" t="s">
        <v>6654</v>
      </c>
      <c r="U2703" s="1" t="s">
        <v>53</v>
      </c>
      <c r="V2703" s="1" t="s">
        <v>6668</v>
      </c>
      <c r="Y2703" s="1" t="s">
        <v>570</v>
      </c>
      <c r="Z2703" s="1" t="s">
        <v>7214</v>
      </c>
      <c r="AC2703" s="1">
        <v>29</v>
      </c>
      <c r="AD2703" s="1" t="s">
        <v>422</v>
      </c>
      <c r="AE2703" s="1" t="s">
        <v>8757</v>
      </c>
    </row>
    <row r="2704" spans="1:73" ht="13.5" customHeight="1" x14ac:dyDescent="0.25">
      <c r="A2704" s="4" t="str">
        <f t="shared" si="82"/>
        <v>1687_풍각남면_296</v>
      </c>
      <c r="B2704" s="1">
        <v>1687</v>
      </c>
      <c r="C2704" s="1" t="s">
        <v>11322</v>
      </c>
      <c r="D2704" s="1" t="s">
        <v>11323</v>
      </c>
      <c r="E2704" s="1">
        <v>2703</v>
      </c>
      <c r="F2704" s="1">
        <v>14</v>
      </c>
      <c r="G2704" s="1" t="s">
        <v>5157</v>
      </c>
      <c r="H2704" s="1" t="s">
        <v>6469</v>
      </c>
      <c r="I2704" s="1">
        <v>2</v>
      </c>
      <c r="L2704" s="1">
        <v>4</v>
      </c>
      <c r="M2704" s="1" t="s">
        <v>13966</v>
      </c>
      <c r="N2704" s="1" t="s">
        <v>13207</v>
      </c>
      <c r="T2704" s="1" t="s">
        <v>11369</v>
      </c>
      <c r="U2704" s="1" t="s">
        <v>487</v>
      </c>
      <c r="V2704" s="1" t="s">
        <v>6703</v>
      </c>
      <c r="W2704" s="1" t="s">
        <v>74</v>
      </c>
      <c r="X2704" s="1" t="s">
        <v>7057</v>
      </c>
      <c r="Y2704" s="1" t="s">
        <v>13967</v>
      </c>
      <c r="Z2704" s="1" t="s">
        <v>8403</v>
      </c>
      <c r="AC2704" s="1">
        <v>54</v>
      </c>
      <c r="AD2704" s="1" t="s">
        <v>264</v>
      </c>
      <c r="AE2704" s="1" t="s">
        <v>8743</v>
      </c>
      <c r="AJ2704" s="1" t="s">
        <v>17</v>
      </c>
      <c r="AK2704" s="1" t="s">
        <v>8908</v>
      </c>
      <c r="AL2704" s="1" t="s">
        <v>196</v>
      </c>
      <c r="AM2704" s="1" t="s">
        <v>8873</v>
      </c>
      <c r="AT2704" s="1" t="s">
        <v>78</v>
      </c>
      <c r="AU2704" s="1" t="s">
        <v>6689</v>
      </c>
      <c r="AV2704" s="1" t="s">
        <v>1812</v>
      </c>
      <c r="AW2704" s="1" t="s">
        <v>7549</v>
      </c>
      <c r="BG2704" s="1" t="s">
        <v>159</v>
      </c>
      <c r="BH2704" s="1" t="s">
        <v>9166</v>
      </c>
      <c r="BI2704" s="1" t="s">
        <v>3104</v>
      </c>
      <c r="BJ2704" s="1" t="s">
        <v>10120</v>
      </c>
      <c r="BK2704" s="1" t="s">
        <v>60</v>
      </c>
      <c r="BL2704" s="1" t="s">
        <v>7012</v>
      </c>
      <c r="BM2704" s="1" t="s">
        <v>171</v>
      </c>
      <c r="BN2704" s="1" t="s">
        <v>7134</v>
      </c>
      <c r="BO2704" s="1" t="s">
        <v>60</v>
      </c>
      <c r="BP2704" s="1" t="s">
        <v>7012</v>
      </c>
      <c r="BQ2704" s="1" t="s">
        <v>13962</v>
      </c>
      <c r="BR2704" s="1" t="s">
        <v>13679</v>
      </c>
      <c r="BS2704" s="1" t="s">
        <v>56</v>
      </c>
      <c r="BT2704" s="1" t="s">
        <v>11552</v>
      </c>
      <c r="BU2704" s="1" t="s">
        <v>14207</v>
      </c>
    </row>
    <row r="2705" spans="1:72" ht="13.5" customHeight="1" x14ac:dyDescent="0.25">
      <c r="A2705" s="4" t="str">
        <f t="shared" si="82"/>
        <v>1687_풍각남면_296</v>
      </c>
      <c r="B2705" s="1">
        <v>1687</v>
      </c>
      <c r="C2705" s="1" t="s">
        <v>11322</v>
      </c>
      <c r="D2705" s="1" t="s">
        <v>11323</v>
      </c>
      <c r="E2705" s="1">
        <v>2704</v>
      </c>
      <c r="F2705" s="1">
        <v>14</v>
      </c>
      <c r="G2705" s="1" t="s">
        <v>5157</v>
      </c>
      <c r="H2705" s="1" t="s">
        <v>6469</v>
      </c>
      <c r="I2705" s="1">
        <v>2</v>
      </c>
      <c r="L2705" s="1">
        <v>4</v>
      </c>
      <c r="M2705" s="1" t="s">
        <v>13966</v>
      </c>
      <c r="N2705" s="1" t="s">
        <v>13207</v>
      </c>
      <c r="S2705" s="1" t="s">
        <v>52</v>
      </c>
      <c r="T2705" s="1" t="s">
        <v>6593</v>
      </c>
      <c r="W2705" s="1" t="s">
        <v>145</v>
      </c>
      <c r="X2705" s="1" t="s">
        <v>7059</v>
      </c>
      <c r="Y2705" s="1" t="s">
        <v>140</v>
      </c>
      <c r="Z2705" s="1" t="s">
        <v>7129</v>
      </c>
      <c r="AC2705" s="1">
        <v>41</v>
      </c>
      <c r="AD2705" s="1" t="s">
        <v>287</v>
      </c>
      <c r="AE2705" s="1" t="s">
        <v>8744</v>
      </c>
      <c r="AJ2705" s="1" t="s">
        <v>17</v>
      </c>
      <c r="AK2705" s="1" t="s">
        <v>8908</v>
      </c>
      <c r="AL2705" s="1" t="s">
        <v>51</v>
      </c>
      <c r="AM2705" s="1" t="s">
        <v>8849</v>
      </c>
      <c r="AT2705" s="1" t="s">
        <v>419</v>
      </c>
      <c r="AU2705" s="1" t="s">
        <v>9168</v>
      </c>
      <c r="AV2705" s="1" t="s">
        <v>676</v>
      </c>
      <c r="AW2705" s="1" t="s">
        <v>8183</v>
      </c>
      <c r="BG2705" s="1" t="s">
        <v>334</v>
      </c>
      <c r="BH2705" s="1" t="s">
        <v>6767</v>
      </c>
      <c r="BI2705" s="1" t="s">
        <v>5230</v>
      </c>
      <c r="BJ2705" s="1" t="s">
        <v>8502</v>
      </c>
      <c r="BK2705" s="1" t="s">
        <v>78</v>
      </c>
      <c r="BL2705" s="1" t="s">
        <v>6689</v>
      </c>
      <c r="BM2705" s="1" t="s">
        <v>5231</v>
      </c>
      <c r="BN2705" s="1" t="s">
        <v>10671</v>
      </c>
      <c r="BO2705" s="1" t="s">
        <v>78</v>
      </c>
      <c r="BP2705" s="1" t="s">
        <v>6689</v>
      </c>
      <c r="BQ2705" s="1" t="s">
        <v>5232</v>
      </c>
      <c r="BR2705" s="1" t="s">
        <v>11171</v>
      </c>
      <c r="BS2705" s="1" t="s">
        <v>51</v>
      </c>
      <c r="BT2705" s="1" t="s">
        <v>8849</v>
      </c>
    </row>
    <row r="2706" spans="1:72" ht="13.5" customHeight="1" x14ac:dyDescent="0.25">
      <c r="A2706" s="4" t="str">
        <f t="shared" si="82"/>
        <v>1687_풍각남면_296</v>
      </c>
      <c r="B2706" s="1">
        <v>1687</v>
      </c>
      <c r="C2706" s="1" t="s">
        <v>11322</v>
      </c>
      <c r="D2706" s="1" t="s">
        <v>11323</v>
      </c>
      <c r="E2706" s="1">
        <v>2705</v>
      </c>
      <c r="F2706" s="1">
        <v>14</v>
      </c>
      <c r="G2706" s="1" t="s">
        <v>5157</v>
      </c>
      <c r="H2706" s="1" t="s">
        <v>6469</v>
      </c>
      <c r="I2706" s="1">
        <v>2</v>
      </c>
      <c r="L2706" s="1">
        <v>4</v>
      </c>
      <c r="M2706" s="1" t="s">
        <v>13966</v>
      </c>
      <c r="N2706" s="1" t="s">
        <v>13207</v>
      </c>
      <c r="T2706" s="1" t="s">
        <v>11389</v>
      </c>
      <c r="U2706" s="1" t="s">
        <v>5233</v>
      </c>
      <c r="V2706" s="1" t="s">
        <v>6734</v>
      </c>
      <c r="Y2706" s="1" t="s">
        <v>5234</v>
      </c>
      <c r="Z2706" s="1" t="s">
        <v>8404</v>
      </c>
      <c r="AC2706" s="1">
        <v>10</v>
      </c>
      <c r="AD2706" s="1" t="s">
        <v>67</v>
      </c>
      <c r="AE2706" s="1" t="s">
        <v>8717</v>
      </c>
      <c r="AF2706" s="1" t="s">
        <v>97</v>
      </c>
      <c r="AG2706" s="1" t="s">
        <v>8774</v>
      </c>
      <c r="AT2706" s="1" t="s">
        <v>13595</v>
      </c>
      <c r="AU2706" s="1" t="s">
        <v>13597</v>
      </c>
      <c r="AV2706" s="1" t="s">
        <v>13596</v>
      </c>
      <c r="AW2706" s="1" t="s">
        <v>13598</v>
      </c>
      <c r="BB2706" s="1" t="s">
        <v>53</v>
      </c>
      <c r="BC2706" s="1" t="s">
        <v>6668</v>
      </c>
      <c r="BD2706" s="1" t="s">
        <v>5235</v>
      </c>
      <c r="BE2706" s="1" t="s">
        <v>9849</v>
      </c>
    </row>
    <row r="2707" spans="1:72" ht="13.5" customHeight="1" x14ac:dyDescent="0.25">
      <c r="A2707" s="4" t="str">
        <f t="shared" si="82"/>
        <v>1687_풍각남면_296</v>
      </c>
      <c r="B2707" s="1">
        <v>1687</v>
      </c>
      <c r="C2707" s="1" t="s">
        <v>11322</v>
      </c>
      <c r="D2707" s="1" t="s">
        <v>11323</v>
      </c>
      <c r="E2707" s="1">
        <v>2706</v>
      </c>
      <c r="F2707" s="1">
        <v>14</v>
      </c>
      <c r="G2707" s="1" t="s">
        <v>5157</v>
      </c>
      <c r="H2707" s="1" t="s">
        <v>6469</v>
      </c>
      <c r="I2707" s="1">
        <v>2</v>
      </c>
      <c r="L2707" s="1">
        <v>5</v>
      </c>
      <c r="M2707" s="1" t="s">
        <v>12706</v>
      </c>
      <c r="N2707" s="1" t="s">
        <v>13208</v>
      </c>
      <c r="T2707" s="1" t="s">
        <v>11368</v>
      </c>
      <c r="U2707" s="1" t="s">
        <v>1986</v>
      </c>
      <c r="V2707" s="1" t="s">
        <v>6796</v>
      </c>
      <c r="W2707" s="1" t="s">
        <v>1729</v>
      </c>
      <c r="X2707" s="1" t="s">
        <v>7084</v>
      </c>
      <c r="Y2707" s="1" t="s">
        <v>685</v>
      </c>
      <c r="Z2707" s="1" t="s">
        <v>8405</v>
      </c>
      <c r="AC2707" s="1">
        <v>39</v>
      </c>
      <c r="AD2707" s="1" t="s">
        <v>347</v>
      </c>
      <c r="AE2707" s="1" t="s">
        <v>8751</v>
      </c>
      <c r="AJ2707" s="1" t="s">
        <v>17</v>
      </c>
      <c r="AK2707" s="1" t="s">
        <v>8908</v>
      </c>
      <c r="AL2707" s="1" t="s">
        <v>51</v>
      </c>
      <c r="AM2707" s="1" t="s">
        <v>8849</v>
      </c>
      <c r="AT2707" s="1" t="s">
        <v>60</v>
      </c>
      <c r="AU2707" s="1" t="s">
        <v>7012</v>
      </c>
      <c r="AV2707" s="1" t="s">
        <v>5236</v>
      </c>
      <c r="AW2707" s="1" t="s">
        <v>9634</v>
      </c>
      <c r="BG2707" s="1" t="s">
        <v>288</v>
      </c>
      <c r="BH2707" s="1" t="s">
        <v>6823</v>
      </c>
      <c r="BI2707" s="1" t="s">
        <v>2072</v>
      </c>
      <c r="BJ2707" s="1" t="s">
        <v>9363</v>
      </c>
      <c r="BK2707" s="1" t="s">
        <v>60</v>
      </c>
      <c r="BL2707" s="1" t="s">
        <v>7012</v>
      </c>
      <c r="BM2707" s="1" t="s">
        <v>5237</v>
      </c>
      <c r="BN2707" s="1" t="s">
        <v>10266</v>
      </c>
      <c r="BO2707" s="1" t="s">
        <v>60</v>
      </c>
      <c r="BP2707" s="1" t="s">
        <v>7012</v>
      </c>
      <c r="BQ2707" s="1" t="s">
        <v>13968</v>
      </c>
      <c r="BR2707" s="1" t="s">
        <v>11172</v>
      </c>
      <c r="BS2707" s="1" t="s">
        <v>106</v>
      </c>
      <c r="BT2707" s="1" t="s">
        <v>8894</v>
      </c>
    </row>
    <row r="2708" spans="1:72" ht="13.5" customHeight="1" x14ac:dyDescent="0.25">
      <c r="A2708" s="4" t="str">
        <f t="shared" si="82"/>
        <v>1687_풍각남면_296</v>
      </c>
      <c r="B2708" s="1">
        <v>1687</v>
      </c>
      <c r="C2708" s="1" t="s">
        <v>11322</v>
      </c>
      <c r="D2708" s="1" t="s">
        <v>11323</v>
      </c>
      <c r="E2708" s="1">
        <v>2707</v>
      </c>
      <c r="F2708" s="1">
        <v>14</v>
      </c>
      <c r="G2708" s="1" t="s">
        <v>5157</v>
      </c>
      <c r="H2708" s="1" t="s">
        <v>6469</v>
      </c>
      <c r="I2708" s="1">
        <v>2</v>
      </c>
      <c r="L2708" s="1">
        <v>5</v>
      </c>
      <c r="M2708" s="1" t="s">
        <v>12706</v>
      </c>
      <c r="N2708" s="1" t="s">
        <v>13208</v>
      </c>
      <c r="S2708" s="1" t="s">
        <v>52</v>
      </c>
      <c r="T2708" s="1" t="s">
        <v>6593</v>
      </c>
      <c r="W2708" s="1" t="s">
        <v>74</v>
      </c>
      <c r="X2708" s="1" t="s">
        <v>7057</v>
      </c>
      <c r="Y2708" s="1" t="s">
        <v>140</v>
      </c>
      <c r="Z2708" s="1" t="s">
        <v>7129</v>
      </c>
      <c r="AC2708" s="1">
        <v>33</v>
      </c>
      <c r="AD2708" s="1" t="s">
        <v>574</v>
      </c>
      <c r="AE2708" s="1" t="s">
        <v>8762</v>
      </c>
      <c r="AJ2708" s="1" t="s">
        <v>17</v>
      </c>
      <c r="AK2708" s="1" t="s">
        <v>8908</v>
      </c>
      <c r="AL2708" s="1" t="s">
        <v>196</v>
      </c>
      <c r="AM2708" s="1" t="s">
        <v>8873</v>
      </c>
      <c r="AT2708" s="1" t="s">
        <v>78</v>
      </c>
      <c r="AU2708" s="1" t="s">
        <v>6689</v>
      </c>
      <c r="AV2708" s="1" t="s">
        <v>1812</v>
      </c>
      <c r="AW2708" s="1" t="s">
        <v>7549</v>
      </c>
      <c r="BG2708" s="1" t="s">
        <v>60</v>
      </c>
      <c r="BH2708" s="1" t="s">
        <v>7012</v>
      </c>
      <c r="BI2708" s="1" t="s">
        <v>5238</v>
      </c>
      <c r="BJ2708" s="1" t="s">
        <v>9642</v>
      </c>
      <c r="BK2708" s="1" t="s">
        <v>765</v>
      </c>
      <c r="BL2708" s="1" t="s">
        <v>8994</v>
      </c>
      <c r="BM2708" s="1" t="s">
        <v>603</v>
      </c>
      <c r="BN2708" s="1" t="s">
        <v>8688</v>
      </c>
      <c r="BO2708" s="1" t="s">
        <v>60</v>
      </c>
      <c r="BP2708" s="1" t="s">
        <v>7012</v>
      </c>
      <c r="BQ2708" s="1" t="s">
        <v>13962</v>
      </c>
      <c r="BR2708" s="1" t="s">
        <v>13679</v>
      </c>
      <c r="BS2708" s="1" t="s">
        <v>56</v>
      </c>
      <c r="BT2708" s="1" t="s">
        <v>11552</v>
      </c>
    </row>
    <row r="2709" spans="1:72" ht="13.5" customHeight="1" x14ac:dyDescent="0.25">
      <c r="A2709" s="4" t="str">
        <f t="shared" si="82"/>
        <v>1687_풍각남면_296</v>
      </c>
      <c r="B2709" s="1">
        <v>1687</v>
      </c>
      <c r="C2709" s="1" t="s">
        <v>11322</v>
      </c>
      <c r="D2709" s="1" t="s">
        <v>11323</v>
      </c>
      <c r="E2709" s="1">
        <v>2708</v>
      </c>
      <c r="F2709" s="1">
        <v>14</v>
      </c>
      <c r="G2709" s="1" t="s">
        <v>5157</v>
      </c>
      <c r="H2709" s="1" t="s">
        <v>6469</v>
      </c>
      <c r="I2709" s="1">
        <v>2</v>
      </c>
      <c r="L2709" s="1">
        <v>5</v>
      </c>
      <c r="M2709" s="1" t="s">
        <v>12706</v>
      </c>
      <c r="N2709" s="1" t="s">
        <v>13208</v>
      </c>
      <c r="S2709" s="1" t="s">
        <v>70</v>
      </c>
      <c r="T2709" s="1" t="s">
        <v>6596</v>
      </c>
      <c r="Y2709" s="1" t="s">
        <v>4701</v>
      </c>
      <c r="Z2709" s="1" t="s">
        <v>8406</v>
      </c>
      <c r="AC2709" s="1">
        <v>1</v>
      </c>
      <c r="AD2709" s="1" t="s">
        <v>661</v>
      </c>
      <c r="AE2709" s="1" t="s">
        <v>8765</v>
      </c>
      <c r="AF2709" s="1" t="s">
        <v>97</v>
      </c>
      <c r="AG2709" s="1" t="s">
        <v>8774</v>
      </c>
    </row>
    <row r="2710" spans="1:72" ht="13.5" customHeight="1" x14ac:dyDescent="0.25">
      <c r="A2710" s="4" t="str">
        <f t="shared" ref="A2710:A2744" si="83">HYPERLINK("http://kyu.snu.ac.kr/sdhj/index.jsp?type=hj/GK14817_00IH_0001_0297.jpg","1687_풍각남면_297")</f>
        <v>1687_풍각남면_297</v>
      </c>
      <c r="B2710" s="1">
        <v>1687</v>
      </c>
      <c r="C2710" s="1" t="s">
        <v>11322</v>
      </c>
      <c r="D2710" s="1" t="s">
        <v>11323</v>
      </c>
      <c r="E2710" s="1">
        <v>2709</v>
      </c>
      <c r="F2710" s="1">
        <v>14</v>
      </c>
      <c r="G2710" s="1" t="s">
        <v>5157</v>
      </c>
      <c r="H2710" s="1" t="s">
        <v>6469</v>
      </c>
      <c r="I2710" s="1">
        <v>3</v>
      </c>
      <c r="J2710" s="1" t="s">
        <v>5239</v>
      </c>
      <c r="K2710" s="1" t="s">
        <v>11359</v>
      </c>
      <c r="L2710" s="1">
        <v>1</v>
      </c>
      <c r="M2710" s="1" t="s">
        <v>1501</v>
      </c>
      <c r="N2710" s="1" t="s">
        <v>12226</v>
      </c>
      <c r="T2710" s="1" t="s">
        <v>11368</v>
      </c>
      <c r="U2710" s="1" t="s">
        <v>5240</v>
      </c>
      <c r="V2710" s="1" t="s">
        <v>6985</v>
      </c>
      <c r="W2710" s="1" t="s">
        <v>84</v>
      </c>
      <c r="X2710" s="1" t="s">
        <v>11440</v>
      </c>
      <c r="Y2710" s="1" t="s">
        <v>1461</v>
      </c>
      <c r="Z2710" s="1" t="s">
        <v>8047</v>
      </c>
      <c r="AC2710" s="1">
        <v>68</v>
      </c>
      <c r="AD2710" s="1" t="s">
        <v>429</v>
      </c>
      <c r="AE2710" s="1" t="s">
        <v>8759</v>
      </c>
      <c r="AJ2710" s="1" t="s">
        <v>17</v>
      </c>
      <c r="AK2710" s="1" t="s">
        <v>8908</v>
      </c>
      <c r="AL2710" s="1" t="s">
        <v>497</v>
      </c>
      <c r="AM2710" s="1" t="s">
        <v>8848</v>
      </c>
      <c r="AT2710" s="1" t="s">
        <v>44</v>
      </c>
      <c r="AU2710" s="1" t="s">
        <v>6669</v>
      </c>
      <c r="AV2710" s="1" t="s">
        <v>310</v>
      </c>
      <c r="AW2710" s="1" t="s">
        <v>7854</v>
      </c>
      <c r="BG2710" s="1" t="s">
        <v>44</v>
      </c>
      <c r="BH2710" s="1" t="s">
        <v>6669</v>
      </c>
      <c r="BI2710" s="1" t="s">
        <v>1292</v>
      </c>
      <c r="BJ2710" s="1" t="s">
        <v>8145</v>
      </c>
      <c r="BM2710" s="1" t="s">
        <v>2015</v>
      </c>
      <c r="BN2710" s="1" t="s">
        <v>9865</v>
      </c>
      <c r="BO2710" s="1" t="s">
        <v>44</v>
      </c>
      <c r="BP2710" s="1" t="s">
        <v>6669</v>
      </c>
      <c r="BQ2710" s="1" t="s">
        <v>294</v>
      </c>
      <c r="BR2710" s="1" t="s">
        <v>7930</v>
      </c>
      <c r="BS2710" s="1" t="s">
        <v>1398</v>
      </c>
      <c r="BT2710" s="1" t="s">
        <v>8957</v>
      </c>
    </row>
    <row r="2711" spans="1:72" ht="13.5" customHeight="1" x14ac:dyDescent="0.25">
      <c r="A2711" s="4" t="str">
        <f t="shared" si="83"/>
        <v>1687_풍각남면_297</v>
      </c>
      <c r="B2711" s="1">
        <v>1687</v>
      </c>
      <c r="C2711" s="1" t="s">
        <v>11322</v>
      </c>
      <c r="D2711" s="1" t="s">
        <v>11323</v>
      </c>
      <c r="E2711" s="1">
        <v>2710</v>
      </c>
      <c r="F2711" s="1">
        <v>14</v>
      </c>
      <c r="G2711" s="1" t="s">
        <v>5157</v>
      </c>
      <c r="H2711" s="1" t="s">
        <v>6469</v>
      </c>
      <c r="I2711" s="1">
        <v>3</v>
      </c>
      <c r="L2711" s="1">
        <v>1</v>
      </c>
      <c r="M2711" s="1" t="s">
        <v>1501</v>
      </c>
      <c r="N2711" s="1" t="s">
        <v>12226</v>
      </c>
      <c r="S2711" s="1" t="s">
        <v>52</v>
      </c>
      <c r="T2711" s="1" t="s">
        <v>6593</v>
      </c>
      <c r="U2711" s="1" t="s">
        <v>53</v>
      </c>
      <c r="V2711" s="1" t="s">
        <v>6668</v>
      </c>
      <c r="Y2711" s="1" t="s">
        <v>13718</v>
      </c>
      <c r="Z2711" s="1" t="s">
        <v>7120</v>
      </c>
      <c r="AF2711" s="1" t="s">
        <v>220</v>
      </c>
      <c r="AG2711" s="1" t="s">
        <v>8737</v>
      </c>
    </row>
    <row r="2712" spans="1:72" ht="13.5" customHeight="1" x14ac:dyDescent="0.25">
      <c r="A2712" s="4" t="str">
        <f t="shared" si="83"/>
        <v>1687_풍각남면_297</v>
      </c>
      <c r="B2712" s="1">
        <v>1687</v>
      </c>
      <c r="C2712" s="1" t="s">
        <v>11322</v>
      </c>
      <c r="D2712" s="1" t="s">
        <v>11323</v>
      </c>
      <c r="E2712" s="1">
        <v>2711</v>
      </c>
      <c r="F2712" s="1">
        <v>14</v>
      </c>
      <c r="G2712" s="1" t="s">
        <v>5157</v>
      </c>
      <c r="H2712" s="1" t="s">
        <v>6469</v>
      </c>
      <c r="I2712" s="1">
        <v>3</v>
      </c>
      <c r="L2712" s="1">
        <v>1</v>
      </c>
      <c r="M2712" s="1" t="s">
        <v>1501</v>
      </c>
      <c r="N2712" s="1" t="s">
        <v>12226</v>
      </c>
      <c r="S2712" s="1" t="s">
        <v>195</v>
      </c>
      <c r="T2712" s="1" t="s">
        <v>6600</v>
      </c>
      <c r="U2712" s="1" t="s">
        <v>53</v>
      </c>
      <c r="V2712" s="1" t="s">
        <v>6668</v>
      </c>
      <c r="Y2712" s="1" t="s">
        <v>13919</v>
      </c>
      <c r="Z2712" s="1" t="s">
        <v>8171</v>
      </c>
      <c r="AC2712" s="1">
        <v>40</v>
      </c>
      <c r="AD2712" s="1" t="s">
        <v>327</v>
      </c>
      <c r="AE2712" s="1" t="s">
        <v>8748</v>
      </c>
      <c r="AF2712" s="1" t="s">
        <v>97</v>
      </c>
      <c r="AG2712" s="1" t="s">
        <v>8774</v>
      </c>
      <c r="AJ2712" s="1" t="s">
        <v>17</v>
      </c>
      <c r="AK2712" s="1" t="s">
        <v>8908</v>
      </c>
      <c r="AL2712" s="1" t="s">
        <v>106</v>
      </c>
      <c r="AM2712" s="1" t="s">
        <v>8894</v>
      </c>
      <c r="AN2712" s="1" t="s">
        <v>41</v>
      </c>
      <c r="AO2712" s="1" t="s">
        <v>6620</v>
      </c>
      <c r="AP2712" s="1" t="s">
        <v>1184</v>
      </c>
      <c r="AQ2712" s="1" t="s">
        <v>6748</v>
      </c>
      <c r="AR2712" s="1" t="s">
        <v>5241</v>
      </c>
      <c r="AS2712" s="1" t="s">
        <v>9123</v>
      </c>
      <c r="AT2712" s="1" t="s">
        <v>44</v>
      </c>
      <c r="AU2712" s="1" t="s">
        <v>6669</v>
      </c>
      <c r="AV2712" s="1" t="s">
        <v>337</v>
      </c>
      <c r="AW2712" s="1" t="s">
        <v>9611</v>
      </c>
      <c r="BB2712" s="1" t="s">
        <v>46</v>
      </c>
      <c r="BC2712" s="1" t="s">
        <v>6783</v>
      </c>
      <c r="BD2712" s="1" t="s">
        <v>2550</v>
      </c>
      <c r="BE2712" s="1" t="s">
        <v>7719</v>
      </c>
      <c r="BG2712" s="1" t="s">
        <v>44</v>
      </c>
      <c r="BH2712" s="1" t="s">
        <v>6669</v>
      </c>
      <c r="BI2712" s="1" t="s">
        <v>3226</v>
      </c>
      <c r="BJ2712" s="1" t="s">
        <v>10246</v>
      </c>
      <c r="BM2712" s="1" t="s">
        <v>320</v>
      </c>
      <c r="BN2712" s="1" t="s">
        <v>11933</v>
      </c>
      <c r="BQ2712" s="1" t="s">
        <v>320</v>
      </c>
      <c r="BR2712" s="1" t="s">
        <v>12306</v>
      </c>
    </row>
    <row r="2713" spans="1:72" ht="13.5" customHeight="1" x14ac:dyDescent="0.25">
      <c r="A2713" s="4" t="str">
        <f t="shared" si="83"/>
        <v>1687_풍각남면_297</v>
      </c>
      <c r="B2713" s="1">
        <v>1687</v>
      </c>
      <c r="C2713" s="1" t="s">
        <v>11322</v>
      </c>
      <c r="D2713" s="1" t="s">
        <v>11323</v>
      </c>
      <c r="E2713" s="1">
        <v>2712</v>
      </c>
      <c r="F2713" s="1">
        <v>14</v>
      </c>
      <c r="G2713" s="1" t="s">
        <v>5157</v>
      </c>
      <c r="H2713" s="1" t="s">
        <v>6469</v>
      </c>
      <c r="I2713" s="1">
        <v>3</v>
      </c>
      <c r="L2713" s="1">
        <v>1</v>
      </c>
      <c r="M2713" s="1" t="s">
        <v>1501</v>
      </c>
      <c r="N2713" s="1" t="s">
        <v>12226</v>
      </c>
      <c r="S2713" s="1" t="s">
        <v>93</v>
      </c>
      <c r="T2713" s="1" t="s">
        <v>6597</v>
      </c>
      <c r="U2713" s="1" t="s">
        <v>5242</v>
      </c>
      <c r="V2713" s="1" t="s">
        <v>6986</v>
      </c>
      <c r="Y2713" s="1" t="s">
        <v>5243</v>
      </c>
      <c r="Z2713" s="1" t="s">
        <v>8407</v>
      </c>
      <c r="AC2713" s="1">
        <v>20</v>
      </c>
      <c r="AD2713" s="1" t="s">
        <v>1066</v>
      </c>
      <c r="AE2713" s="1" t="s">
        <v>7176</v>
      </c>
    </row>
    <row r="2714" spans="1:72" ht="13.5" customHeight="1" x14ac:dyDescent="0.25">
      <c r="A2714" s="4" t="str">
        <f t="shared" si="83"/>
        <v>1687_풍각남면_297</v>
      </c>
      <c r="B2714" s="1">
        <v>1687</v>
      </c>
      <c r="C2714" s="1" t="s">
        <v>11322</v>
      </c>
      <c r="D2714" s="1" t="s">
        <v>11323</v>
      </c>
      <c r="E2714" s="1">
        <v>2713</v>
      </c>
      <c r="F2714" s="1">
        <v>14</v>
      </c>
      <c r="G2714" s="1" t="s">
        <v>5157</v>
      </c>
      <c r="H2714" s="1" t="s">
        <v>6469</v>
      </c>
      <c r="I2714" s="1">
        <v>3</v>
      </c>
      <c r="L2714" s="1">
        <v>1</v>
      </c>
      <c r="M2714" s="1" t="s">
        <v>1501</v>
      </c>
      <c r="N2714" s="1" t="s">
        <v>12226</v>
      </c>
      <c r="S2714" s="1" t="s">
        <v>341</v>
      </c>
      <c r="T2714" s="1" t="s">
        <v>6594</v>
      </c>
      <c r="U2714" s="1" t="s">
        <v>53</v>
      </c>
      <c r="V2714" s="1" t="s">
        <v>6668</v>
      </c>
      <c r="Y2714" s="1" t="s">
        <v>5244</v>
      </c>
      <c r="Z2714" s="1" t="s">
        <v>8408</v>
      </c>
      <c r="AC2714" s="1">
        <v>26</v>
      </c>
      <c r="AD2714" s="1" t="s">
        <v>141</v>
      </c>
      <c r="AE2714" s="1" t="s">
        <v>8729</v>
      </c>
      <c r="AJ2714" s="1" t="s">
        <v>17</v>
      </c>
      <c r="AK2714" s="1" t="s">
        <v>8908</v>
      </c>
      <c r="AL2714" s="1" t="s">
        <v>636</v>
      </c>
      <c r="AM2714" s="1" t="s">
        <v>8934</v>
      </c>
      <c r="AN2714" s="1" t="s">
        <v>109</v>
      </c>
      <c r="AO2714" s="1" t="s">
        <v>8966</v>
      </c>
      <c r="AP2714" s="1" t="s">
        <v>58</v>
      </c>
      <c r="AQ2714" s="1" t="s">
        <v>6774</v>
      </c>
      <c r="AR2714" s="1" t="s">
        <v>5245</v>
      </c>
      <c r="AS2714" s="1" t="s">
        <v>11714</v>
      </c>
    </row>
    <row r="2715" spans="1:72" ht="13.5" customHeight="1" x14ac:dyDescent="0.25">
      <c r="A2715" s="4" t="str">
        <f t="shared" si="83"/>
        <v>1687_풍각남면_297</v>
      </c>
      <c r="B2715" s="1">
        <v>1687</v>
      </c>
      <c r="C2715" s="1" t="s">
        <v>11322</v>
      </c>
      <c r="D2715" s="1" t="s">
        <v>11323</v>
      </c>
      <c r="E2715" s="1">
        <v>2714</v>
      </c>
      <c r="F2715" s="1">
        <v>14</v>
      </c>
      <c r="G2715" s="1" t="s">
        <v>5157</v>
      </c>
      <c r="H2715" s="1" t="s">
        <v>6469</v>
      </c>
      <c r="I2715" s="1">
        <v>3</v>
      </c>
      <c r="L2715" s="1">
        <v>1</v>
      </c>
      <c r="M2715" s="1" t="s">
        <v>1501</v>
      </c>
      <c r="N2715" s="1" t="s">
        <v>12226</v>
      </c>
      <c r="S2715" s="1" t="s">
        <v>2769</v>
      </c>
      <c r="T2715" s="1" t="s">
        <v>6634</v>
      </c>
      <c r="Y2715" s="1" t="s">
        <v>5246</v>
      </c>
      <c r="Z2715" s="1" t="s">
        <v>8409</v>
      </c>
      <c r="AF2715" s="1" t="s">
        <v>531</v>
      </c>
      <c r="AG2715" s="1" t="s">
        <v>8781</v>
      </c>
    </row>
    <row r="2716" spans="1:72" ht="13.5" customHeight="1" x14ac:dyDescent="0.25">
      <c r="A2716" s="4" t="str">
        <f t="shared" si="83"/>
        <v>1687_풍각남면_297</v>
      </c>
      <c r="B2716" s="1">
        <v>1687</v>
      </c>
      <c r="C2716" s="1" t="s">
        <v>11322</v>
      </c>
      <c r="D2716" s="1" t="s">
        <v>11323</v>
      </c>
      <c r="E2716" s="1">
        <v>2715</v>
      </c>
      <c r="F2716" s="1">
        <v>14</v>
      </c>
      <c r="G2716" s="1" t="s">
        <v>5157</v>
      </c>
      <c r="H2716" s="1" t="s">
        <v>6469</v>
      </c>
      <c r="I2716" s="1">
        <v>3</v>
      </c>
      <c r="L2716" s="1">
        <v>1</v>
      </c>
      <c r="M2716" s="1" t="s">
        <v>1501</v>
      </c>
      <c r="N2716" s="1" t="s">
        <v>12226</v>
      </c>
      <c r="S2716" s="1" t="s">
        <v>343</v>
      </c>
      <c r="T2716" s="1" t="s">
        <v>6604</v>
      </c>
      <c r="Y2716" s="1" t="s">
        <v>13969</v>
      </c>
      <c r="Z2716" s="1" t="s">
        <v>8410</v>
      </c>
      <c r="AC2716" s="1">
        <v>2</v>
      </c>
      <c r="AD2716" s="1" t="s">
        <v>69</v>
      </c>
      <c r="AE2716" s="1" t="s">
        <v>6722</v>
      </c>
      <c r="AF2716" s="1" t="s">
        <v>97</v>
      </c>
      <c r="AG2716" s="1" t="s">
        <v>8774</v>
      </c>
    </row>
    <row r="2717" spans="1:72" ht="13.5" customHeight="1" x14ac:dyDescent="0.25">
      <c r="A2717" s="4" t="str">
        <f t="shared" si="83"/>
        <v>1687_풍각남면_297</v>
      </c>
      <c r="B2717" s="1">
        <v>1687</v>
      </c>
      <c r="C2717" s="1" t="s">
        <v>11322</v>
      </c>
      <c r="D2717" s="1" t="s">
        <v>11323</v>
      </c>
      <c r="E2717" s="1">
        <v>2716</v>
      </c>
      <c r="F2717" s="1">
        <v>14</v>
      </c>
      <c r="G2717" s="1" t="s">
        <v>5157</v>
      </c>
      <c r="H2717" s="1" t="s">
        <v>6469</v>
      </c>
      <c r="I2717" s="1">
        <v>3</v>
      </c>
      <c r="L2717" s="1">
        <v>2</v>
      </c>
      <c r="M2717" s="1" t="s">
        <v>5248</v>
      </c>
      <c r="N2717" s="1" t="s">
        <v>8411</v>
      </c>
      <c r="T2717" s="1" t="s">
        <v>11368</v>
      </c>
      <c r="U2717" s="1" t="s">
        <v>5247</v>
      </c>
      <c r="V2717" s="1" t="s">
        <v>6987</v>
      </c>
      <c r="Y2717" s="1" t="s">
        <v>5248</v>
      </c>
      <c r="Z2717" s="1" t="s">
        <v>8411</v>
      </c>
      <c r="AC2717" s="1">
        <v>63</v>
      </c>
      <c r="AD2717" s="1" t="s">
        <v>96</v>
      </c>
      <c r="AE2717" s="1" t="s">
        <v>8721</v>
      </c>
      <c r="AJ2717" s="1" t="s">
        <v>17</v>
      </c>
      <c r="AK2717" s="1" t="s">
        <v>8908</v>
      </c>
      <c r="AL2717" s="1" t="s">
        <v>56</v>
      </c>
      <c r="AM2717" s="1" t="s">
        <v>11552</v>
      </c>
      <c r="AT2717" s="1" t="s">
        <v>44</v>
      </c>
      <c r="AU2717" s="1" t="s">
        <v>6669</v>
      </c>
      <c r="AV2717" s="1" t="s">
        <v>5249</v>
      </c>
      <c r="AW2717" s="1" t="s">
        <v>8474</v>
      </c>
      <c r="BG2717" s="1" t="s">
        <v>44</v>
      </c>
      <c r="BH2717" s="1" t="s">
        <v>6669</v>
      </c>
      <c r="BI2717" s="1" t="s">
        <v>1037</v>
      </c>
      <c r="BJ2717" s="1" t="s">
        <v>8059</v>
      </c>
      <c r="BK2717" s="1" t="s">
        <v>44</v>
      </c>
      <c r="BL2717" s="1" t="s">
        <v>6669</v>
      </c>
      <c r="BM2717" s="1" t="s">
        <v>5250</v>
      </c>
      <c r="BN2717" s="1" t="s">
        <v>10672</v>
      </c>
      <c r="BO2717" s="1" t="s">
        <v>618</v>
      </c>
      <c r="BP2717" s="1" t="s">
        <v>6817</v>
      </c>
      <c r="BQ2717" s="1" t="s">
        <v>13518</v>
      </c>
      <c r="BR2717" s="1" t="s">
        <v>13522</v>
      </c>
      <c r="BS2717" s="1" t="s">
        <v>51</v>
      </c>
      <c r="BT2717" s="1" t="s">
        <v>8849</v>
      </c>
    </row>
    <row r="2718" spans="1:72" ht="13.5" customHeight="1" x14ac:dyDescent="0.25">
      <c r="A2718" s="4" t="str">
        <f t="shared" si="83"/>
        <v>1687_풍각남면_297</v>
      </c>
      <c r="B2718" s="1">
        <v>1687</v>
      </c>
      <c r="C2718" s="1" t="s">
        <v>11322</v>
      </c>
      <c r="D2718" s="1" t="s">
        <v>11323</v>
      </c>
      <c r="E2718" s="1">
        <v>2717</v>
      </c>
      <c r="F2718" s="1">
        <v>14</v>
      </c>
      <c r="G2718" s="1" t="s">
        <v>5157</v>
      </c>
      <c r="H2718" s="1" t="s">
        <v>6469</v>
      </c>
      <c r="I2718" s="1">
        <v>3</v>
      </c>
      <c r="L2718" s="1">
        <v>2</v>
      </c>
      <c r="M2718" s="1" t="s">
        <v>5248</v>
      </c>
      <c r="N2718" s="1" t="s">
        <v>8411</v>
      </c>
      <c r="S2718" s="1" t="s">
        <v>52</v>
      </c>
      <c r="T2718" s="1" t="s">
        <v>6593</v>
      </c>
      <c r="U2718" s="1" t="s">
        <v>53</v>
      </c>
      <c r="V2718" s="1" t="s">
        <v>6668</v>
      </c>
      <c r="Y2718" s="1" t="s">
        <v>2733</v>
      </c>
      <c r="Z2718" s="1" t="s">
        <v>8412</v>
      </c>
      <c r="AC2718" s="1">
        <v>56</v>
      </c>
      <c r="AD2718" s="1" t="s">
        <v>521</v>
      </c>
      <c r="AE2718" s="1" t="s">
        <v>8761</v>
      </c>
      <c r="AJ2718" s="1" t="s">
        <v>17</v>
      </c>
      <c r="AK2718" s="1" t="s">
        <v>8908</v>
      </c>
      <c r="AL2718" s="1" t="s">
        <v>1620</v>
      </c>
      <c r="AM2718" s="1" t="s">
        <v>11554</v>
      </c>
      <c r="AN2718" s="1" t="s">
        <v>5251</v>
      </c>
      <c r="AO2718" s="1" t="s">
        <v>8986</v>
      </c>
      <c r="AP2718" s="1" t="s">
        <v>58</v>
      </c>
      <c r="AQ2718" s="1" t="s">
        <v>6774</v>
      </c>
      <c r="AR2718" s="1" t="s">
        <v>5252</v>
      </c>
      <c r="AS2718" s="1" t="s">
        <v>11667</v>
      </c>
      <c r="AT2718" s="1" t="s">
        <v>60</v>
      </c>
      <c r="AU2718" s="1" t="s">
        <v>7012</v>
      </c>
      <c r="AV2718" s="1" t="s">
        <v>4366</v>
      </c>
      <c r="AW2718" s="1" t="s">
        <v>9566</v>
      </c>
      <c r="BB2718" s="1" t="s">
        <v>46</v>
      </c>
      <c r="BC2718" s="1" t="s">
        <v>6783</v>
      </c>
      <c r="BD2718" s="1" t="s">
        <v>1565</v>
      </c>
      <c r="BE2718" s="1" t="s">
        <v>8359</v>
      </c>
      <c r="BG2718" s="1" t="s">
        <v>419</v>
      </c>
      <c r="BH2718" s="1" t="s">
        <v>9168</v>
      </c>
      <c r="BI2718" s="1" t="s">
        <v>4617</v>
      </c>
      <c r="BJ2718" s="1" t="s">
        <v>7381</v>
      </c>
      <c r="BK2718" s="1" t="s">
        <v>60</v>
      </c>
      <c r="BL2718" s="1" t="s">
        <v>7012</v>
      </c>
      <c r="BM2718" s="1" t="s">
        <v>5253</v>
      </c>
      <c r="BN2718" s="1" t="s">
        <v>10673</v>
      </c>
      <c r="BO2718" s="1" t="s">
        <v>78</v>
      </c>
      <c r="BP2718" s="1" t="s">
        <v>6689</v>
      </c>
      <c r="BQ2718" s="1" t="s">
        <v>5254</v>
      </c>
      <c r="BR2718" s="1" t="s">
        <v>11173</v>
      </c>
      <c r="BS2718" s="1" t="s">
        <v>77</v>
      </c>
      <c r="BT2718" s="1" t="s">
        <v>8882</v>
      </c>
    </row>
    <row r="2719" spans="1:72" ht="13.5" customHeight="1" x14ac:dyDescent="0.25">
      <c r="A2719" s="4" t="str">
        <f t="shared" si="83"/>
        <v>1687_풍각남면_297</v>
      </c>
      <c r="B2719" s="1">
        <v>1687</v>
      </c>
      <c r="C2719" s="1" t="s">
        <v>11322</v>
      </c>
      <c r="D2719" s="1" t="s">
        <v>11323</v>
      </c>
      <c r="E2719" s="1">
        <v>2718</v>
      </c>
      <c r="F2719" s="1">
        <v>14</v>
      </c>
      <c r="G2719" s="1" t="s">
        <v>5157</v>
      </c>
      <c r="H2719" s="1" t="s">
        <v>6469</v>
      </c>
      <c r="I2719" s="1">
        <v>3</v>
      </c>
      <c r="L2719" s="1">
        <v>2</v>
      </c>
      <c r="M2719" s="1" t="s">
        <v>5248</v>
      </c>
      <c r="N2719" s="1" t="s">
        <v>8411</v>
      </c>
      <c r="S2719" s="1" t="s">
        <v>93</v>
      </c>
      <c r="T2719" s="1" t="s">
        <v>6597</v>
      </c>
      <c r="U2719" s="1" t="s">
        <v>813</v>
      </c>
      <c r="V2719" s="1" t="s">
        <v>6722</v>
      </c>
      <c r="Y2719" s="1" t="s">
        <v>5255</v>
      </c>
      <c r="Z2719" s="1" t="s">
        <v>8413</v>
      </c>
      <c r="AC2719" s="1">
        <v>30</v>
      </c>
      <c r="AD2719" s="1" t="s">
        <v>136</v>
      </c>
      <c r="AE2719" s="1" t="s">
        <v>8728</v>
      </c>
    </row>
    <row r="2720" spans="1:72" ht="13.5" customHeight="1" x14ac:dyDescent="0.25">
      <c r="A2720" s="4" t="str">
        <f t="shared" si="83"/>
        <v>1687_풍각남면_297</v>
      </c>
      <c r="B2720" s="1">
        <v>1687</v>
      </c>
      <c r="C2720" s="1" t="s">
        <v>11322</v>
      </c>
      <c r="D2720" s="1" t="s">
        <v>11323</v>
      </c>
      <c r="E2720" s="1">
        <v>2719</v>
      </c>
      <c r="F2720" s="1">
        <v>14</v>
      </c>
      <c r="G2720" s="1" t="s">
        <v>5157</v>
      </c>
      <c r="H2720" s="1" t="s">
        <v>6469</v>
      </c>
      <c r="I2720" s="1">
        <v>3</v>
      </c>
      <c r="L2720" s="1">
        <v>2</v>
      </c>
      <c r="M2720" s="1" t="s">
        <v>5248</v>
      </c>
      <c r="N2720" s="1" t="s">
        <v>8411</v>
      </c>
      <c r="S2720" s="1" t="s">
        <v>93</v>
      </c>
      <c r="T2720" s="1" t="s">
        <v>6597</v>
      </c>
      <c r="U2720" s="1" t="s">
        <v>5256</v>
      </c>
      <c r="V2720" s="1" t="s">
        <v>6988</v>
      </c>
      <c r="Y2720" s="1" t="s">
        <v>4206</v>
      </c>
      <c r="Z2720" s="1" t="s">
        <v>8414</v>
      </c>
      <c r="AC2720" s="1">
        <v>28</v>
      </c>
      <c r="AD2720" s="1" t="s">
        <v>340</v>
      </c>
      <c r="AE2720" s="1" t="s">
        <v>8750</v>
      </c>
    </row>
    <row r="2721" spans="1:72" ht="13.5" customHeight="1" x14ac:dyDescent="0.25">
      <c r="A2721" s="4" t="str">
        <f t="shared" si="83"/>
        <v>1687_풍각남면_297</v>
      </c>
      <c r="B2721" s="1">
        <v>1687</v>
      </c>
      <c r="C2721" s="1" t="s">
        <v>11322</v>
      </c>
      <c r="D2721" s="1" t="s">
        <v>11323</v>
      </c>
      <c r="E2721" s="1">
        <v>2720</v>
      </c>
      <c r="F2721" s="1">
        <v>14</v>
      </c>
      <c r="G2721" s="1" t="s">
        <v>5157</v>
      </c>
      <c r="H2721" s="1" t="s">
        <v>6469</v>
      </c>
      <c r="I2721" s="1">
        <v>3</v>
      </c>
      <c r="L2721" s="1">
        <v>2</v>
      </c>
      <c r="M2721" s="1" t="s">
        <v>5248</v>
      </c>
      <c r="N2721" s="1" t="s">
        <v>8411</v>
      </c>
      <c r="S2721" s="1" t="s">
        <v>93</v>
      </c>
      <c r="T2721" s="1" t="s">
        <v>6597</v>
      </c>
      <c r="Y2721" s="1" t="s">
        <v>797</v>
      </c>
      <c r="Z2721" s="1" t="s">
        <v>7264</v>
      </c>
      <c r="AC2721" s="1">
        <v>8</v>
      </c>
      <c r="AD2721" s="1" t="s">
        <v>429</v>
      </c>
      <c r="AE2721" s="1" t="s">
        <v>8759</v>
      </c>
    </row>
    <row r="2722" spans="1:72" ht="13.5" customHeight="1" x14ac:dyDescent="0.25">
      <c r="A2722" s="4" t="str">
        <f t="shared" si="83"/>
        <v>1687_풍각남면_297</v>
      </c>
      <c r="B2722" s="1">
        <v>1687</v>
      </c>
      <c r="C2722" s="1" t="s">
        <v>11322</v>
      </c>
      <c r="D2722" s="1" t="s">
        <v>11323</v>
      </c>
      <c r="E2722" s="1">
        <v>2721</v>
      </c>
      <c r="F2722" s="1">
        <v>14</v>
      </c>
      <c r="G2722" s="1" t="s">
        <v>5157</v>
      </c>
      <c r="H2722" s="1" t="s">
        <v>6469</v>
      </c>
      <c r="I2722" s="1">
        <v>3</v>
      </c>
      <c r="L2722" s="1">
        <v>2</v>
      </c>
      <c r="M2722" s="1" t="s">
        <v>5248</v>
      </c>
      <c r="N2722" s="1" t="s">
        <v>8411</v>
      </c>
      <c r="S2722" s="1" t="s">
        <v>341</v>
      </c>
      <c r="T2722" s="1" t="s">
        <v>6594</v>
      </c>
      <c r="U2722" s="1" t="s">
        <v>5257</v>
      </c>
      <c r="V2722" s="1" t="s">
        <v>6989</v>
      </c>
      <c r="Y2722" s="1" t="s">
        <v>1892</v>
      </c>
      <c r="Z2722" s="1" t="s">
        <v>7564</v>
      </c>
      <c r="AC2722" s="1">
        <v>25</v>
      </c>
      <c r="AD2722" s="1" t="s">
        <v>401</v>
      </c>
      <c r="AE2722" s="1" t="s">
        <v>8754</v>
      </c>
      <c r="AF2722" s="1" t="s">
        <v>97</v>
      </c>
      <c r="AG2722" s="1" t="s">
        <v>8774</v>
      </c>
    </row>
    <row r="2723" spans="1:72" ht="13.5" customHeight="1" x14ac:dyDescent="0.25">
      <c r="A2723" s="4" t="str">
        <f t="shared" si="83"/>
        <v>1687_풍각남면_297</v>
      </c>
      <c r="B2723" s="1">
        <v>1687</v>
      </c>
      <c r="C2723" s="1" t="s">
        <v>11322</v>
      </c>
      <c r="D2723" s="1" t="s">
        <v>11323</v>
      </c>
      <c r="E2723" s="1">
        <v>2722</v>
      </c>
      <c r="F2723" s="1">
        <v>14</v>
      </c>
      <c r="G2723" s="1" t="s">
        <v>5157</v>
      </c>
      <c r="H2723" s="1" t="s">
        <v>6469</v>
      </c>
      <c r="I2723" s="1">
        <v>3</v>
      </c>
      <c r="L2723" s="1">
        <v>3</v>
      </c>
      <c r="M2723" s="1" t="s">
        <v>5258</v>
      </c>
      <c r="N2723" s="1" t="s">
        <v>8415</v>
      </c>
      <c r="T2723" s="1" t="s">
        <v>11369</v>
      </c>
      <c r="U2723" s="1" t="s">
        <v>640</v>
      </c>
      <c r="V2723" s="1" t="s">
        <v>6711</v>
      </c>
      <c r="Y2723" s="1" t="s">
        <v>5258</v>
      </c>
      <c r="Z2723" s="1" t="s">
        <v>8415</v>
      </c>
      <c r="AC2723" s="1">
        <v>41</v>
      </c>
      <c r="AD2723" s="1" t="s">
        <v>287</v>
      </c>
      <c r="AE2723" s="1" t="s">
        <v>8744</v>
      </c>
      <c r="AJ2723" s="1" t="s">
        <v>17</v>
      </c>
      <c r="AK2723" s="1" t="s">
        <v>8908</v>
      </c>
      <c r="AL2723" s="1" t="s">
        <v>51</v>
      </c>
      <c r="AM2723" s="1" t="s">
        <v>8849</v>
      </c>
      <c r="AN2723" s="1" t="s">
        <v>5251</v>
      </c>
      <c r="AO2723" s="1" t="s">
        <v>8986</v>
      </c>
      <c r="AP2723" s="1" t="s">
        <v>58</v>
      </c>
      <c r="AQ2723" s="1" t="s">
        <v>6774</v>
      </c>
      <c r="AR2723" s="1" t="s">
        <v>5252</v>
      </c>
      <c r="AS2723" s="1" t="s">
        <v>11667</v>
      </c>
      <c r="AT2723" s="1" t="s">
        <v>44</v>
      </c>
      <c r="AU2723" s="1" t="s">
        <v>6669</v>
      </c>
      <c r="AV2723" s="1" t="s">
        <v>13876</v>
      </c>
      <c r="AW2723" s="1" t="s">
        <v>8206</v>
      </c>
      <c r="BB2723" s="1" t="s">
        <v>46</v>
      </c>
      <c r="BC2723" s="1" t="s">
        <v>6783</v>
      </c>
      <c r="BD2723" s="1" t="s">
        <v>5259</v>
      </c>
      <c r="BE2723" s="1" t="s">
        <v>9850</v>
      </c>
      <c r="BG2723" s="1" t="s">
        <v>60</v>
      </c>
      <c r="BH2723" s="1" t="s">
        <v>7012</v>
      </c>
      <c r="BI2723" s="1" t="s">
        <v>5260</v>
      </c>
      <c r="BJ2723" s="1" t="s">
        <v>7797</v>
      </c>
      <c r="BK2723" s="1" t="s">
        <v>60</v>
      </c>
      <c r="BL2723" s="1" t="s">
        <v>7012</v>
      </c>
      <c r="BM2723" s="1" t="s">
        <v>5261</v>
      </c>
      <c r="BN2723" s="1" t="s">
        <v>10674</v>
      </c>
      <c r="BO2723" s="1" t="s">
        <v>78</v>
      </c>
      <c r="BP2723" s="1" t="s">
        <v>6689</v>
      </c>
      <c r="BQ2723" s="1" t="s">
        <v>5254</v>
      </c>
      <c r="BR2723" s="1" t="s">
        <v>11173</v>
      </c>
      <c r="BS2723" s="1" t="s">
        <v>77</v>
      </c>
      <c r="BT2723" s="1" t="s">
        <v>8882</v>
      </c>
    </row>
    <row r="2724" spans="1:72" ht="13.5" customHeight="1" x14ac:dyDescent="0.25">
      <c r="A2724" s="4" t="str">
        <f t="shared" si="83"/>
        <v>1687_풍각남면_297</v>
      </c>
      <c r="B2724" s="1">
        <v>1687</v>
      </c>
      <c r="C2724" s="1" t="s">
        <v>11322</v>
      </c>
      <c r="D2724" s="1" t="s">
        <v>11323</v>
      </c>
      <c r="E2724" s="1">
        <v>2723</v>
      </c>
      <c r="F2724" s="1">
        <v>14</v>
      </c>
      <c r="G2724" s="1" t="s">
        <v>5157</v>
      </c>
      <c r="H2724" s="1" t="s">
        <v>6469</v>
      </c>
      <c r="I2724" s="1">
        <v>3</v>
      </c>
      <c r="L2724" s="1">
        <v>3</v>
      </c>
      <c r="M2724" s="1" t="s">
        <v>5258</v>
      </c>
      <c r="N2724" s="1" t="s">
        <v>8415</v>
      </c>
      <c r="S2724" s="1" t="s">
        <v>52</v>
      </c>
      <c r="T2724" s="1" t="s">
        <v>6593</v>
      </c>
      <c r="U2724" s="1" t="s">
        <v>5262</v>
      </c>
      <c r="V2724" s="1" t="s">
        <v>13363</v>
      </c>
      <c r="Y2724" s="1" t="s">
        <v>13528</v>
      </c>
      <c r="Z2724" s="1" t="s">
        <v>13529</v>
      </c>
      <c r="AC2724" s="1">
        <v>41</v>
      </c>
      <c r="AD2724" s="1" t="s">
        <v>287</v>
      </c>
      <c r="AE2724" s="1" t="s">
        <v>8744</v>
      </c>
      <c r="AJ2724" s="1" t="s">
        <v>17</v>
      </c>
      <c r="AK2724" s="1" t="s">
        <v>8908</v>
      </c>
      <c r="AL2724" s="1" t="s">
        <v>1118</v>
      </c>
      <c r="AM2724" s="1" t="s">
        <v>8898</v>
      </c>
      <c r="AT2724" s="1" t="s">
        <v>60</v>
      </c>
      <c r="AU2724" s="1" t="s">
        <v>7012</v>
      </c>
      <c r="AV2724" s="1" t="s">
        <v>5263</v>
      </c>
      <c r="AW2724" s="1" t="s">
        <v>9635</v>
      </c>
      <c r="BB2724" s="1" t="s">
        <v>214</v>
      </c>
      <c r="BC2724" s="1" t="s">
        <v>13383</v>
      </c>
      <c r="BD2724" s="1" t="s">
        <v>5264</v>
      </c>
      <c r="BE2724" s="1" t="s">
        <v>9851</v>
      </c>
      <c r="BG2724" s="1" t="s">
        <v>78</v>
      </c>
      <c r="BH2724" s="1" t="s">
        <v>6689</v>
      </c>
      <c r="BI2724" s="1" t="s">
        <v>5265</v>
      </c>
      <c r="BJ2724" s="1" t="s">
        <v>10101</v>
      </c>
      <c r="BK2724" s="1" t="s">
        <v>60</v>
      </c>
      <c r="BL2724" s="1" t="s">
        <v>7012</v>
      </c>
      <c r="BM2724" s="1" t="s">
        <v>2755</v>
      </c>
      <c r="BN2724" s="1" t="s">
        <v>10525</v>
      </c>
      <c r="BO2724" s="1" t="s">
        <v>216</v>
      </c>
      <c r="BP2724" s="1" t="s">
        <v>13344</v>
      </c>
      <c r="BQ2724" s="1" t="s">
        <v>13970</v>
      </c>
      <c r="BR2724" s="1" t="s">
        <v>9398</v>
      </c>
      <c r="BS2724" s="1" t="s">
        <v>51</v>
      </c>
      <c r="BT2724" s="1" t="s">
        <v>8849</v>
      </c>
    </row>
    <row r="2725" spans="1:72" ht="13.5" customHeight="1" x14ac:dyDescent="0.25">
      <c r="A2725" s="4" t="str">
        <f t="shared" si="83"/>
        <v>1687_풍각남면_297</v>
      </c>
      <c r="B2725" s="1">
        <v>1687</v>
      </c>
      <c r="C2725" s="1" t="s">
        <v>11322</v>
      </c>
      <c r="D2725" s="1" t="s">
        <v>11323</v>
      </c>
      <c r="E2725" s="1">
        <v>2724</v>
      </c>
      <c r="F2725" s="1">
        <v>14</v>
      </c>
      <c r="G2725" s="1" t="s">
        <v>5157</v>
      </c>
      <c r="H2725" s="1" t="s">
        <v>6469</v>
      </c>
      <c r="I2725" s="1">
        <v>3</v>
      </c>
      <c r="L2725" s="1">
        <v>3</v>
      </c>
      <c r="M2725" s="1" t="s">
        <v>5258</v>
      </c>
      <c r="N2725" s="1" t="s">
        <v>8415</v>
      </c>
      <c r="S2725" s="1" t="s">
        <v>93</v>
      </c>
      <c r="T2725" s="1" t="s">
        <v>6597</v>
      </c>
      <c r="U2725" s="1" t="s">
        <v>5219</v>
      </c>
      <c r="V2725" s="1" t="s">
        <v>6983</v>
      </c>
      <c r="Y2725" s="1" t="s">
        <v>660</v>
      </c>
      <c r="Z2725" s="1" t="s">
        <v>7234</v>
      </c>
      <c r="AC2725" s="1">
        <v>19</v>
      </c>
      <c r="AD2725" s="1" t="s">
        <v>188</v>
      </c>
      <c r="AE2725" s="1" t="s">
        <v>8734</v>
      </c>
    </row>
    <row r="2726" spans="1:72" ht="13.5" customHeight="1" x14ac:dyDescent="0.25">
      <c r="A2726" s="4" t="str">
        <f t="shared" si="83"/>
        <v>1687_풍각남면_297</v>
      </c>
      <c r="B2726" s="1">
        <v>1687</v>
      </c>
      <c r="C2726" s="1" t="s">
        <v>11322</v>
      </c>
      <c r="D2726" s="1" t="s">
        <v>11323</v>
      </c>
      <c r="E2726" s="1">
        <v>2725</v>
      </c>
      <c r="F2726" s="1">
        <v>14</v>
      </c>
      <c r="G2726" s="1" t="s">
        <v>5157</v>
      </c>
      <c r="H2726" s="1" t="s">
        <v>6469</v>
      </c>
      <c r="I2726" s="1">
        <v>3</v>
      </c>
      <c r="L2726" s="1">
        <v>3</v>
      </c>
      <c r="M2726" s="1" t="s">
        <v>5258</v>
      </c>
      <c r="N2726" s="1" t="s">
        <v>8415</v>
      </c>
      <c r="S2726" s="1" t="s">
        <v>93</v>
      </c>
      <c r="T2726" s="1" t="s">
        <v>6597</v>
      </c>
      <c r="Y2726" s="1" t="s">
        <v>5266</v>
      </c>
      <c r="Z2726" s="1" t="s">
        <v>8416</v>
      </c>
      <c r="AC2726" s="1">
        <v>14</v>
      </c>
      <c r="AD2726" s="1" t="s">
        <v>240</v>
      </c>
      <c r="AE2726" s="1" t="s">
        <v>8740</v>
      </c>
    </row>
    <row r="2727" spans="1:72" ht="13.5" customHeight="1" x14ac:dyDescent="0.25">
      <c r="A2727" s="4" t="str">
        <f t="shared" si="83"/>
        <v>1687_풍각남면_297</v>
      </c>
      <c r="B2727" s="1">
        <v>1687</v>
      </c>
      <c r="C2727" s="1" t="s">
        <v>11322</v>
      </c>
      <c r="D2727" s="1" t="s">
        <v>11323</v>
      </c>
      <c r="E2727" s="1">
        <v>2726</v>
      </c>
      <c r="F2727" s="1">
        <v>14</v>
      </c>
      <c r="G2727" s="1" t="s">
        <v>5157</v>
      </c>
      <c r="H2727" s="1" t="s">
        <v>6469</v>
      </c>
      <c r="I2727" s="1">
        <v>3</v>
      </c>
      <c r="L2727" s="1">
        <v>4</v>
      </c>
      <c r="M2727" s="1" t="s">
        <v>1745</v>
      </c>
      <c r="N2727" s="1" t="s">
        <v>8417</v>
      </c>
      <c r="T2727" s="1" t="s">
        <v>11368</v>
      </c>
      <c r="U2727" s="1" t="s">
        <v>640</v>
      </c>
      <c r="V2727" s="1" t="s">
        <v>6711</v>
      </c>
      <c r="Y2727" s="1" t="s">
        <v>1745</v>
      </c>
      <c r="Z2727" s="1" t="s">
        <v>8417</v>
      </c>
      <c r="AC2727" s="1">
        <v>52</v>
      </c>
      <c r="AD2727" s="1" t="s">
        <v>747</v>
      </c>
      <c r="AE2727" s="1" t="s">
        <v>8766</v>
      </c>
      <c r="AJ2727" s="1" t="s">
        <v>17</v>
      </c>
      <c r="AK2727" s="1" t="s">
        <v>8908</v>
      </c>
      <c r="AL2727" s="1" t="s">
        <v>5267</v>
      </c>
      <c r="AM2727" s="1" t="s">
        <v>11642</v>
      </c>
      <c r="AN2727" s="1" t="s">
        <v>636</v>
      </c>
      <c r="AO2727" s="1" t="s">
        <v>8934</v>
      </c>
      <c r="AP2727" s="1" t="s">
        <v>58</v>
      </c>
      <c r="AQ2727" s="1" t="s">
        <v>6774</v>
      </c>
      <c r="AR2727" s="1" t="s">
        <v>5268</v>
      </c>
      <c r="AS2727" s="1" t="s">
        <v>9124</v>
      </c>
      <c r="AT2727" s="1" t="s">
        <v>44</v>
      </c>
      <c r="AU2727" s="1" t="s">
        <v>6669</v>
      </c>
      <c r="AV2727" s="1" t="s">
        <v>1351</v>
      </c>
      <c r="AW2727" s="1" t="s">
        <v>7416</v>
      </c>
      <c r="BB2727" s="1" t="s">
        <v>46</v>
      </c>
      <c r="BC2727" s="1" t="s">
        <v>6783</v>
      </c>
      <c r="BD2727" s="1" t="s">
        <v>5137</v>
      </c>
      <c r="BE2727" s="1" t="s">
        <v>7806</v>
      </c>
      <c r="BG2727" s="1" t="s">
        <v>44</v>
      </c>
      <c r="BH2727" s="1" t="s">
        <v>6669</v>
      </c>
      <c r="BI2727" s="1" t="s">
        <v>1311</v>
      </c>
      <c r="BJ2727" s="1" t="s">
        <v>7871</v>
      </c>
      <c r="BK2727" s="1" t="s">
        <v>44</v>
      </c>
      <c r="BL2727" s="1" t="s">
        <v>6669</v>
      </c>
      <c r="BM2727" s="1" t="s">
        <v>5269</v>
      </c>
      <c r="BN2727" s="1" t="s">
        <v>10675</v>
      </c>
      <c r="BO2727" s="1" t="s">
        <v>44</v>
      </c>
      <c r="BP2727" s="1" t="s">
        <v>6669</v>
      </c>
      <c r="BQ2727" s="1" t="s">
        <v>496</v>
      </c>
      <c r="BR2727" s="1" t="s">
        <v>7751</v>
      </c>
      <c r="BS2727" s="1" t="s">
        <v>636</v>
      </c>
      <c r="BT2727" s="1" t="s">
        <v>8934</v>
      </c>
    </row>
    <row r="2728" spans="1:72" ht="13.5" customHeight="1" x14ac:dyDescent="0.25">
      <c r="A2728" s="4" t="str">
        <f t="shared" si="83"/>
        <v>1687_풍각남면_297</v>
      </c>
      <c r="B2728" s="1">
        <v>1687</v>
      </c>
      <c r="C2728" s="1" t="s">
        <v>11322</v>
      </c>
      <c r="D2728" s="1" t="s">
        <v>11323</v>
      </c>
      <c r="E2728" s="1">
        <v>2727</v>
      </c>
      <c r="F2728" s="1">
        <v>14</v>
      </c>
      <c r="G2728" s="1" t="s">
        <v>5157</v>
      </c>
      <c r="H2728" s="1" t="s">
        <v>6469</v>
      </c>
      <c r="I2728" s="1">
        <v>3</v>
      </c>
      <c r="L2728" s="1">
        <v>4</v>
      </c>
      <c r="M2728" s="1" t="s">
        <v>1745</v>
      </c>
      <c r="N2728" s="1" t="s">
        <v>8417</v>
      </c>
      <c r="S2728" s="1" t="s">
        <v>52</v>
      </c>
      <c r="T2728" s="1" t="s">
        <v>6593</v>
      </c>
      <c r="U2728" s="1" t="s">
        <v>53</v>
      </c>
      <c r="V2728" s="1" t="s">
        <v>6668</v>
      </c>
      <c r="Y2728" s="1" t="s">
        <v>4093</v>
      </c>
      <c r="Z2728" s="1" t="s">
        <v>11520</v>
      </c>
      <c r="AC2728" s="1">
        <v>52</v>
      </c>
      <c r="AD2728" s="1" t="s">
        <v>747</v>
      </c>
      <c r="AE2728" s="1" t="s">
        <v>8766</v>
      </c>
      <c r="AJ2728" s="1" t="s">
        <v>17</v>
      </c>
      <c r="AK2728" s="1" t="s">
        <v>8908</v>
      </c>
      <c r="AL2728" s="1" t="s">
        <v>1060</v>
      </c>
      <c r="AM2728" s="1" t="s">
        <v>8923</v>
      </c>
      <c r="AN2728" s="1" t="s">
        <v>1390</v>
      </c>
      <c r="AO2728" s="1" t="s">
        <v>8973</v>
      </c>
      <c r="AP2728" s="1" t="s">
        <v>13340</v>
      </c>
      <c r="AQ2728" s="1" t="s">
        <v>13341</v>
      </c>
      <c r="AR2728" s="1" t="s">
        <v>13339</v>
      </c>
      <c r="AS2728" s="1" t="s">
        <v>13342</v>
      </c>
      <c r="AT2728" s="1" t="s">
        <v>44</v>
      </c>
      <c r="AU2728" s="1" t="s">
        <v>6669</v>
      </c>
      <c r="AV2728" s="1" t="s">
        <v>946</v>
      </c>
      <c r="AW2728" s="1" t="s">
        <v>7299</v>
      </c>
      <c r="BB2728" s="1" t="s">
        <v>46</v>
      </c>
      <c r="BC2728" s="1" t="s">
        <v>6783</v>
      </c>
      <c r="BD2728" s="1" t="s">
        <v>13919</v>
      </c>
      <c r="BE2728" s="1" t="s">
        <v>8171</v>
      </c>
      <c r="BG2728" s="1" t="s">
        <v>44</v>
      </c>
      <c r="BH2728" s="1" t="s">
        <v>6669</v>
      </c>
      <c r="BI2728" s="1" t="s">
        <v>1783</v>
      </c>
      <c r="BJ2728" s="1" t="s">
        <v>7916</v>
      </c>
      <c r="BM2728" s="1" t="s">
        <v>320</v>
      </c>
      <c r="BN2728" s="1" t="s">
        <v>11933</v>
      </c>
      <c r="BO2728" s="1" t="s">
        <v>44</v>
      </c>
      <c r="BP2728" s="1" t="s">
        <v>6669</v>
      </c>
      <c r="BQ2728" s="1" t="s">
        <v>746</v>
      </c>
      <c r="BR2728" s="1" t="s">
        <v>7255</v>
      </c>
      <c r="BS2728" s="1" t="s">
        <v>1060</v>
      </c>
      <c r="BT2728" s="1" t="s">
        <v>8923</v>
      </c>
    </row>
    <row r="2729" spans="1:72" ht="13.5" customHeight="1" x14ac:dyDescent="0.25">
      <c r="A2729" s="4" t="str">
        <f t="shared" si="83"/>
        <v>1687_풍각남면_297</v>
      </c>
      <c r="B2729" s="1">
        <v>1687</v>
      </c>
      <c r="C2729" s="1" t="s">
        <v>11322</v>
      </c>
      <c r="D2729" s="1" t="s">
        <v>11323</v>
      </c>
      <c r="E2729" s="1">
        <v>2728</v>
      </c>
      <c r="F2729" s="1">
        <v>14</v>
      </c>
      <c r="G2729" s="1" t="s">
        <v>5157</v>
      </c>
      <c r="H2729" s="1" t="s">
        <v>6469</v>
      </c>
      <c r="I2729" s="1">
        <v>3</v>
      </c>
      <c r="L2729" s="1">
        <v>4</v>
      </c>
      <c r="M2729" s="1" t="s">
        <v>1745</v>
      </c>
      <c r="N2729" s="1" t="s">
        <v>8417</v>
      </c>
      <c r="S2729" s="1" t="s">
        <v>93</v>
      </c>
      <c r="T2729" s="1" t="s">
        <v>6597</v>
      </c>
      <c r="U2729" s="1" t="s">
        <v>44</v>
      </c>
      <c r="V2729" s="1" t="s">
        <v>6669</v>
      </c>
      <c r="Y2729" s="1" t="s">
        <v>5156</v>
      </c>
      <c r="Z2729" s="1" t="s">
        <v>7279</v>
      </c>
      <c r="AC2729" s="1">
        <v>29</v>
      </c>
      <c r="AD2729" s="1" t="s">
        <v>422</v>
      </c>
      <c r="AE2729" s="1" t="s">
        <v>8757</v>
      </c>
    </row>
    <row r="2730" spans="1:72" ht="13.5" customHeight="1" x14ac:dyDescent="0.25">
      <c r="A2730" s="4" t="str">
        <f t="shared" si="83"/>
        <v>1687_풍각남면_297</v>
      </c>
      <c r="B2730" s="1">
        <v>1687</v>
      </c>
      <c r="C2730" s="1" t="s">
        <v>11322</v>
      </c>
      <c r="D2730" s="1" t="s">
        <v>11323</v>
      </c>
      <c r="E2730" s="1">
        <v>2729</v>
      </c>
      <c r="F2730" s="1">
        <v>14</v>
      </c>
      <c r="G2730" s="1" t="s">
        <v>5157</v>
      </c>
      <c r="H2730" s="1" t="s">
        <v>6469</v>
      </c>
      <c r="I2730" s="1">
        <v>3</v>
      </c>
      <c r="L2730" s="1">
        <v>4</v>
      </c>
      <c r="M2730" s="1" t="s">
        <v>1745</v>
      </c>
      <c r="N2730" s="1" t="s">
        <v>8417</v>
      </c>
      <c r="S2730" s="1" t="s">
        <v>70</v>
      </c>
      <c r="T2730" s="1" t="s">
        <v>6596</v>
      </c>
      <c r="Y2730" s="1" t="s">
        <v>4100</v>
      </c>
      <c r="Z2730" s="1" t="s">
        <v>8101</v>
      </c>
      <c r="AC2730" s="1">
        <v>19</v>
      </c>
      <c r="AD2730" s="1" t="s">
        <v>188</v>
      </c>
      <c r="AE2730" s="1" t="s">
        <v>8734</v>
      </c>
    </row>
    <row r="2731" spans="1:72" ht="13.5" customHeight="1" x14ac:dyDescent="0.25">
      <c r="A2731" s="4" t="str">
        <f t="shared" si="83"/>
        <v>1687_풍각남면_297</v>
      </c>
      <c r="B2731" s="1">
        <v>1687</v>
      </c>
      <c r="C2731" s="1" t="s">
        <v>11322</v>
      </c>
      <c r="D2731" s="1" t="s">
        <v>11323</v>
      </c>
      <c r="E2731" s="1">
        <v>2730</v>
      </c>
      <c r="F2731" s="1">
        <v>14</v>
      </c>
      <c r="G2731" s="1" t="s">
        <v>5157</v>
      </c>
      <c r="H2731" s="1" t="s">
        <v>6469</v>
      </c>
      <c r="I2731" s="1">
        <v>3</v>
      </c>
      <c r="L2731" s="1">
        <v>4</v>
      </c>
      <c r="M2731" s="1" t="s">
        <v>1745</v>
      </c>
      <c r="N2731" s="1" t="s">
        <v>8417</v>
      </c>
      <c r="S2731" s="1" t="s">
        <v>70</v>
      </c>
      <c r="T2731" s="1" t="s">
        <v>6596</v>
      </c>
      <c r="Y2731" s="1" t="s">
        <v>5270</v>
      </c>
      <c r="Z2731" s="1" t="s">
        <v>8418</v>
      </c>
      <c r="AC2731" s="1">
        <v>10</v>
      </c>
      <c r="AD2731" s="1" t="s">
        <v>67</v>
      </c>
      <c r="AE2731" s="1" t="s">
        <v>8717</v>
      </c>
    </row>
    <row r="2732" spans="1:72" ht="13.5" customHeight="1" x14ac:dyDescent="0.25">
      <c r="A2732" s="4" t="str">
        <f t="shared" si="83"/>
        <v>1687_풍각남면_297</v>
      </c>
      <c r="B2732" s="1">
        <v>1687</v>
      </c>
      <c r="C2732" s="1" t="s">
        <v>11322</v>
      </c>
      <c r="D2732" s="1" t="s">
        <v>11323</v>
      </c>
      <c r="E2732" s="1">
        <v>2731</v>
      </c>
      <c r="F2732" s="1">
        <v>14</v>
      </c>
      <c r="G2732" s="1" t="s">
        <v>5157</v>
      </c>
      <c r="H2732" s="1" t="s">
        <v>6469</v>
      </c>
      <c r="I2732" s="1">
        <v>3</v>
      </c>
      <c r="L2732" s="1">
        <v>5</v>
      </c>
      <c r="M2732" s="1" t="s">
        <v>2701</v>
      </c>
      <c r="N2732" s="1" t="s">
        <v>7819</v>
      </c>
      <c r="T2732" s="1" t="s">
        <v>11369</v>
      </c>
      <c r="U2732" s="1" t="s">
        <v>640</v>
      </c>
      <c r="V2732" s="1" t="s">
        <v>6711</v>
      </c>
      <c r="Y2732" s="1" t="s">
        <v>2701</v>
      </c>
      <c r="Z2732" s="1" t="s">
        <v>7819</v>
      </c>
      <c r="AC2732" s="1">
        <v>48</v>
      </c>
      <c r="AD2732" s="1" t="s">
        <v>427</v>
      </c>
      <c r="AE2732" s="1" t="s">
        <v>8758</v>
      </c>
      <c r="AJ2732" s="1" t="s">
        <v>17</v>
      </c>
      <c r="AK2732" s="1" t="s">
        <v>8908</v>
      </c>
      <c r="AL2732" s="1" t="s">
        <v>77</v>
      </c>
      <c r="AM2732" s="1" t="s">
        <v>8882</v>
      </c>
      <c r="AN2732" s="1" t="s">
        <v>5251</v>
      </c>
      <c r="AO2732" s="1" t="s">
        <v>8986</v>
      </c>
      <c r="AP2732" s="1" t="s">
        <v>58</v>
      </c>
      <c r="AQ2732" s="1" t="s">
        <v>6774</v>
      </c>
      <c r="AR2732" s="1" t="s">
        <v>5252</v>
      </c>
      <c r="AS2732" s="1" t="s">
        <v>11667</v>
      </c>
      <c r="AT2732" s="1" t="s">
        <v>60</v>
      </c>
      <c r="AU2732" s="1" t="s">
        <v>7012</v>
      </c>
      <c r="AV2732" s="1" t="s">
        <v>4366</v>
      </c>
      <c r="AW2732" s="1" t="s">
        <v>9566</v>
      </c>
      <c r="BB2732" s="1" t="s">
        <v>46</v>
      </c>
      <c r="BC2732" s="1" t="s">
        <v>6783</v>
      </c>
      <c r="BD2732" s="1" t="s">
        <v>1565</v>
      </c>
      <c r="BE2732" s="1" t="s">
        <v>8359</v>
      </c>
      <c r="BG2732" s="1" t="s">
        <v>419</v>
      </c>
      <c r="BH2732" s="1" t="s">
        <v>9168</v>
      </c>
      <c r="BI2732" s="1" t="s">
        <v>4617</v>
      </c>
      <c r="BJ2732" s="1" t="s">
        <v>7381</v>
      </c>
      <c r="BK2732" s="1" t="s">
        <v>60</v>
      </c>
      <c r="BL2732" s="1" t="s">
        <v>7012</v>
      </c>
      <c r="BM2732" s="1" t="s">
        <v>5253</v>
      </c>
      <c r="BN2732" s="1" t="s">
        <v>10673</v>
      </c>
      <c r="BO2732" s="1" t="s">
        <v>78</v>
      </c>
      <c r="BP2732" s="1" t="s">
        <v>6689</v>
      </c>
      <c r="BQ2732" s="1" t="s">
        <v>5254</v>
      </c>
      <c r="BR2732" s="1" t="s">
        <v>11173</v>
      </c>
      <c r="BS2732" s="1" t="s">
        <v>77</v>
      </c>
      <c r="BT2732" s="1" t="s">
        <v>8882</v>
      </c>
    </row>
    <row r="2733" spans="1:72" ht="13.5" customHeight="1" x14ac:dyDescent="0.25">
      <c r="A2733" s="4" t="str">
        <f t="shared" si="83"/>
        <v>1687_풍각남면_297</v>
      </c>
      <c r="B2733" s="1">
        <v>1687</v>
      </c>
      <c r="C2733" s="1" t="s">
        <v>11322</v>
      </c>
      <c r="D2733" s="1" t="s">
        <v>11323</v>
      </c>
      <c r="E2733" s="1">
        <v>2732</v>
      </c>
      <c r="F2733" s="1">
        <v>14</v>
      </c>
      <c r="G2733" s="1" t="s">
        <v>5157</v>
      </c>
      <c r="H2733" s="1" t="s">
        <v>6469</v>
      </c>
      <c r="I2733" s="1">
        <v>3</v>
      </c>
      <c r="L2733" s="1">
        <v>5</v>
      </c>
      <c r="M2733" s="1" t="s">
        <v>2701</v>
      </c>
      <c r="N2733" s="1" t="s">
        <v>7819</v>
      </c>
      <c r="S2733" s="1" t="s">
        <v>52</v>
      </c>
      <c r="T2733" s="1" t="s">
        <v>6593</v>
      </c>
      <c r="U2733" s="1" t="s">
        <v>53</v>
      </c>
      <c r="V2733" s="1" t="s">
        <v>6668</v>
      </c>
      <c r="Y2733" s="1" t="s">
        <v>1807</v>
      </c>
      <c r="Z2733" s="1" t="s">
        <v>7548</v>
      </c>
      <c r="AC2733" s="1">
        <v>43</v>
      </c>
      <c r="AD2733" s="1" t="s">
        <v>382</v>
      </c>
      <c r="AE2733" s="1" t="s">
        <v>8753</v>
      </c>
      <c r="AJ2733" s="1" t="s">
        <v>17</v>
      </c>
      <c r="AK2733" s="1" t="s">
        <v>8908</v>
      </c>
      <c r="AL2733" s="1" t="s">
        <v>1398</v>
      </c>
      <c r="AM2733" s="1" t="s">
        <v>8957</v>
      </c>
      <c r="AN2733" s="1" t="s">
        <v>86</v>
      </c>
      <c r="AO2733" s="1" t="s">
        <v>8853</v>
      </c>
      <c r="AP2733" s="1" t="s">
        <v>78</v>
      </c>
      <c r="AQ2733" s="1" t="s">
        <v>6689</v>
      </c>
      <c r="AR2733" s="1" t="s">
        <v>5271</v>
      </c>
      <c r="AS2733" s="1" t="s">
        <v>9125</v>
      </c>
      <c r="AT2733" s="1" t="s">
        <v>44</v>
      </c>
      <c r="AU2733" s="1" t="s">
        <v>6669</v>
      </c>
      <c r="AV2733" s="1" t="s">
        <v>2655</v>
      </c>
      <c r="AW2733" s="1" t="s">
        <v>7584</v>
      </c>
      <c r="BB2733" s="1" t="s">
        <v>46</v>
      </c>
      <c r="BC2733" s="1" t="s">
        <v>6783</v>
      </c>
      <c r="BD2733" s="1" t="s">
        <v>1963</v>
      </c>
      <c r="BE2733" s="1" t="s">
        <v>8517</v>
      </c>
      <c r="BG2733" s="1" t="s">
        <v>44</v>
      </c>
      <c r="BH2733" s="1" t="s">
        <v>6669</v>
      </c>
      <c r="BI2733" s="1" t="s">
        <v>1276</v>
      </c>
      <c r="BJ2733" s="1" t="s">
        <v>10009</v>
      </c>
      <c r="BK2733" s="1" t="s">
        <v>44</v>
      </c>
      <c r="BL2733" s="1" t="s">
        <v>6669</v>
      </c>
      <c r="BM2733" s="1" t="s">
        <v>5272</v>
      </c>
      <c r="BN2733" s="1" t="s">
        <v>10676</v>
      </c>
      <c r="BO2733" s="1" t="s">
        <v>44</v>
      </c>
      <c r="BP2733" s="1" t="s">
        <v>6669</v>
      </c>
      <c r="BQ2733" s="1" t="s">
        <v>310</v>
      </c>
      <c r="BR2733" s="1" t="s">
        <v>7854</v>
      </c>
      <c r="BS2733" s="1" t="s">
        <v>497</v>
      </c>
      <c r="BT2733" s="1" t="s">
        <v>8848</v>
      </c>
    </row>
    <row r="2734" spans="1:72" ht="13.5" customHeight="1" x14ac:dyDescent="0.25">
      <c r="A2734" s="4" t="str">
        <f t="shared" si="83"/>
        <v>1687_풍각남면_297</v>
      </c>
      <c r="B2734" s="1">
        <v>1687</v>
      </c>
      <c r="C2734" s="1" t="s">
        <v>11322</v>
      </c>
      <c r="D2734" s="1" t="s">
        <v>11323</v>
      </c>
      <c r="E2734" s="1">
        <v>2733</v>
      </c>
      <c r="F2734" s="1">
        <v>14</v>
      </c>
      <c r="G2734" s="1" t="s">
        <v>5157</v>
      </c>
      <c r="H2734" s="1" t="s">
        <v>6469</v>
      </c>
      <c r="I2734" s="1">
        <v>3</v>
      </c>
      <c r="L2734" s="1">
        <v>5</v>
      </c>
      <c r="M2734" s="1" t="s">
        <v>2701</v>
      </c>
      <c r="N2734" s="1" t="s">
        <v>7819</v>
      </c>
      <c r="S2734" s="1" t="s">
        <v>93</v>
      </c>
      <c r="T2734" s="1" t="s">
        <v>6597</v>
      </c>
      <c r="U2734" s="1" t="s">
        <v>1089</v>
      </c>
      <c r="V2734" s="1" t="s">
        <v>6744</v>
      </c>
      <c r="Y2734" s="1" t="s">
        <v>5273</v>
      </c>
      <c r="Z2734" s="1" t="s">
        <v>8419</v>
      </c>
      <c r="AC2734" s="1">
        <v>19</v>
      </c>
      <c r="AD2734" s="1" t="s">
        <v>188</v>
      </c>
      <c r="AE2734" s="1" t="s">
        <v>8734</v>
      </c>
    </row>
    <row r="2735" spans="1:72" ht="13.5" customHeight="1" x14ac:dyDescent="0.25">
      <c r="A2735" s="4" t="str">
        <f t="shared" si="83"/>
        <v>1687_풍각남면_297</v>
      </c>
      <c r="B2735" s="1">
        <v>1687</v>
      </c>
      <c r="C2735" s="1" t="s">
        <v>11322</v>
      </c>
      <c r="D2735" s="1" t="s">
        <v>11323</v>
      </c>
      <c r="E2735" s="1">
        <v>2734</v>
      </c>
      <c r="F2735" s="1">
        <v>14</v>
      </c>
      <c r="G2735" s="1" t="s">
        <v>5157</v>
      </c>
      <c r="H2735" s="1" t="s">
        <v>6469</v>
      </c>
      <c r="I2735" s="1">
        <v>3</v>
      </c>
      <c r="L2735" s="1">
        <v>5</v>
      </c>
      <c r="M2735" s="1" t="s">
        <v>2701</v>
      </c>
      <c r="N2735" s="1" t="s">
        <v>7819</v>
      </c>
      <c r="S2735" s="1" t="s">
        <v>341</v>
      </c>
      <c r="T2735" s="1" t="s">
        <v>6594</v>
      </c>
      <c r="U2735" s="1" t="s">
        <v>53</v>
      </c>
      <c r="V2735" s="1" t="s">
        <v>6668</v>
      </c>
      <c r="Y2735" s="1" t="s">
        <v>5274</v>
      </c>
      <c r="Z2735" s="1" t="s">
        <v>8420</v>
      </c>
      <c r="AC2735" s="1">
        <v>20</v>
      </c>
      <c r="AD2735" s="1" t="s">
        <v>1066</v>
      </c>
      <c r="AE2735" s="1" t="s">
        <v>7176</v>
      </c>
      <c r="AJ2735" s="1" t="s">
        <v>17</v>
      </c>
      <c r="AK2735" s="1" t="s">
        <v>8908</v>
      </c>
      <c r="AL2735" s="1" t="s">
        <v>51</v>
      </c>
      <c r="AM2735" s="1" t="s">
        <v>8849</v>
      </c>
      <c r="AN2735" s="1" t="s">
        <v>4661</v>
      </c>
      <c r="AO2735" s="1" t="s">
        <v>11640</v>
      </c>
      <c r="AP2735" s="1" t="s">
        <v>58</v>
      </c>
      <c r="AQ2735" s="1" t="s">
        <v>6774</v>
      </c>
      <c r="AR2735" s="1" t="s">
        <v>4662</v>
      </c>
      <c r="AS2735" s="1" t="s">
        <v>11730</v>
      </c>
    </row>
    <row r="2736" spans="1:72" ht="13.5" customHeight="1" x14ac:dyDescent="0.25">
      <c r="A2736" s="4" t="str">
        <f t="shared" si="83"/>
        <v>1687_풍각남면_297</v>
      </c>
      <c r="B2736" s="1">
        <v>1687</v>
      </c>
      <c r="C2736" s="1" t="s">
        <v>11322</v>
      </c>
      <c r="D2736" s="1" t="s">
        <v>11323</v>
      </c>
      <c r="E2736" s="1">
        <v>2735</v>
      </c>
      <c r="F2736" s="1">
        <v>14</v>
      </c>
      <c r="G2736" s="1" t="s">
        <v>5157</v>
      </c>
      <c r="H2736" s="1" t="s">
        <v>6469</v>
      </c>
      <c r="I2736" s="1">
        <v>3</v>
      </c>
      <c r="L2736" s="1">
        <v>5</v>
      </c>
      <c r="M2736" s="1" t="s">
        <v>2701</v>
      </c>
      <c r="N2736" s="1" t="s">
        <v>7819</v>
      </c>
      <c r="S2736" s="1" t="s">
        <v>343</v>
      </c>
      <c r="T2736" s="1" t="s">
        <v>6604</v>
      </c>
      <c r="Y2736" s="1" t="s">
        <v>730</v>
      </c>
      <c r="Z2736" s="1" t="s">
        <v>7249</v>
      </c>
      <c r="AC2736" s="1">
        <v>2</v>
      </c>
      <c r="AD2736" s="1" t="s">
        <v>69</v>
      </c>
      <c r="AE2736" s="1" t="s">
        <v>6722</v>
      </c>
      <c r="AF2736" s="1" t="s">
        <v>97</v>
      </c>
      <c r="AG2736" s="1" t="s">
        <v>8774</v>
      </c>
    </row>
    <row r="2737" spans="1:72" ht="13.5" customHeight="1" x14ac:dyDescent="0.25">
      <c r="A2737" s="4" t="str">
        <f t="shared" si="83"/>
        <v>1687_풍각남면_297</v>
      </c>
      <c r="B2737" s="1">
        <v>1687</v>
      </c>
      <c r="C2737" s="1" t="s">
        <v>11322</v>
      </c>
      <c r="D2737" s="1" t="s">
        <v>11323</v>
      </c>
      <c r="E2737" s="1">
        <v>2736</v>
      </c>
      <c r="F2737" s="1">
        <v>14</v>
      </c>
      <c r="G2737" s="1" t="s">
        <v>5157</v>
      </c>
      <c r="H2737" s="1" t="s">
        <v>6469</v>
      </c>
      <c r="I2737" s="1">
        <v>4</v>
      </c>
      <c r="J2737" s="1" t="s">
        <v>5275</v>
      </c>
      <c r="K2737" s="1" t="s">
        <v>6555</v>
      </c>
      <c r="L2737" s="1">
        <v>1</v>
      </c>
      <c r="M2737" s="1" t="s">
        <v>5277</v>
      </c>
      <c r="N2737" s="1" t="s">
        <v>8421</v>
      </c>
      <c r="O2737" s="1" t="s">
        <v>443</v>
      </c>
      <c r="P2737" s="1" t="s">
        <v>11371</v>
      </c>
      <c r="T2737" s="1" t="s">
        <v>11369</v>
      </c>
      <c r="U2737" s="1" t="s">
        <v>5276</v>
      </c>
      <c r="V2737" s="1" t="s">
        <v>6990</v>
      </c>
      <c r="Y2737" s="1" t="s">
        <v>5277</v>
      </c>
      <c r="Z2737" s="1" t="s">
        <v>8421</v>
      </c>
      <c r="AC2737" s="1">
        <v>49</v>
      </c>
      <c r="AD2737" s="1" t="s">
        <v>100</v>
      </c>
      <c r="AE2737" s="1" t="s">
        <v>8722</v>
      </c>
      <c r="AJ2737" s="1" t="s">
        <v>17</v>
      </c>
      <c r="AK2737" s="1" t="s">
        <v>8908</v>
      </c>
      <c r="AL2737" s="1" t="s">
        <v>522</v>
      </c>
      <c r="AM2737" s="1" t="s">
        <v>8889</v>
      </c>
      <c r="AN2737" s="1" t="s">
        <v>41</v>
      </c>
      <c r="AO2737" s="1" t="s">
        <v>6620</v>
      </c>
      <c r="AP2737" s="1" t="s">
        <v>931</v>
      </c>
      <c r="AQ2737" s="1" t="s">
        <v>6813</v>
      </c>
      <c r="AR2737" s="1" t="s">
        <v>5278</v>
      </c>
      <c r="AS2737" s="1" t="s">
        <v>9126</v>
      </c>
      <c r="AT2737" s="1" t="s">
        <v>78</v>
      </c>
      <c r="AU2737" s="1" t="s">
        <v>6689</v>
      </c>
      <c r="AV2737" s="1" t="s">
        <v>5279</v>
      </c>
      <c r="AW2737" s="1" t="s">
        <v>11789</v>
      </c>
      <c r="BB2737" s="1" t="s">
        <v>46</v>
      </c>
      <c r="BC2737" s="1" t="s">
        <v>6783</v>
      </c>
      <c r="BD2737" s="1" t="s">
        <v>5280</v>
      </c>
      <c r="BE2737" s="1" t="s">
        <v>7695</v>
      </c>
      <c r="BG2737" s="1" t="s">
        <v>423</v>
      </c>
      <c r="BH2737" s="1" t="s">
        <v>8997</v>
      </c>
      <c r="BI2737" s="1" t="s">
        <v>5281</v>
      </c>
      <c r="BJ2737" s="1" t="s">
        <v>10247</v>
      </c>
      <c r="BK2737" s="1" t="s">
        <v>78</v>
      </c>
      <c r="BL2737" s="1" t="s">
        <v>6689</v>
      </c>
      <c r="BM2737" s="1" t="s">
        <v>2313</v>
      </c>
      <c r="BN2737" s="1" t="s">
        <v>7658</v>
      </c>
      <c r="BO2737" s="1" t="s">
        <v>334</v>
      </c>
      <c r="BP2737" s="1" t="s">
        <v>6767</v>
      </c>
      <c r="BQ2737" s="1" t="s">
        <v>5282</v>
      </c>
      <c r="BR2737" s="1" t="s">
        <v>11986</v>
      </c>
      <c r="BS2737" s="1" t="s">
        <v>56</v>
      </c>
      <c r="BT2737" s="1" t="s">
        <v>11552</v>
      </c>
    </row>
    <row r="2738" spans="1:72" ht="13.5" customHeight="1" x14ac:dyDescent="0.25">
      <c r="A2738" s="4" t="str">
        <f t="shared" si="83"/>
        <v>1687_풍각남면_297</v>
      </c>
      <c r="B2738" s="1">
        <v>1687</v>
      </c>
      <c r="C2738" s="1" t="s">
        <v>11322</v>
      </c>
      <c r="D2738" s="1" t="s">
        <v>11323</v>
      </c>
      <c r="E2738" s="1">
        <v>2737</v>
      </c>
      <c r="F2738" s="1">
        <v>14</v>
      </c>
      <c r="G2738" s="1" t="s">
        <v>5157</v>
      </c>
      <c r="H2738" s="1" t="s">
        <v>6469</v>
      </c>
      <c r="I2738" s="1">
        <v>4</v>
      </c>
      <c r="L2738" s="1">
        <v>1</v>
      </c>
      <c r="M2738" s="1" t="s">
        <v>5277</v>
      </c>
      <c r="N2738" s="1" t="s">
        <v>8421</v>
      </c>
      <c r="S2738" s="1" t="s">
        <v>52</v>
      </c>
      <c r="T2738" s="1" t="s">
        <v>6593</v>
      </c>
      <c r="U2738" s="1" t="s">
        <v>83</v>
      </c>
      <c r="V2738" s="1" t="s">
        <v>11397</v>
      </c>
      <c r="W2738" s="1" t="s">
        <v>98</v>
      </c>
      <c r="X2738" s="1" t="s">
        <v>11439</v>
      </c>
      <c r="Y2738" s="1" t="s">
        <v>5283</v>
      </c>
      <c r="Z2738" s="1" t="s">
        <v>8422</v>
      </c>
      <c r="AC2738" s="1">
        <v>34</v>
      </c>
      <c r="AD2738" s="1" t="s">
        <v>55</v>
      </c>
      <c r="AE2738" s="1" t="s">
        <v>8716</v>
      </c>
      <c r="AJ2738" s="1" t="s">
        <v>17</v>
      </c>
      <c r="AK2738" s="1" t="s">
        <v>8908</v>
      </c>
      <c r="AL2738" s="1" t="s">
        <v>56</v>
      </c>
      <c r="AM2738" s="1" t="s">
        <v>11552</v>
      </c>
      <c r="AT2738" s="1" t="s">
        <v>60</v>
      </c>
      <c r="AU2738" s="1" t="s">
        <v>7012</v>
      </c>
      <c r="AV2738" s="1" t="s">
        <v>5284</v>
      </c>
      <c r="AW2738" s="1" t="s">
        <v>8135</v>
      </c>
      <c r="BG2738" s="1" t="s">
        <v>60</v>
      </c>
      <c r="BH2738" s="1" t="s">
        <v>7012</v>
      </c>
      <c r="BI2738" s="1" t="s">
        <v>5285</v>
      </c>
      <c r="BJ2738" s="1" t="s">
        <v>10248</v>
      </c>
      <c r="BK2738" s="1" t="s">
        <v>60</v>
      </c>
      <c r="BL2738" s="1" t="s">
        <v>7012</v>
      </c>
      <c r="BM2738" s="1" t="s">
        <v>1397</v>
      </c>
      <c r="BN2738" s="1" t="s">
        <v>9615</v>
      </c>
      <c r="BO2738" s="1" t="s">
        <v>60</v>
      </c>
      <c r="BP2738" s="1" t="s">
        <v>7012</v>
      </c>
      <c r="BQ2738" s="1" t="s">
        <v>13971</v>
      </c>
      <c r="BR2738" s="1" t="s">
        <v>12285</v>
      </c>
      <c r="BS2738" s="1" t="s">
        <v>86</v>
      </c>
      <c r="BT2738" s="1" t="s">
        <v>8853</v>
      </c>
    </row>
    <row r="2739" spans="1:72" ht="13.5" customHeight="1" x14ac:dyDescent="0.25">
      <c r="A2739" s="4" t="str">
        <f t="shared" si="83"/>
        <v>1687_풍각남면_297</v>
      </c>
      <c r="B2739" s="1">
        <v>1687</v>
      </c>
      <c r="C2739" s="1" t="s">
        <v>11322</v>
      </c>
      <c r="D2739" s="1" t="s">
        <v>11323</v>
      </c>
      <c r="E2739" s="1">
        <v>2738</v>
      </c>
      <c r="F2739" s="1">
        <v>14</v>
      </c>
      <c r="G2739" s="1" t="s">
        <v>5157</v>
      </c>
      <c r="H2739" s="1" t="s">
        <v>6469</v>
      </c>
      <c r="I2739" s="1">
        <v>4</v>
      </c>
      <c r="L2739" s="1">
        <v>1</v>
      </c>
      <c r="M2739" s="1" t="s">
        <v>5277</v>
      </c>
      <c r="N2739" s="1" t="s">
        <v>8421</v>
      </c>
      <c r="S2739" s="1" t="s">
        <v>93</v>
      </c>
      <c r="T2739" s="1" t="s">
        <v>6597</v>
      </c>
      <c r="Y2739" s="1" t="s">
        <v>1492</v>
      </c>
      <c r="Z2739" s="1" t="s">
        <v>7741</v>
      </c>
      <c r="AC2739" s="1">
        <v>4</v>
      </c>
      <c r="AD2739" s="1" t="s">
        <v>72</v>
      </c>
      <c r="AE2739" s="1" t="s">
        <v>8718</v>
      </c>
    </row>
    <row r="2740" spans="1:72" ht="13.5" customHeight="1" x14ac:dyDescent="0.25">
      <c r="A2740" s="4" t="str">
        <f t="shared" si="83"/>
        <v>1687_풍각남면_297</v>
      </c>
      <c r="B2740" s="1">
        <v>1687</v>
      </c>
      <c r="C2740" s="1" t="s">
        <v>11322</v>
      </c>
      <c r="D2740" s="1" t="s">
        <v>11323</v>
      </c>
      <c r="E2740" s="1">
        <v>2739</v>
      </c>
      <c r="F2740" s="1">
        <v>14</v>
      </c>
      <c r="G2740" s="1" t="s">
        <v>5157</v>
      </c>
      <c r="H2740" s="1" t="s">
        <v>6469</v>
      </c>
      <c r="I2740" s="1">
        <v>4</v>
      </c>
      <c r="L2740" s="1">
        <v>2</v>
      </c>
      <c r="M2740" s="1" t="s">
        <v>5278</v>
      </c>
      <c r="N2740" s="1" t="s">
        <v>9126</v>
      </c>
      <c r="T2740" s="1" t="s">
        <v>11369</v>
      </c>
      <c r="U2740" s="1" t="s">
        <v>922</v>
      </c>
      <c r="V2740" s="1" t="s">
        <v>6730</v>
      </c>
      <c r="W2740" s="1" t="s">
        <v>145</v>
      </c>
      <c r="X2740" s="1" t="s">
        <v>7059</v>
      </c>
      <c r="Y2740" s="1" t="s">
        <v>5286</v>
      </c>
      <c r="Z2740" s="1" t="s">
        <v>8423</v>
      </c>
      <c r="AC2740" s="1">
        <v>51</v>
      </c>
      <c r="AD2740" s="1" t="s">
        <v>107</v>
      </c>
      <c r="AE2740" s="1" t="s">
        <v>8723</v>
      </c>
      <c r="AJ2740" s="1" t="s">
        <v>17</v>
      </c>
      <c r="AK2740" s="1" t="s">
        <v>8908</v>
      </c>
      <c r="AL2740" s="1" t="s">
        <v>51</v>
      </c>
      <c r="AM2740" s="1" t="s">
        <v>8849</v>
      </c>
      <c r="AT2740" s="1" t="s">
        <v>4779</v>
      </c>
      <c r="AU2740" s="1" t="s">
        <v>13378</v>
      </c>
      <c r="AV2740" s="1" t="s">
        <v>2779</v>
      </c>
      <c r="AW2740" s="1" t="s">
        <v>7772</v>
      </c>
      <c r="BG2740" s="1" t="s">
        <v>931</v>
      </c>
      <c r="BH2740" s="1" t="s">
        <v>6813</v>
      </c>
      <c r="BI2740" s="1" t="s">
        <v>3868</v>
      </c>
      <c r="BJ2740" s="1" t="s">
        <v>9637</v>
      </c>
      <c r="BK2740" s="1" t="s">
        <v>5287</v>
      </c>
      <c r="BL2740" s="1" t="s">
        <v>9942</v>
      </c>
      <c r="BM2740" s="1" t="s">
        <v>5288</v>
      </c>
      <c r="BN2740" s="1" t="s">
        <v>10249</v>
      </c>
      <c r="BO2740" s="1" t="s">
        <v>78</v>
      </c>
      <c r="BP2740" s="1" t="s">
        <v>6689</v>
      </c>
      <c r="BQ2740" s="1" t="s">
        <v>4782</v>
      </c>
      <c r="BR2740" s="1" t="s">
        <v>11141</v>
      </c>
      <c r="BS2740" s="1" t="s">
        <v>51</v>
      </c>
      <c r="BT2740" s="1" t="s">
        <v>8849</v>
      </c>
    </row>
    <row r="2741" spans="1:72" ht="13.5" customHeight="1" x14ac:dyDescent="0.25">
      <c r="A2741" s="4" t="str">
        <f t="shared" si="83"/>
        <v>1687_풍각남면_297</v>
      </c>
      <c r="B2741" s="1">
        <v>1687</v>
      </c>
      <c r="C2741" s="1" t="s">
        <v>11322</v>
      </c>
      <c r="D2741" s="1" t="s">
        <v>11323</v>
      </c>
      <c r="E2741" s="1">
        <v>2740</v>
      </c>
      <c r="F2741" s="1">
        <v>14</v>
      </c>
      <c r="G2741" s="1" t="s">
        <v>5157</v>
      </c>
      <c r="H2741" s="1" t="s">
        <v>6469</v>
      </c>
      <c r="I2741" s="1">
        <v>4</v>
      </c>
      <c r="L2741" s="1">
        <v>2</v>
      </c>
      <c r="M2741" s="1" t="s">
        <v>5278</v>
      </c>
      <c r="N2741" s="1" t="s">
        <v>9126</v>
      </c>
      <c r="S2741" s="1" t="s">
        <v>52</v>
      </c>
      <c r="T2741" s="1" t="s">
        <v>6593</v>
      </c>
      <c r="W2741" s="1" t="s">
        <v>98</v>
      </c>
      <c r="X2741" s="1" t="s">
        <v>11439</v>
      </c>
      <c r="Y2741" s="1" t="s">
        <v>140</v>
      </c>
      <c r="Z2741" s="1" t="s">
        <v>7129</v>
      </c>
      <c r="AC2741" s="1">
        <v>39</v>
      </c>
      <c r="AD2741" s="1" t="s">
        <v>347</v>
      </c>
      <c r="AE2741" s="1" t="s">
        <v>8751</v>
      </c>
      <c r="AJ2741" s="1" t="s">
        <v>17</v>
      </c>
      <c r="AK2741" s="1" t="s">
        <v>8908</v>
      </c>
      <c r="AL2741" s="1" t="s">
        <v>56</v>
      </c>
      <c r="AM2741" s="1" t="s">
        <v>11552</v>
      </c>
      <c r="AT2741" s="1" t="s">
        <v>60</v>
      </c>
      <c r="AU2741" s="1" t="s">
        <v>7012</v>
      </c>
      <c r="AV2741" s="1" t="s">
        <v>5289</v>
      </c>
      <c r="AW2741" s="1" t="s">
        <v>9636</v>
      </c>
      <c r="BG2741" s="1" t="s">
        <v>335</v>
      </c>
      <c r="BH2741" s="1" t="s">
        <v>6942</v>
      </c>
      <c r="BI2741" s="1" t="s">
        <v>5290</v>
      </c>
      <c r="BJ2741" s="1" t="s">
        <v>9273</v>
      </c>
      <c r="BK2741" s="1" t="s">
        <v>335</v>
      </c>
      <c r="BL2741" s="1" t="s">
        <v>6942</v>
      </c>
      <c r="BM2741" s="1" t="s">
        <v>5291</v>
      </c>
      <c r="BN2741" s="1" t="s">
        <v>10677</v>
      </c>
      <c r="BO2741" s="1" t="s">
        <v>78</v>
      </c>
      <c r="BP2741" s="1" t="s">
        <v>6689</v>
      </c>
      <c r="BQ2741" s="1" t="s">
        <v>5292</v>
      </c>
      <c r="BR2741" s="1" t="s">
        <v>11174</v>
      </c>
      <c r="BS2741" s="1" t="s">
        <v>537</v>
      </c>
      <c r="BT2741" s="1" t="s">
        <v>8937</v>
      </c>
    </row>
    <row r="2742" spans="1:72" ht="13.5" customHeight="1" x14ac:dyDescent="0.25">
      <c r="A2742" s="4" t="str">
        <f t="shared" si="83"/>
        <v>1687_풍각남면_297</v>
      </c>
      <c r="B2742" s="1">
        <v>1687</v>
      </c>
      <c r="C2742" s="1" t="s">
        <v>11322</v>
      </c>
      <c r="D2742" s="1" t="s">
        <v>11323</v>
      </c>
      <c r="E2742" s="1">
        <v>2741</v>
      </c>
      <c r="F2742" s="1">
        <v>14</v>
      </c>
      <c r="G2742" s="1" t="s">
        <v>5157</v>
      </c>
      <c r="H2742" s="1" t="s">
        <v>6469</v>
      </c>
      <c r="I2742" s="1">
        <v>4</v>
      </c>
      <c r="L2742" s="1">
        <v>2</v>
      </c>
      <c r="M2742" s="1" t="s">
        <v>5278</v>
      </c>
      <c r="N2742" s="1" t="s">
        <v>9126</v>
      </c>
      <c r="S2742" s="1" t="s">
        <v>93</v>
      </c>
      <c r="T2742" s="1" t="s">
        <v>6597</v>
      </c>
      <c r="U2742" s="1" t="s">
        <v>922</v>
      </c>
      <c r="V2742" s="1" t="s">
        <v>6730</v>
      </c>
      <c r="Y2742" s="1" t="s">
        <v>5293</v>
      </c>
      <c r="Z2742" s="1" t="s">
        <v>8424</v>
      </c>
      <c r="AC2742" s="1">
        <v>28</v>
      </c>
      <c r="AD2742" s="1" t="s">
        <v>340</v>
      </c>
      <c r="AE2742" s="1" t="s">
        <v>8750</v>
      </c>
    </row>
    <row r="2743" spans="1:72" ht="13.5" customHeight="1" x14ac:dyDescent="0.25">
      <c r="A2743" s="4" t="str">
        <f t="shared" si="83"/>
        <v>1687_풍각남면_297</v>
      </c>
      <c r="B2743" s="1">
        <v>1687</v>
      </c>
      <c r="C2743" s="1" t="s">
        <v>11322</v>
      </c>
      <c r="D2743" s="1" t="s">
        <v>11323</v>
      </c>
      <c r="E2743" s="1">
        <v>2742</v>
      </c>
      <c r="F2743" s="1">
        <v>14</v>
      </c>
      <c r="G2743" s="1" t="s">
        <v>5157</v>
      </c>
      <c r="H2743" s="1" t="s">
        <v>6469</v>
      </c>
      <c r="I2743" s="1">
        <v>4</v>
      </c>
      <c r="L2743" s="1">
        <v>2</v>
      </c>
      <c r="M2743" s="1" t="s">
        <v>5278</v>
      </c>
      <c r="N2743" s="1" t="s">
        <v>9126</v>
      </c>
      <c r="S2743" s="1" t="s">
        <v>341</v>
      </c>
      <c r="T2743" s="1" t="s">
        <v>6594</v>
      </c>
      <c r="W2743" s="1" t="s">
        <v>84</v>
      </c>
      <c r="X2743" s="1" t="s">
        <v>11440</v>
      </c>
      <c r="Y2743" s="1" t="s">
        <v>140</v>
      </c>
      <c r="Z2743" s="1" t="s">
        <v>7129</v>
      </c>
      <c r="AC2743" s="1">
        <v>28</v>
      </c>
      <c r="AD2743" s="1" t="s">
        <v>340</v>
      </c>
      <c r="AE2743" s="1" t="s">
        <v>8750</v>
      </c>
    </row>
    <row r="2744" spans="1:72" ht="13.5" customHeight="1" x14ac:dyDescent="0.25">
      <c r="A2744" s="4" t="str">
        <f t="shared" si="83"/>
        <v>1687_풍각남면_297</v>
      </c>
      <c r="B2744" s="1">
        <v>1687</v>
      </c>
      <c r="C2744" s="1" t="s">
        <v>11322</v>
      </c>
      <c r="D2744" s="1" t="s">
        <v>11323</v>
      </c>
      <c r="E2744" s="1">
        <v>2743</v>
      </c>
      <c r="F2744" s="1">
        <v>14</v>
      </c>
      <c r="G2744" s="1" t="s">
        <v>5157</v>
      </c>
      <c r="H2744" s="1" t="s">
        <v>6469</v>
      </c>
      <c r="I2744" s="1">
        <v>4</v>
      </c>
      <c r="L2744" s="1">
        <v>2</v>
      </c>
      <c r="M2744" s="1" t="s">
        <v>5278</v>
      </c>
      <c r="N2744" s="1" t="s">
        <v>9126</v>
      </c>
      <c r="S2744" s="1" t="s">
        <v>93</v>
      </c>
      <c r="T2744" s="1" t="s">
        <v>6597</v>
      </c>
      <c r="Y2744" s="1" t="s">
        <v>5294</v>
      </c>
      <c r="Z2744" s="1" t="s">
        <v>8425</v>
      </c>
      <c r="AC2744" s="1">
        <v>14</v>
      </c>
      <c r="AD2744" s="1" t="s">
        <v>240</v>
      </c>
      <c r="AE2744" s="1" t="s">
        <v>8740</v>
      </c>
    </row>
    <row r="2745" spans="1:72" ht="13.5" customHeight="1" x14ac:dyDescent="0.25">
      <c r="A2745" s="4" t="str">
        <f t="shared" ref="A2745:A2777" si="84">HYPERLINK("http://kyu.snu.ac.kr/sdhj/index.jsp?type=hj/GK14817_00IH_0001_0298.jpg","1687_풍각남면_298")</f>
        <v>1687_풍각남면_298</v>
      </c>
      <c r="B2745" s="1">
        <v>1687</v>
      </c>
      <c r="C2745" s="1" t="s">
        <v>11322</v>
      </c>
      <c r="D2745" s="1" t="s">
        <v>11323</v>
      </c>
      <c r="E2745" s="1">
        <v>2744</v>
      </c>
      <c r="F2745" s="1">
        <v>14</v>
      </c>
      <c r="G2745" s="1" t="s">
        <v>5157</v>
      </c>
      <c r="H2745" s="1" t="s">
        <v>6469</v>
      </c>
      <c r="I2745" s="1">
        <v>4</v>
      </c>
      <c r="L2745" s="1">
        <v>2</v>
      </c>
      <c r="M2745" s="1" t="s">
        <v>5278</v>
      </c>
      <c r="N2745" s="1" t="s">
        <v>9126</v>
      </c>
      <c r="S2745" s="1" t="s">
        <v>5295</v>
      </c>
      <c r="T2745" s="1" t="s">
        <v>6655</v>
      </c>
      <c r="Y2745" s="1" t="s">
        <v>5296</v>
      </c>
      <c r="Z2745" s="1" t="s">
        <v>8426</v>
      </c>
      <c r="AC2745" s="1">
        <v>2</v>
      </c>
      <c r="AD2745" s="1" t="s">
        <v>69</v>
      </c>
      <c r="AE2745" s="1" t="s">
        <v>6722</v>
      </c>
      <c r="AF2745" s="1" t="s">
        <v>97</v>
      </c>
      <c r="AG2745" s="1" t="s">
        <v>8774</v>
      </c>
    </row>
    <row r="2746" spans="1:72" ht="13.5" customHeight="1" x14ac:dyDescent="0.25">
      <c r="A2746" s="4" t="str">
        <f t="shared" si="84"/>
        <v>1687_풍각남면_298</v>
      </c>
      <c r="B2746" s="1">
        <v>1687</v>
      </c>
      <c r="C2746" s="1" t="s">
        <v>11322</v>
      </c>
      <c r="D2746" s="1" t="s">
        <v>11323</v>
      </c>
      <c r="E2746" s="1">
        <v>2745</v>
      </c>
      <c r="F2746" s="1">
        <v>14</v>
      </c>
      <c r="G2746" s="1" t="s">
        <v>5157</v>
      </c>
      <c r="H2746" s="1" t="s">
        <v>6469</v>
      </c>
      <c r="I2746" s="1">
        <v>4</v>
      </c>
      <c r="L2746" s="1">
        <v>2</v>
      </c>
      <c r="M2746" s="1" t="s">
        <v>5278</v>
      </c>
      <c r="N2746" s="1" t="s">
        <v>9126</v>
      </c>
      <c r="T2746" s="1" t="s">
        <v>11389</v>
      </c>
      <c r="U2746" s="1" t="s">
        <v>413</v>
      </c>
      <c r="V2746" s="1" t="s">
        <v>6695</v>
      </c>
      <c r="Y2746" s="1" t="s">
        <v>5277</v>
      </c>
      <c r="Z2746" s="1" t="s">
        <v>8421</v>
      </c>
      <c r="AG2746" s="1" t="s">
        <v>11537</v>
      </c>
    </row>
    <row r="2747" spans="1:72" ht="13.5" customHeight="1" x14ac:dyDescent="0.25">
      <c r="A2747" s="4" t="str">
        <f t="shared" si="84"/>
        <v>1687_풍각남면_298</v>
      </c>
      <c r="B2747" s="1">
        <v>1687</v>
      </c>
      <c r="C2747" s="1" t="s">
        <v>11322</v>
      </c>
      <c r="D2747" s="1" t="s">
        <v>11323</v>
      </c>
      <c r="E2747" s="1">
        <v>2746</v>
      </c>
      <c r="F2747" s="1">
        <v>14</v>
      </c>
      <c r="G2747" s="1" t="s">
        <v>5157</v>
      </c>
      <c r="H2747" s="1" t="s">
        <v>6469</v>
      </c>
      <c r="I2747" s="1">
        <v>4</v>
      </c>
      <c r="L2747" s="1">
        <v>2</v>
      </c>
      <c r="M2747" s="1" t="s">
        <v>5278</v>
      </c>
      <c r="N2747" s="1" t="s">
        <v>9126</v>
      </c>
      <c r="S2747" s="1" t="s">
        <v>5297</v>
      </c>
      <c r="T2747" s="1" t="s">
        <v>6656</v>
      </c>
      <c r="Y2747" s="1" t="s">
        <v>5283</v>
      </c>
      <c r="Z2747" s="1" t="s">
        <v>8422</v>
      </c>
      <c r="AF2747" s="1" t="s">
        <v>443</v>
      </c>
      <c r="AG2747" s="1" t="s">
        <v>11537</v>
      </c>
    </row>
    <row r="2748" spans="1:72" ht="13.5" customHeight="1" x14ac:dyDescent="0.25">
      <c r="A2748" s="4" t="str">
        <f t="shared" si="84"/>
        <v>1687_풍각남면_298</v>
      </c>
      <c r="B2748" s="1">
        <v>1687</v>
      </c>
      <c r="C2748" s="1" t="s">
        <v>11322</v>
      </c>
      <c r="D2748" s="1" t="s">
        <v>11323</v>
      </c>
      <c r="E2748" s="1">
        <v>2747</v>
      </c>
      <c r="F2748" s="1">
        <v>14</v>
      </c>
      <c r="G2748" s="1" t="s">
        <v>5157</v>
      </c>
      <c r="H2748" s="1" t="s">
        <v>6469</v>
      </c>
      <c r="I2748" s="1">
        <v>4</v>
      </c>
      <c r="L2748" s="1">
        <v>2</v>
      </c>
      <c r="M2748" s="1" t="s">
        <v>5278</v>
      </c>
      <c r="N2748" s="1" t="s">
        <v>9126</v>
      </c>
      <c r="T2748" s="1" t="s">
        <v>11389</v>
      </c>
      <c r="U2748" s="1" t="s">
        <v>413</v>
      </c>
      <c r="V2748" s="1" t="s">
        <v>6695</v>
      </c>
      <c r="Y2748" s="1" t="s">
        <v>177</v>
      </c>
      <c r="Z2748" s="1" t="s">
        <v>8339</v>
      </c>
      <c r="AC2748" s="1">
        <v>23</v>
      </c>
      <c r="AD2748" s="1" t="s">
        <v>202</v>
      </c>
      <c r="AE2748" s="1" t="s">
        <v>8736</v>
      </c>
      <c r="AT2748" s="1" t="s">
        <v>1171</v>
      </c>
      <c r="AU2748" s="1" t="s">
        <v>7037</v>
      </c>
      <c r="AV2748" s="1" t="s">
        <v>5277</v>
      </c>
      <c r="AW2748" s="1" t="s">
        <v>8421</v>
      </c>
      <c r="BB2748" s="1" t="s">
        <v>46</v>
      </c>
      <c r="BC2748" s="1" t="s">
        <v>6783</v>
      </c>
      <c r="BD2748" s="1" t="s">
        <v>5298</v>
      </c>
      <c r="BE2748" s="1" t="s">
        <v>9852</v>
      </c>
    </row>
    <row r="2749" spans="1:72" ht="13.5" customHeight="1" x14ac:dyDescent="0.25">
      <c r="A2749" s="4" t="str">
        <f t="shared" si="84"/>
        <v>1687_풍각남면_298</v>
      </c>
      <c r="B2749" s="1">
        <v>1687</v>
      </c>
      <c r="C2749" s="1" t="s">
        <v>11322</v>
      </c>
      <c r="D2749" s="1" t="s">
        <v>11323</v>
      </c>
      <c r="E2749" s="1">
        <v>2748</v>
      </c>
      <c r="F2749" s="1">
        <v>14</v>
      </c>
      <c r="G2749" s="1" t="s">
        <v>5157</v>
      </c>
      <c r="H2749" s="1" t="s">
        <v>6469</v>
      </c>
      <c r="I2749" s="1">
        <v>4</v>
      </c>
      <c r="L2749" s="1">
        <v>2</v>
      </c>
      <c r="M2749" s="1" t="s">
        <v>5278</v>
      </c>
      <c r="N2749" s="1" t="s">
        <v>9126</v>
      </c>
      <c r="T2749" s="1" t="s">
        <v>11389</v>
      </c>
      <c r="U2749" s="1" t="s">
        <v>326</v>
      </c>
      <c r="V2749" s="1" t="s">
        <v>6686</v>
      </c>
      <c r="Y2749" s="1" t="s">
        <v>890</v>
      </c>
      <c r="Z2749" s="1" t="s">
        <v>7795</v>
      </c>
      <c r="AC2749" s="1">
        <v>53</v>
      </c>
      <c r="AD2749" s="1" t="s">
        <v>146</v>
      </c>
      <c r="AE2749" s="1" t="s">
        <v>8730</v>
      </c>
      <c r="AF2749" s="1" t="s">
        <v>1021</v>
      </c>
      <c r="AG2749" s="1" t="s">
        <v>8784</v>
      </c>
      <c r="AH2749" s="1" t="s">
        <v>1118</v>
      </c>
      <c r="AI2749" s="1" t="s">
        <v>8898</v>
      </c>
      <c r="AT2749" s="1" t="s">
        <v>1171</v>
      </c>
      <c r="AU2749" s="1" t="s">
        <v>7037</v>
      </c>
      <c r="AV2749" s="1" t="s">
        <v>260</v>
      </c>
      <c r="AW2749" s="1" t="s">
        <v>7204</v>
      </c>
      <c r="BB2749" s="1" t="s">
        <v>46</v>
      </c>
      <c r="BC2749" s="1" t="s">
        <v>6783</v>
      </c>
      <c r="BD2749" s="1" t="s">
        <v>440</v>
      </c>
      <c r="BE2749" s="1" t="s">
        <v>7184</v>
      </c>
    </row>
    <row r="2750" spans="1:72" ht="13.5" customHeight="1" x14ac:dyDescent="0.25">
      <c r="A2750" s="4" t="str">
        <f t="shared" si="84"/>
        <v>1687_풍각남면_298</v>
      </c>
      <c r="B2750" s="1">
        <v>1687</v>
      </c>
      <c r="C2750" s="1" t="s">
        <v>11322</v>
      </c>
      <c r="D2750" s="1" t="s">
        <v>11323</v>
      </c>
      <c r="E2750" s="1">
        <v>2749</v>
      </c>
      <c r="F2750" s="1">
        <v>14</v>
      </c>
      <c r="G2750" s="1" t="s">
        <v>5157</v>
      </c>
      <c r="H2750" s="1" t="s">
        <v>6469</v>
      </c>
      <c r="I2750" s="1">
        <v>4</v>
      </c>
      <c r="L2750" s="1">
        <v>3</v>
      </c>
      <c r="M2750" s="1" t="s">
        <v>12707</v>
      </c>
      <c r="N2750" s="1" t="s">
        <v>13209</v>
      </c>
      <c r="T2750" s="1" t="s">
        <v>11368</v>
      </c>
      <c r="U2750" s="1" t="s">
        <v>5299</v>
      </c>
      <c r="V2750" s="1" t="s">
        <v>6991</v>
      </c>
      <c r="W2750" s="1" t="s">
        <v>145</v>
      </c>
      <c r="X2750" s="1" t="s">
        <v>7059</v>
      </c>
      <c r="Y2750" s="1" t="s">
        <v>135</v>
      </c>
      <c r="Z2750" s="1" t="s">
        <v>7128</v>
      </c>
      <c r="AC2750" s="1">
        <v>57</v>
      </c>
      <c r="AD2750" s="1" t="s">
        <v>2010</v>
      </c>
      <c r="AE2750" s="1" t="s">
        <v>8771</v>
      </c>
      <c r="AJ2750" s="1" t="s">
        <v>17</v>
      </c>
      <c r="AK2750" s="1" t="s">
        <v>8908</v>
      </c>
      <c r="AL2750" s="1" t="s">
        <v>51</v>
      </c>
      <c r="AM2750" s="1" t="s">
        <v>8849</v>
      </c>
      <c r="AT2750" s="1" t="s">
        <v>931</v>
      </c>
      <c r="AU2750" s="1" t="s">
        <v>6813</v>
      </c>
      <c r="AV2750" s="1" t="s">
        <v>3868</v>
      </c>
      <c r="AW2750" s="1" t="s">
        <v>9637</v>
      </c>
      <c r="BG2750" s="1" t="s">
        <v>5287</v>
      </c>
      <c r="BH2750" s="1" t="s">
        <v>9942</v>
      </c>
      <c r="BI2750" s="1" t="s">
        <v>4781</v>
      </c>
      <c r="BJ2750" s="1" t="s">
        <v>10249</v>
      </c>
      <c r="BK2750" s="1" t="s">
        <v>5300</v>
      </c>
      <c r="BL2750" s="1" t="s">
        <v>10377</v>
      </c>
      <c r="BM2750" s="1" t="s">
        <v>5301</v>
      </c>
      <c r="BN2750" s="1" t="s">
        <v>11918</v>
      </c>
      <c r="BO2750" s="1" t="s">
        <v>180</v>
      </c>
      <c r="BP2750" s="1" t="s">
        <v>6712</v>
      </c>
      <c r="BQ2750" s="1" t="s">
        <v>5302</v>
      </c>
      <c r="BR2750" s="1" t="s">
        <v>12181</v>
      </c>
      <c r="BS2750" s="1" t="s">
        <v>5303</v>
      </c>
      <c r="BT2750" s="1" t="s">
        <v>11310</v>
      </c>
    </row>
    <row r="2751" spans="1:72" ht="13.5" customHeight="1" x14ac:dyDescent="0.25">
      <c r="A2751" s="4" t="str">
        <f t="shared" si="84"/>
        <v>1687_풍각남면_298</v>
      </c>
      <c r="B2751" s="1">
        <v>1687</v>
      </c>
      <c r="C2751" s="1" t="s">
        <v>11322</v>
      </c>
      <c r="D2751" s="1" t="s">
        <v>11323</v>
      </c>
      <c r="E2751" s="1">
        <v>2750</v>
      </c>
      <c r="F2751" s="1">
        <v>14</v>
      </c>
      <c r="G2751" s="1" t="s">
        <v>5157</v>
      </c>
      <c r="H2751" s="1" t="s">
        <v>6469</v>
      </c>
      <c r="I2751" s="1">
        <v>4</v>
      </c>
      <c r="L2751" s="1">
        <v>3</v>
      </c>
      <c r="M2751" s="1" t="s">
        <v>12707</v>
      </c>
      <c r="N2751" s="1" t="s">
        <v>13209</v>
      </c>
      <c r="S2751" s="1" t="s">
        <v>52</v>
      </c>
      <c r="T2751" s="1" t="s">
        <v>6593</v>
      </c>
      <c r="W2751" s="1" t="s">
        <v>1729</v>
      </c>
      <c r="X2751" s="1" t="s">
        <v>7084</v>
      </c>
      <c r="Y2751" s="1" t="s">
        <v>140</v>
      </c>
      <c r="Z2751" s="1" t="s">
        <v>7129</v>
      </c>
      <c r="AC2751" s="1">
        <v>56</v>
      </c>
      <c r="AD2751" s="1" t="s">
        <v>521</v>
      </c>
      <c r="AE2751" s="1" t="s">
        <v>8761</v>
      </c>
      <c r="AJ2751" s="1" t="s">
        <v>17</v>
      </c>
      <c r="AK2751" s="1" t="s">
        <v>8908</v>
      </c>
      <c r="AL2751" s="1" t="s">
        <v>51</v>
      </c>
      <c r="AM2751" s="1" t="s">
        <v>8849</v>
      </c>
      <c r="AT2751" s="1" t="s">
        <v>3195</v>
      </c>
      <c r="AU2751" s="1" t="s">
        <v>9233</v>
      </c>
      <c r="AV2751" s="1" t="s">
        <v>5304</v>
      </c>
      <c r="AW2751" s="1" t="s">
        <v>9638</v>
      </c>
      <c r="BG2751" s="1" t="s">
        <v>335</v>
      </c>
      <c r="BH2751" s="1" t="s">
        <v>6942</v>
      </c>
      <c r="BI2751" s="1" t="s">
        <v>5305</v>
      </c>
      <c r="BJ2751" s="1" t="s">
        <v>10250</v>
      </c>
      <c r="BK2751" s="1" t="s">
        <v>335</v>
      </c>
      <c r="BL2751" s="1" t="s">
        <v>6942</v>
      </c>
      <c r="BM2751" s="1" t="s">
        <v>5306</v>
      </c>
      <c r="BN2751" s="1" t="s">
        <v>10678</v>
      </c>
      <c r="BO2751" s="1" t="s">
        <v>60</v>
      </c>
      <c r="BP2751" s="1" t="s">
        <v>7012</v>
      </c>
      <c r="BQ2751" s="1" t="s">
        <v>5307</v>
      </c>
      <c r="BR2751" s="1" t="s">
        <v>11175</v>
      </c>
      <c r="BS2751" s="1" t="s">
        <v>564</v>
      </c>
      <c r="BT2751" s="1" t="s">
        <v>8918</v>
      </c>
    </row>
    <row r="2752" spans="1:72" ht="13.5" customHeight="1" x14ac:dyDescent="0.25">
      <c r="A2752" s="4" t="str">
        <f t="shared" si="84"/>
        <v>1687_풍각남면_298</v>
      </c>
      <c r="B2752" s="1">
        <v>1687</v>
      </c>
      <c r="C2752" s="1" t="s">
        <v>11322</v>
      </c>
      <c r="D2752" s="1" t="s">
        <v>11323</v>
      </c>
      <c r="E2752" s="1">
        <v>2751</v>
      </c>
      <c r="F2752" s="1">
        <v>14</v>
      </c>
      <c r="G2752" s="1" t="s">
        <v>5157</v>
      </c>
      <c r="H2752" s="1" t="s">
        <v>6469</v>
      </c>
      <c r="I2752" s="1">
        <v>4</v>
      </c>
      <c r="L2752" s="1">
        <v>3</v>
      </c>
      <c r="M2752" s="1" t="s">
        <v>12707</v>
      </c>
      <c r="N2752" s="1" t="s">
        <v>13209</v>
      </c>
      <c r="S2752" s="1" t="s">
        <v>5308</v>
      </c>
      <c r="T2752" s="1" t="s">
        <v>6657</v>
      </c>
      <c r="W2752" s="1" t="s">
        <v>276</v>
      </c>
      <c r="X2752" s="1" t="s">
        <v>7061</v>
      </c>
      <c r="Y2752" s="1" t="s">
        <v>140</v>
      </c>
      <c r="Z2752" s="1" t="s">
        <v>7129</v>
      </c>
      <c r="AC2752" s="1">
        <v>33</v>
      </c>
      <c r="AD2752" s="1" t="s">
        <v>574</v>
      </c>
      <c r="AE2752" s="1" t="s">
        <v>8762</v>
      </c>
      <c r="AJ2752" s="1" t="s">
        <v>17</v>
      </c>
      <c r="AK2752" s="1" t="s">
        <v>8908</v>
      </c>
      <c r="AL2752" s="1" t="s">
        <v>51</v>
      </c>
      <c r="AM2752" s="1" t="s">
        <v>8849</v>
      </c>
      <c r="AT2752" s="1" t="s">
        <v>60</v>
      </c>
      <c r="AU2752" s="1" t="s">
        <v>7012</v>
      </c>
      <c r="AV2752" s="1" t="s">
        <v>5309</v>
      </c>
      <c r="AW2752" s="1" t="s">
        <v>9639</v>
      </c>
      <c r="BG2752" s="1" t="s">
        <v>60</v>
      </c>
      <c r="BH2752" s="1" t="s">
        <v>7012</v>
      </c>
      <c r="BI2752" s="1" t="s">
        <v>1962</v>
      </c>
      <c r="BJ2752" s="1" t="s">
        <v>11461</v>
      </c>
      <c r="BK2752" s="1" t="s">
        <v>902</v>
      </c>
      <c r="BL2752" s="1" t="s">
        <v>9242</v>
      </c>
      <c r="BM2752" s="1" t="s">
        <v>111</v>
      </c>
      <c r="BN2752" s="1" t="s">
        <v>7984</v>
      </c>
      <c r="BO2752" s="1" t="s">
        <v>78</v>
      </c>
      <c r="BP2752" s="1" t="s">
        <v>6689</v>
      </c>
      <c r="BQ2752" s="1" t="s">
        <v>5310</v>
      </c>
      <c r="BR2752" s="1" t="s">
        <v>12174</v>
      </c>
      <c r="BS2752" s="1" t="s">
        <v>116</v>
      </c>
      <c r="BT2752" s="1" t="s">
        <v>8914</v>
      </c>
    </row>
    <row r="2753" spans="1:73" ht="13.5" customHeight="1" x14ac:dyDescent="0.25">
      <c r="A2753" s="4" t="str">
        <f t="shared" si="84"/>
        <v>1687_풍각남면_298</v>
      </c>
      <c r="B2753" s="1">
        <v>1687</v>
      </c>
      <c r="C2753" s="1" t="s">
        <v>11322</v>
      </c>
      <c r="D2753" s="1" t="s">
        <v>11323</v>
      </c>
      <c r="E2753" s="1">
        <v>2752</v>
      </c>
      <c r="F2753" s="1">
        <v>14</v>
      </c>
      <c r="G2753" s="1" t="s">
        <v>5157</v>
      </c>
      <c r="H2753" s="1" t="s">
        <v>6469</v>
      </c>
      <c r="I2753" s="1">
        <v>4</v>
      </c>
      <c r="L2753" s="1">
        <v>3</v>
      </c>
      <c r="M2753" s="1" t="s">
        <v>12707</v>
      </c>
      <c r="N2753" s="1" t="s">
        <v>13209</v>
      </c>
      <c r="S2753" s="1" t="s">
        <v>93</v>
      </c>
      <c r="T2753" s="1" t="s">
        <v>6597</v>
      </c>
      <c r="U2753" s="1" t="s">
        <v>922</v>
      </c>
      <c r="V2753" s="1" t="s">
        <v>6730</v>
      </c>
      <c r="Y2753" s="1" t="s">
        <v>1104</v>
      </c>
      <c r="Z2753" s="1" t="s">
        <v>7346</v>
      </c>
      <c r="AC2753" s="1">
        <v>12</v>
      </c>
      <c r="AD2753" s="1" t="s">
        <v>150</v>
      </c>
      <c r="AE2753" s="1" t="s">
        <v>8731</v>
      </c>
    </row>
    <row r="2754" spans="1:73" ht="13.5" customHeight="1" x14ac:dyDescent="0.25">
      <c r="A2754" s="4" t="str">
        <f t="shared" si="84"/>
        <v>1687_풍각남면_298</v>
      </c>
      <c r="B2754" s="1">
        <v>1687</v>
      </c>
      <c r="C2754" s="1" t="s">
        <v>11322</v>
      </c>
      <c r="D2754" s="1" t="s">
        <v>11323</v>
      </c>
      <c r="E2754" s="1">
        <v>2753</v>
      </c>
      <c r="F2754" s="1">
        <v>14</v>
      </c>
      <c r="G2754" s="1" t="s">
        <v>5157</v>
      </c>
      <c r="H2754" s="1" t="s">
        <v>6469</v>
      </c>
      <c r="I2754" s="1">
        <v>4</v>
      </c>
      <c r="L2754" s="1">
        <v>3</v>
      </c>
      <c r="M2754" s="1" t="s">
        <v>12707</v>
      </c>
      <c r="N2754" s="1" t="s">
        <v>13209</v>
      </c>
      <c r="T2754" s="1" t="s">
        <v>11389</v>
      </c>
      <c r="U2754" s="1" t="s">
        <v>413</v>
      </c>
      <c r="V2754" s="1" t="s">
        <v>6695</v>
      </c>
      <c r="Y2754" s="1" t="s">
        <v>5123</v>
      </c>
      <c r="Z2754" s="1" t="s">
        <v>8427</v>
      </c>
      <c r="AC2754" s="1">
        <v>47</v>
      </c>
      <c r="AD2754" s="1" t="s">
        <v>172</v>
      </c>
      <c r="AE2754" s="1" t="s">
        <v>8733</v>
      </c>
      <c r="AT2754" s="1" t="s">
        <v>78</v>
      </c>
      <c r="AU2754" s="1" t="s">
        <v>6689</v>
      </c>
      <c r="AV2754" s="1" t="s">
        <v>5311</v>
      </c>
      <c r="AW2754" s="1" t="s">
        <v>11789</v>
      </c>
      <c r="BB2754" s="1" t="s">
        <v>46</v>
      </c>
      <c r="BC2754" s="1" t="s">
        <v>6783</v>
      </c>
      <c r="BD2754" s="1" t="s">
        <v>2444</v>
      </c>
      <c r="BE2754" s="1" t="s">
        <v>7695</v>
      </c>
    </row>
    <row r="2755" spans="1:73" ht="13.5" customHeight="1" x14ac:dyDescent="0.25">
      <c r="A2755" s="4" t="str">
        <f t="shared" si="84"/>
        <v>1687_풍각남면_298</v>
      </c>
      <c r="B2755" s="1">
        <v>1687</v>
      </c>
      <c r="C2755" s="1" t="s">
        <v>11322</v>
      </c>
      <c r="D2755" s="1" t="s">
        <v>11323</v>
      </c>
      <c r="E2755" s="1">
        <v>2754</v>
      </c>
      <c r="F2755" s="1">
        <v>14</v>
      </c>
      <c r="G2755" s="1" t="s">
        <v>5157</v>
      </c>
      <c r="H2755" s="1" t="s">
        <v>6469</v>
      </c>
      <c r="I2755" s="1">
        <v>4</v>
      </c>
      <c r="L2755" s="1">
        <v>4</v>
      </c>
      <c r="M2755" s="1" t="s">
        <v>175</v>
      </c>
      <c r="N2755" s="1" t="s">
        <v>8428</v>
      </c>
      <c r="T2755" s="1" t="s">
        <v>11369</v>
      </c>
      <c r="U2755" s="1" t="s">
        <v>640</v>
      </c>
      <c r="V2755" s="1" t="s">
        <v>6711</v>
      </c>
      <c r="Y2755" s="1" t="s">
        <v>175</v>
      </c>
      <c r="Z2755" s="1" t="s">
        <v>8428</v>
      </c>
      <c r="AC2755" s="1">
        <v>47</v>
      </c>
      <c r="AD2755" s="1" t="s">
        <v>172</v>
      </c>
      <c r="AE2755" s="1" t="s">
        <v>8733</v>
      </c>
      <c r="AJ2755" s="1" t="s">
        <v>17</v>
      </c>
      <c r="AK2755" s="1" t="s">
        <v>8908</v>
      </c>
      <c r="AL2755" s="1" t="s">
        <v>51</v>
      </c>
      <c r="AM2755" s="1" t="s">
        <v>8849</v>
      </c>
      <c r="AN2755" s="1" t="s">
        <v>5251</v>
      </c>
      <c r="AO2755" s="1" t="s">
        <v>8986</v>
      </c>
      <c r="AP2755" s="1" t="s">
        <v>58</v>
      </c>
      <c r="AQ2755" s="1" t="s">
        <v>6774</v>
      </c>
      <c r="AR2755" s="1" t="s">
        <v>5312</v>
      </c>
      <c r="AS2755" s="1" t="s">
        <v>11667</v>
      </c>
      <c r="AT2755" s="1" t="s">
        <v>44</v>
      </c>
      <c r="AU2755" s="1" t="s">
        <v>6669</v>
      </c>
      <c r="AV2755" s="1" t="s">
        <v>5313</v>
      </c>
      <c r="AW2755" s="1" t="s">
        <v>9640</v>
      </c>
      <c r="BB2755" s="1" t="s">
        <v>46</v>
      </c>
      <c r="BC2755" s="1" t="s">
        <v>6783</v>
      </c>
      <c r="BD2755" s="1" t="s">
        <v>690</v>
      </c>
      <c r="BE2755" s="1" t="s">
        <v>7241</v>
      </c>
      <c r="BG2755" s="1" t="s">
        <v>44</v>
      </c>
      <c r="BH2755" s="1" t="s">
        <v>6669</v>
      </c>
      <c r="BI2755" s="1" t="s">
        <v>5314</v>
      </c>
      <c r="BJ2755" s="1" t="s">
        <v>8620</v>
      </c>
      <c r="BK2755" s="1" t="s">
        <v>44</v>
      </c>
      <c r="BL2755" s="1" t="s">
        <v>6669</v>
      </c>
      <c r="BM2755" s="1" t="s">
        <v>5315</v>
      </c>
      <c r="BN2755" s="1" t="s">
        <v>10679</v>
      </c>
      <c r="BO2755" s="1" t="s">
        <v>78</v>
      </c>
      <c r="BP2755" s="1" t="s">
        <v>6689</v>
      </c>
      <c r="BQ2755" s="1" t="s">
        <v>5254</v>
      </c>
      <c r="BR2755" s="1" t="s">
        <v>11173</v>
      </c>
      <c r="BS2755" s="1" t="s">
        <v>77</v>
      </c>
      <c r="BT2755" s="1" t="s">
        <v>8882</v>
      </c>
    </row>
    <row r="2756" spans="1:73" ht="13.5" customHeight="1" x14ac:dyDescent="0.25">
      <c r="A2756" s="4" t="str">
        <f t="shared" si="84"/>
        <v>1687_풍각남면_298</v>
      </c>
      <c r="B2756" s="1">
        <v>1687</v>
      </c>
      <c r="C2756" s="1" t="s">
        <v>11322</v>
      </c>
      <c r="D2756" s="1" t="s">
        <v>11323</v>
      </c>
      <c r="E2756" s="1">
        <v>2755</v>
      </c>
      <c r="F2756" s="1">
        <v>14</v>
      </c>
      <c r="G2756" s="1" t="s">
        <v>5157</v>
      </c>
      <c r="H2756" s="1" t="s">
        <v>6469</v>
      </c>
      <c r="I2756" s="1">
        <v>4</v>
      </c>
      <c r="L2756" s="1">
        <v>4</v>
      </c>
      <c r="M2756" s="1" t="s">
        <v>175</v>
      </c>
      <c r="N2756" s="1" t="s">
        <v>8428</v>
      </c>
      <c r="S2756" s="1" t="s">
        <v>52</v>
      </c>
      <c r="T2756" s="1" t="s">
        <v>6593</v>
      </c>
      <c r="U2756" s="1" t="s">
        <v>53</v>
      </c>
      <c r="V2756" s="1" t="s">
        <v>6668</v>
      </c>
      <c r="Y2756" s="1" t="s">
        <v>5316</v>
      </c>
      <c r="Z2756" s="1" t="s">
        <v>8429</v>
      </c>
      <c r="AC2756" s="1">
        <v>40</v>
      </c>
      <c r="AD2756" s="1" t="s">
        <v>327</v>
      </c>
      <c r="AE2756" s="1" t="s">
        <v>8748</v>
      </c>
      <c r="AJ2756" s="1" t="s">
        <v>17</v>
      </c>
      <c r="AK2756" s="1" t="s">
        <v>8908</v>
      </c>
      <c r="AL2756" s="1" t="s">
        <v>833</v>
      </c>
      <c r="AM2756" s="1" t="s">
        <v>8552</v>
      </c>
      <c r="AN2756" s="1" t="s">
        <v>41</v>
      </c>
      <c r="AO2756" s="1" t="s">
        <v>6620</v>
      </c>
      <c r="AP2756" s="1" t="s">
        <v>44</v>
      </c>
      <c r="AQ2756" s="1" t="s">
        <v>6669</v>
      </c>
      <c r="AR2756" s="1" t="s">
        <v>1426</v>
      </c>
      <c r="AS2756" s="1" t="s">
        <v>8336</v>
      </c>
      <c r="AT2756" s="1" t="s">
        <v>44</v>
      </c>
      <c r="AU2756" s="1" t="s">
        <v>6669</v>
      </c>
      <c r="AV2756" s="1" t="s">
        <v>5317</v>
      </c>
      <c r="AW2756" s="1" t="s">
        <v>9641</v>
      </c>
      <c r="BB2756" s="1" t="s">
        <v>46</v>
      </c>
      <c r="BC2756" s="1" t="s">
        <v>6783</v>
      </c>
      <c r="BD2756" s="1" t="s">
        <v>2467</v>
      </c>
      <c r="BE2756" s="1" t="s">
        <v>7701</v>
      </c>
      <c r="BG2756" s="1" t="s">
        <v>44</v>
      </c>
      <c r="BH2756" s="1" t="s">
        <v>6669</v>
      </c>
      <c r="BI2756" s="1" t="s">
        <v>2111</v>
      </c>
      <c r="BJ2756" s="1" t="s">
        <v>7612</v>
      </c>
      <c r="BK2756" s="1" t="s">
        <v>44</v>
      </c>
      <c r="BL2756" s="1" t="s">
        <v>6669</v>
      </c>
      <c r="BM2756" s="1" t="s">
        <v>3668</v>
      </c>
      <c r="BN2756" s="1" t="s">
        <v>7994</v>
      </c>
      <c r="BO2756" s="1" t="s">
        <v>44</v>
      </c>
      <c r="BP2756" s="1" t="s">
        <v>6669</v>
      </c>
      <c r="BQ2756" s="1" t="s">
        <v>5318</v>
      </c>
      <c r="BR2756" s="1" t="s">
        <v>11176</v>
      </c>
      <c r="BS2756" s="1" t="s">
        <v>833</v>
      </c>
      <c r="BT2756" s="1" t="s">
        <v>8552</v>
      </c>
    </row>
    <row r="2757" spans="1:73" ht="13.5" customHeight="1" x14ac:dyDescent="0.25">
      <c r="A2757" s="4" t="str">
        <f t="shared" si="84"/>
        <v>1687_풍각남면_298</v>
      </c>
      <c r="B2757" s="1">
        <v>1687</v>
      </c>
      <c r="C2757" s="1" t="s">
        <v>11322</v>
      </c>
      <c r="D2757" s="1" t="s">
        <v>11323</v>
      </c>
      <c r="E2757" s="1">
        <v>2756</v>
      </c>
      <c r="F2757" s="1">
        <v>14</v>
      </c>
      <c r="G2757" s="1" t="s">
        <v>5157</v>
      </c>
      <c r="H2757" s="1" t="s">
        <v>6469</v>
      </c>
      <c r="I2757" s="1">
        <v>4</v>
      </c>
      <c r="L2757" s="1">
        <v>4</v>
      </c>
      <c r="M2757" s="1" t="s">
        <v>175</v>
      </c>
      <c r="N2757" s="1" t="s">
        <v>8428</v>
      </c>
      <c r="S2757" s="1" t="s">
        <v>93</v>
      </c>
      <c r="T2757" s="1" t="s">
        <v>6597</v>
      </c>
      <c r="Y2757" s="1" t="s">
        <v>5319</v>
      </c>
      <c r="Z2757" s="1" t="s">
        <v>8430</v>
      </c>
      <c r="AF2757" s="1" t="s">
        <v>129</v>
      </c>
      <c r="AG2757" s="1" t="s">
        <v>8738</v>
      </c>
    </row>
    <row r="2758" spans="1:73" ht="13.5" customHeight="1" x14ac:dyDescent="0.25">
      <c r="A2758" s="4" t="str">
        <f t="shared" si="84"/>
        <v>1687_풍각남면_298</v>
      </c>
      <c r="B2758" s="1">
        <v>1687</v>
      </c>
      <c r="C2758" s="1" t="s">
        <v>11322</v>
      </c>
      <c r="D2758" s="1" t="s">
        <v>11323</v>
      </c>
      <c r="E2758" s="1">
        <v>2757</v>
      </c>
      <c r="F2758" s="1">
        <v>14</v>
      </c>
      <c r="G2758" s="1" t="s">
        <v>5157</v>
      </c>
      <c r="H2758" s="1" t="s">
        <v>6469</v>
      </c>
      <c r="I2758" s="1">
        <v>4</v>
      </c>
      <c r="L2758" s="1">
        <v>4</v>
      </c>
      <c r="M2758" s="1" t="s">
        <v>175</v>
      </c>
      <c r="N2758" s="1" t="s">
        <v>8428</v>
      </c>
      <c r="S2758" s="1" t="s">
        <v>93</v>
      </c>
      <c r="T2758" s="1" t="s">
        <v>6597</v>
      </c>
      <c r="Y2758" s="1" t="s">
        <v>3003</v>
      </c>
      <c r="Z2758" s="1" t="s">
        <v>8074</v>
      </c>
      <c r="AC2758" s="1">
        <v>4</v>
      </c>
      <c r="AD2758" s="1" t="s">
        <v>72</v>
      </c>
      <c r="AE2758" s="1" t="s">
        <v>8718</v>
      </c>
    </row>
    <row r="2759" spans="1:73" ht="13.5" customHeight="1" x14ac:dyDescent="0.25">
      <c r="A2759" s="4" t="str">
        <f t="shared" si="84"/>
        <v>1687_풍각남면_298</v>
      </c>
      <c r="B2759" s="1">
        <v>1687</v>
      </c>
      <c r="C2759" s="1" t="s">
        <v>11322</v>
      </c>
      <c r="D2759" s="1" t="s">
        <v>11323</v>
      </c>
      <c r="E2759" s="1">
        <v>2758</v>
      </c>
      <c r="F2759" s="1">
        <v>14</v>
      </c>
      <c r="G2759" s="1" t="s">
        <v>5157</v>
      </c>
      <c r="H2759" s="1" t="s">
        <v>6469</v>
      </c>
      <c r="I2759" s="1">
        <v>4</v>
      </c>
      <c r="L2759" s="1">
        <v>4</v>
      </c>
      <c r="M2759" s="1" t="s">
        <v>175</v>
      </c>
      <c r="N2759" s="1" t="s">
        <v>8428</v>
      </c>
      <c r="S2759" s="1" t="s">
        <v>70</v>
      </c>
      <c r="T2759" s="1" t="s">
        <v>6596</v>
      </c>
      <c r="Y2759" s="1" t="s">
        <v>3017</v>
      </c>
      <c r="Z2759" s="1" t="s">
        <v>7840</v>
      </c>
      <c r="AC2759" s="1">
        <v>1</v>
      </c>
      <c r="AD2759" s="1" t="s">
        <v>661</v>
      </c>
      <c r="AE2759" s="1" t="s">
        <v>8765</v>
      </c>
      <c r="AF2759" s="1" t="s">
        <v>97</v>
      </c>
      <c r="AG2759" s="1" t="s">
        <v>8774</v>
      </c>
    </row>
    <row r="2760" spans="1:73" ht="13.5" customHeight="1" x14ac:dyDescent="0.25">
      <c r="A2760" s="4" t="str">
        <f t="shared" si="84"/>
        <v>1687_풍각남면_298</v>
      </c>
      <c r="B2760" s="1">
        <v>1687</v>
      </c>
      <c r="C2760" s="1" t="s">
        <v>11322</v>
      </c>
      <c r="D2760" s="1" t="s">
        <v>11323</v>
      </c>
      <c r="E2760" s="1">
        <v>2759</v>
      </c>
      <c r="F2760" s="1">
        <v>14</v>
      </c>
      <c r="G2760" s="1" t="s">
        <v>5157</v>
      </c>
      <c r="H2760" s="1" t="s">
        <v>6469</v>
      </c>
      <c r="I2760" s="1">
        <v>4</v>
      </c>
      <c r="L2760" s="1">
        <v>4</v>
      </c>
      <c r="M2760" s="1" t="s">
        <v>175</v>
      </c>
      <c r="N2760" s="1" t="s">
        <v>8428</v>
      </c>
      <c r="S2760" s="1" t="s">
        <v>222</v>
      </c>
      <c r="T2760" s="1" t="s">
        <v>6601</v>
      </c>
      <c r="U2760" s="1" t="s">
        <v>5320</v>
      </c>
      <c r="V2760" s="1" t="s">
        <v>6992</v>
      </c>
      <c r="Y2760" s="1" t="s">
        <v>1426</v>
      </c>
      <c r="Z2760" s="1" t="s">
        <v>8336</v>
      </c>
      <c r="AC2760" s="1">
        <v>83</v>
      </c>
      <c r="AD2760" s="1" t="s">
        <v>202</v>
      </c>
      <c r="AE2760" s="1" t="s">
        <v>8736</v>
      </c>
    </row>
    <row r="2761" spans="1:73" ht="13.5" customHeight="1" x14ac:dyDescent="0.25">
      <c r="A2761" s="4" t="str">
        <f t="shared" si="84"/>
        <v>1687_풍각남면_298</v>
      </c>
      <c r="B2761" s="1">
        <v>1687</v>
      </c>
      <c r="C2761" s="1" t="s">
        <v>11322</v>
      </c>
      <c r="D2761" s="1" t="s">
        <v>11323</v>
      </c>
      <c r="E2761" s="1">
        <v>2760</v>
      </c>
      <c r="F2761" s="1">
        <v>14</v>
      </c>
      <c r="G2761" s="1" t="s">
        <v>5157</v>
      </c>
      <c r="H2761" s="1" t="s">
        <v>6469</v>
      </c>
      <c r="I2761" s="1">
        <v>4</v>
      </c>
      <c r="L2761" s="1">
        <v>5</v>
      </c>
      <c r="M2761" s="1" t="s">
        <v>12708</v>
      </c>
      <c r="N2761" s="1" t="s">
        <v>13210</v>
      </c>
      <c r="T2761" s="1" t="s">
        <v>11368</v>
      </c>
      <c r="U2761" s="1" t="s">
        <v>5321</v>
      </c>
      <c r="V2761" s="1" t="s">
        <v>6993</v>
      </c>
      <c r="W2761" s="1" t="s">
        <v>3491</v>
      </c>
      <c r="X2761" s="1" t="s">
        <v>7098</v>
      </c>
      <c r="Y2761" s="1" t="s">
        <v>5322</v>
      </c>
      <c r="Z2761" s="1" t="s">
        <v>8431</v>
      </c>
      <c r="AC2761" s="1">
        <v>69</v>
      </c>
      <c r="AD2761" s="1" t="s">
        <v>594</v>
      </c>
      <c r="AE2761" s="1" t="s">
        <v>8763</v>
      </c>
      <c r="AJ2761" s="1" t="s">
        <v>17</v>
      </c>
      <c r="AK2761" s="1" t="s">
        <v>8908</v>
      </c>
      <c r="AL2761" s="1" t="s">
        <v>3297</v>
      </c>
      <c r="AM2761" s="1" t="s">
        <v>8956</v>
      </c>
      <c r="AT2761" s="1" t="s">
        <v>13649</v>
      </c>
      <c r="AU2761" s="1" t="s">
        <v>13693</v>
      </c>
      <c r="AV2761" s="1" t="s">
        <v>5183</v>
      </c>
      <c r="AW2761" s="1" t="s">
        <v>9389</v>
      </c>
      <c r="BG2761" s="1" t="s">
        <v>5184</v>
      </c>
      <c r="BH2761" s="1" t="s">
        <v>9943</v>
      </c>
      <c r="BI2761" s="1" t="s">
        <v>5185</v>
      </c>
      <c r="BJ2761" s="1" t="s">
        <v>11871</v>
      </c>
      <c r="BK2761" s="1" t="s">
        <v>471</v>
      </c>
      <c r="BL2761" s="1" t="s">
        <v>9170</v>
      </c>
      <c r="BM2761" s="1" t="s">
        <v>5323</v>
      </c>
      <c r="BN2761" s="1" t="s">
        <v>8525</v>
      </c>
      <c r="BO2761" s="1" t="s">
        <v>60</v>
      </c>
      <c r="BP2761" s="1" t="s">
        <v>7012</v>
      </c>
      <c r="BQ2761" s="1" t="s">
        <v>5324</v>
      </c>
      <c r="BR2761" s="1" t="s">
        <v>12286</v>
      </c>
      <c r="BS2761" s="1" t="s">
        <v>636</v>
      </c>
      <c r="BT2761" s="1" t="s">
        <v>8934</v>
      </c>
      <c r="BU2761" s="1" t="s">
        <v>14208</v>
      </c>
    </row>
    <row r="2762" spans="1:73" ht="13.5" customHeight="1" x14ac:dyDescent="0.25">
      <c r="A2762" s="4" t="str">
        <f t="shared" si="84"/>
        <v>1687_풍각남면_298</v>
      </c>
      <c r="B2762" s="1">
        <v>1687</v>
      </c>
      <c r="C2762" s="1" t="s">
        <v>11322</v>
      </c>
      <c r="D2762" s="1" t="s">
        <v>11323</v>
      </c>
      <c r="E2762" s="1">
        <v>2761</v>
      </c>
      <c r="F2762" s="1">
        <v>14</v>
      </c>
      <c r="G2762" s="1" t="s">
        <v>5157</v>
      </c>
      <c r="H2762" s="1" t="s">
        <v>6469</v>
      </c>
      <c r="I2762" s="1">
        <v>4</v>
      </c>
      <c r="L2762" s="1">
        <v>5</v>
      </c>
      <c r="M2762" s="1" t="s">
        <v>12708</v>
      </c>
      <c r="N2762" s="1" t="s">
        <v>13210</v>
      </c>
      <c r="S2762" s="1" t="s">
        <v>52</v>
      </c>
      <c r="T2762" s="1" t="s">
        <v>6593</v>
      </c>
      <c r="W2762" s="1" t="s">
        <v>306</v>
      </c>
      <c r="X2762" s="1" t="s">
        <v>7062</v>
      </c>
      <c r="Y2762" s="1" t="s">
        <v>140</v>
      </c>
      <c r="Z2762" s="1" t="s">
        <v>7129</v>
      </c>
      <c r="AC2762" s="1">
        <v>59</v>
      </c>
      <c r="AD2762" s="1" t="s">
        <v>776</v>
      </c>
      <c r="AE2762" s="1" t="s">
        <v>8768</v>
      </c>
      <c r="AJ2762" s="1" t="s">
        <v>17</v>
      </c>
      <c r="AK2762" s="1" t="s">
        <v>8908</v>
      </c>
      <c r="AL2762" s="1" t="s">
        <v>351</v>
      </c>
      <c r="AM2762" s="1" t="s">
        <v>8854</v>
      </c>
      <c r="AT2762" s="1" t="s">
        <v>293</v>
      </c>
      <c r="AU2762" s="1" t="s">
        <v>6947</v>
      </c>
      <c r="AV2762" s="1" t="s">
        <v>5238</v>
      </c>
      <c r="AW2762" s="1" t="s">
        <v>9642</v>
      </c>
      <c r="BG2762" s="1" t="s">
        <v>60</v>
      </c>
      <c r="BH2762" s="1" t="s">
        <v>7012</v>
      </c>
      <c r="BI2762" s="1" t="s">
        <v>13970</v>
      </c>
      <c r="BJ2762" s="1" t="s">
        <v>9398</v>
      </c>
      <c r="BK2762" s="1" t="s">
        <v>60</v>
      </c>
      <c r="BL2762" s="1" t="s">
        <v>7012</v>
      </c>
      <c r="BM2762" s="1" t="s">
        <v>5325</v>
      </c>
      <c r="BN2762" s="1" t="s">
        <v>10680</v>
      </c>
      <c r="BO2762" s="1" t="s">
        <v>60</v>
      </c>
      <c r="BP2762" s="1" t="s">
        <v>7012</v>
      </c>
      <c r="BQ2762" s="1" t="s">
        <v>5326</v>
      </c>
      <c r="BR2762" s="1" t="s">
        <v>11177</v>
      </c>
      <c r="BS2762" s="1" t="s">
        <v>106</v>
      </c>
      <c r="BT2762" s="1" t="s">
        <v>8894</v>
      </c>
    </row>
    <row r="2763" spans="1:73" ht="13.5" customHeight="1" x14ac:dyDescent="0.25">
      <c r="A2763" s="4" t="str">
        <f t="shared" si="84"/>
        <v>1687_풍각남면_298</v>
      </c>
      <c r="B2763" s="1">
        <v>1687</v>
      </c>
      <c r="C2763" s="1" t="s">
        <v>11322</v>
      </c>
      <c r="D2763" s="1" t="s">
        <v>11323</v>
      </c>
      <c r="E2763" s="1">
        <v>2762</v>
      </c>
      <c r="F2763" s="1">
        <v>14</v>
      </c>
      <c r="G2763" s="1" t="s">
        <v>5157</v>
      </c>
      <c r="H2763" s="1" t="s">
        <v>6469</v>
      </c>
      <c r="I2763" s="1">
        <v>4</v>
      </c>
      <c r="L2763" s="1">
        <v>5</v>
      </c>
      <c r="M2763" s="1" t="s">
        <v>12708</v>
      </c>
      <c r="N2763" s="1" t="s">
        <v>13210</v>
      </c>
      <c r="S2763" s="1" t="s">
        <v>93</v>
      </c>
      <c r="T2763" s="1" t="s">
        <v>6597</v>
      </c>
      <c r="U2763" s="1" t="s">
        <v>5203</v>
      </c>
      <c r="V2763" s="1" t="s">
        <v>6981</v>
      </c>
      <c r="Y2763" s="1" t="s">
        <v>5327</v>
      </c>
      <c r="Z2763" s="1" t="s">
        <v>8432</v>
      </c>
      <c r="AC2763" s="1">
        <v>20</v>
      </c>
      <c r="AD2763" s="1" t="s">
        <v>1066</v>
      </c>
      <c r="AE2763" s="1" t="s">
        <v>7176</v>
      </c>
    </row>
    <row r="2764" spans="1:73" ht="13.5" customHeight="1" x14ac:dyDescent="0.25">
      <c r="A2764" s="4" t="str">
        <f t="shared" si="84"/>
        <v>1687_풍각남면_298</v>
      </c>
      <c r="B2764" s="1">
        <v>1687</v>
      </c>
      <c r="C2764" s="1" t="s">
        <v>11322</v>
      </c>
      <c r="D2764" s="1" t="s">
        <v>11323</v>
      </c>
      <c r="E2764" s="1">
        <v>2763</v>
      </c>
      <c r="F2764" s="1">
        <v>14</v>
      </c>
      <c r="G2764" s="1" t="s">
        <v>5157</v>
      </c>
      <c r="H2764" s="1" t="s">
        <v>6469</v>
      </c>
      <c r="I2764" s="1">
        <v>4</v>
      </c>
      <c r="L2764" s="1">
        <v>5</v>
      </c>
      <c r="M2764" s="1" t="s">
        <v>12708</v>
      </c>
      <c r="N2764" s="1" t="s">
        <v>13210</v>
      </c>
      <c r="S2764" s="1" t="s">
        <v>341</v>
      </c>
      <c r="T2764" s="1" t="s">
        <v>6594</v>
      </c>
      <c r="W2764" s="1" t="s">
        <v>98</v>
      </c>
      <c r="X2764" s="1" t="s">
        <v>11439</v>
      </c>
      <c r="Y2764" s="1" t="s">
        <v>140</v>
      </c>
      <c r="Z2764" s="1" t="s">
        <v>7129</v>
      </c>
      <c r="AC2764" s="1">
        <v>23</v>
      </c>
      <c r="AD2764" s="1" t="s">
        <v>202</v>
      </c>
      <c r="AE2764" s="1" t="s">
        <v>8736</v>
      </c>
    </row>
    <row r="2765" spans="1:73" ht="13.5" customHeight="1" x14ac:dyDescent="0.25">
      <c r="A2765" s="4" t="str">
        <f t="shared" si="84"/>
        <v>1687_풍각남면_298</v>
      </c>
      <c r="B2765" s="1">
        <v>1687</v>
      </c>
      <c r="C2765" s="1" t="s">
        <v>11322</v>
      </c>
      <c r="D2765" s="1" t="s">
        <v>11323</v>
      </c>
      <c r="E2765" s="1">
        <v>2764</v>
      </c>
      <c r="F2765" s="1">
        <v>14</v>
      </c>
      <c r="G2765" s="1" t="s">
        <v>5157</v>
      </c>
      <c r="H2765" s="1" t="s">
        <v>6469</v>
      </c>
      <c r="I2765" s="1">
        <v>4</v>
      </c>
      <c r="L2765" s="1">
        <v>5</v>
      </c>
      <c r="M2765" s="1" t="s">
        <v>12708</v>
      </c>
      <c r="N2765" s="1" t="s">
        <v>13210</v>
      </c>
      <c r="S2765" s="1" t="s">
        <v>914</v>
      </c>
      <c r="T2765" s="1" t="s">
        <v>6611</v>
      </c>
      <c r="Y2765" s="1" t="s">
        <v>5328</v>
      </c>
      <c r="Z2765" s="1" t="s">
        <v>8433</v>
      </c>
      <c r="AC2765" s="1">
        <v>2</v>
      </c>
      <c r="AD2765" s="1" t="s">
        <v>69</v>
      </c>
      <c r="AE2765" s="1" t="s">
        <v>6722</v>
      </c>
      <c r="AF2765" s="1" t="s">
        <v>97</v>
      </c>
      <c r="AG2765" s="1" t="s">
        <v>8774</v>
      </c>
      <c r="BU2765" s="1" t="s">
        <v>14209</v>
      </c>
    </row>
    <row r="2766" spans="1:73" ht="13.5" customHeight="1" x14ac:dyDescent="0.25">
      <c r="A2766" s="4" t="str">
        <f t="shared" si="84"/>
        <v>1687_풍각남면_298</v>
      </c>
      <c r="B2766" s="1">
        <v>1687</v>
      </c>
      <c r="C2766" s="1" t="s">
        <v>11322</v>
      </c>
      <c r="D2766" s="1" t="s">
        <v>11323</v>
      </c>
      <c r="E2766" s="1">
        <v>2765</v>
      </c>
      <c r="F2766" s="1">
        <v>14</v>
      </c>
      <c r="G2766" s="1" t="s">
        <v>5157</v>
      </c>
      <c r="H2766" s="1" t="s">
        <v>6469</v>
      </c>
      <c r="I2766" s="1">
        <v>5</v>
      </c>
      <c r="J2766" s="1" t="s">
        <v>5329</v>
      </c>
      <c r="K2766" s="1" t="s">
        <v>11361</v>
      </c>
      <c r="L2766" s="1">
        <v>1</v>
      </c>
      <c r="M2766" s="1" t="s">
        <v>12709</v>
      </c>
      <c r="N2766" s="1" t="s">
        <v>13211</v>
      </c>
      <c r="O2766" s="1" t="s">
        <v>6</v>
      </c>
      <c r="P2766" s="1" t="s">
        <v>6578</v>
      </c>
      <c r="T2766" s="1" t="s">
        <v>11369</v>
      </c>
      <c r="U2766" s="1" t="s">
        <v>5330</v>
      </c>
      <c r="V2766" s="1" t="s">
        <v>6994</v>
      </c>
      <c r="W2766" s="1" t="s">
        <v>98</v>
      </c>
      <c r="X2766" s="1" t="s">
        <v>11439</v>
      </c>
      <c r="Y2766" s="1" t="s">
        <v>2759</v>
      </c>
      <c r="Z2766" s="1" t="s">
        <v>7150</v>
      </c>
      <c r="AC2766" s="1">
        <v>60</v>
      </c>
      <c r="AD2766" s="1" t="s">
        <v>312</v>
      </c>
      <c r="AE2766" s="1" t="s">
        <v>8746</v>
      </c>
      <c r="AJ2766" s="1" t="s">
        <v>17</v>
      </c>
      <c r="AK2766" s="1" t="s">
        <v>8908</v>
      </c>
      <c r="AL2766" s="1" t="s">
        <v>56</v>
      </c>
      <c r="AM2766" s="1" t="s">
        <v>11552</v>
      </c>
      <c r="AT2766" s="1" t="s">
        <v>60</v>
      </c>
      <c r="AU2766" s="1" t="s">
        <v>7012</v>
      </c>
      <c r="AV2766" s="1" t="s">
        <v>984</v>
      </c>
      <c r="AW2766" s="1" t="s">
        <v>9416</v>
      </c>
      <c r="BG2766" s="1" t="s">
        <v>60</v>
      </c>
      <c r="BH2766" s="1" t="s">
        <v>7012</v>
      </c>
      <c r="BI2766" s="1" t="s">
        <v>5331</v>
      </c>
      <c r="BJ2766" s="1" t="s">
        <v>10251</v>
      </c>
      <c r="BK2766" s="1" t="s">
        <v>60</v>
      </c>
      <c r="BL2766" s="1" t="s">
        <v>7012</v>
      </c>
      <c r="BM2766" s="1" t="s">
        <v>5332</v>
      </c>
      <c r="BN2766" s="1" t="s">
        <v>10681</v>
      </c>
      <c r="BO2766" s="1" t="s">
        <v>60</v>
      </c>
      <c r="BP2766" s="1" t="s">
        <v>7012</v>
      </c>
      <c r="BQ2766" s="1" t="s">
        <v>5333</v>
      </c>
      <c r="BR2766" s="1" t="s">
        <v>11178</v>
      </c>
      <c r="BS2766" s="1" t="s">
        <v>2537</v>
      </c>
      <c r="BT2766" s="1" t="s">
        <v>8944</v>
      </c>
    </row>
    <row r="2767" spans="1:73" ht="13.5" customHeight="1" x14ac:dyDescent="0.25">
      <c r="A2767" s="4" t="str">
        <f t="shared" si="84"/>
        <v>1687_풍각남면_298</v>
      </c>
      <c r="B2767" s="1">
        <v>1687</v>
      </c>
      <c r="C2767" s="1" t="s">
        <v>11322</v>
      </c>
      <c r="D2767" s="1" t="s">
        <v>11323</v>
      </c>
      <c r="E2767" s="1">
        <v>2766</v>
      </c>
      <c r="F2767" s="1">
        <v>14</v>
      </c>
      <c r="G2767" s="1" t="s">
        <v>5157</v>
      </c>
      <c r="H2767" s="1" t="s">
        <v>6469</v>
      </c>
      <c r="I2767" s="1">
        <v>5</v>
      </c>
      <c r="L2767" s="1">
        <v>1</v>
      </c>
      <c r="M2767" s="1" t="s">
        <v>12709</v>
      </c>
      <c r="N2767" s="1" t="s">
        <v>13211</v>
      </c>
      <c r="S2767" s="1" t="s">
        <v>52</v>
      </c>
      <c r="T2767" s="1" t="s">
        <v>6593</v>
      </c>
      <c r="U2767" s="1" t="s">
        <v>53</v>
      </c>
      <c r="V2767" s="1" t="s">
        <v>6668</v>
      </c>
      <c r="Y2767" s="1" t="s">
        <v>13972</v>
      </c>
      <c r="Z2767" s="1" t="s">
        <v>11483</v>
      </c>
      <c r="AC2767" s="1">
        <v>52</v>
      </c>
      <c r="AD2767" s="1" t="s">
        <v>747</v>
      </c>
      <c r="AE2767" s="1" t="s">
        <v>8766</v>
      </c>
      <c r="AJ2767" s="1" t="s">
        <v>17</v>
      </c>
      <c r="AK2767" s="1" t="s">
        <v>8908</v>
      </c>
      <c r="AL2767" s="1" t="s">
        <v>196</v>
      </c>
      <c r="AM2767" s="1" t="s">
        <v>8873</v>
      </c>
      <c r="AN2767" s="1" t="s">
        <v>598</v>
      </c>
      <c r="AO2767" s="1" t="s">
        <v>8969</v>
      </c>
      <c r="AP2767" s="1" t="s">
        <v>1738</v>
      </c>
      <c r="AQ2767" s="1" t="s">
        <v>8999</v>
      </c>
      <c r="AR2767" s="1" t="s">
        <v>5334</v>
      </c>
      <c r="AS2767" s="1" t="s">
        <v>9127</v>
      </c>
      <c r="AT2767" s="1" t="s">
        <v>334</v>
      </c>
      <c r="AU2767" s="1" t="s">
        <v>6767</v>
      </c>
      <c r="AV2767" s="1" t="s">
        <v>3358</v>
      </c>
      <c r="AW2767" s="1" t="s">
        <v>7923</v>
      </c>
      <c r="BB2767" s="1" t="s">
        <v>53</v>
      </c>
      <c r="BC2767" s="1" t="s">
        <v>6668</v>
      </c>
      <c r="BD2767" s="1" t="s">
        <v>3986</v>
      </c>
      <c r="BE2767" s="1" t="s">
        <v>8040</v>
      </c>
      <c r="BG2767" s="1" t="s">
        <v>60</v>
      </c>
      <c r="BH2767" s="1" t="s">
        <v>7012</v>
      </c>
      <c r="BI2767" s="1" t="s">
        <v>5163</v>
      </c>
      <c r="BJ2767" s="1" t="s">
        <v>10240</v>
      </c>
      <c r="BM2767" s="1" t="s">
        <v>320</v>
      </c>
      <c r="BN2767" s="1" t="s">
        <v>11933</v>
      </c>
      <c r="BQ2767" s="1" t="s">
        <v>320</v>
      </c>
      <c r="BR2767" s="1" t="s">
        <v>12306</v>
      </c>
      <c r="BU2767" s="1" t="s">
        <v>4708</v>
      </c>
    </row>
    <row r="2768" spans="1:73" ht="13.5" customHeight="1" x14ac:dyDescent="0.25">
      <c r="A2768" s="4" t="str">
        <f t="shared" si="84"/>
        <v>1687_풍각남면_298</v>
      </c>
      <c r="B2768" s="1">
        <v>1687</v>
      </c>
      <c r="C2768" s="1" t="s">
        <v>11322</v>
      </c>
      <c r="D2768" s="1" t="s">
        <v>11323</v>
      </c>
      <c r="E2768" s="1">
        <v>2767</v>
      </c>
      <c r="F2768" s="1">
        <v>14</v>
      </c>
      <c r="G2768" s="1" t="s">
        <v>5157</v>
      </c>
      <c r="H2768" s="1" t="s">
        <v>6469</v>
      </c>
      <c r="I2768" s="1">
        <v>5</v>
      </c>
      <c r="L2768" s="1">
        <v>1</v>
      </c>
      <c r="M2768" s="1" t="s">
        <v>12709</v>
      </c>
      <c r="N2768" s="1" t="s">
        <v>13211</v>
      </c>
      <c r="S2768" s="1" t="s">
        <v>93</v>
      </c>
      <c r="T2768" s="1" t="s">
        <v>6597</v>
      </c>
      <c r="Y2768" s="1" t="s">
        <v>3315</v>
      </c>
      <c r="Z2768" s="1" t="s">
        <v>7911</v>
      </c>
      <c r="AC2768" s="1">
        <v>4</v>
      </c>
      <c r="AD2768" s="1" t="s">
        <v>72</v>
      </c>
      <c r="AE2768" s="1" t="s">
        <v>8718</v>
      </c>
    </row>
    <row r="2769" spans="1:72" ht="13.5" customHeight="1" x14ac:dyDescent="0.25">
      <c r="A2769" s="4" t="str">
        <f t="shared" si="84"/>
        <v>1687_풍각남면_298</v>
      </c>
      <c r="B2769" s="1">
        <v>1687</v>
      </c>
      <c r="C2769" s="1" t="s">
        <v>11322</v>
      </c>
      <c r="D2769" s="1" t="s">
        <v>11323</v>
      </c>
      <c r="E2769" s="1">
        <v>2768</v>
      </c>
      <c r="F2769" s="1">
        <v>14</v>
      </c>
      <c r="G2769" s="1" t="s">
        <v>5157</v>
      </c>
      <c r="H2769" s="1" t="s">
        <v>6469</v>
      </c>
      <c r="I2769" s="1">
        <v>5</v>
      </c>
      <c r="L2769" s="1">
        <v>2</v>
      </c>
      <c r="M2769" s="1" t="s">
        <v>13973</v>
      </c>
      <c r="N2769" s="1" t="s">
        <v>7205</v>
      </c>
      <c r="T2769" s="1" t="s">
        <v>11368</v>
      </c>
      <c r="U2769" s="1" t="s">
        <v>640</v>
      </c>
      <c r="V2769" s="1" t="s">
        <v>6711</v>
      </c>
      <c r="Y2769" s="1" t="s">
        <v>13973</v>
      </c>
      <c r="Z2769" s="1" t="s">
        <v>7205</v>
      </c>
      <c r="AC2769" s="1">
        <v>33</v>
      </c>
      <c r="AD2769" s="1" t="s">
        <v>574</v>
      </c>
      <c r="AE2769" s="1" t="s">
        <v>8762</v>
      </c>
      <c r="AJ2769" s="1" t="s">
        <v>17</v>
      </c>
      <c r="AK2769" s="1" t="s">
        <v>8908</v>
      </c>
      <c r="AL2769" s="1" t="s">
        <v>1398</v>
      </c>
      <c r="AM2769" s="1" t="s">
        <v>8957</v>
      </c>
      <c r="AN2769" s="1" t="s">
        <v>598</v>
      </c>
      <c r="AO2769" s="1" t="s">
        <v>8969</v>
      </c>
      <c r="AP2769" s="1" t="s">
        <v>58</v>
      </c>
      <c r="AQ2769" s="1" t="s">
        <v>6774</v>
      </c>
      <c r="AR2769" s="1" t="s">
        <v>11755</v>
      </c>
      <c r="AS2769" s="1" t="s">
        <v>13403</v>
      </c>
      <c r="AT2769" s="1" t="s">
        <v>44</v>
      </c>
      <c r="AU2769" s="1" t="s">
        <v>6669</v>
      </c>
      <c r="AV2769" s="1" t="s">
        <v>5335</v>
      </c>
      <c r="AW2769" s="1" t="s">
        <v>9643</v>
      </c>
      <c r="BB2769" s="1" t="s">
        <v>46</v>
      </c>
      <c r="BC2769" s="1" t="s">
        <v>6783</v>
      </c>
      <c r="BD2769" s="1" t="s">
        <v>5336</v>
      </c>
      <c r="BE2769" s="1" t="s">
        <v>8434</v>
      </c>
      <c r="BG2769" s="1" t="s">
        <v>44</v>
      </c>
      <c r="BH2769" s="1" t="s">
        <v>6669</v>
      </c>
      <c r="BI2769" s="1" t="s">
        <v>1504</v>
      </c>
      <c r="BJ2769" s="1" t="s">
        <v>7466</v>
      </c>
      <c r="BK2769" s="1" t="s">
        <v>44</v>
      </c>
      <c r="BL2769" s="1" t="s">
        <v>6669</v>
      </c>
      <c r="BM2769" s="1" t="s">
        <v>5337</v>
      </c>
      <c r="BN2769" s="1" t="s">
        <v>10682</v>
      </c>
      <c r="BO2769" s="1" t="s">
        <v>5164</v>
      </c>
      <c r="BP2769" s="1" t="s">
        <v>10779</v>
      </c>
      <c r="BQ2769" s="1" t="s">
        <v>3406</v>
      </c>
      <c r="BR2769" s="1" t="s">
        <v>10135</v>
      </c>
      <c r="BS2769" s="1" t="s">
        <v>1398</v>
      </c>
      <c r="BT2769" s="1" t="s">
        <v>8957</v>
      </c>
    </row>
    <row r="2770" spans="1:72" ht="13.5" customHeight="1" x14ac:dyDescent="0.25">
      <c r="A2770" s="4" t="str">
        <f t="shared" si="84"/>
        <v>1687_풍각남면_298</v>
      </c>
      <c r="B2770" s="1">
        <v>1687</v>
      </c>
      <c r="C2770" s="1" t="s">
        <v>11322</v>
      </c>
      <c r="D2770" s="1" t="s">
        <v>11323</v>
      </c>
      <c r="E2770" s="1">
        <v>2769</v>
      </c>
      <c r="F2770" s="1">
        <v>14</v>
      </c>
      <c r="G2770" s="1" t="s">
        <v>5157</v>
      </c>
      <c r="H2770" s="1" t="s">
        <v>6469</v>
      </c>
      <c r="I2770" s="1">
        <v>5</v>
      </c>
      <c r="L2770" s="1">
        <v>2</v>
      </c>
      <c r="M2770" s="1" t="s">
        <v>13973</v>
      </c>
      <c r="N2770" s="1" t="s">
        <v>7205</v>
      </c>
      <c r="S2770" s="1" t="s">
        <v>52</v>
      </c>
      <c r="T2770" s="1" t="s">
        <v>6593</v>
      </c>
      <c r="U2770" s="1" t="s">
        <v>53</v>
      </c>
      <c r="V2770" s="1" t="s">
        <v>6668</v>
      </c>
      <c r="Y2770" s="1" t="s">
        <v>1470</v>
      </c>
      <c r="Z2770" s="1" t="s">
        <v>7455</v>
      </c>
      <c r="AC2770" s="1">
        <v>36</v>
      </c>
      <c r="AD2770" s="1" t="s">
        <v>76</v>
      </c>
      <c r="AE2770" s="1" t="s">
        <v>8719</v>
      </c>
      <c r="AJ2770" s="1" t="s">
        <v>17</v>
      </c>
      <c r="AK2770" s="1" t="s">
        <v>8908</v>
      </c>
      <c r="AL2770" s="1" t="s">
        <v>56</v>
      </c>
      <c r="AM2770" s="1" t="s">
        <v>11552</v>
      </c>
      <c r="AN2770" s="1" t="s">
        <v>636</v>
      </c>
      <c r="AO2770" s="1" t="s">
        <v>8934</v>
      </c>
      <c r="AP2770" s="1" t="s">
        <v>60</v>
      </c>
      <c r="AQ2770" s="1" t="s">
        <v>7012</v>
      </c>
      <c r="AR2770" s="1" t="s">
        <v>5338</v>
      </c>
      <c r="AS2770" s="1" t="s">
        <v>11734</v>
      </c>
      <c r="AT2770" s="1" t="s">
        <v>44</v>
      </c>
      <c r="AU2770" s="1" t="s">
        <v>6669</v>
      </c>
      <c r="AV2770" s="1" t="s">
        <v>1426</v>
      </c>
      <c r="AW2770" s="1" t="s">
        <v>8336</v>
      </c>
      <c r="BB2770" s="1" t="s">
        <v>46</v>
      </c>
      <c r="BC2770" s="1" t="s">
        <v>6783</v>
      </c>
      <c r="BD2770" s="1" t="s">
        <v>5339</v>
      </c>
      <c r="BE2770" s="1" t="s">
        <v>9853</v>
      </c>
      <c r="BG2770" s="1" t="s">
        <v>44</v>
      </c>
      <c r="BH2770" s="1" t="s">
        <v>6669</v>
      </c>
      <c r="BI2770" s="1" t="s">
        <v>999</v>
      </c>
      <c r="BJ2770" s="1" t="s">
        <v>7888</v>
      </c>
      <c r="BM2770" s="1" t="s">
        <v>320</v>
      </c>
      <c r="BN2770" s="1" t="s">
        <v>11933</v>
      </c>
      <c r="BO2770" s="1" t="s">
        <v>1171</v>
      </c>
      <c r="BP2770" s="1" t="s">
        <v>7037</v>
      </c>
      <c r="BQ2770" s="1" t="s">
        <v>5340</v>
      </c>
      <c r="BR2770" s="1" t="s">
        <v>11179</v>
      </c>
      <c r="BS2770" s="1" t="s">
        <v>56</v>
      </c>
      <c r="BT2770" s="1" t="s">
        <v>11552</v>
      </c>
    </row>
    <row r="2771" spans="1:72" ht="13.5" customHeight="1" x14ac:dyDescent="0.25">
      <c r="A2771" s="4" t="str">
        <f t="shared" si="84"/>
        <v>1687_풍각남면_298</v>
      </c>
      <c r="B2771" s="1">
        <v>1687</v>
      </c>
      <c r="C2771" s="1" t="s">
        <v>11322</v>
      </c>
      <c r="D2771" s="1" t="s">
        <v>11323</v>
      </c>
      <c r="E2771" s="1">
        <v>2770</v>
      </c>
      <c r="F2771" s="1">
        <v>14</v>
      </c>
      <c r="G2771" s="1" t="s">
        <v>5157</v>
      </c>
      <c r="H2771" s="1" t="s">
        <v>6469</v>
      </c>
      <c r="I2771" s="1">
        <v>5</v>
      </c>
      <c r="L2771" s="1">
        <v>2</v>
      </c>
      <c r="M2771" s="1" t="s">
        <v>13973</v>
      </c>
      <c r="N2771" s="1" t="s">
        <v>7205</v>
      </c>
      <c r="S2771" s="1" t="s">
        <v>68</v>
      </c>
      <c r="T2771" s="1" t="s">
        <v>6595</v>
      </c>
      <c r="U2771" s="1" t="s">
        <v>46</v>
      </c>
      <c r="V2771" s="1" t="s">
        <v>6783</v>
      </c>
      <c r="Y2771" s="1" t="s">
        <v>5336</v>
      </c>
      <c r="Z2771" s="1" t="s">
        <v>8434</v>
      </c>
      <c r="AC2771" s="1">
        <v>58</v>
      </c>
      <c r="AD2771" s="1" t="s">
        <v>1424</v>
      </c>
      <c r="AE2771" s="1" t="s">
        <v>8770</v>
      </c>
    </row>
    <row r="2772" spans="1:72" ht="13.5" customHeight="1" x14ac:dyDescent="0.25">
      <c r="A2772" s="4" t="str">
        <f t="shared" si="84"/>
        <v>1687_풍각남면_298</v>
      </c>
      <c r="B2772" s="1">
        <v>1687</v>
      </c>
      <c r="C2772" s="1" t="s">
        <v>11322</v>
      </c>
      <c r="D2772" s="1" t="s">
        <v>11323</v>
      </c>
      <c r="E2772" s="1">
        <v>2771</v>
      </c>
      <c r="F2772" s="1">
        <v>14</v>
      </c>
      <c r="G2772" s="1" t="s">
        <v>5157</v>
      </c>
      <c r="H2772" s="1" t="s">
        <v>6469</v>
      </c>
      <c r="I2772" s="1">
        <v>5</v>
      </c>
      <c r="L2772" s="1">
        <v>2</v>
      </c>
      <c r="M2772" s="1" t="s">
        <v>13973</v>
      </c>
      <c r="N2772" s="1" t="s">
        <v>7205</v>
      </c>
      <c r="S2772" s="1" t="s">
        <v>70</v>
      </c>
      <c r="T2772" s="1" t="s">
        <v>6596</v>
      </c>
      <c r="Y2772" s="1" t="s">
        <v>2999</v>
      </c>
      <c r="Z2772" s="1" t="s">
        <v>8435</v>
      </c>
      <c r="AC2772" s="1">
        <v>13</v>
      </c>
      <c r="AD2772" s="1" t="s">
        <v>314</v>
      </c>
      <c r="AE2772" s="1" t="s">
        <v>8747</v>
      </c>
    </row>
    <row r="2773" spans="1:72" ht="13.5" customHeight="1" x14ac:dyDescent="0.25">
      <c r="A2773" s="4" t="str">
        <f t="shared" si="84"/>
        <v>1687_풍각남면_298</v>
      </c>
      <c r="B2773" s="1">
        <v>1687</v>
      </c>
      <c r="C2773" s="1" t="s">
        <v>11322</v>
      </c>
      <c r="D2773" s="1" t="s">
        <v>11323</v>
      </c>
      <c r="E2773" s="1">
        <v>2772</v>
      </c>
      <c r="F2773" s="1">
        <v>14</v>
      </c>
      <c r="G2773" s="1" t="s">
        <v>5157</v>
      </c>
      <c r="H2773" s="1" t="s">
        <v>6469</v>
      </c>
      <c r="I2773" s="1">
        <v>5</v>
      </c>
      <c r="L2773" s="1">
        <v>2</v>
      </c>
      <c r="M2773" s="1" t="s">
        <v>13973</v>
      </c>
      <c r="N2773" s="1" t="s">
        <v>7205</v>
      </c>
      <c r="S2773" s="1" t="s">
        <v>93</v>
      </c>
      <c r="T2773" s="1" t="s">
        <v>6597</v>
      </c>
      <c r="Y2773" s="1" t="s">
        <v>5341</v>
      </c>
      <c r="Z2773" s="1" t="s">
        <v>7475</v>
      </c>
      <c r="AC2773" s="1">
        <v>7</v>
      </c>
      <c r="AD2773" s="1" t="s">
        <v>121</v>
      </c>
      <c r="AE2773" s="1" t="s">
        <v>8725</v>
      </c>
    </row>
    <row r="2774" spans="1:72" ht="13.5" customHeight="1" x14ac:dyDescent="0.25">
      <c r="A2774" s="4" t="str">
        <f t="shared" si="84"/>
        <v>1687_풍각남면_298</v>
      </c>
      <c r="B2774" s="1">
        <v>1687</v>
      </c>
      <c r="C2774" s="1" t="s">
        <v>11322</v>
      </c>
      <c r="D2774" s="1" t="s">
        <v>11323</v>
      </c>
      <c r="E2774" s="1">
        <v>2773</v>
      </c>
      <c r="F2774" s="1">
        <v>14</v>
      </c>
      <c r="G2774" s="1" t="s">
        <v>5157</v>
      </c>
      <c r="H2774" s="1" t="s">
        <v>6469</v>
      </c>
      <c r="I2774" s="1">
        <v>5</v>
      </c>
      <c r="L2774" s="1">
        <v>2</v>
      </c>
      <c r="M2774" s="1" t="s">
        <v>13973</v>
      </c>
      <c r="N2774" s="1" t="s">
        <v>7205</v>
      </c>
      <c r="T2774" s="1" t="s">
        <v>11389</v>
      </c>
      <c r="U2774" s="1" t="s">
        <v>322</v>
      </c>
      <c r="V2774" s="1" t="s">
        <v>6685</v>
      </c>
      <c r="Y2774" s="1" t="s">
        <v>1347</v>
      </c>
      <c r="Z2774" s="1" t="s">
        <v>7414</v>
      </c>
      <c r="AC2774" s="1">
        <v>58</v>
      </c>
      <c r="AD2774" s="1" t="s">
        <v>1424</v>
      </c>
      <c r="AE2774" s="1" t="s">
        <v>8770</v>
      </c>
      <c r="AF2774" s="1" t="s">
        <v>1021</v>
      </c>
      <c r="AG2774" s="1" t="s">
        <v>8784</v>
      </c>
      <c r="AH2774" s="1" t="s">
        <v>1058</v>
      </c>
      <c r="AI2774" s="1" t="s">
        <v>8856</v>
      </c>
    </row>
    <row r="2775" spans="1:72" ht="13.5" customHeight="1" x14ac:dyDescent="0.25">
      <c r="A2775" s="4" t="str">
        <f t="shared" si="84"/>
        <v>1687_풍각남면_298</v>
      </c>
      <c r="B2775" s="1">
        <v>1687</v>
      </c>
      <c r="C2775" s="1" t="s">
        <v>11322</v>
      </c>
      <c r="D2775" s="1" t="s">
        <v>11323</v>
      </c>
      <c r="E2775" s="1">
        <v>2774</v>
      </c>
      <c r="F2775" s="1">
        <v>14</v>
      </c>
      <c r="G2775" s="1" t="s">
        <v>5157</v>
      </c>
      <c r="H2775" s="1" t="s">
        <v>6469</v>
      </c>
      <c r="I2775" s="1">
        <v>5</v>
      </c>
      <c r="L2775" s="1">
        <v>3</v>
      </c>
      <c r="M2775" s="1" t="s">
        <v>12710</v>
      </c>
      <c r="N2775" s="1" t="s">
        <v>13212</v>
      </c>
      <c r="T2775" s="1" t="s">
        <v>11369</v>
      </c>
      <c r="U2775" s="1" t="s">
        <v>5299</v>
      </c>
      <c r="V2775" s="1" t="s">
        <v>6991</v>
      </c>
      <c r="W2775" s="1" t="s">
        <v>145</v>
      </c>
      <c r="X2775" s="1" t="s">
        <v>7059</v>
      </c>
      <c r="Y2775" s="1" t="s">
        <v>3867</v>
      </c>
      <c r="Z2775" s="1" t="s">
        <v>8436</v>
      </c>
      <c r="AC2775" s="1">
        <v>56</v>
      </c>
      <c r="AD2775" s="1" t="s">
        <v>521</v>
      </c>
      <c r="AE2775" s="1" t="s">
        <v>8761</v>
      </c>
      <c r="AJ2775" s="1" t="s">
        <v>17</v>
      </c>
      <c r="AK2775" s="1" t="s">
        <v>8908</v>
      </c>
      <c r="AL2775" s="1" t="s">
        <v>51</v>
      </c>
      <c r="AM2775" s="1" t="s">
        <v>8849</v>
      </c>
      <c r="AT2775" s="1" t="s">
        <v>931</v>
      </c>
      <c r="AU2775" s="1" t="s">
        <v>6813</v>
      </c>
      <c r="AV2775" s="1" t="s">
        <v>3868</v>
      </c>
      <c r="AW2775" s="1" t="s">
        <v>9637</v>
      </c>
      <c r="BG2775" s="1" t="s">
        <v>5287</v>
      </c>
      <c r="BH2775" s="1" t="s">
        <v>9942</v>
      </c>
      <c r="BI2775" s="1" t="s">
        <v>4781</v>
      </c>
      <c r="BJ2775" s="1" t="s">
        <v>10249</v>
      </c>
      <c r="BK2775" s="1" t="s">
        <v>5300</v>
      </c>
      <c r="BL2775" s="1" t="s">
        <v>10377</v>
      </c>
      <c r="BM2775" s="1" t="s">
        <v>5342</v>
      </c>
      <c r="BN2775" s="1" t="s">
        <v>11919</v>
      </c>
      <c r="BO2775" s="1" t="s">
        <v>78</v>
      </c>
      <c r="BP2775" s="1" t="s">
        <v>6689</v>
      </c>
      <c r="BQ2775" s="1" t="s">
        <v>5343</v>
      </c>
      <c r="BR2775" s="1" t="s">
        <v>12181</v>
      </c>
      <c r="BS2775" s="1" t="s">
        <v>5303</v>
      </c>
      <c r="BT2775" s="1" t="s">
        <v>11310</v>
      </c>
    </row>
    <row r="2776" spans="1:72" ht="13.5" customHeight="1" x14ac:dyDescent="0.25">
      <c r="A2776" s="4" t="str">
        <f t="shared" si="84"/>
        <v>1687_풍각남면_298</v>
      </c>
      <c r="B2776" s="1">
        <v>1687</v>
      </c>
      <c r="C2776" s="1" t="s">
        <v>11322</v>
      </c>
      <c r="D2776" s="1" t="s">
        <v>11323</v>
      </c>
      <c r="E2776" s="1">
        <v>2775</v>
      </c>
      <c r="F2776" s="1">
        <v>14</v>
      </c>
      <c r="G2776" s="1" t="s">
        <v>5157</v>
      </c>
      <c r="H2776" s="1" t="s">
        <v>6469</v>
      </c>
      <c r="I2776" s="1">
        <v>5</v>
      </c>
      <c r="L2776" s="1">
        <v>3</v>
      </c>
      <c r="M2776" s="1" t="s">
        <v>12710</v>
      </c>
      <c r="N2776" s="1" t="s">
        <v>13212</v>
      </c>
      <c r="S2776" s="1" t="s">
        <v>52</v>
      </c>
      <c r="T2776" s="1" t="s">
        <v>6593</v>
      </c>
      <c r="W2776" s="1" t="s">
        <v>145</v>
      </c>
      <c r="X2776" s="1" t="s">
        <v>7059</v>
      </c>
      <c r="Y2776" s="1" t="s">
        <v>140</v>
      </c>
      <c r="Z2776" s="1" t="s">
        <v>7129</v>
      </c>
      <c r="AC2776" s="1">
        <v>55</v>
      </c>
      <c r="AD2776" s="1" t="s">
        <v>431</v>
      </c>
      <c r="AE2776" s="1" t="s">
        <v>8760</v>
      </c>
      <c r="AJ2776" s="1" t="s">
        <v>17</v>
      </c>
      <c r="AK2776" s="1" t="s">
        <v>8908</v>
      </c>
      <c r="AL2776" s="1" t="s">
        <v>86</v>
      </c>
      <c r="AM2776" s="1" t="s">
        <v>8853</v>
      </c>
      <c r="AT2776" s="1" t="s">
        <v>78</v>
      </c>
      <c r="AU2776" s="1" t="s">
        <v>6689</v>
      </c>
      <c r="AV2776" s="1" t="s">
        <v>5344</v>
      </c>
      <c r="AW2776" s="1" t="s">
        <v>7105</v>
      </c>
      <c r="BG2776" s="1" t="s">
        <v>335</v>
      </c>
      <c r="BH2776" s="1" t="s">
        <v>6942</v>
      </c>
      <c r="BI2776" s="1" t="s">
        <v>5345</v>
      </c>
      <c r="BJ2776" s="1" t="s">
        <v>10035</v>
      </c>
      <c r="BK2776" s="1" t="s">
        <v>335</v>
      </c>
      <c r="BL2776" s="1" t="s">
        <v>6942</v>
      </c>
      <c r="BM2776" s="1" t="s">
        <v>926</v>
      </c>
      <c r="BN2776" s="1" t="s">
        <v>10425</v>
      </c>
      <c r="BO2776" s="1" t="s">
        <v>60</v>
      </c>
      <c r="BP2776" s="1" t="s">
        <v>7012</v>
      </c>
      <c r="BQ2776" s="1" t="s">
        <v>5346</v>
      </c>
      <c r="BR2776" s="1" t="s">
        <v>11180</v>
      </c>
      <c r="BS2776" s="1" t="s">
        <v>163</v>
      </c>
      <c r="BT2776" s="1" t="s">
        <v>8851</v>
      </c>
    </row>
    <row r="2777" spans="1:72" ht="13.5" customHeight="1" x14ac:dyDescent="0.25">
      <c r="A2777" s="4" t="str">
        <f t="shared" si="84"/>
        <v>1687_풍각남면_298</v>
      </c>
      <c r="B2777" s="1">
        <v>1687</v>
      </c>
      <c r="C2777" s="1" t="s">
        <v>11322</v>
      </c>
      <c r="D2777" s="1" t="s">
        <v>11323</v>
      </c>
      <c r="E2777" s="1">
        <v>2776</v>
      </c>
      <c r="F2777" s="1">
        <v>14</v>
      </c>
      <c r="G2777" s="1" t="s">
        <v>5157</v>
      </c>
      <c r="H2777" s="1" t="s">
        <v>6469</v>
      </c>
      <c r="I2777" s="1">
        <v>5</v>
      </c>
      <c r="L2777" s="1">
        <v>3</v>
      </c>
      <c r="M2777" s="1" t="s">
        <v>12710</v>
      </c>
      <c r="N2777" s="1" t="s">
        <v>13212</v>
      </c>
      <c r="S2777" s="1" t="s">
        <v>93</v>
      </c>
      <c r="T2777" s="1" t="s">
        <v>6597</v>
      </c>
      <c r="U2777" s="1" t="s">
        <v>922</v>
      </c>
      <c r="V2777" s="1" t="s">
        <v>6730</v>
      </c>
      <c r="Y2777" s="1" t="s">
        <v>5347</v>
      </c>
      <c r="Z2777" s="1" t="s">
        <v>8437</v>
      </c>
      <c r="AC2777" s="1">
        <v>19</v>
      </c>
      <c r="AD2777" s="1" t="s">
        <v>188</v>
      </c>
      <c r="AE2777" s="1" t="s">
        <v>8734</v>
      </c>
    </row>
    <row r="2778" spans="1:72" ht="13.5" customHeight="1" x14ac:dyDescent="0.25">
      <c r="A2778" s="4" t="str">
        <f t="shared" ref="A2778:A2817" si="85">HYPERLINK("http://kyu.snu.ac.kr/sdhj/index.jsp?type=hj/GK14817_00IH_0001_0299.jpg","1687_풍각남면_299")</f>
        <v>1687_풍각남면_299</v>
      </c>
      <c r="B2778" s="1">
        <v>1687</v>
      </c>
      <c r="C2778" s="1" t="s">
        <v>11322</v>
      </c>
      <c r="D2778" s="1" t="s">
        <v>11323</v>
      </c>
      <c r="E2778" s="1">
        <v>2777</v>
      </c>
      <c r="F2778" s="1">
        <v>14</v>
      </c>
      <c r="G2778" s="1" t="s">
        <v>5157</v>
      </c>
      <c r="H2778" s="1" t="s">
        <v>6469</v>
      </c>
      <c r="I2778" s="1">
        <v>5</v>
      </c>
      <c r="L2778" s="1">
        <v>4</v>
      </c>
      <c r="M2778" s="1" t="s">
        <v>12711</v>
      </c>
      <c r="N2778" s="1" t="s">
        <v>13213</v>
      </c>
      <c r="T2778" s="1" t="s">
        <v>11368</v>
      </c>
      <c r="U2778" s="1" t="s">
        <v>5299</v>
      </c>
      <c r="V2778" s="1" t="s">
        <v>6991</v>
      </c>
      <c r="W2778" s="1" t="s">
        <v>145</v>
      </c>
      <c r="X2778" s="1" t="s">
        <v>7059</v>
      </c>
      <c r="Y2778" s="1" t="s">
        <v>5348</v>
      </c>
      <c r="Z2778" s="1" t="s">
        <v>8438</v>
      </c>
      <c r="AC2778" s="1">
        <v>63</v>
      </c>
      <c r="AD2778" s="1" t="s">
        <v>96</v>
      </c>
      <c r="AE2778" s="1" t="s">
        <v>8721</v>
      </c>
      <c r="AJ2778" s="1" t="s">
        <v>17</v>
      </c>
      <c r="AK2778" s="1" t="s">
        <v>8908</v>
      </c>
      <c r="AL2778" s="1" t="s">
        <v>51</v>
      </c>
      <c r="AM2778" s="1" t="s">
        <v>8849</v>
      </c>
      <c r="AT2778" s="1" t="s">
        <v>931</v>
      </c>
      <c r="AU2778" s="1" t="s">
        <v>6813</v>
      </c>
      <c r="AV2778" s="1" t="s">
        <v>3868</v>
      </c>
      <c r="AW2778" s="1" t="s">
        <v>9637</v>
      </c>
      <c r="BG2778" s="1" t="s">
        <v>5287</v>
      </c>
      <c r="BH2778" s="1" t="s">
        <v>9942</v>
      </c>
      <c r="BI2778" s="1" t="s">
        <v>4781</v>
      </c>
      <c r="BJ2778" s="1" t="s">
        <v>10249</v>
      </c>
      <c r="BK2778" s="1" t="s">
        <v>5300</v>
      </c>
      <c r="BL2778" s="1" t="s">
        <v>10377</v>
      </c>
      <c r="BM2778" s="1" t="s">
        <v>5342</v>
      </c>
      <c r="BN2778" s="1" t="s">
        <v>11919</v>
      </c>
      <c r="BO2778" s="1" t="s">
        <v>78</v>
      </c>
      <c r="BP2778" s="1" t="s">
        <v>6689</v>
      </c>
      <c r="BQ2778" s="1" t="s">
        <v>5302</v>
      </c>
      <c r="BR2778" s="1" t="s">
        <v>12181</v>
      </c>
      <c r="BS2778" s="1" t="s">
        <v>5303</v>
      </c>
      <c r="BT2778" s="1" t="s">
        <v>11310</v>
      </c>
    </row>
    <row r="2779" spans="1:72" ht="13.5" customHeight="1" x14ac:dyDescent="0.25">
      <c r="A2779" s="4" t="str">
        <f t="shared" si="85"/>
        <v>1687_풍각남면_299</v>
      </c>
      <c r="B2779" s="1">
        <v>1687</v>
      </c>
      <c r="C2779" s="1" t="s">
        <v>11322</v>
      </c>
      <c r="D2779" s="1" t="s">
        <v>11323</v>
      </c>
      <c r="E2779" s="1">
        <v>2778</v>
      </c>
      <c r="F2779" s="1">
        <v>14</v>
      </c>
      <c r="G2779" s="1" t="s">
        <v>5157</v>
      </c>
      <c r="H2779" s="1" t="s">
        <v>6469</v>
      </c>
      <c r="I2779" s="1">
        <v>5</v>
      </c>
      <c r="L2779" s="1">
        <v>4</v>
      </c>
      <c r="M2779" s="1" t="s">
        <v>12711</v>
      </c>
      <c r="N2779" s="1" t="s">
        <v>13213</v>
      </c>
      <c r="S2779" s="1" t="s">
        <v>52</v>
      </c>
      <c r="T2779" s="1" t="s">
        <v>6593</v>
      </c>
      <c r="W2779" s="1" t="s">
        <v>84</v>
      </c>
      <c r="X2779" s="1" t="s">
        <v>11440</v>
      </c>
      <c r="Y2779" s="1" t="s">
        <v>405</v>
      </c>
      <c r="Z2779" s="1" t="s">
        <v>7177</v>
      </c>
      <c r="AC2779" s="1">
        <v>61</v>
      </c>
      <c r="AD2779" s="1" t="s">
        <v>661</v>
      </c>
      <c r="AE2779" s="1" t="s">
        <v>8765</v>
      </c>
      <c r="AJ2779" s="1" t="s">
        <v>17</v>
      </c>
      <c r="AK2779" s="1" t="s">
        <v>8908</v>
      </c>
      <c r="AL2779" s="1" t="s">
        <v>636</v>
      </c>
      <c r="AM2779" s="1" t="s">
        <v>8934</v>
      </c>
      <c r="AT2779" s="1" t="s">
        <v>335</v>
      </c>
      <c r="AU2779" s="1" t="s">
        <v>6942</v>
      </c>
      <c r="AV2779" s="1" t="s">
        <v>4325</v>
      </c>
      <c r="AW2779" s="1" t="s">
        <v>9508</v>
      </c>
      <c r="BG2779" s="1" t="s">
        <v>335</v>
      </c>
      <c r="BH2779" s="1" t="s">
        <v>6942</v>
      </c>
      <c r="BI2779" s="1" t="s">
        <v>4939</v>
      </c>
      <c r="BJ2779" s="1" t="s">
        <v>8503</v>
      </c>
      <c r="BK2779" s="1" t="s">
        <v>471</v>
      </c>
      <c r="BL2779" s="1" t="s">
        <v>9170</v>
      </c>
      <c r="BM2779" s="1" t="s">
        <v>4940</v>
      </c>
      <c r="BN2779" s="1" t="s">
        <v>10654</v>
      </c>
      <c r="BO2779" s="1" t="s">
        <v>471</v>
      </c>
      <c r="BP2779" s="1" t="s">
        <v>9170</v>
      </c>
      <c r="BQ2779" s="1" t="s">
        <v>4941</v>
      </c>
      <c r="BR2779" s="1" t="s">
        <v>12206</v>
      </c>
      <c r="BS2779" s="1" t="s">
        <v>86</v>
      </c>
      <c r="BT2779" s="1" t="s">
        <v>8853</v>
      </c>
    </row>
    <row r="2780" spans="1:72" ht="13.5" customHeight="1" x14ac:dyDescent="0.25">
      <c r="A2780" s="4" t="str">
        <f t="shared" si="85"/>
        <v>1687_풍각남면_299</v>
      </c>
      <c r="B2780" s="1">
        <v>1687</v>
      </c>
      <c r="C2780" s="1" t="s">
        <v>11322</v>
      </c>
      <c r="D2780" s="1" t="s">
        <v>11323</v>
      </c>
      <c r="E2780" s="1">
        <v>2779</v>
      </c>
      <c r="F2780" s="1">
        <v>14</v>
      </c>
      <c r="G2780" s="1" t="s">
        <v>5157</v>
      </c>
      <c r="H2780" s="1" t="s">
        <v>6469</v>
      </c>
      <c r="I2780" s="1">
        <v>5</v>
      </c>
      <c r="L2780" s="1">
        <v>4</v>
      </c>
      <c r="M2780" s="1" t="s">
        <v>12711</v>
      </c>
      <c r="N2780" s="1" t="s">
        <v>13213</v>
      </c>
      <c r="S2780" s="1" t="s">
        <v>93</v>
      </c>
      <c r="T2780" s="1" t="s">
        <v>6597</v>
      </c>
      <c r="U2780" s="1" t="s">
        <v>5299</v>
      </c>
      <c r="V2780" s="1" t="s">
        <v>6991</v>
      </c>
      <c r="Y2780" s="1" t="s">
        <v>5349</v>
      </c>
      <c r="Z2780" s="1" t="s">
        <v>8439</v>
      </c>
      <c r="AC2780" s="1">
        <v>41</v>
      </c>
      <c r="AD2780" s="1" t="s">
        <v>287</v>
      </c>
      <c r="AE2780" s="1" t="s">
        <v>8744</v>
      </c>
    </row>
    <row r="2781" spans="1:72" ht="13.5" customHeight="1" x14ac:dyDescent="0.25">
      <c r="A2781" s="4" t="str">
        <f t="shared" si="85"/>
        <v>1687_풍각남면_299</v>
      </c>
      <c r="B2781" s="1">
        <v>1687</v>
      </c>
      <c r="C2781" s="1" t="s">
        <v>11322</v>
      </c>
      <c r="D2781" s="1" t="s">
        <v>11323</v>
      </c>
      <c r="E2781" s="1">
        <v>2780</v>
      </c>
      <c r="F2781" s="1">
        <v>14</v>
      </c>
      <c r="G2781" s="1" t="s">
        <v>5157</v>
      </c>
      <c r="H2781" s="1" t="s">
        <v>6469</v>
      </c>
      <c r="I2781" s="1">
        <v>5</v>
      </c>
      <c r="L2781" s="1">
        <v>4</v>
      </c>
      <c r="M2781" s="1" t="s">
        <v>12711</v>
      </c>
      <c r="N2781" s="1" t="s">
        <v>13213</v>
      </c>
      <c r="S2781" s="1" t="s">
        <v>341</v>
      </c>
      <c r="T2781" s="1" t="s">
        <v>6594</v>
      </c>
      <c r="W2781" s="1" t="s">
        <v>381</v>
      </c>
      <c r="X2781" s="1" t="s">
        <v>7065</v>
      </c>
      <c r="Y2781" s="1" t="s">
        <v>405</v>
      </c>
      <c r="Z2781" s="1" t="s">
        <v>7177</v>
      </c>
      <c r="AC2781" s="1">
        <v>40</v>
      </c>
      <c r="AD2781" s="1" t="s">
        <v>327</v>
      </c>
      <c r="AE2781" s="1" t="s">
        <v>8748</v>
      </c>
      <c r="AJ2781" s="1" t="s">
        <v>17</v>
      </c>
      <c r="AK2781" s="1" t="s">
        <v>8908</v>
      </c>
      <c r="AL2781" s="1" t="s">
        <v>196</v>
      </c>
      <c r="AM2781" s="1" t="s">
        <v>8873</v>
      </c>
    </row>
    <row r="2782" spans="1:72" ht="13.5" customHeight="1" x14ac:dyDescent="0.25">
      <c r="A2782" s="4" t="str">
        <f t="shared" si="85"/>
        <v>1687_풍각남면_299</v>
      </c>
      <c r="B2782" s="1">
        <v>1687</v>
      </c>
      <c r="C2782" s="1" t="s">
        <v>11322</v>
      </c>
      <c r="D2782" s="1" t="s">
        <v>11323</v>
      </c>
      <c r="E2782" s="1">
        <v>2781</v>
      </c>
      <c r="F2782" s="1">
        <v>14</v>
      </c>
      <c r="G2782" s="1" t="s">
        <v>5157</v>
      </c>
      <c r="H2782" s="1" t="s">
        <v>6469</v>
      </c>
      <c r="I2782" s="1">
        <v>5</v>
      </c>
      <c r="L2782" s="1">
        <v>4</v>
      </c>
      <c r="M2782" s="1" t="s">
        <v>12711</v>
      </c>
      <c r="N2782" s="1" t="s">
        <v>13213</v>
      </c>
      <c r="S2782" s="1" t="s">
        <v>3040</v>
      </c>
      <c r="T2782" s="1" t="s">
        <v>6636</v>
      </c>
      <c r="W2782" s="1" t="s">
        <v>306</v>
      </c>
      <c r="X2782" s="1" t="s">
        <v>7062</v>
      </c>
      <c r="Y2782" s="1" t="s">
        <v>140</v>
      </c>
      <c r="Z2782" s="1" t="s">
        <v>7129</v>
      </c>
      <c r="AC2782" s="1">
        <v>41</v>
      </c>
      <c r="AD2782" s="1" t="s">
        <v>287</v>
      </c>
      <c r="AE2782" s="1" t="s">
        <v>8744</v>
      </c>
      <c r="AJ2782" s="1" t="s">
        <v>17</v>
      </c>
      <c r="AK2782" s="1" t="s">
        <v>8908</v>
      </c>
      <c r="AL2782" s="1" t="s">
        <v>163</v>
      </c>
      <c r="AM2782" s="1" t="s">
        <v>8851</v>
      </c>
      <c r="AT2782" s="1" t="s">
        <v>60</v>
      </c>
      <c r="AU2782" s="1" t="s">
        <v>7012</v>
      </c>
      <c r="AV2782" s="1" t="s">
        <v>2203</v>
      </c>
      <c r="AW2782" s="1" t="s">
        <v>7091</v>
      </c>
      <c r="BG2782" s="1" t="s">
        <v>60</v>
      </c>
      <c r="BH2782" s="1" t="s">
        <v>7012</v>
      </c>
      <c r="BI2782" s="1" t="s">
        <v>5350</v>
      </c>
      <c r="BJ2782" s="1" t="s">
        <v>10252</v>
      </c>
      <c r="BK2782" s="1" t="s">
        <v>60</v>
      </c>
      <c r="BL2782" s="1" t="s">
        <v>7012</v>
      </c>
      <c r="BM2782" s="1" t="s">
        <v>5351</v>
      </c>
      <c r="BN2782" s="1" t="s">
        <v>10683</v>
      </c>
      <c r="BO2782" s="1" t="s">
        <v>78</v>
      </c>
      <c r="BP2782" s="1" t="s">
        <v>6689</v>
      </c>
      <c r="BQ2782" s="1" t="s">
        <v>5352</v>
      </c>
      <c r="BR2782" s="1" t="s">
        <v>11181</v>
      </c>
      <c r="BS2782" s="1" t="s">
        <v>587</v>
      </c>
      <c r="BT2782" s="1" t="s">
        <v>8884</v>
      </c>
    </row>
    <row r="2783" spans="1:72" ht="13.5" customHeight="1" x14ac:dyDescent="0.25">
      <c r="A2783" s="4" t="str">
        <f t="shared" si="85"/>
        <v>1687_풍각남면_299</v>
      </c>
      <c r="B2783" s="1">
        <v>1687</v>
      </c>
      <c r="C2783" s="1" t="s">
        <v>11322</v>
      </c>
      <c r="D2783" s="1" t="s">
        <v>11323</v>
      </c>
      <c r="E2783" s="1">
        <v>2782</v>
      </c>
      <c r="F2783" s="1">
        <v>14</v>
      </c>
      <c r="G2783" s="1" t="s">
        <v>5157</v>
      </c>
      <c r="H2783" s="1" t="s">
        <v>6469</v>
      </c>
      <c r="I2783" s="1">
        <v>5</v>
      </c>
      <c r="L2783" s="1">
        <v>4</v>
      </c>
      <c r="M2783" s="1" t="s">
        <v>12711</v>
      </c>
      <c r="N2783" s="1" t="s">
        <v>13213</v>
      </c>
      <c r="S2783" s="1" t="s">
        <v>70</v>
      </c>
      <c r="T2783" s="1" t="s">
        <v>6596</v>
      </c>
      <c r="Y2783" s="1" t="s">
        <v>4963</v>
      </c>
      <c r="Z2783" s="1" t="s">
        <v>8344</v>
      </c>
      <c r="AC2783" s="1">
        <v>13</v>
      </c>
      <c r="AD2783" s="1" t="s">
        <v>314</v>
      </c>
      <c r="AE2783" s="1" t="s">
        <v>8747</v>
      </c>
      <c r="AF2783" s="1" t="s">
        <v>97</v>
      </c>
      <c r="AG2783" s="1" t="s">
        <v>8774</v>
      </c>
    </row>
    <row r="2784" spans="1:72" ht="13.5" customHeight="1" x14ac:dyDescent="0.25">
      <c r="A2784" s="4" t="str">
        <f t="shared" si="85"/>
        <v>1687_풍각남면_299</v>
      </c>
      <c r="B2784" s="1">
        <v>1687</v>
      </c>
      <c r="C2784" s="1" t="s">
        <v>11322</v>
      </c>
      <c r="D2784" s="1" t="s">
        <v>11323</v>
      </c>
      <c r="E2784" s="1">
        <v>2783</v>
      </c>
      <c r="F2784" s="1">
        <v>14</v>
      </c>
      <c r="G2784" s="1" t="s">
        <v>5157</v>
      </c>
      <c r="H2784" s="1" t="s">
        <v>6469</v>
      </c>
      <c r="I2784" s="1">
        <v>5</v>
      </c>
      <c r="L2784" s="1">
        <v>4</v>
      </c>
      <c r="M2784" s="1" t="s">
        <v>12711</v>
      </c>
      <c r="N2784" s="1" t="s">
        <v>13213</v>
      </c>
      <c r="S2784" s="1" t="s">
        <v>70</v>
      </c>
      <c r="T2784" s="1" t="s">
        <v>6596</v>
      </c>
      <c r="Y2784" s="1" t="s">
        <v>5353</v>
      </c>
      <c r="Z2784" s="1" t="s">
        <v>8440</v>
      </c>
      <c r="AC2784" s="1">
        <v>10</v>
      </c>
      <c r="AD2784" s="1" t="s">
        <v>67</v>
      </c>
      <c r="AE2784" s="1" t="s">
        <v>8717</v>
      </c>
      <c r="AF2784" s="1" t="s">
        <v>97</v>
      </c>
      <c r="AG2784" s="1" t="s">
        <v>8774</v>
      </c>
    </row>
    <row r="2785" spans="1:73" ht="13.5" customHeight="1" x14ac:dyDescent="0.25">
      <c r="A2785" s="4" t="str">
        <f t="shared" si="85"/>
        <v>1687_풍각남면_299</v>
      </c>
      <c r="B2785" s="1">
        <v>1687</v>
      </c>
      <c r="C2785" s="1" t="s">
        <v>11322</v>
      </c>
      <c r="D2785" s="1" t="s">
        <v>11323</v>
      </c>
      <c r="E2785" s="1">
        <v>2784</v>
      </c>
      <c r="F2785" s="1">
        <v>14</v>
      </c>
      <c r="G2785" s="1" t="s">
        <v>5157</v>
      </c>
      <c r="H2785" s="1" t="s">
        <v>6469</v>
      </c>
      <c r="I2785" s="1">
        <v>5</v>
      </c>
      <c r="L2785" s="1">
        <v>4</v>
      </c>
      <c r="M2785" s="1" t="s">
        <v>12711</v>
      </c>
      <c r="N2785" s="1" t="s">
        <v>13213</v>
      </c>
      <c r="T2785" s="1" t="s">
        <v>11389</v>
      </c>
      <c r="U2785" s="1" t="s">
        <v>413</v>
      </c>
      <c r="V2785" s="1" t="s">
        <v>6695</v>
      </c>
      <c r="Y2785" s="1" t="s">
        <v>428</v>
      </c>
      <c r="Z2785" s="1" t="s">
        <v>7181</v>
      </c>
      <c r="AC2785" s="1">
        <v>56</v>
      </c>
      <c r="AD2785" s="1" t="s">
        <v>521</v>
      </c>
      <c r="AE2785" s="1" t="s">
        <v>8761</v>
      </c>
      <c r="AT2785" s="1" t="s">
        <v>60</v>
      </c>
      <c r="AU2785" s="1" t="s">
        <v>7012</v>
      </c>
      <c r="AV2785" s="1" t="s">
        <v>5354</v>
      </c>
      <c r="AW2785" s="1" t="s">
        <v>11793</v>
      </c>
      <c r="BB2785" s="1" t="s">
        <v>46</v>
      </c>
      <c r="BC2785" s="1" t="s">
        <v>6783</v>
      </c>
      <c r="BD2785" s="1" t="s">
        <v>2444</v>
      </c>
      <c r="BE2785" s="1" t="s">
        <v>7695</v>
      </c>
    </row>
    <row r="2786" spans="1:73" ht="13.5" customHeight="1" x14ac:dyDescent="0.25">
      <c r="A2786" s="4" t="str">
        <f t="shared" si="85"/>
        <v>1687_풍각남면_299</v>
      </c>
      <c r="B2786" s="1">
        <v>1687</v>
      </c>
      <c r="C2786" s="1" t="s">
        <v>11322</v>
      </c>
      <c r="D2786" s="1" t="s">
        <v>11323</v>
      </c>
      <c r="E2786" s="1">
        <v>2785</v>
      </c>
      <c r="F2786" s="1">
        <v>14</v>
      </c>
      <c r="G2786" s="1" t="s">
        <v>5157</v>
      </c>
      <c r="H2786" s="1" t="s">
        <v>6469</v>
      </c>
      <c r="I2786" s="1">
        <v>5</v>
      </c>
      <c r="L2786" s="1">
        <v>4</v>
      </c>
      <c r="M2786" s="1" t="s">
        <v>12711</v>
      </c>
      <c r="N2786" s="1" t="s">
        <v>13213</v>
      </c>
      <c r="S2786" s="1" t="s">
        <v>1168</v>
      </c>
      <c r="T2786" s="1" t="s">
        <v>6612</v>
      </c>
      <c r="U2786" s="1" t="s">
        <v>322</v>
      </c>
      <c r="V2786" s="1" t="s">
        <v>6685</v>
      </c>
      <c r="Y2786" s="1" t="s">
        <v>5355</v>
      </c>
      <c r="Z2786" s="1" t="s">
        <v>8441</v>
      </c>
      <c r="AC2786" s="1">
        <v>41</v>
      </c>
      <c r="AD2786" s="1" t="s">
        <v>287</v>
      </c>
      <c r="AE2786" s="1" t="s">
        <v>8744</v>
      </c>
      <c r="AT2786" s="1" t="s">
        <v>297</v>
      </c>
      <c r="AU2786" s="1" t="s">
        <v>11759</v>
      </c>
      <c r="AV2786" s="1" t="s">
        <v>5356</v>
      </c>
      <c r="AW2786" s="1" t="s">
        <v>7155</v>
      </c>
      <c r="BB2786" s="1" t="s">
        <v>46</v>
      </c>
      <c r="BC2786" s="1" t="s">
        <v>6783</v>
      </c>
      <c r="BD2786" s="1" t="s">
        <v>440</v>
      </c>
      <c r="BE2786" s="1" t="s">
        <v>7184</v>
      </c>
    </row>
    <row r="2787" spans="1:73" ht="13.5" customHeight="1" x14ac:dyDescent="0.25">
      <c r="A2787" s="4" t="str">
        <f t="shared" si="85"/>
        <v>1687_풍각남면_299</v>
      </c>
      <c r="B2787" s="1">
        <v>1687</v>
      </c>
      <c r="C2787" s="1" t="s">
        <v>11322</v>
      </c>
      <c r="D2787" s="1" t="s">
        <v>11323</v>
      </c>
      <c r="E2787" s="1">
        <v>2786</v>
      </c>
      <c r="F2787" s="1">
        <v>14</v>
      </c>
      <c r="G2787" s="1" t="s">
        <v>5157</v>
      </c>
      <c r="H2787" s="1" t="s">
        <v>6469</v>
      </c>
      <c r="I2787" s="1">
        <v>5</v>
      </c>
      <c r="L2787" s="1">
        <v>4</v>
      </c>
      <c r="M2787" s="1" t="s">
        <v>12711</v>
      </c>
      <c r="N2787" s="1" t="s">
        <v>13213</v>
      </c>
      <c r="T2787" s="1" t="s">
        <v>11389</v>
      </c>
      <c r="U2787" s="1" t="s">
        <v>326</v>
      </c>
      <c r="V2787" s="1" t="s">
        <v>6686</v>
      </c>
      <c r="Y2787" s="1" t="s">
        <v>5357</v>
      </c>
      <c r="Z2787" s="1" t="s">
        <v>8356</v>
      </c>
      <c r="AC2787" s="1">
        <v>19</v>
      </c>
      <c r="AD2787" s="1" t="s">
        <v>188</v>
      </c>
      <c r="AE2787" s="1" t="s">
        <v>8734</v>
      </c>
      <c r="AT2787" s="1" t="s">
        <v>1192</v>
      </c>
      <c r="AU2787" s="1" t="s">
        <v>9176</v>
      </c>
      <c r="BF2787" s="1" t="s">
        <v>11810</v>
      </c>
    </row>
    <row r="2788" spans="1:73" ht="13.5" customHeight="1" x14ac:dyDescent="0.25">
      <c r="A2788" s="4" t="str">
        <f t="shared" si="85"/>
        <v>1687_풍각남면_299</v>
      </c>
      <c r="B2788" s="1">
        <v>1687</v>
      </c>
      <c r="C2788" s="1" t="s">
        <v>11322</v>
      </c>
      <c r="D2788" s="1" t="s">
        <v>11323</v>
      </c>
      <c r="E2788" s="1">
        <v>2787</v>
      </c>
      <c r="F2788" s="1">
        <v>14</v>
      </c>
      <c r="G2788" s="1" t="s">
        <v>5157</v>
      </c>
      <c r="H2788" s="1" t="s">
        <v>6469</v>
      </c>
      <c r="I2788" s="1">
        <v>5</v>
      </c>
      <c r="L2788" s="1">
        <v>4</v>
      </c>
      <c r="M2788" s="1" t="s">
        <v>12711</v>
      </c>
      <c r="N2788" s="1" t="s">
        <v>13213</v>
      </c>
      <c r="T2788" s="1" t="s">
        <v>11389</v>
      </c>
      <c r="U2788" s="1" t="s">
        <v>326</v>
      </c>
      <c r="V2788" s="1" t="s">
        <v>6686</v>
      </c>
      <c r="Y2788" s="1" t="s">
        <v>428</v>
      </c>
      <c r="Z2788" s="1" t="s">
        <v>7181</v>
      </c>
      <c r="AC2788" s="1">
        <v>12</v>
      </c>
      <c r="AD2788" s="1" t="s">
        <v>150</v>
      </c>
      <c r="AE2788" s="1" t="s">
        <v>8731</v>
      </c>
      <c r="AT2788" s="1" t="s">
        <v>1192</v>
      </c>
      <c r="AU2788" s="1" t="s">
        <v>9176</v>
      </c>
      <c r="BF2788" s="1" t="s">
        <v>11812</v>
      </c>
    </row>
    <row r="2789" spans="1:73" ht="13.5" customHeight="1" x14ac:dyDescent="0.25">
      <c r="A2789" s="4" t="str">
        <f t="shared" si="85"/>
        <v>1687_풍각남면_299</v>
      </c>
      <c r="B2789" s="1">
        <v>1687</v>
      </c>
      <c r="C2789" s="1" t="s">
        <v>11322</v>
      </c>
      <c r="D2789" s="1" t="s">
        <v>11323</v>
      </c>
      <c r="E2789" s="1">
        <v>2788</v>
      </c>
      <c r="F2789" s="1">
        <v>14</v>
      </c>
      <c r="G2789" s="1" t="s">
        <v>5157</v>
      </c>
      <c r="H2789" s="1" t="s">
        <v>6469</v>
      </c>
      <c r="I2789" s="1">
        <v>5</v>
      </c>
      <c r="L2789" s="1">
        <v>4</v>
      </c>
      <c r="M2789" s="1" t="s">
        <v>12711</v>
      </c>
      <c r="N2789" s="1" t="s">
        <v>13213</v>
      </c>
      <c r="T2789" s="1" t="s">
        <v>11389</v>
      </c>
      <c r="U2789" s="1" t="s">
        <v>326</v>
      </c>
      <c r="V2789" s="1" t="s">
        <v>6686</v>
      </c>
      <c r="Y2789" s="1" t="s">
        <v>1020</v>
      </c>
      <c r="Z2789" s="1" t="s">
        <v>7319</v>
      </c>
      <c r="AC2789" s="1">
        <v>7</v>
      </c>
      <c r="AD2789" s="1" t="s">
        <v>121</v>
      </c>
      <c r="AE2789" s="1" t="s">
        <v>8725</v>
      </c>
      <c r="AF2789" s="1" t="s">
        <v>97</v>
      </c>
      <c r="AG2789" s="1" t="s">
        <v>8774</v>
      </c>
      <c r="AU2789" s="1" t="s">
        <v>9176</v>
      </c>
      <c r="BB2789" s="1" t="s">
        <v>46</v>
      </c>
      <c r="BC2789" s="1" t="s">
        <v>6783</v>
      </c>
      <c r="BD2789" s="1" t="s">
        <v>5355</v>
      </c>
      <c r="BE2789" s="1" t="s">
        <v>8441</v>
      </c>
      <c r="BF2789" s="1" t="s">
        <v>11818</v>
      </c>
    </row>
    <row r="2790" spans="1:73" ht="13.5" customHeight="1" x14ac:dyDescent="0.25">
      <c r="A2790" s="4" t="str">
        <f t="shared" si="85"/>
        <v>1687_풍각남면_299</v>
      </c>
      <c r="B2790" s="1">
        <v>1687</v>
      </c>
      <c r="C2790" s="1" t="s">
        <v>11322</v>
      </c>
      <c r="D2790" s="1" t="s">
        <v>11323</v>
      </c>
      <c r="E2790" s="1">
        <v>2789</v>
      </c>
      <c r="F2790" s="1">
        <v>14</v>
      </c>
      <c r="G2790" s="1" t="s">
        <v>5157</v>
      </c>
      <c r="H2790" s="1" t="s">
        <v>6469</v>
      </c>
      <c r="I2790" s="1">
        <v>5</v>
      </c>
      <c r="L2790" s="1">
        <v>4</v>
      </c>
      <c r="M2790" s="1" t="s">
        <v>12711</v>
      </c>
      <c r="N2790" s="1" t="s">
        <v>13213</v>
      </c>
      <c r="T2790" s="1" t="s">
        <v>11389</v>
      </c>
      <c r="U2790" s="1" t="s">
        <v>322</v>
      </c>
      <c r="V2790" s="1" t="s">
        <v>6685</v>
      </c>
      <c r="Y2790" s="1" t="s">
        <v>5358</v>
      </c>
      <c r="Z2790" s="1" t="s">
        <v>7886</v>
      </c>
      <c r="AC2790" s="1">
        <v>62</v>
      </c>
      <c r="AD2790" s="1" t="s">
        <v>69</v>
      </c>
      <c r="AE2790" s="1" t="s">
        <v>6722</v>
      </c>
      <c r="AG2790" s="1" t="s">
        <v>13553</v>
      </c>
      <c r="AI2790" s="1" t="s">
        <v>8889</v>
      </c>
      <c r="AT2790" s="1" t="s">
        <v>297</v>
      </c>
      <c r="AU2790" s="1" t="s">
        <v>11759</v>
      </c>
      <c r="AV2790" s="1" t="s">
        <v>5359</v>
      </c>
      <c r="AW2790" s="1" t="s">
        <v>11796</v>
      </c>
      <c r="BB2790" s="1" t="s">
        <v>46</v>
      </c>
      <c r="BC2790" s="1" t="s">
        <v>6783</v>
      </c>
      <c r="BD2790" s="1" t="s">
        <v>5360</v>
      </c>
      <c r="BE2790" s="1" t="s">
        <v>9854</v>
      </c>
    </row>
    <row r="2791" spans="1:73" ht="13.5" customHeight="1" x14ac:dyDescent="0.25">
      <c r="A2791" s="4" t="str">
        <f t="shared" si="85"/>
        <v>1687_풍각남면_299</v>
      </c>
      <c r="B2791" s="1">
        <v>1687</v>
      </c>
      <c r="C2791" s="1" t="s">
        <v>11322</v>
      </c>
      <c r="D2791" s="1" t="s">
        <v>11323</v>
      </c>
      <c r="E2791" s="1">
        <v>2790</v>
      </c>
      <c r="F2791" s="1">
        <v>14</v>
      </c>
      <c r="G2791" s="1" t="s">
        <v>5157</v>
      </c>
      <c r="H2791" s="1" t="s">
        <v>6469</v>
      </c>
      <c r="I2791" s="1">
        <v>5</v>
      </c>
      <c r="L2791" s="1">
        <v>4</v>
      </c>
      <c r="M2791" s="1" t="s">
        <v>12711</v>
      </c>
      <c r="N2791" s="1" t="s">
        <v>13213</v>
      </c>
      <c r="T2791" s="1" t="s">
        <v>11389</v>
      </c>
      <c r="U2791" s="1" t="s">
        <v>322</v>
      </c>
      <c r="V2791" s="1" t="s">
        <v>6685</v>
      </c>
      <c r="Y2791" s="1" t="s">
        <v>5361</v>
      </c>
      <c r="Z2791" s="1" t="s">
        <v>8442</v>
      </c>
      <c r="AC2791" s="1">
        <v>38</v>
      </c>
      <c r="AD2791" s="1" t="s">
        <v>85</v>
      </c>
      <c r="AE2791" s="1" t="s">
        <v>8720</v>
      </c>
      <c r="AG2791" s="1" t="s">
        <v>13553</v>
      </c>
      <c r="AI2791" s="1" t="s">
        <v>8889</v>
      </c>
      <c r="BB2791" s="1" t="s">
        <v>329</v>
      </c>
      <c r="BC2791" s="1" t="s">
        <v>9755</v>
      </c>
      <c r="BF2791" s="1" t="s">
        <v>11810</v>
      </c>
    </row>
    <row r="2792" spans="1:73" ht="13.5" customHeight="1" x14ac:dyDescent="0.25">
      <c r="A2792" s="4" t="str">
        <f t="shared" si="85"/>
        <v>1687_풍각남면_299</v>
      </c>
      <c r="B2792" s="1">
        <v>1687</v>
      </c>
      <c r="C2792" s="1" t="s">
        <v>11322</v>
      </c>
      <c r="D2792" s="1" t="s">
        <v>11323</v>
      </c>
      <c r="E2792" s="1">
        <v>2791</v>
      </c>
      <c r="F2792" s="1">
        <v>14</v>
      </c>
      <c r="G2792" s="1" t="s">
        <v>5157</v>
      </c>
      <c r="H2792" s="1" t="s">
        <v>6469</v>
      </c>
      <c r="I2792" s="1">
        <v>5</v>
      </c>
      <c r="L2792" s="1">
        <v>4</v>
      </c>
      <c r="M2792" s="1" t="s">
        <v>12711</v>
      </c>
      <c r="N2792" s="1" t="s">
        <v>13213</v>
      </c>
      <c r="T2792" s="1" t="s">
        <v>11389</v>
      </c>
      <c r="U2792" s="1" t="s">
        <v>322</v>
      </c>
      <c r="V2792" s="1" t="s">
        <v>6685</v>
      </c>
      <c r="Y2792" s="1" t="s">
        <v>215</v>
      </c>
      <c r="Z2792" s="1" t="s">
        <v>8443</v>
      </c>
      <c r="AC2792" s="1">
        <v>31</v>
      </c>
      <c r="AD2792" s="1" t="s">
        <v>247</v>
      </c>
      <c r="AE2792" s="1" t="s">
        <v>8741</v>
      </c>
      <c r="AG2792" s="1" t="s">
        <v>13553</v>
      </c>
      <c r="AI2792" s="1" t="s">
        <v>8889</v>
      </c>
      <c r="BC2792" s="1" t="s">
        <v>9755</v>
      </c>
      <c r="BF2792" s="1" t="s">
        <v>11812</v>
      </c>
    </row>
    <row r="2793" spans="1:73" ht="13.5" customHeight="1" x14ac:dyDescent="0.25">
      <c r="A2793" s="4" t="str">
        <f t="shared" si="85"/>
        <v>1687_풍각남면_299</v>
      </c>
      <c r="B2793" s="1">
        <v>1687</v>
      </c>
      <c r="C2793" s="1" t="s">
        <v>11322</v>
      </c>
      <c r="D2793" s="1" t="s">
        <v>11323</v>
      </c>
      <c r="E2793" s="1">
        <v>2792</v>
      </c>
      <c r="F2793" s="1">
        <v>14</v>
      </c>
      <c r="G2793" s="1" t="s">
        <v>5157</v>
      </c>
      <c r="H2793" s="1" t="s">
        <v>6469</v>
      </c>
      <c r="I2793" s="1">
        <v>5</v>
      </c>
      <c r="L2793" s="1">
        <v>4</v>
      </c>
      <c r="M2793" s="1" t="s">
        <v>12711</v>
      </c>
      <c r="N2793" s="1" t="s">
        <v>13213</v>
      </c>
      <c r="T2793" s="1" t="s">
        <v>11389</v>
      </c>
      <c r="U2793" s="1" t="s">
        <v>326</v>
      </c>
      <c r="V2793" s="1" t="s">
        <v>6686</v>
      </c>
      <c r="Y2793" s="1" t="s">
        <v>5362</v>
      </c>
      <c r="Z2793" s="1" t="s">
        <v>11453</v>
      </c>
      <c r="AC2793" s="1">
        <v>58</v>
      </c>
      <c r="AD2793" s="1" t="s">
        <v>1424</v>
      </c>
      <c r="AE2793" s="1" t="s">
        <v>8770</v>
      </c>
      <c r="AG2793" s="1" t="s">
        <v>13553</v>
      </c>
      <c r="AI2793" s="1" t="s">
        <v>8889</v>
      </c>
      <c r="AT2793" s="1" t="s">
        <v>297</v>
      </c>
      <c r="AU2793" s="1" t="s">
        <v>11759</v>
      </c>
      <c r="AV2793" s="1" t="s">
        <v>5359</v>
      </c>
      <c r="AW2793" s="1" t="s">
        <v>11796</v>
      </c>
      <c r="BB2793" s="1" t="s">
        <v>46</v>
      </c>
      <c r="BC2793" s="1" t="s">
        <v>6783</v>
      </c>
      <c r="BD2793" s="1" t="s">
        <v>5360</v>
      </c>
      <c r="BE2793" s="1" t="s">
        <v>9854</v>
      </c>
      <c r="BU2793" s="1" t="s">
        <v>5363</v>
      </c>
    </row>
    <row r="2794" spans="1:73" ht="13.5" customHeight="1" x14ac:dyDescent="0.25">
      <c r="A2794" s="4" t="str">
        <f t="shared" si="85"/>
        <v>1687_풍각남면_299</v>
      </c>
      <c r="B2794" s="1">
        <v>1687</v>
      </c>
      <c r="C2794" s="1" t="s">
        <v>11322</v>
      </c>
      <c r="D2794" s="1" t="s">
        <v>11323</v>
      </c>
      <c r="E2794" s="1">
        <v>2793</v>
      </c>
      <c r="F2794" s="1">
        <v>14</v>
      </c>
      <c r="G2794" s="1" t="s">
        <v>5157</v>
      </c>
      <c r="H2794" s="1" t="s">
        <v>6469</v>
      </c>
      <c r="I2794" s="1">
        <v>5</v>
      </c>
      <c r="L2794" s="1">
        <v>4</v>
      </c>
      <c r="M2794" s="1" t="s">
        <v>12711</v>
      </c>
      <c r="N2794" s="1" t="s">
        <v>13213</v>
      </c>
      <c r="T2794" s="1" t="s">
        <v>11389</v>
      </c>
      <c r="U2794" s="1" t="s">
        <v>326</v>
      </c>
      <c r="V2794" s="1" t="s">
        <v>6686</v>
      </c>
      <c r="Y2794" s="1" t="s">
        <v>3861</v>
      </c>
      <c r="Z2794" s="1" t="s">
        <v>11518</v>
      </c>
      <c r="AC2794" s="1">
        <v>27</v>
      </c>
      <c r="AD2794" s="1" t="s">
        <v>162</v>
      </c>
      <c r="AE2794" s="1" t="s">
        <v>8732</v>
      </c>
      <c r="AG2794" s="1" t="s">
        <v>13553</v>
      </c>
      <c r="AI2794" s="1" t="s">
        <v>8889</v>
      </c>
      <c r="AT2794" s="1" t="s">
        <v>1192</v>
      </c>
      <c r="AU2794" s="1" t="s">
        <v>9176</v>
      </c>
      <c r="AV2794" s="1" t="s">
        <v>5362</v>
      </c>
      <c r="AW2794" s="1" t="s">
        <v>11453</v>
      </c>
      <c r="BB2794" s="1" t="s">
        <v>1193</v>
      </c>
      <c r="BC2794" s="1" t="s">
        <v>11823</v>
      </c>
      <c r="BF2794" s="1" t="s">
        <v>11810</v>
      </c>
    </row>
    <row r="2795" spans="1:73" ht="13.5" customHeight="1" x14ac:dyDescent="0.25">
      <c r="A2795" s="4" t="str">
        <f t="shared" si="85"/>
        <v>1687_풍각남면_299</v>
      </c>
      <c r="B2795" s="1">
        <v>1687</v>
      </c>
      <c r="C2795" s="1" t="s">
        <v>11322</v>
      </c>
      <c r="D2795" s="1" t="s">
        <v>11323</v>
      </c>
      <c r="E2795" s="1">
        <v>2794</v>
      </c>
      <c r="F2795" s="1">
        <v>14</v>
      </c>
      <c r="G2795" s="1" t="s">
        <v>5157</v>
      </c>
      <c r="H2795" s="1" t="s">
        <v>6469</v>
      </c>
      <c r="I2795" s="1">
        <v>5</v>
      </c>
      <c r="L2795" s="1">
        <v>4</v>
      </c>
      <c r="M2795" s="1" t="s">
        <v>12711</v>
      </c>
      <c r="N2795" s="1" t="s">
        <v>13213</v>
      </c>
      <c r="T2795" s="1" t="s">
        <v>11389</v>
      </c>
      <c r="U2795" s="1" t="s">
        <v>322</v>
      </c>
      <c r="V2795" s="1" t="s">
        <v>6685</v>
      </c>
      <c r="Y2795" s="1" t="s">
        <v>13917</v>
      </c>
      <c r="Z2795" s="1" t="s">
        <v>11522</v>
      </c>
      <c r="AC2795" s="1">
        <v>21</v>
      </c>
      <c r="AD2795" s="1" t="s">
        <v>415</v>
      </c>
      <c r="AE2795" s="1" t="s">
        <v>8756</v>
      </c>
      <c r="AG2795" s="1" t="s">
        <v>13553</v>
      </c>
      <c r="AI2795" s="1" t="s">
        <v>8889</v>
      </c>
      <c r="AU2795" s="1" t="s">
        <v>9176</v>
      </c>
      <c r="AW2795" s="1" t="s">
        <v>13716</v>
      </c>
      <c r="BC2795" s="1" t="s">
        <v>11823</v>
      </c>
      <c r="BF2795" s="1" t="s">
        <v>11811</v>
      </c>
    </row>
    <row r="2796" spans="1:73" ht="13.5" customHeight="1" x14ac:dyDescent="0.25">
      <c r="A2796" s="4" t="str">
        <f t="shared" si="85"/>
        <v>1687_풍각남면_299</v>
      </c>
      <c r="B2796" s="1">
        <v>1687</v>
      </c>
      <c r="C2796" s="1" t="s">
        <v>11322</v>
      </c>
      <c r="D2796" s="1" t="s">
        <v>11323</v>
      </c>
      <c r="E2796" s="1">
        <v>2795</v>
      </c>
      <c r="F2796" s="1">
        <v>14</v>
      </c>
      <c r="G2796" s="1" t="s">
        <v>5157</v>
      </c>
      <c r="H2796" s="1" t="s">
        <v>6469</v>
      </c>
      <c r="I2796" s="1">
        <v>5</v>
      </c>
      <c r="L2796" s="1">
        <v>4</v>
      </c>
      <c r="M2796" s="1" t="s">
        <v>12711</v>
      </c>
      <c r="N2796" s="1" t="s">
        <v>13213</v>
      </c>
      <c r="T2796" s="1" t="s">
        <v>11389</v>
      </c>
      <c r="U2796" s="1" t="s">
        <v>326</v>
      </c>
      <c r="V2796" s="1" t="s">
        <v>6686</v>
      </c>
      <c r="Y2796" s="1" t="s">
        <v>11617</v>
      </c>
      <c r="Z2796" s="1" t="s">
        <v>7762</v>
      </c>
      <c r="AC2796" s="1">
        <v>19</v>
      </c>
      <c r="AD2796" s="1" t="s">
        <v>188</v>
      </c>
      <c r="AE2796" s="1" t="s">
        <v>8734</v>
      </c>
      <c r="AF2796" s="1" t="s">
        <v>13552</v>
      </c>
      <c r="AG2796" s="1" t="s">
        <v>8827</v>
      </c>
      <c r="AH2796" s="1" t="s">
        <v>522</v>
      </c>
      <c r="AI2796" s="1" t="s">
        <v>8889</v>
      </c>
      <c r="AU2796" s="1" t="s">
        <v>9176</v>
      </c>
      <c r="AW2796" s="1" t="s">
        <v>13716</v>
      </c>
      <c r="BC2796" s="1" t="s">
        <v>11823</v>
      </c>
      <c r="BF2796" s="1" t="s">
        <v>11817</v>
      </c>
    </row>
    <row r="2797" spans="1:73" ht="13.5" customHeight="1" x14ac:dyDescent="0.25">
      <c r="A2797" s="4" t="str">
        <f t="shared" si="85"/>
        <v>1687_풍각남면_299</v>
      </c>
      <c r="B2797" s="1">
        <v>1687</v>
      </c>
      <c r="C2797" s="1" t="s">
        <v>11322</v>
      </c>
      <c r="D2797" s="1" t="s">
        <v>11323</v>
      </c>
      <c r="E2797" s="1">
        <v>2796</v>
      </c>
      <c r="F2797" s="1">
        <v>14</v>
      </c>
      <c r="G2797" s="1" t="s">
        <v>5157</v>
      </c>
      <c r="H2797" s="1" t="s">
        <v>6469</v>
      </c>
      <c r="I2797" s="1">
        <v>5</v>
      </c>
      <c r="L2797" s="1">
        <v>4</v>
      </c>
      <c r="M2797" s="1" t="s">
        <v>12711</v>
      </c>
      <c r="N2797" s="1" t="s">
        <v>13213</v>
      </c>
      <c r="T2797" s="1" t="s">
        <v>11389</v>
      </c>
      <c r="U2797" s="1" t="s">
        <v>413</v>
      </c>
      <c r="V2797" s="1" t="s">
        <v>6695</v>
      </c>
      <c r="Y2797" s="1" t="s">
        <v>2825</v>
      </c>
      <c r="Z2797" s="1" t="s">
        <v>11452</v>
      </c>
      <c r="AC2797" s="1">
        <v>40</v>
      </c>
      <c r="AD2797" s="1" t="s">
        <v>327</v>
      </c>
      <c r="AE2797" s="1" t="s">
        <v>8748</v>
      </c>
      <c r="AF2797" s="1" t="s">
        <v>97</v>
      </c>
      <c r="AG2797" s="1" t="s">
        <v>8774</v>
      </c>
      <c r="AT2797" s="1" t="s">
        <v>297</v>
      </c>
      <c r="AU2797" s="1" t="s">
        <v>11759</v>
      </c>
      <c r="AV2797" s="1" t="s">
        <v>5364</v>
      </c>
      <c r="AW2797" s="1" t="s">
        <v>11771</v>
      </c>
      <c r="BB2797" s="1" t="s">
        <v>46</v>
      </c>
      <c r="BC2797" s="1" t="s">
        <v>6783</v>
      </c>
      <c r="BD2797" s="1" t="s">
        <v>5358</v>
      </c>
      <c r="BE2797" s="1" t="s">
        <v>7886</v>
      </c>
    </row>
    <row r="2798" spans="1:73" ht="13.5" customHeight="1" x14ac:dyDescent="0.25">
      <c r="A2798" s="4" t="str">
        <f t="shared" si="85"/>
        <v>1687_풍각남면_299</v>
      </c>
      <c r="B2798" s="1">
        <v>1687</v>
      </c>
      <c r="C2798" s="1" t="s">
        <v>11322</v>
      </c>
      <c r="D2798" s="1" t="s">
        <v>11323</v>
      </c>
      <c r="E2798" s="1">
        <v>2797</v>
      </c>
      <c r="F2798" s="1">
        <v>14</v>
      </c>
      <c r="G2798" s="1" t="s">
        <v>5157</v>
      </c>
      <c r="H2798" s="1" t="s">
        <v>6469</v>
      </c>
      <c r="I2798" s="1">
        <v>5</v>
      </c>
      <c r="L2798" s="1">
        <v>4</v>
      </c>
      <c r="M2798" s="1" t="s">
        <v>12711</v>
      </c>
      <c r="N2798" s="1" t="s">
        <v>13213</v>
      </c>
      <c r="S2798" s="1" t="s">
        <v>1168</v>
      </c>
      <c r="T2798" s="1" t="s">
        <v>6612</v>
      </c>
      <c r="U2798" s="1" t="s">
        <v>53</v>
      </c>
      <c r="V2798" s="1" t="s">
        <v>6668</v>
      </c>
      <c r="Y2798" s="1" t="s">
        <v>5365</v>
      </c>
      <c r="Z2798" s="1" t="s">
        <v>8444</v>
      </c>
      <c r="AC2798" s="1">
        <v>41</v>
      </c>
      <c r="AD2798" s="1" t="s">
        <v>287</v>
      </c>
      <c r="AE2798" s="1" t="s">
        <v>8744</v>
      </c>
      <c r="AN2798" s="1" t="s">
        <v>108</v>
      </c>
      <c r="AO2798" s="1" t="s">
        <v>8869</v>
      </c>
      <c r="AP2798" s="1" t="s">
        <v>58</v>
      </c>
      <c r="AQ2798" s="1" t="s">
        <v>6774</v>
      </c>
      <c r="AR2798" s="1" t="s">
        <v>5366</v>
      </c>
      <c r="AS2798" s="1" t="s">
        <v>9128</v>
      </c>
      <c r="AT2798" s="1" t="s">
        <v>1171</v>
      </c>
      <c r="AU2798" s="1" t="s">
        <v>7037</v>
      </c>
      <c r="AV2798" s="1" t="s">
        <v>1125</v>
      </c>
      <c r="AW2798" s="1" t="s">
        <v>7350</v>
      </c>
      <c r="BB2798" s="1" t="s">
        <v>46</v>
      </c>
      <c r="BC2798" s="1" t="s">
        <v>6783</v>
      </c>
      <c r="BD2798" s="1" t="s">
        <v>2131</v>
      </c>
      <c r="BE2798" s="1" t="s">
        <v>7618</v>
      </c>
    </row>
    <row r="2799" spans="1:73" ht="13.5" customHeight="1" x14ac:dyDescent="0.25">
      <c r="A2799" s="4" t="str">
        <f t="shared" si="85"/>
        <v>1687_풍각남면_299</v>
      </c>
      <c r="B2799" s="1">
        <v>1687</v>
      </c>
      <c r="C2799" s="1" t="s">
        <v>11322</v>
      </c>
      <c r="D2799" s="1" t="s">
        <v>11323</v>
      </c>
      <c r="E2799" s="1">
        <v>2798</v>
      </c>
      <c r="F2799" s="1">
        <v>14</v>
      </c>
      <c r="G2799" s="1" t="s">
        <v>5157</v>
      </c>
      <c r="H2799" s="1" t="s">
        <v>6469</v>
      </c>
      <c r="I2799" s="1">
        <v>5</v>
      </c>
      <c r="L2799" s="1">
        <v>5</v>
      </c>
      <c r="M2799" s="1" t="s">
        <v>5367</v>
      </c>
      <c r="N2799" s="1" t="s">
        <v>8445</v>
      </c>
      <c r="T2799" s="1" t="s">
        <v>11369</v>
      </c>
      <c r="U2799" s="1" t="s">
        <v>640</v>
      </c>
      <c r="V2799" s="1" t="s">
        <v>6711</v>
      </c>
      <c r="Y2799" s="1" t="s">
        <v>5367</v>
      </c>
      <c r="Z2799" s="1" t="s">
        <v>8445</v>
      </c>
      <c r="AC2799" s="1">
        <v>33</v>
      </c>
      <c r="AD2799" s="1" t="s">
        <v>574</v>
      </c>
      <c r="AE2799" s="1" t="s">
        <v>8762</v>
      </c>
      <c r="AJ2799" s="1" t="s">
        <v>17</v>
      </c>
      <c r="AK2799" s="1" t="s">
        <v>8908</v>
      </c>
      <c r="AL2799" s="1" t="s">
        <v>1118</v>
      </c>
      <c r="AM2799" s="1" t="s">
        <v>8898</v>
      </c>
      <c r="AN2799" s="1" t="s">
        <v>5251</v>
      </c>
      <c r="AO2799" s="1" t="s">
        <v>8986</v>
      </c>
      <c r="AP2799" s="1" t="s">
        <v>58</v>
      </c>
      <c r="AQ2799" s="1" t="s">
        <v>6774</v>
      </c>
      <c r="AR2799" s="1" t="s">
        <v>5312</v>
      </c>
      <c r="AS2799" s="1" t="s">
        <v>11667</v>
      </c>
      <c r="AT2799" s="1" t="s">
        <v>44</v>
      </c>
      <c r="AU2799" s="1" t="s">
        <v>6669</v>
      </c>
      <c r="AV2799" s="1" t="s">
        <v>3460</v>
      </c>
      <c r="AW2799" s="1" t="s">
        <v>9489</v>
      </c>
      <c r="BB2799" s="1" t="s">
        <v>46</v>
      </c>
      <c r="BC2799" s="1" t="s">
        <v>6783</v>
      </c>
      <c r="BD2799" s="1" t="s">
        <v>5368</v>
      </c>
      <c r="BE2799" s="1" t="s">
        <v>9855</v>
      </c>
      <c r="BG2799" s="1" t="s">
        <v>44</v>
      </c>
      <c r="BH2799" s="1" t="s">
        <v>6669</v>
      </c>
      <c r="BI2799" s="1" t="s">
        <v>13853</v>
      </c>
      <c r="BJ2799" s="1" t="s">
        <v>9469</v>
      </c>
      <c r="BK2799" s="1" t="s">
        <v>216</v>
      </c>
      <c r="BL2799" s="1" t="s">
        <v>13344</v>
      </c>
      <c r="BM2799" s="1" t="s">
        <v>2654</v>
      </c>
      <c r="BN2799" s="1" t="s">
        <v>7745</v>
      </c>
      <c r="BO2799" s="1" t="s">
        <v>78</v>
      </c>
      <c r="BP2799" s="1" t="s">
        <v>6689</v>
      </c>
      <c r="BQ2799" s="1" t="s">
        <v>5254</v>
      </c>
      <c r="BR2799" s="1" t="s">
        <v>11173</v>
      </c>
      <c r="BS2799" s="1" t="s">
        <v>77</v>
      </c>
      <c r="BT2799" s="1" t="s">
        <v>8882</v>
      </c>
    </row>
    <row r="2800" spans="1:73" ht="13.5" customHeight="1" x14ac:dyDescent="0.25">
      <c r="A2800" s="4" t="str">
        <f t="shared" si="85"/>
        <v>1687_풍각남면_299</v>
      </c>
      <c r="B2800" s="1">
        <v>1687</v>
      </c>
      <c r="C2800" s="1" t="s">
        <v>11322</v>
      </c>
      <c r="D2800" s="1" t="s">
        <v>11323</v>
      </c>
      <c r="E2800" s="1">
        <v>2799</v>
      </c>
      <c r="F2800" s="1">
        <v>14</v>
      </c>
      <c r="G2800" s="1" t="s">
        <v>5157</v>
      </c>
      <c r="H2800" s="1" t="s">
        <v>6469</v>
      </c>
      <c r="I2800" s="1">
        <v>5</v>
      </c>
      <c r="L2800" s="1">
        <v>5</v>
      </c>
      <c r="M2800" s="1" t="s">
        <v>5367</v>
      </c>
      <c r="N2800" s="1" t="s">
        <v>8445</v>
      </c>
      <c r="S2800" s="1" t="s">
        <v>52</v>
      </c>
      <c r="T2800" s="1" t="s">
        <v>6593</v>
      </c>
      <c r="U2800" s="1" t="s">
        <v>53</v>
      </c>
      <c r="V2800" s="1" t="s">
        <v>6668</v>
      </c>
      <c r="Y2800" s="1" t="s">
        <v>13736</v>
      </c>
      <c r="Z2800" s="1" t="s">
        <v>7429</v>
      </c>
      <c r="AC2800" s="1">
        <v>28</v>
      </c>
      <c r="AD2800" s="1" t="s">
        <v>340</v>
      </c>
      <c r="AE2800" s="1" t="s">
        <v>8750</v>
      </c>
      <c r="AJ2800" s="1" t="s">
        <v>17</v>
      </c>
      <c r="AK2800" s="1" t="s">
        <v>8908</v>
      </c>
      <c r="AL2800" s="1" t="s">
        <v>351</v>
      </c>
      <c r="AM2800" s="1" t="s">
        <v>8854</v>
      </c>
      <c r="AN2800" s="1" t="s">
        <v>497</v>
      </c>
      <c r="AO2800" s="1" t="s">
        <v>8848</v>
      </c>
      <c r="AP2800" s="1" t="s">
        <v>58</v>
      </c>
      <c r="AQ2800" s="1" t="s">
        <v>6774</v>
      </c>
      <c r="AR2800" s="1" t="s">
        <v>5369</v>
      </c>
      <c r="AS2800" s="1" t="s">
        <v>9129</v>
      </c>
      <c r="AT2800" s="1" t="s">
        <v>60</v>
      </c>
      <c r="AU2800" s="1" t="s">
        <v>7012</v>
      </c>
      <c r="AV2800" s="1" t="s">
        <v>452</v>
      </c>
      <c r="AW2800" s="1" t="s">
        <v>7186</v>
      </c>
      <c r="BB2800" s="1" t="s">
        <v>46</v>
      </c>
      <c r="BC2800" s="1" t="s">
        <v>6783</v>
      </c>
      <c r="BD2800" s="1" t="s">
        <v>5370</v>
      </c>
      <c r="BE2800" s="1" t="s">
        <v>9856</v>
      </c>
      <c r="BG2800" s="1" t="s">
        <v>44</v>
      </c>
      <c r="BH2800" s="1" t="s">
        <v>6669</v>
      </c>
      <c r="BI2800" s="1" t="s">
        <v>1292</v>
      </c>
      <c r="BJ2800" s="1" t="s">
        <v>8145</v>
      </c>
      <c r="BK2800" s="1" t="s">
        <v>44</v>
      </c>
      <c r="BL2800" s="1" t="s">
        <v>6669</v>
      </c>
      <c r="BM2800" s="1" t="s">
        <v>5371</v>
      </c>
      <c r="BN2800" s="1" t="s">
        <v>9694</v>
      </c>
      <c r="BO2800" s="1" t="s">
        <v>44</v>
      </c>
      <c r="BP2800" s="1" t="s">
        <v>6669</v>
      </c>
      <c r="BQ2800" s="1" t="s">
        <v>13974</v>
      </c>
      <c r="BR2800" s="1" t="s">
        <v>10806</v>
      </c>
      <c r="BS2800" s="1" t="s">
        <v>351</v>
      </c>
      <c r="BT2800" s="1" t="s">
        <v>8854</v>
      </c>
    </row>
    <row r="2801" spans="1:73" ht="13.5" customHeight="1" x14ac:dyDescent="0.25">
      <c r="A2801" s="4" t="str">
        <f t="shared" si="85"/>
        <v>1687_풍각남면_299</v>
      </c>
      <c r="B2801" s="1">
        <v>1687</v>
      </c>
      <c r="C2801" s="1" t="s">
        <v>11322</v>
      </c>
      <c r="D2801" s="1" t="s">
        <v>11323</v>
      </c>
      <c r="E2801" s="1">
        <v>2800</v>
      </c>
      <c r="F2801" s="1">
        <v>14</v>
      </c>
      <c r="G2801" s="1" t="s">
        <v>5157</v>
      </c>
      <c r="H2801" s="1" t="s">
        <v>6469</v>
      </c>
      <c r="I2801" s="1">
        <v>5</v>
      </c>
      <c r="L2801" s="1">
        <v>5</v>
      </c>
      <c r="M2801" s="1" t="s">
        <v>5367</v>
      </c>
      <c r="N2801" s="1" t="s">
        <v>8445</v>
      </c>
      <c r="S2801" s="1" t="s">
        <v>68</v>
      </c>
      <c r="T2801" s="1" t="s">
        <v>6595</v>
      </c>
      <c r="U2801" s="1" t="s">
        <v>46</v>
      </c>
      <c r="V2801" s="1" t="s">
        <v>6783</v>
      </c>
      <c r="Y2801" s="1" t="s">
        <v>690</v>
      </c>
      <c r="Z2801" s="1" t="s">
        <v>7241</v>
      </c>
      <c r="AC2801" s="1">
        <v>64</v>
      </c>
      <c r="AD2801" s="1" t="s">
        <v>72</v>
      </c>
      <c r="AE2801" s="1" t="s">
        <v>8718</v>
      </c>
    </row>
    <row r="2802" spans="1:73" ht="13.5" customHeight="1" x14ac:dyDescent="0.25">
      <c r="A2802" s="4" t="str">
        <f t="shared" si="85"/>
        <v>1687_풍각남면_299</v>
      </c>
      <c r="B2802" s="1">
        <v>1687</v>
      </c>
      <c r="C2802" s="1" t="s">
        <v>11322</v>
      </c>
      <c r="D2802" s="1" t="s">
        <v>11323</v>
      </c>
      <c r="E2802" s="1">
        <v>2801</v>
      </c>
      <c r="F2802" s="1">
        <v>14</v>
      </c>
      <c r="G2802" s="1" t="s">
        <v>5157</v>
      </c>
      <c r="H2802" s="1" t="s">
        <v>6469</v>
      </c>
      <c r="I2802" s="1">
        <v>5</v>
      </c>
      <c r="L2802" s="1">
        <v>5</v>
      </c>
      <c r="M2802" s="1" t="s">
        <v>5367</v>
      </c>
      <c r="N2802" s="1" t="s">
        <v>8445</v>
      </c>
      <c r="S2802" s="1" t="s">
        <v>93</v>
      </c>
      <c r="T2802" s="1" t="s">
        <v>6597</v>
      </c>
      <c r="Y2802" s="1" t="s">
        <v>5372</v>
      </c>
      <c r="Z2802" s="1" t="s">
        <v>8446</v>
      </c>
      <c r="AC2802" s="1">
        <v>7</v>
      </c>
      <c r="AD2802" s="1" t="s">
        <v>121</v>
      </c>
      <c r="AE2802" s="1" t="s">
        <v>8725</v>
      </c>
    </row>
    <row r="2803" spans="1:73" ht="13.5" customHeight="1" x14ac:dyDescent="0.25">
      <c r="A2803" s="4" t="str">
        <f t="shared" si="85"/>
        <v>1687_풍각남면_299</v>
      </c>
      <c r="B2803" s="1">
        <v>1687</v>
      </c>
      <c r="C2803" s="1" t="s">
        <v>11322</v>
      </c>
      <c r="D2803" s="1" t="s">
        <v>11323</v>
      </c>
      <c r="E2803" s="1">
        <v>2802</v>
      </c>
      <c r="F2803" s="1">
        <v>14</v>
      </c>
      <c r="G2803" s="1" t="s">
        <v>5157</v>
      </c>
      <c r="H2803" s="1" t="s">
        <v>6469</v>
      </c>
      <c r="I2803" s="1">
        <v>5</v>
      </c>
      <c r="L2803" s="1">
        <v>5</v>
      </c>
      <c r="M2803" s="1" t="s">
        <v>5367</v>
      </c>
      <c r="N2803" s="1" t="s">
        <v>8445</v>
      </c>
      <c r="S2803" s="1" t="s">
        <v>93</v>
      </c>
      <c r="T2803" s="1" t="s">
        <v>6597</v>
      </c>
      <c r="Y2803" s="1" t="s">
        <v>1187</v>
      </c>
      <c r="Z2803" s="1" t="s">
        <v>7366</v>
      </c>
      <c r="AC2803" s="1">
        <v>2</v>
      </c>
      <c r="AD2803" s="1" t="s">
        <v>69</v>
      </c>
      <c r="AE2803" s="1" t="s">
        <v>6722</v>
      </c>
      <c r="AF2803" s="1" t="s">
        <v>97</v>
      </c>
      <c r="AG2803" s="1" t="s">
        <v>8774</v>
      </c>
    </row>
    <row r="2804" spans="1:73" ht="13.5" customHeight="1" x14ac:dyDescent="0.25">
      <c r="A2804" s="4" t="str">
        <f t="shared" si="85"/>
        <v>1687_풍각남면_299</v>
      </c>
      <c r="B2804" s="1">
        <v>1687</v>
      </c>
      <c r="C2804" s="1" t="s">
        <v>11322</v>
      </c>
      <c r="D2804" s="1" t="s">
        <v>11323</v>
      </c>
      <c r="E2804" s="1">
        <v>2803</v>
      </c>
      <c r="F2804" s="1">
        <v>14</v>
      </c>
      <c r="G2804" s="1" t="s">
        <v>5157</v>
      </c>
      <c r="H2804" s="1" t="s">
        <v>6469</v>
      </c>
      <c r="I2804" s="1">
        <v>6</v>
      </c>
      <c r="J2804" s="1" t="s">
        <v>5373</v>
      </c>
      <c r="K2804" s="1" t="s">
        <v>6556</v>
      </c>
      <c r="L2804" s="1">
        <v>1</v>
      </c>
      <c r="M2804" s="1" t="s">
        <v>3477</v>
      </c>
      <c r="N2804" s="1" t="s">
        <v>7946</v>
      </c>
      <c r="T2804" s="1" t="s">
        <v>11369</v>
      </c>
      <c r="U2804" s="1" t="s">
        <v>640</v>
      </c>
      <c r="V2804" s="1" t="s">
        <v>6711</v>
      </c>
      <c r="Y2804" s="1" t="s">
        <v>3477</v>
      </c>
      <c r="Z2804" s="1" t="s">
        <v>7946</v>
      </c>
      <c r="AC2804" s="1">
        <v>31</v>
      </c>
      <c r="AD2804" s="1" t="s">
        <v>247</v>
      </c>
      <c r="AE2804" s="1" t="s">
        <v>8741</v>
      </c>
      <c r="AJ2804" s="1" t="s">
        <v>17</v>
      </c>
      <c r="AK2804" s="1" t="s">
        <v>8908</v>
      </c>
      <c r="AL2804" s="1" t="s">
        <v>77</v>
      </c>
      <c r="AM2804" s="1" t="s">
        <v>8882</v>
      </c>
      <c r="AN2804" s="1" t="s">
        <v>598</v>
      </c>
      <c r="AO2804" s="1" t="s">
        <v>8969</v>
      </c>
      <c r="AP2804" s="1" t="s">
        <v>60</v>
      </c>
      <c r="AQ2804" s="1" t="s">
        <v>7012</v>
      </c>
      <c r="AR2804" s="1" t="s">
        <v>5374</v>
      </c>
      <c r="AS2804" s="1" t="s">
        <v>9130</v>
      </c>
      <c r="AT2804" s="1" t="s">
        <v>44</v>
      </c>
      <c r="AU2804" s="1" t="s">
        <v>6669</v>
      </c>
      <c r="AV2804" s="1" t="s">
        <v>3555</v>
      </c>
      <c r="AW2804" s="1" t="s">
        <v>8202</v>
      </c>
      <c r="BB2804" s="1" t="s">
        <v>46</v>
      </c>
      <c r="BC2804" s="1" t="s">
        <v>6783</v>
      </c>
      <c r="BD2804" s="1" t="s">
        <v>13918</v>
      </c>
      <c r="BE2804" s="1" t="s">
        <v>11847</v>
      </c>
      <c r="BG2804" s="1" t="s">
        <v>60</v>
      </c>
      <c r="BH2804" s="1" t="s">
        <v>7012</v>
      </c>
      <c r="BI2804" s="1" t="s">
        <v>4366</v>
      </c>
      <c r="BJ2804" s="1" t="s">
        <v>9566</v>
      </c>
      <c r="BK2804" s="1" t="s">
        <v>419</v>
      </c>
      <c r="BL2804" s="1" t="s">
        <v>9168</v>
      </c>
      <c r="BM2804" s="1" t="s">
        <v>4617</v>
      </c>
      <c r="BN2804" s="1" t="s">
        <v>7381</v>
      </c>
      <c r="BQ2804" s="1" t="s">
        <v>320</v>
      </c>
      <c r="BR2804" s="1" t="s">
        <v>12306</v>
      </c>
    </row>
    <row r="2805" spans="1:73" ht="13.5" customHeight="1" x14ac:dyDescent="0.25">
      <c r="A2805" s="4" t="str">
        <f t="shared" si="85"/>
        <v>1687_풍각남면_299</v>
      </c>
      <c r="B2805" s="1">
        <v>1687</v>
      </c>
      <c r="C2805" s="1" t="s">
        <v>11322</v>
      </c>
      <c r="D2805" s="1" t="s">
        <v>11323</v>
      </c>
      <c r="E2805" s="1">
        <v>2804</v>
      </c>
      <c r="F2805" s="1">
        <v>14</v>
      </c>
      <c r="G2805" s="1" t="s">
        <v>5157</v>
      </c>
      <c r="H2805" s="1" t="s">
        <v>6469</v>
      </c>
      <c r="I2805" s="1">
        <v>6</v>
      </c>
      <c r="L2805" s="1">
        <v>1</v>
      </c>
      <c r="M2805" s="1" t="s">
        <v>3477</v>
      </c>
      <c r="N2805" s="1" t="s">
        <v>7946</v>
      </c>
      <c r="S2805" s="1" t="s">
        <v>52</v>
      </c>
      <c r="T2805" s="1" t="s">
        <v>6593</v>
      </c>
      <c r="U2805" s="1" t="s">
        <v>53</v>
      </c>
      <c r="V2805" s="1" t="s">
        <v>6668</v>
      </c>
      <c r="Y2805" s="1" t="s">
        <v>5244</v>
      </c>
      <c r="Z2805" s="1" t="s">
        <v>8408</v>
      </c>
      <c r="AC2805" s="1">
        <v>31</v>
      </c>
      <c r="AD2805" s="1" t="s">
        <v>247</v>
      </c>
      <c r="AE2805" s="1" t="s">
        <v>8741</v>
      </c>
      <c r="AJ2805" s="1" t="s">
        <v>17</v>
      </c>
      <c r="AK2805" s="1" t="s">
        <v>8908</v>
      </c>
      <c r="AL2805" s="1" t="s">
        <v>2825</v>
      </c>
      <c r="AM2805" s="1" t="s">
        <v>11452</v>
      </c>
      <c r="AP2805" s="1" t="s">
        <v>5375</v>
      </c>
      <c r="AQ2805" s="1" t="s">
        <v>9012</v>
      </c>
      <c r="AR2805" s="1" t="s">
        <v>5376</v>
      </c>
      <c r="AS2805" s="1" t="s">
        <v>9131</v>
      </c>
      <c r="AT2805" s="1" t="s">
        <v>44</v>
      </c>
      <c r="AU2805" s="1" t="s">
        <v>6669</v>
      </c>
      <c r="AV2805" s="1" t="s">
        <v>5377</v>
      </c>
      <c r="AW2805" s="1" t="s">
        <v>9644</v>
      </c>
      <c r="BB2805" s="1" t="s">
        <v>46</v>
      </c>
      <c r="BC2805" s="1" t="s">
        <v>6783</v>
      </c>
      <c r="BD2805" s="1" t="s">
        <v>5378</v>
      </c>
      <c r="BE2805" s="1" t="s">
        <v>9857</v>
      </c>
      <c r="BG2805" s="1" t="s">
        <v>44</v>
      </c>
      <c r="BH2805" s="1" t="s">
        <v>6669</v>
      </c>
      <c r="BI2805" s="1" t="s">
        <v>5379</v>
      </c>
      <c r="BJ2805" s="1" t="s">
        <v>8689</v>
      </c>
      <c r="BM2805" s="1" t="s">
        <v>320</v>
      </c>
      <c r="BN2805" s="1" t="s">
        <v>11933</v>
      </c>
      <c r="BO2805" s="1" t="s">
        <v>44</v>
      </c>
      <c r="BP2805" s="1" t="s">
        <v>6669</v>
      </c>
      <c r="BQ2805" s="1" t="s">
        <v>5380</v>
      </c>
      <c r="BR2805" s="1" t="s">
        <v>11182</v>
      </c>
      <c r="BS2805" s="1" t="s">
        <v>2825</v>
      </c>
      <c r="BT2805" s="1" t="s">
        <v>11452</v>
      </c>
    </row>
    <row r="2806" spans="1:73" ht="13.5" customHeight="1" x14ac:dyDescent="0.25">
      <c r="A2806" s="4" t="str">
        <f t="shared" si="85"/>
        <v>1687_풍각남면_299</v>
      </c>
      <c r="B2806" s="1">
        <v>1687</v>
      </c>
      <c r="C2806" s="1" t="s">
        <v>11322</v>
      </c>
      <c r="D2806" s="1" t="s">
        <v>11323</v>
      </c>
      <c r="E2806" s="1">
        <v>2805</v>
      </c>
      <c r="F2806" s="1">
        <v>14</v>
      </c>
      <c r="G2806" s="1" t="s">
        <v>5157</v>
      </c>
      <c r="H2806" s="1" t="s">
        <v>6469</v>
      </c>
      <c r="I2806" s="1">
        <v>6</v>
      </c>
      <c r="L2806" s="1">
        <v>1</v>
      </c>
      <c r="M2806" s="1" t="s">
        <v>3477</v>
      </c>
      <c r="N2806" s="1" t="s">
        <v>7946</v>
      </c>
      <c r="S2806" s="1" t="s">
        <v>93</v>
      </c>
      <c r="T2806" s="1" t="s">
        <v>6597</v>
      </c>
      <c r="Y2806" s="1" t="s">
        <v>798</v>
      </c>
      <c r="Z2806" s="1" t="s">
        <v>7265</v>
      </c>
      <c r="AC2806" s="1">
        <v>6</v>
      </c>
      <c r="AD2806" s="1" t="s">
        <v>333</v>
      </c>
      <c r="AE2806" s="1" t="s">
        <v>8749</v>
      </c>
    </row>
    <row r="2807" spans="1:73" ht="13.5" customHeight="1" x14ac:dyDescent="0.25">
      <c r="A2807" s="4" t="str">
        <f t="shared" si="85"/>
        <v>1687_풍각남면_299</v>
      </c>
      <c r="B2807" s="1">
        <v>1687</v>
      </c>
      <c r="C2807" s="1" t="s">
        <v>11322</v>
      </c>
      <c r="D2807" s="1" t="s">
        <v>11323</v>
      </c>
      <c r="E2807" s="1">
        <v>2806</v>
      </c>
      <c r="F2807" s="1">
        <v>14</v>
      </c>
      <c r="G2807" s="1" t="s">
        <v>5157</v>
      </c>
      <c r="H2807" s="1" t="s">
        <v>6469</v>
      </c>
      <c r="I2807" s="1">
        <v>6</v>
      </c>
      <c r="L2807" s="1">
        <v>2</v>
      </c>
      <c r="M2807" s="1" t="s">
        <v>5381</v>
      </c>
      <c r="N2807" s="1" t="s">
        <v>8447</v>
      </c>
      <c r="T2807" s="1" t="s">
        <v>11369</v>
      </c>
      <c r="U2807" s="1" t="s">
        <v>640</v>
      </c>
      <c r="V2807" s="1" t="s">
        <v>6711</v>
      </c>
      <c r="Y2807" s="1" t="s">
        <v>5381</v>
      </c>
      <c r="Z2807" s="1" t="s">
        <v>8447</v>
      </c>
      <c r="AC2807" s="1">
        <v>46</v>
      </c>
      <c r="AD2807" s="1" t="s">
        <v>376</v>
      </c>
      <c r="AE2807" s="1" t="s">
        <v>8752</v>
      </c>
      <c r="AJ2807" s="1" t="s">
        <v>17</v>
      </c>
      <c r="AK2807" s="1" t="s">
        <v>8908</v>
      </c>
      <c r="AL2807" s="1" t="s">
        <v>77</v>
      </c>
      <c r="AM2807" s="1" t="s">
        <v>8882</v>
      </c>
      <c r="AN2807" s="1" t="s">
        <v>5251</v>
      </c>
      <c r="AO2807" s="1" t="s">
        <v>8986</v>
      </c>
      <c r="AP2807" s="1" t="s">
        <v>58</v>
      </c>
      <c r="AQ2807" s="1" t="s">
        <v>6774</v>
      </c>
      <c r="AR2807" s="1" t="s">
        <v>5252</v>
      </c>
      <c r="AS2807" s="1" t="s">
        <v>11667</v>
      </c>
      <c r="AT2807" s="1" t="s">
        <v>60</v>
      </c>
      <c r="AU2807" s="1" t="s">
        <v>7012</v>
      </c>
      <c r="AV2807" s="1" t="s">
        <v>4366</v>
      </c>
      <c r="AW2807" s="1" t="s">
        <v>9566</v>
      </c>
      <c r="BB2807" s="1" t="s">
        <v>46</v>
      </c>
      <c r="BC2807" s="1" t="s">
        <v>6783</v>
      </c>
      <c r="BD2807" s="1" t="s">
        <v>1565</v>
      </c>
      <c r="BE2807" s="1" t="s">
        <v>8359</v>
      </c>
      <c r="BG2807" s="1" t="s">
        <v>419</v>
      </c>
      <c r="BH2807" s="1" t="s">
        <v>9168</v>
      </c>
      <c r="BI2807" s="1" t="s">
        <v>4617</v>
      </c>
      <c r="BJ2807" s="1" t="s">
        <v>7381</v>
      </c>
      <c r="BK2807" s="1" t="s">
        <v>60</v>
      </c>
      <c r="BL2807" s="1" t="s">
        <v>7012</v>
      </c>
      <c r="BM2807" s="1" t="s">
        <v>5253</v>
      </c>
      <c r="BN2807" s="1" t="s">
        <v>10673</v>
      </c>
      <c r="BO2807" s="1" t="s">
        <v>78</v>
      </c>
      <c r="BP2807" s="1" t="s">
        <v>6689</v>
      </c>
      <c r="BQ2807" s="1" t="s">
        <v>5254</v>
      </c>
      <c r="BR2807" s="1" t="s">
        <v>11173</v>
      </c>
      <c r="BS2807" s="1" t="s">
        <v>77</v>
      </c>
      <c r="BT2807" s="1" t="s">
        <v>8882</v>
      </c>
    </row>
    <row r="2808" spans="1:73" ht="13.5" customHeight="1" x14ac:dyDescent="0.25">
      <c r="A2808" s="4" t="str">
        <f t="shared" si="85"/>
        <v>1687_풍각남면_299</v>
      </c>
      <c r="B2808" s="1">
        <v>1687</v>
      </c>
      <c r="C2808" s="1" t="s">
        <v>11322</v>
      </c>
      <c r="D2808" s="1" t="s">
        <v>11323</v>
      </c>
      <c r="E2808" s="1">
        <v>2807</v>
      </c>
      <c r="F2808" s="1">
        <v>14</v>
      </c>
      <c r="G2808" s="1" t="s">
        <v>5157</v>
      </c>
      <c r="H2808" s="1" t="s">
        <v>6469</v>
      </c>
      <c r="I2808" s="1">
        <v>6</v>
      </c>
      <c r="L2808" s="1">
        <v>2</v>
      </c>
      <c r="M2808" s="1" t="s">
        <v>5381</v>
      </c>
      <c r="N2808" s="1" t="s">
        <v>8447</v>
      </c>
      <c r="S2808" s="1" t="s">
        <v>52</v>
      </c>
      <c r="T2808" s="1" t="s">
        <v>6593</v>
      </c>
      <c r="U2808" s="1" t="s">
        <v>53</v>
      </c>
      <c r="V2808" s="1" t="s">
        <v>6668</v>
      </c>
      <c r="Y2808" s="1" t="s">
        <v>4532</v>
      </c>
      <c r="Z2808" s="1" t="s">
        <v>8215</v>
      </c>
      <c r="AC2808" s="1">
        <v>41</v>
      </c>
      <c r="AD2808" s="1" t="s">
        <v>287</v>
      </c>
      <c r="AE2808" s="1" t="s">
        <v>8744</v>
      </c>
      <c r="AJ2808" s="1" t="s">
        <v>17</v>
      </c>
      <c r="AK2808" s="1" t="s">
        <v>8908</v>
      </c>
      <c r="AL2808" s="1" t="s">
        <v>51</v>
      </c>
      <c r="AM2808" s="1" t="s">
        <v>8849</v>
      </c>
      <c r="AN2808" s="1" t="s">
        <v>1647</v>
      </c>
      <c r="AO2808" s="1" t="s">
        <v>8929</v>
      </c>
      <c r="AP2808" s="1" t="s">
        <v>58</v>
      </c>
      <c r="AQ2808" s="1" t="s">
        <v>6774</v>
      </c>
      <c r="AR2808" s="1" t="s">
        <v>5382</v>
      </c>
      <c r="AS2808" s="1" t="s">
        <v>13343</v>
      </c>
      <c r="AT2808" s="1" t="s">
        <v>44</v>
      </c>
      <c r="AU2808" s="1" t="s">
        <v>6669</v>
      </c>
      <c r="AV2808" s="1" t="s">
        <v>3326</v>
      </c>
      <c r="AW2808" s="1" t="s">
        <v>9645</v>
      </c>
      <c r="BB2808" s="1" t="s">
        <v>46</v>
      </c>
      <c r="BC2808" s="1" t="s">
        <v>6783</v>
      </c>
      <c r="BD2808" s="1" t="s">
        <v>4860</v>
      </c>
      <c r="BE2808" s="1" t="s">
        <v>8548</v>
      </c>
      <c r="BG2808" s="1" t="s">
        <v>44</v>
      </c>
      <c r="BH2808" s="1" t="s">
        <v>6669</v>
      </c>
      <c r="BI2808" s="1" t="s">
        <v>3074</v>
      </c>
      <c r="BJ2808" s="1" t="s">
        <v>9456</v>
      </c>
      <c r="BK2808" s="1" t="s">
        <v>44</v>
      </c>
      <c r="BL2808" s="1" t="s">
        <v>6669</v>
      </c>
      <c r="BM2808" s="1" t="s">
        <v>5383</v>
      </c>
      <c r="BN2808" s="1" t="s">
        <v>10684</v>
      </c>
      <c r="BO2808" s="1" t="s">
        <v>44</v>
      </c>
      <c r="BP2808" s="1" t="s">
        <v>6669</v>
      </c>
      <c r="BQ2808" s="1" t="s">
        <v>4173</v>
      </c>
      <c r="BR2808" s="1" t="s">
        <v>8397</v>
      </c>
      <c r="BS2808" s="1" t="s">
        <v>56</v>
      </c>
      <c r="BT2808" s="1" t="s">
        <v>11552</v>
      </c>
    </row>
    <row r="2809" spans="1:73" ht="13.5" customHeight="1" x14ac:dyDescent="0.25">
      <c r="A2809" s="4" t="str">
        <f t="shared" si="85"/>
        <v>1687_풍각남면_299</v>
      </c>
      <c r="B2809" s="1">
        <v>1687</v>
      </c>
      <c r="C2809" s="1" t="s">
        <v>11322</v>
      </c>
      <c r="D2809" s="1" t="s">
        <v>11323</v>
      </c>
      <c r="E2809" s="1">
        <v>2808</v>
      </c>
      <c r="F2809" s="1">
        <v>14</v>
      </c>
      <c r="G2809" s="1" t="s">
        <v>5157</v>
      </c>
      <c r="H2809" s="1" t="s">
        <v>6469</v>
      </c>
      <c r="I2809" s="1">
        <v>6</v>
      </c>
      <c r="L2809" s="1">
        <v>2</v>
      </c>
      <c r="M2809" s="1" t="s">
        <v>5381</v>
      </c>
      <c r="N2809" s="1" t="s">
        <v>8447</v>
      </c>
      <c r="S2809" s="1" t="s">
        <v>70</v>
      </c>
      <c r="T2809" s="1" t="s">
        <v>6596</v>
      </c>
      <c r="Y2809" s="1" t="s">
        <v>5384</v>
      </c>
      <c r="Z2809" s="1" t="s">
        <v>8448</v>
      </c>
      <c r="AC2809" s="1">
        <v>22</v>
      </c>
      <c r="AD2809" s="1" t="s">
        <v>253</v>
      </c>
      <c r="AE2809" s="1" t="s">
        <v>8742</v>
      </c>
    </row>
    <row r="2810" spans="1:73" ht="13.5" customHeight="1" x14ac:dyDescent="0.25">
      <c r="A2810" s="4" t="str">
        <f t="shared" si="85"/>
        <v>1687_풍각남면_299</v>
      </c>
      <c r="B2810" s="1">
        <v>1687</v>
      </c>
      <c r="C2810" s="1" t="s">
        <v>11322</v>
      </c>
      <c r="D2810" s="1" t="s">
        <v>11323</v>
      </c>
      <c r="E2810" s="1">
        <v>2809</v>
      </c>
      <c r="F2810" s="1">
        <v>14</v>
      </c>
      <c r="G2810" s="1" t="s">
        <v>5157</v>
      </c>
      <c r="H2810" s="1" t="s">
        <v>6469</v>
      </c>
      <c r="I2810" s="1">
        <v>6</v>
      </c>
      <c r="L2810" s="1">
        <v>2</v>
      </c>
      <c r="M2810" s="1" t="s">
        <v>5381</v>
      </c>
      <c r="N2810" s="1" t="s">
        <v>8447</v>
      </c>
      <c r="S2810" s="1" t="s">
        <v>70</v>
      </c>
      <c r="T2810" s="1" t="s">
        <v>6596</v>
      </c>
      <c r="Y2810" s="1" t="s">
        <v>5385</v>
      </c>
      <c r="Z2810" s="1" t="s">
        <v>8449</v>
      </c>
      <c r="AC2810" s="1">
        <v>7</v>
      </c>
      <c r="AD2810" s="1" t="s">
        <v>121</v>
      </c>
      <c r="AE2810" s="1" t="s">
        <v>8725</v>
      </c>
    </row>
    <row r="2811" spans="1:73" ht="13.5" customHeight="1" x14ac:dyDescent="0.25">
      <c r="A2811" s="4" t="str">
        <f t="shared" si="85"/>
        <v>1687_풍각남면_299</v>
      </c>
      <c r="B2811" s="1">
        <v>1687</v>
      </c>
      <c r="C2811" s="1" t="s">
        <v>11322</v>
      </c>
      <c r="D2811" s="1" t="s">
        <v>11323</v>
      </c>
      <c r="E2811" s="1">
        <v>2810</v>
      </c>
      <c r="F2811" s="1">
        <v>14</v>
      </c>
      <c r="G2811" s="1" t="s">
        <v>5157</v>
      </c>
      <c r="H2811" s="1" t="s">
        <v>6469</v>
      </c>
      <c r="I2811" s="1">
        <v>6</v>
      </c>
      <c r="L2811" s="1">
        <v>2</v>
      </c>
      <c r="M2811" s="1" t="s">
        <v>5381</v>
      </c>
      <c r="N2811" s="1" t="s">
        <v>8447</v>
      </c>
      <c r="S2811" s="1" t="s">
        <v>4522</v>
      </c>
      <c r="T2811" s="1" t="s">
        <v>6621</v>
      </c>
      <c r="U2811" s="1" t="s">
        <v>205</v>
      </c>
      <c r="V2811" s="1" t="s">
        <v>6679</v>
      </c>
      <c r="Y2811" s="1" t="s">
        <v>3765</v>
      </c>
      <c r="Z2811" s="1" t="s">
        <v>8036</v>
      </c>
      <c r="AC2811" s="1">
        <v>28</v>
      </c>
      <c r="AD2811" s="1" t="s">
        <v>340</v>
      </c>
      <c r="AE2811" s="1" t="s">
        <v>8750</v>
      </c>
      <c r="AJ2811" s="1" t="s">
        <v>17</v>
      </c>
      <c r="AK2811" s="1" t="s">
        <v>8908</v>
      </c>
      <c r="AL2811" s="1" t="s">
        <v>522</v>
      </c>
      <c r="AM2811" s="1" t="s">
        <v>8889</v>
      </c>
      <c r="AN2811" s="1" t="s">
        <v>1647</v>
      </c>
      <c r="AO2811" s="1" t="s">
        <v>8929</v>
      </c>
      <c r="AP2811" s="1" t="s">
        <v>58</v>
      </c>
      <c r="AQ2811" s="1" t="s">
        <v>6774</v>
      </c>
      <c r="AR2811" s="1" t="s">
        <v>5386</v>
      </c>
      <c r="AS2811" s="1" t="s">
        <v>11683</v>
      </c>
      <c r="AT2811" s="1" t="s">
        <v>44</v>
      </c>
      <c r="AU2811" s="1" t="s">
        <v>6669</v>
      </c>
      <c r="AV2811" s="1" t="s">
        <v>13974</v>
      </c>
      <c r="AW2811" s="1" t="s">
        <v>10806</v>
      </c>
      <c r="BB2811" s="1" t="s">
        <v>46</v>
      </c>
      <c r="BC2811" s="1" t="s">
        <v>6783</v>
      </c>
      <c r="BD2811" s="1" t="s">
        <v>5387</v>
      </c>
      <c r="BE2811" s="1" t="s">
        <v>9858</v>
      </c>
    </row>
    <row r="2812" spans="1:73" ht="13.5" customHeight="1" x14ac:dyDescent="0.25">
      <c r="A2812" s="4" t="str">
        <f t="shared" si="85"/>
        <v>1687_풍각남면_299</v>
      </c>
      <c r="B2812" s="1">
        <v>1687</v>
      </c>
      <c r="C2812" s="1" t="s">
        <v>11322</v>
      </c>
      <c r="D2812" s="1" t="s">
        <v>11323</v>
      </c>
      <c r="E2812" s="1">
        <v>2811</v>
      </c>
      <c r="F2812" s="1">
        <v>14</v>
      </c>
      <c r="G2812" s="1" t="s">
        <v>5157</v>
      </c>
      <c r="H2812" s="1" t="s">
        <v>6469</v>
      </c>
      <c r="I2812" s="1">
        <v>6</v>
      </c>
      <c r="L2812" s="1">
        <v>3</v>
      </c>
      <c r="M2812" s="1" t="s">
        <v>12712</v>
      </c>
      <c r="N2812" s="1" t="s">
        <v>13214</v>
      </c>
      <c r="T2812" s="1" t="s">
        <v>11368</v>
      </c>
      <c r="U2812" s="1" t="s">
        <v>5388</v>
      </c>
      <c r="V2812" s="1" t="s">
        <v>6995</v>
      </c>
      <c r="W2812" s="1" t="s">
        <v>3894</v>
      </c>
      <c r="X2812" s="1" t="s">
        <v>7099</v>
      </c>
      <c r="Y2812" s="1" t="s">
        <v>1559</v>
      </c>
      <c r="Z2812" s="1" t="s">
        <v>7481</v>
      </c>
      <c r="AC2812" s="1">
        <v>36</v>
      </c>
      <c r="AD2812" s="1" t="s">
        <v>76</v>
      </c>
      <c r="AE2812" s="1" t="s">
        <v>8719</v>
      </c>
      <c r="AJ2812" s="1" t="s">
        <v>17</v>
      </c>
      <c r="AK2812" s="1" t="s">
        <v>8908</v>
      </c>
      <c r="AL2812" s="1" t="s">
        <v>737</v>
      </c>
      <c r="AM2812" s="1" t="s">
        <v>8867</v>
      </c>
      <c r="AT2812" s="1" t="s">
        <v>2054</v>
      </c>
      <c r="AU2812" s="1" t="s">
        <v>6840</v>
      </c>
      <c r="AV2812" s="1" t="s">
        <v>13814</v>
      </c>
      <c r="AW2812" s="1" t="s">
        <v>11449</v>
      </c>
      <c r="BG2812" s="1" t="s">
        <v>60</v>
      </c>
      <c r="BH2812" s="1" t="s">
        <v>7012</v>
      </c>
      <c r="BI2812" s="1" t="s">
        <v>310</v>
      </c>
      <c r="BJ2812" s="1" t="s">
        <v>7854</v>
      </c>
      <c r="BK2812" s="1" t="s">
        <v>60</v>
      </c>
      <c r="BL2812" s="1" t="s">
        <v>7012</v>
      </c>
      <c r="BM2812" s="1" t="s">
        <v>5389</v>
      </c>
      <c r="BN2812" s="1" t="s">
        <v>10685</v>
      </c>
      <c r="BO2812" s="1" t="s">
        <v>2054</v>
      </c>
      <c r="BP2812" s="1" t="s">
        <v>6840</v>
      </c>
      <c r="BQ2812" s="1" t="s">
        <v>3512</v>
      </c>
      <c r="BR2812" s="1" t="s">
        <v>9625</v>
      </c>
      <c r="BS2812" s="1" t="s">
        <v>522</v>
      </c>
      <c r="BT2812" s="1" t="s">
        <v>8889</v>
      </c>
    </row>
    <row r="2813" spans="1:73" ht="13.5" customHeight="1" x14ac:dyDescent="0.25">
      <c r="A2813" s="4" t="str">
        <f t="shared" si="85"/>
        <v>1687_풍각남면_299</v>
      </c>
      <c r="B2813" s="1">
        <v>1687</v>
      </c>
      <c r="C2813" s="1" t="s">
        <v>11322</v>
      </c>
      <c r="D2813" s="1" t="s">
        <v>11323</v>
      </c>
      <c r="E2813" s="1">
        <v>2812</v>
      </c>
      <c r="F2813" s="1">
        <v>14</v>
      </c>
      <c r="G2813" s="1" t="s">
        <v>5157</v>
      </c>
      <c r="H2813" s="1" t="s">
        <v>6469</v>
      </c>
      <c r="I2813" s="1">
        <v>6</v>
      </c>
      <c r="L2813" s="1">
        <v>3</v>
      </c>
      <c r="M2813" s="1" t="s">
        <v>12712</v>
      </c>
      <c r="N2813" s="1" t="s">
        <v>13214</v>
      </c>
      <c r="S2813" s="1" t="s">
        <v>52</v>
      </c>
      <c r="T2813" s="1" t="s">
        <v>6593</v>
      </c>
      <c r="U2813" s="1" t="s">
        <v>83</v>
      </c>
      <c r="V2813" s="1" t="s">
        <v>11397</v>
      </c>
      <c r="W2813" s="1" t="s">
        <v>509</v>
      </c>
      <c r="X2813" s="1" t="s">
        <v>7067</v>
      </c>
      <c r="Y2813" s="1" t="s">
        <v>5390</v>
      </c>
      <c r="Z2813" s="1" t="s">
        <v>8450</v>
      </c>
      <c r="AC2813" s="1">
        <v>34</v>
      </c>
      <c r="AD2813" s="1" t="s">
        <v>55</v>
      </c>
      <c r="AE2813" s="1" t="s">
        <v>8716</v>
      </c>
      <c r="AJ2813" s="1" t="s">
        <v>17</v>
      </c>
      <c r="AK2813" s="1" t="s">
        <v>8908</v>
      </c>
      <c r="AL2813" s="1" t="s">
        <v>108</v>
      </c>
      <c r="AM2813" s="1" t="s">
        <v>8869</v>
      </c>
      <c r="AT2813" s="1" t="s">
        <v>669</v>
      </c>
      <c r="AU2813" s="1" t="s">
        <v>7014</v>
      </c>
      <c r="AV2813" s="1" t="s">
        <v>249</v>
      </c>
      <c r="AW2813" s="1" t="s">
        <v>9622</v>
      </c>
      <c r="BG2813" s="1" t="s">
        <v>293</v>
      </c>
      <c r="BH2813" s="1" t="s">
        <v>6947</v>
      </c>
      <c r="BI2813" s="1" t="s">
        <v>1309</v>
      </c>
      <c r="BJ2813" s="1" t="s">
        <v>8281</v>
      </c>
      <c r="BK2813" s="1" t="s">
        <v>293</v>
      </c>
      <c r="BL2813" s="1" t="s">
        <v>6947</v>
      </c>
      <c r="BM2813" s="1" t="s">
        <v>5391</v>
      </c>
      <c r="BN2813" s="1" t="s">
        <v>9714</v>
      </c>
      <c r="BO2813" s="1" t="s">
        <v>159</v>
      </c>
      <c r="BP2813" s="1" t="s">
        <v>9166</v>
      </c>
      <c r="BQ2813" s="1" t="s">
        <v>5392</v>
      </c>
      <c r="BR2813" s="1" t="s">
        <v>11183</v>
      </c>
      <c r="BS2813" s="1" t="s">
        <v>108</v>
      </c>
      <c r="BT2813" s="1" t="s">
        <v>8869</v>
      </c>
    </row>
    <row r="2814" spans="1:73" ht="13.5" customHeight="1" x14ac:dyDescent="0.25">
      <c r="A2814" s="4" t="str">
        <f t="shared" si="85"/>
        <v>1687_풍각남면_299</v>
      </c>
      <c r="B2814" s="1">
        <v>1687</v>
      </c>
      <c r="C2814" s="1" t="s">
        <v>11322</v>
      </c>
      <c r="D2814" s="1" t="s">
        <v>11323</v>
      </c>
      <c r="E2814" s="1">
        <v>2813</v>
      </c>
      <c r="F2814" s="1">
        <v>14</v>
      </c>
      <c r="G2814" s="1" t="s">
        <v>5157</v>
      </c>
      <c r="H2814" s="1" t="s">
        <v>6469</v>
      </c>
      <c r="I2814" s="1">
        <v>6</v>
      </c>
      <c r="L2814" s="1">
        <v>3</v>
      </c>
      <c r="M2814" s="1" t="s">
        <v>12712</v>
      </c>
      <c r="N2814" s="1" t="s">
        <v>13214</v>
      </c>
      <c r="S2814" s="1" t="s">
        <v>70</v>
      </c>
      <c r="T2814" s="1" t="s">
        <v>6596</v>
      </c>
      <c r="Y2814" s="1" t="s">
        <v>3492</v>
      </c>
      <c r="Z2814" s="1" t="s">
        <v>8451</v>
      </c>
      <c r="AC2814" s="1">
        <v>11</v>
      </c>
      <c r="AD2814" s="1" t="s">
        <v>192</v>
      </c>
      <c r="AE2814" s="1" t="s">
        <v>8735</v>
      </c>
    </row>
    <row r="2815" spans="1:73" ht="13.5" customHeight="1" x14ac:dyDescent="0.25">
      <c r="A2815" s="4" t="str">
        <f t="shared" si="85"/>
        <v>1687_풍각남면_299</v>
      </c>
      <c r="B2815" s="1">
        <v>1687</v>
      </c>
      <c r="C2815" s="1" t="s">
        <v>11322</v>
      </c>
      <c r="D2815" s="1" t="s">
        <v>11323</v>
      </c>
      <c r="E2815" s="1">
        <v>2814</v>
      </c>
      <c r="F2815" s="1">
        <v>14</v>
      </c>
      <c r="G2815" s="1" t="s">
        <v>5157</v>
      </c>
      <c r="H2815" s="1" t="s">
        <v>6469</v>
      </c>
      <c r="I2815" s="1">
        <v>6</v>
      </c>
      <c r="L2815" s="1">
        <v>4</v>
      </c>
      <c r="M2815" s="1" t="s">
        <v>3152</v>
      </c>
      <c r="N2815" s="1" t="s">
        <v>7870</v>
      </c>
      <c r="T2815" s="1" t="s">
        <v>11369</v>
      </c>
      <c r="U2815" s="1" t="s">
        <v>640</v>
      </c>
      <c r="V2815" s="1" t="s">
        <v>6711</v>
      </c>
      <c r="Y2815" s="1" t="s">
        <v>3152</v>
      </c>
      <c r="Z2815" s="1" t="s">
        <v>7870</v>
      </c>
      <c r="AC2815" s="1">
        <v>36</v>
      </c>
      <c r="AD2815" s="1" t="s">
        <v>76</v>
      </c>
      <c r="AE2815" s="1" t="s">
        <v>8719</v>
      </c>
      <c r="AJ2815" s="1" t="s">
        <v>17</v>
      </c>
      <c r="AK2815" s="1" t="s">
        <v>8908</v>
      </c>
      <c r="AL2815" s="1" t="s">
        <v>51</v>
      </c>
      <c r="AM2815" s="1" t="s">
        <v>8849</v>
      </c>
      <c r="AN2815" s="1" t="s">
        <v>351</v>
      </c>
      <c r="AO2815" s="1" t="s">
        <v>8854</v>
      </c>
      <c r="AP2815" s="1" t="s">
        <v>423</v>
      </c>
      <c r="AQ2815" s="1" t="s">
        <v>8997</v>
      </c>
      <c r="AR2815" s="1" t="s">
        <v>4842</v>
      </c>
      <c r="AS2815" s="1" t="s">
        <v>11682</v>
      </c>
      <c r="AT2815" s="1" t="s">
        <v>44</v>
      </c>
      <c r="AU2815" s="1" t="s">
        <v>6669</v>
      </c>
      <c r="AV2815" s="1" t="s">
        <v>5393</v>
      </c>
      <c r="AW2815" s="1" t="s">
        <v>9646</v>
      </c>
      <c r="BB2815" s="1" t="s">
        <v>46</v>
      </c>
      <c r="BC2815" s="1" t="s">
        <v>6783</v>
      </c>
      <c r="BD2815" s="1" t="s">
        <v>5394</v>
      </c>
      <c r="BE2815" s="1" t="s">
        <v>9859</v>
      </c>
      <c r="BG2815" s="1" t="s">
        <v>44</v>
      </c>
      <c r="BH2815" s="1" t="s">
        <v>6669</v>
      </c>
      <c r="BI2815" s="1" t="s">
        <v>5395</v>
      </c>
      <c r="BJ2815" s="1" t="s">
        <v>10253</v>
      </c>
      <c r="BM2815" s="1" t="s">
        <v>320</v>
      </c>
      <c r="BN2815" s="1" t="s">
        <v>11933</v>
      </c>
      <c r="BQ2815" s="1" t="s">
        <v>320</v>
      </c>
      <c r="BR2815" s="1" t="s">
        <v>12306</v>
      </c>
      <c r="BU2815" s="1" t="s">
        <v>4708</v>
      </c>
    </row>
    <row r="2816" spans="1:73" ht="13.5" customHeight="1" x14ac:dyDescent="0.25">
      <c r="A2816" s="4" t="str">
        <f t="shared" si="85"/>
        <v>1687_풍각남면_299</v>
      </c>
      <c r="B2816" s="1">
        <v>1687</v>
      </c>
      <c r="C2816" s="1" t="s">
        <v>11322</v>
      </c>
      <c r="D2816" s="1" t="s">
        <v>11323</v>
      </c>
      <c r="E2816" s="1">
        <v>2815</v>
      </c>
      <c r="F2816" s="1">
        <v>14</v>
      </c>
      <c r="G2816" s="1" t="s">
        <v>5157</v>
      </c>
      <c r="H2816" s="1" t="s">
        <v>6469</v>
      </c>
      <c r="I2816" s="1">
        <v>6</v>
      </c>
      <c r="L2816" s="1">
        <v>4</v>
      </c>
      <c r="M2816" s="1" t="s">
        <v>3152</v>
      </c>
      <c r="N2816" s="1" t="s">
        <v>7870</v>
      </c>
      <c r="S2816" s="1" t="s">
        <v>52</v>
      </c>
      <c r="T2816" s="1" t="s">
        <v>6593</v>
      </c>
      <c r="U2816" s="1" t="s">
        <v>53</v>
      </c>
      <c r="V2816" s="1" t="s">
        <v>6668</v>
      </c>
      <c r="Y2816" s="1" t="s">
        <v>5396</v>
      </c>
      <c r="Z2816" s="1" t="s">
        <v>7108</v>
      </c>
      <c r="AC2816" s="1">
        <v>27</v>
      </c>
      <c r="AD2816" s="1" t="s">
        <v>162</v>
      </c>
      <c r="AE2816" s="1" t="s">
        <v>8732</v>
      </c>
      <c r="AJ2816" s="1" t="s">
        <v>17</v>
      </c>
      <c r="AK2816" s="1" t="s">
        <v>8908</v>
      </c>
      <c r="AL2816" s="1" t="s">
        <v>636</v>
      </c>
      <c r="AM2816" s="1" t="s">
        <v>8934</v>
      </c>
      <c r="AN2816" s="1" t="s">
        <v>636</v>
      </c>
      <c r="AO2816" s="1" t="s">
        <v>8934</v>
      </c>
      <c r="AP2816" s="1" t="s">
        <v>60</v>
      </c>
      <c r="AQ2816" s="1" t="s">
        <v>7012</v>
      </c>
      <c r="AR2816" s="1" t="s">
        <v>5397</v>
      </c>
      <c r="AS2816" s="1" t="s">
        <v>9132</v>
      </c>
      <c r="AT2816" s="1" t="s">
        <v>44</v>
      </c>
      <c r="AU2816" s="1" t="s">
        <v>6669</v>
      </c>
      <c r="AV2816" s="1" t="s">
        <v>627</v>
      </c>
      <c r="AW2816" s="1" t="s">
        <v>7258</v>
      </c>
      <c r="BB2816" s="1" t="s">
        <v>46</v>
      </c>
      <c r="BC2816" s="1" t="s">
        <v>6783</v>
      </c>
      <c r="BD2816" s="1" t="s">
        <v>13918</v>
      </c>
      <c r="BE2816" s="1" t="s">
        <v>11847</v>
      </c>
      <c r="BG2816" s="1" t="s">
        <v>44</v>
      </c>
      <c r="BH2816" s="1" t="s">
        <v>6669</v>
      </c>
      <c r="BI2816" s="1" t="s">
        <v>1785</v>
      </c>
      <c r="BJ2816" s="1" t="s">
        <v>10254</v>
      </c>
      <c r="BM2816" s="1" t="s">
        <v>320</v>
      </c>
      <c r="BN2816" s="1" t="s">
        <v>11933</v>
      </c>
      <c r="BQ2816" s="1" t="s">
        <v>320</v>
      </c>
      <c r="BR2816" s="1" t="s">
        <v>12306</v>
      </c>
      <c r="BU2816" s="1" t="s">
        <v>4708</v>
      </c>
    </row>
    <row r="2817" spans="1:72" ht="13.5" customHeight="1" x14ac:dyDescent="0.25">
      <c r="A2817" s="4" t="str">
        <f t="shared" si="85"/>
        <v>1687_풍각남면_299</v>
      </c>
      <c r="B2817" s="1">
        <v>1687</v>
      </c>
      <c r="C2817" s="1" t="s">
        <v>11322</v>
      </c>
      <c r="D2817" s="1" t="s">
        <v>11323</v>
      </c>
      <c r="E2817" s="1">
        <v>2816</v>
      </c>
      <c r="F2817" s="1">
        <v>14</v>
      </c>
      <c r="G2817" s="1" t="s">
        <v>5157</v>
      </c>
      <c r="H2817" s="1" t="s">
        <v>6469</v>
      </c>
      <c r="I2817" s="1">
        <v>6</v>
      </c>
      <c r="L2817" s="1">
        <v>4</v>
      </c>
      <c r="M2817" s="1" t="s">
        <v>3152</v>
      </c>
      <c r="N2817" s="1" t="s">
        <v>7870</v>
      </c>
      <c r="S2817" s="1" t="s">
        <v>70</v>
      </c>
      <c r="T2817" s="1" t="s">
        <v>6596</v>
      </c>
      <c r="Y2817" s="1" t="s">
        <v>5191</v>
      </c>
      <c r="Z2817" s="1" t="s">
        <v>8396</v>
      </c>
      <c r="AC2817" s="1">
        <v>5</v>
      </c>
      <c r="AD2817" s="1" t="s">
        <v>133</v>
      </c>
      <c r="AE2817" s="1" t="s">
        <v>8727</v>
      </c>
    </row>
    <row r="2818" spans="1:72" ht="13.5" customHeight="1" x14ac:dyDescent="0.25">
      <c r="A2818" s="4" t="str">
        <f t="shared" ref="A2818:A2849" si="86">HYPERLINK("http://kyu.snu.ac.kr/sdhj/index.jsp?type=hj/GK14817_00IH_0001_0300.jpg","1687_풍각남면_300")</f>
        <v>1687_풍각남면_300</v>
      </c>
      <c r="B2818" s="1">
        <v>1687</v>
      </c>
      <c r="C2818" s="1" t="s">
        <v>11322</v>
      </c>
      <c r="D2818" s="1" t="s">
        <v>11323</v>
      </c>
      <c r="E2818" s="1">
        <v>2817</v>
      </c>
      <c r="F2818" s="1">
        <v>14</v>
      </c>
      <c r="G2818" s="1" t="s">
        <v>5157</v>
      </c>
      <c r="H2818" s="1" t="s">
        <v>6469</v>
      </c>
      <c r="I2818" s="1">
        <v>6</v>
      </c>
      <c r="L2818" s="1">
        <v>5</v>
      </c>
      <c r="M2818" s="1" t="s">
        <v>13975</v>
      </c>
      <c r="N2818" s="1" t="s">
        <v>8452</v>
      </c>
      <c r="T2818" s="1" t="s">
        <v>11368</v>
      </c>
      <c r="U2818" s="1" t="s">
        <v>44</v>
      </c>
      <c r="V2818" s="1" t="s">
        <v>6669</v>
      </c>
      <c r="Y2818" s="1" t="s">
        <v>13975</v>
      </c>
      <c r="Z2818" s="1" t="s">
        <v>8452</v>
      </c>
      <c r="AC2818" s="1">
        <v>68</v>
      </c>
      <c r="AD2818" s="1" t="s">
        <v>429</v>
      </c>
      <c r="AE2818" s="1" t="s">
        <v>8759</v>
      </c>
      <c r="AJ2818" s="1" t="s">
        <v>17</v>
      </c>
      <c r="AK2818" s="1" t="s">
        <v>8908</v>
      </c>
      <c r="AL2818" s="1" t="s">
        <v>497</v>
      </c>
      <c r="AM2818" s="1" t="s">
        <v>8848</v>
      </c>
      <c r="AN2818" s="1" t="s">
        <v>693</v>
      </c>
      <c r="AO2818" s="1" t="s">
        <v>8970</v>
      </c>
      <c r="AP2818" s="1" t="s">
        <v>60</v>
      </c>
      <c r="AQ2818" s="1" t="s">
        <v>7012</v>
      </c>
      <c r="AR2818" s="1" t="s">
        <v>5398</v>
      </c>
      <c r="AS2818" s="1" t="s">
        <v>11747</v>
      </c>
      <c r="AT2818" s="1" t="s">
        <v>44</v>
      </c>
      <c r="AU2818" s="1" t="s">
        <v>6669</v>
      </c>
      <c r="AV2818" s="1" t="s">
        <v>877</v>
      </c>
      <c r="AW2818" s="1" t="s">
        <v>9497</v>
      </c>
      <c r="BB2818" s="1" t="s">
        <v>46</v>
      </c>
      <c r="BC2818" s="1" t="s">
        <v>6783</v>
      </c>
      <c r="BD2818" s="1" t="s">
        <v>1289</v>
      </c>
      <c r="BE2818" s="1" t="s">
        <v>7396</v>
      </c>
      <c r="BG2818" s="1" t="s">
        <v>44</v>
      </c>
      <c r="BH2818" s="1" t="s">
        <v>6669</v>
      </c>
      <c r="BI2818" s="1" t="s">
        <v>1292</v>
      </c>
      <c r="BJ2818" s="1" t="s">
        <v>8145</v>
      </c>
      <c r="BK2818" s="1" t="s">
        <v>44</v>
      </c>
      <c r="BL2818" s="1" t="s">
        <v>6669</v>
      </c>
      <c r="BM2818" s="1" t="s">
        <v>210</v>
      </c>
      <c r="BN2818" s="1" t="s">
        <v>8591</v>
      </c>
      <c r="BO2818" s="1" t="s">
        <v>44</v>
      </c>
      <c r="BP2818" s="1" t="s">
        <v>6669</v>
      </c>
      <c r="BQ2818" s="1" t="s">
        <v>5399</v>
      </c>
      <c r="BR2818" s="1" t="s">
        <v>12160</v>
      </c>
      <c r="BS2818" s="1" t="s">
        <v>1398</v>
      </c>
      <c r="BT2818" s="1" t="s">
        <v>8957</v>
      </c>
    </row>
    <row r="2819" spans="1:72" ht="13.5" customHeight="1" x14ac:dyDescent="0.25">
      <c r="A2819" s="4" t="str">
        <f t="shared" si="86"/>
        <v>1687_풍각남면_300</v>
      </c>
      <c r="B2819" s="1">
        <v>1687</v>
      </c>
      <c r="C2819" s="1" t="s">
        <v>11322</v>
      </c>
      <c r="D2819" s="1" t="s">
        <v>11323</v>
      </c>
      <c r="E2819" s="1">
        <v>2818</v>
      </c>
      <c r="F2819" s="1">
        <v>14</v>
      </c>
      <c r="G2819" s="1" t="s">
        <v>5157</v>
      </c>
      <c r="H2819" s="1" t="s">
        <v>6469</v>
      </c>
      <c r="I2819" s="1">
        <v>6</v>
      </c>
      <c r="L2819" s="1">
        <v>5</v>
      </c>
      <c r="M2819" s="1" t="s">
        <v>13975</v>
      </c>
      <c r="N2819" s="1" t="s">
        <v>8452</v>
      </c>
      <c r="S2819" s="1" t="s">
        <v>52</v>
      </c>
      <c r="T2819" s="1" t="s">
        <v>6593</v>
      </c>
      <c r="U2819" s="1" t="s">
        <v>53</v>
      </c>
      <c r="V2819" s="1" t="s">
        <v>6668</v>
      </c>
      <c r="Y2819" s="1" t="s">
        <v>674</v>
      </c>
      <c r="Z2819" s="1" t="s">
        <v>7237</v>
      </c>
      <c r="AC2819" s="1">
        <v>40</v>
      </c>
      <c r="AD2819" s="1" t="s">
        <v>327</v>
      </c>
      <c r="AE2819" s="1" t="s">
        <v>8748</v>
      </c>
      <c r="AJ2819" s="1" t="s">
        <v>17</v>
      </c>
      <c r="AK2819" s="1" t="s">
        <v>8908</v>
      </c>
      <c r="AL2819" s="1" t="s">
        <v>2500</v>
      </c>
      <c r="AM2819" s="1" t="s">
        <v>8924</v>
      </c>
      <c r="AN2819" s="1" t="s">
        <v>598</v>
      </c>
      <c r="AO2819" s="1" t="s">
        <v>8969</v>
      </c>
      <c r="AP2819" s="1" t="s">
        <v>58</v>
      </c>
      <c r="AQ2819" s="1" t="s">
        <v>6774</v>
      </c>
      <c r="AR2819" s="1" t="s">
        <v>5400</v>
      </c>
      <c r="AS2819" s="1" t="s">
        <v>11709</v>
      </c>
      <c r="AT2819" s="1" t="s">
        <v>44</v>
      </c>
      <c r="AU2819" s="1" t="s">
        <v>6669</v>
      </c>
      <c r="AV2819" s="1" t="s">
        <v>5401</v>
      </c>
      <c r="AW2819" s="1" t="s">
        <v>9647</v>
      </c>
      <c r="BB2819" s="1" t="s">
        <v>46</v>
      </c>
      <c r="BC2819" s="1" t="s">
        <v>6783</v>
      </c>
      <c r="BD2819" s="1" t="s">
        <v>3556</v>
      </c>
      <c r="BE2819" s="1" t="s">
        <v>7280</v>
      </c>
      <c r="BG2819" s="1" t="s">
        <v>44</v>
      </c>
      <c r="BH2819" s="1" t="s">
        <v>6669</v>
      </c>
      <c r="BI2819" s="1" t="s">
        <v>1439</v>
      </c>
      <c r="BJ2819" s="1" t="s">
        <v>8189</v>
      </c>
      <c r="BK2819" s="1" t="s">
        <v>44</v>
      </c>
      <c r="BL2819" s="1" t="s">
        <v>6669</v>
      </c>
      <c r="BM2819" s="1" t="s">
        <v>5402</v>
      </c>
      <c r="BN2819" s="1" t="s">
        <v>10686</v>
      </c>
      <c r="BO2819" s="1" t="s">
        <v>60</v>
      </c>
      <c r="BP2819" s="1" t="s">
        <v>7012</v>
      </c>
      <c r="BQ2819" s="1" t="s">
        <v>5403</v>
      </c>
      <c r="BR2819" s="1" t="s">
        <v>11184</v>
      </c>
      <c r="BS2819" s="1" t="s">
        <v>2500</v>
      </c>
      <c r="BT2819" s="1" t="s">
        <v>8924</v>
      </c>
    </row>
    <row r="2820" spans="1:72" ht="13.5" customHeight="1" x14ac:dyDescent="0.25">
      <c r="A2820" s="4" t="str">
        <f t="shared" si="86"/>
        <v>1687_풍각남면_300</v>
      </c>
      <c r="B2820" s="1">
        <v>1687</v>
      </c>
      <c r="C2820" s="1" t="s">
        <v>11322</v>
      </c>
      <c r="D2820" s="1" t="s">
        <v>11323</v>
      </c>
      <c r="E2820" s="1">
        <v>2819</v>
      </c>
      <c r="F2820" s="1">
        <v>14</v>
      </c>
      <c r="G2820" s="1" t="s">
        <v>5157</v>
      </c>
      <c r="H2820" s="1" t="s">
        <v>6469</v>
      </c>
      <c r="I2820" s="1">
        <v>6</v>
      </c>
      <c r="L2820" s="1">
        <v>5</v>
      </c>
      <c r="M2820" s="1" t="s">
        <v>13975</v>
      </c>
      <c r="N2820" s="1" t="s">
        <v>8452</v>
      </c>
      <c r="S2820" s="1" t="s">
        <v>93</v>
      </c>
      <c r="T2820" s="1" t="s">
        <v>6597</v>
      </c>
      <c r="Y2820" s="1" t="s">
        <v>5404</v>
      </c>
      <c r="Z2820" s="1" t="s">
        <v>8453</v>
      </c>
      <c r="AC2820" s="1">
        <v>13</v>
      </c>
      <c r="AD2820" s="1" t="s">
        <v>314</v>
      </c>
      <c r="AE2820" s="1" t="s">
        <v>8747</v>
      </c>
    </row>
    <row r="2821" spans="1:72" ht="13.5" customHeight="1" x14ac:dyDescent="0.25">
      <c r="A2821" s="4" t="str">
        <f t="shared" si="86"/>
        <v>1687_풍각남면_300</v>
      </c>
      <c r="B2821" s="1">
        <v>1687</v>
      </c>
      <c r="C2821" s="1" t="s">
        <v>11322</v>
      </c>
      <c r="D2821" s="1" t="s">
        <v>11323</v>
      </c>
      <c r="E2821" s="1">
        <v>2820</v>
      </c>
      <c r="F2821" s="1">
        <v>14</v>
      </c>
      <c r="G2821" s="1" t="s">
        <v>5157</v>
      </c>
      <c r="H2821" s="1" t="s">
        <v>6469</v>
      </c>
      <c r="I2821" s="1">
        <v>6</v>
      </c>
      <c r="L2821" s="1">
        <v>5</v>
      </c>
      <c r="M2821" s="1" t="s">
        <v>13975</v>
      </c>
      <c r="N2821" s="1" t="s">
        <v>8452</v>
      </c>
      <c r="S2821" s="1" t="s">
        <v>68</v>
      </c>
      <c r="T2821" s="1" t="s">
        <v>6595</v>
      </c>
      <c r="Y2821" s="1" t="s">
        <v>1289</v>
      </c>
      <c r="Z2821" s="1" t="s">
        <v>7396</v>
      </c>
      <c r="AF2821" s="1" t="s">
        <v>531</v>
      </c>
      <c r="AG2821" s="1" t="s">
        <v>8781</v>
      </c>
    </row>
    <row r="2822" spans="1:72" ht="13.5" customHeight="1" x14ac:dyDescent="0.25">
      <c r="A2822" s="4" t="str">
        <f t="shared" si="86"/>
        <v>1687_풍각남면_300</v>
      </c>
      <c r="B2822" s="1">
        <v>1687</v>
      </c>
      <c r="C2822" s="1" t="s">
        <v>11322</v>
      </c>
      <c r="D2822" s="1" t="s">
        <v>11323</v>
      </c>
      <c r="E2822" s="1">
        <v>2821</v>
      </c>
      <c r="F2822" s="1">
        <v>14</v>
      </c>
      <c r="G2822" s="1" t="s">
        <v>5157</v>
      </c>
      <c r="H2822" s="1" t="s">
        <v>6469</v>
      </c>
      <c r="I2822" s="1">
        <v>6</v>
      </c>
      <c r="L2822" s="1">
        <v>5</v>
      </c>
      <c r="M2822" s="1" t="s">
        <v>13975</v>
      </c>
      <c r="N2822" s="1" t="s">
        <v>8452</v>
      </c>
      <c r="S2822" s="1" t="s">
        <v>463</v>
      </c>
      <c r="T2822" s="1" t="s">
        <v>6606</v>
      </c>
      <c r="U2822" s="1" t="s">
        <v>326</v>
      </c>
      <c r="V2822" s="1" t="s">
        <v>6686</v>
      </c>
      <c r="Y2822" s="1" t="s">
        <v>5405</v>
      </c>
      <c r="Z2822" s="1" t="s">
        <v>8454</v>
      </c>
      <c r="AF2822" s="1" t="s">
        <v>479</v>
      </c>
      <c r="AG2822" s="1" t="s">
        <v>8780</v>
      </c>
      <c r="AH2822" s="1" t="s">
        <v>5406</v>
      </c>
      <c r="AI2822" s="1" t="s">
        <v>13694</v>
      </c>
    </row>
    <row r="2823" spans="1:72" ht="13.5" customHeight="1" x14ac:dyDescent="0.25">
      <c r="A2823" s="4" t="str">
        <f t="shared" si="86"/>
        <v>1687_풍각남면_300</v>
      </c>
      <c r="B2823" s="1">
        <v>1687</v>
      </c>
      <c r="C2823" s="1" t="s">
        <v>11322</v>
      </c>
      <c r="D2823" s="1" t="s">
        <v>11323</v>
      </c>
      <c r="E2823" s="1">
        <v>2822</v>
      </c>
      <c r="F2823" s="1">
        <v>14</v>
      </c>
      <c r="G2823" s="1" t="s">
        <v>5157</v>
      </c>
      <c r="H2823" s="1" t="s">
        <v>6469</v>
      </c>
      <c r="I2823" s="1">
        <v>6</v>
      </c>
      <c r="L2823" s="1">
        <v>5</v>
      </c>
      <c r="M2823" s="1" t="s">
        <v>13975</v>
      </c>
      <c r="N2823" s="1" t="s">
        <v>8452</v>
      </c>
      <c r="S2823" s="1" t="s">
        <v>93</v>
      </c>
      <c r="T2823" s="1" t="s">
        <v>6597</v>
      </c>
      <c r="U2823" s="1" t="s">
        <v>13976</v>
      </c>
      <c r="V2823" s="1" t="s">
        <v>6986</v>
      </c>
      <c r="Y2823" s="1" t="s">
        <v>5407</v>
      </c>
      <c r="Z2823" s="1" t="s">
        <v>8455</v>
      </c>
      <c r="AC2823" s="1">
        <v>16</v>
      </c>
      <c r="AD2823" s="1" t="s">
        <v>1075</v>
      </c>
      <c r="AE2823" s="1" t="s">
        <v>8769</v>
      </c>
      <c r="AN2823" s="1" t="s">
        <v>497</v>
      </c>
      <c r="AO2823" s="1" t="s">
        <v>8848</v>
      </c>
      <c r="AP2823" s="1" t="s">
        <v>60</v>
      </c>
      <c r="AQ2823" s="1" t="s">
        <v>7012</v>
      </c>
      <c r="AR2823" s="1" t="s">
        <v>5408</v>
      </c>
      <c r="AS2823" s="1" t="s">
        <v>11749</v>
      </c>
    </row>
    <row r="2824" spans="1:72" ht="13.5" customHeight="1" x14ac:dyDescent="0.25">
      <c r="A2824" s="4" t="str">
        <f t="shared" si="86"/>
        <v>1687_풍각남면_300</v>
      </c>
      <c r="B2824" s="1">
        <v>1687</v>
      </c>
      <c r="C2824" s="1" t="s">
        <v>11322</v>
      </c>
      <c r="D2824" s="1" t="s">
        <v>11323</v>
      </c>
      <c r="E2824" s="1">
        <v>2823</v>
      </c>
      <c r="F2824" s="1">
        <v>14</v>
      </c>
      <c r="G2824" s="1" t="s">
        <v>5157</v>
      </c>
      <c r="H2824" s="1" t="s">
        <v>6469</v>
      </c>
      <c r="I2824" s="1">
        <v>6</v>
      </c>
      <c r="L2824" s="1">
        <v>5</v>
      </c>
      <c r="M2824" s="1" t="s">
        <v>13975</v>
      </c>
      <c r="N2824" s="1" t="s">
        <v>8452</v>
      </c>
      <c r="S2824" s="1" t="s">
        <v>341</v>
      </c>
      <c r="T2824" s="1" t="s">
        <v>6594</v>
      </c>
      <c r="U2824" s="1" t="s">
        <v>53</v>
      </c>
      <c r="V2824" s="1" t="s">
        <v>6668</v>
      </c>
      <c r="Y2824" s="1" t="s">
        <v>5409</v>
      </c>
      <c r="Z2824" s="1" t="s">
        <v>8456</v>
      </c>
      <c r="AC2824" s="1">
        <v>23</v>
      </c>
      <c r="AD2824" s="1" t="s">
        <v>202</v>
      </c>
      <c r="AE2824" s="1" t="s">
        <v>8736</v>
      </c>
      <c r="AN2824" s="1" t="s">
        <v>636</v>
      </c>
      <c r="AO2824" s="1" t="s">
        <v>8934</v>
      </c>
      <c r="AP2824" s="1" t="s">
        <v>58</v>
      </c>
      <c r="AQ2824" s="1" t="s">
        <v>6774</v>
      </c>
      <c r="AR2824" s="1" t="s">
        <v>5245</v>
      </c>
      <c r="AS2824" s="1" t="s">
        <v>11714</v>
      </c>
    </row>
    <row r="2825" spans="1:72" ht="13.5" customHeight="1" x14ac:dyDescent="0.25">
      <c r="A2825" s="4" t="str">
        <f t="shared" si="86"/>
        <v>1687_풍각남면_300</v>
      </c>
      <c r="B2825" s="1">
        <v>1687</v>
      </c>
      <c r="C2825" s="1" t="s">
        <v>11322</v>
      </c>
      <c r="D2825" s="1" t="s">
        <v>11323</v>
      </c>
      <c r="E2825" s="1">
        <v>2824</v>
      </c>
      <c r="F2825" s="1">
        <v>14</v>
      </c>
      <c r="G2825" s="1" t="s">
        <v>5157</v>
      </c>
      <c r="H2825" s="1" t="s">
        <v>6469</v>
      </c>
      <c r="I2825" s="1">
        <v>6</v>
      </c>
      <c r="L2825" s="1">
        <v>5</v>
      </c>
      <c r="M2825" s="1" t="s">
        <v>13975</v>
      </c>
      <c r="N2825" s="1" t="s">
        <v>8452</v>
      </c>
      <c r="S2825" s="1" t="s">
        <v>93</v>
      </c>
      <c r="T2825" s="1" t="s">
        <v>6597</v>
      </c>
      <c r="Y2825" s="1" t="s">
        <v>365</v>
      </c>
      <c r="Z2825" s="1" t="s">
        <v>7243</v>
      </c>
      <c r="AC2825" s="1">
        <v>4</v>
      </c>
      <c r="AD2825" s="1" t="s">
        <v>72</v>
      </c>
      <c r="AE2825" s="1" t="s">
        <v>8718</v>
      </c>
      <c r="AF2825" s="1" t="s">
        <v>97</v>
      </c>
      <c r="AG2825" s="1" t="s">
        <v>8774</v>
      </c>
    </row>
    <row r="2826" spans="1:72" ht="13.5" customHeight="1" x14ac:dyDescent="0.25">
      <c r="A2826" s="4" t="str">
        <f t="shared" si="86"/>
        <v>1687_풍각남면_300</v>
      </c>
      <c r="B2826" s="1">
        <v>1687</v>
      </c>
      <c r="C2826" s="1" t="s">
        <v>11322</v>
      </c>
      <c r="D2826" s="1" t="s">
        <v>11323</v>
      </c>
      <c r="E2826" s="1">
        <v>2825</v>
      </c>
      <c r="F2826" s="1">
        <v>14</v>
      </c>
      <c r="G2826" s="1" t="s">
        <v>5157</v>
      </c>
      <c r="H2826" s="1" t="s">
        <v>6469</v>
      </c>
      <c r="I2826" s="1">
        <v>7</v>
      </c>
      <c r="J2826" s="1" t="s">
        <v>5410</v>
      </c>
      <c r="K2826" s="1" t="s">
        <v>6557</v>
      </c>
      <c r="L2826" s="1">
        <v>1</v>
      </c>
      <c r="M2826" s="1" t="s">
        <v>3096</v>
      </c>
      <c r="N2826" s="1" t="s">
        <v>8457</v>
      </c>
      <c r="T2826" s="1" t="s">
        <v>11368</v>
      </c>
      <c r="U2826" s="1" t="s">
        <v>1081</v>
      </c>
      <c r="V2826" s="1" t="s">
        <v>6743</v>
      </c>
      <c r="Y2826" s="1" t="s">
        <v>3096</v>
      </c>
      <c r="Z2826" s="1" t="s">
        <v>8457</v>
      </c>
      <c r="AC2826" s="1">
        <v>35</v>
      </c>
      <c r="AD2826" s="1" t="s">
        <v>39</v>
      </c>
      <c r="AE2826" s="1" t="s">
        <v>8715</v>
      </c>
      <c r="AJ2826" s="1" t="s">
        <v>17</v>
      </c>
      <c r="AK2826" s="1" t="s">
        <v>8908</v>
      </c>
      <c r="AL2826" s="1" t="s">
        <v>497</v>
      </c>
      <c r="AM2826" s="1" t="s">
        <v>8848</v>
      </c>
      <c r="AN2826" s="1" t="s">
        <v>351</v>
      </c>
      <c r="AO2826" s="1" t="s">
        <v>8854</v>
      </c>
      <c r="AP2826" s="1" t="s">
        <v>53</v>
      </c>
      <c r="AQ2826" s="1" t="s">
        <v>6668</v>
      </c>
      <c r="AR2826" s="1" t="s">
        <v>5411</v>
      </c>
      <c r="AS2826" s="1" t="s">
        <v>8118</v>
      </c>
      <c r="AT2826" s="1" t="s">
        <v>44</v>
      </c>
      <c r="AU2826" s="1" t="s">
        <v>6669</v>
      </c>
      <c r="AV2826" s="1" t="s">
        <v>1517</v>
      </c>
      <c r="AW2826" s="1" t="s">
        <v>7471</v>
      </c>
      <c r="BB2826" s="1" t="s">
        <v>46</v>
      </c>
      <c r="BC2826" s="1" t="s">
        <v>6783</v>
      </c>
      <c r="BD2826" s="1" t="s">
        <v>5412</v>
      </c>
      <c r="BE2826" s="1" t="s">
        <v>7865</v>
      </c>
      <c r="BG2826" s="1" t="s">
        <v>44</v>
      </c>
      <c r="BH2826" s="1" t="s">
        <v>6669</v>
      </c>
      <c r="BI2826" s="1" t="s">
        <v>310</v>
      </c>
      <c r="BJ2826" s="1" t="s">
        <v>7854</v>
      </c>
      <c r="BK2826" s="1" t="s">
        <v>44</v>
      </c>
      <c r="BL2826" s="1" t="s">
        <v>6669</v>
      </c>
      <c r="BM2826" s="1" t="s">
        <v>1292</v>
      </c>
      <c r="BN2826" s="1" t="s">
        <v>8145</v>
      </c>
      <c r="BO2826" s="1" t="s">
        <v>44</v>
      </c>
      <c r="BP2826" s="1" t="s">
        <v>6669</v>
      </c>
      <c r="BQ2826" s="1" t="s">
        <v>5413</v>
      </c>
      <c r="BR2826" s="1" t="s">
        <v>7618</v>
      </c>
      <c r="BS2826" s="1" t="s">
        <v>351</v>
      </c>
      <c r="BT2826" s="1" t="s">
        <v>8854</v>
      </c>
    </row>
    <row r="2827" spans="1:72" ht="13.5" customHeight="1" x14ac:dyDescent="0.25">
      <c r="A2827" s="4" t="str">
        <f t="shared" si="86"/>
        <v>1687_풍각남면_300</v>
      </c>
      <c r="B2827" s="1">
        <v>1687</v>
      </c>
      <c r="C2827" s="1" t="s">
        <v>11322</v>
      </c>
      <c r="D2827" s="1" t="s">
        <v>11323</v>
      </c>
      <c r="E2827" s="1">
        <v>2826</v>
      </c>
      <c r="F2827" s="1">
        <v>14</v>
      </c>
      <c r="G2827" s="1" t="s">
        <v>5157</v>
      </c>
      <c r="H2827" s="1" t="s">
        <v>6469</v>
      </c>
      <c r="I2827" s="1">
        <v>7</v>
      </c>
      <c r="L2827" s="1">
        <v>1</v>
      </c>
      <c r="M2827" s="1" t="s">
        <v>3096</v>
      </c>
      <c r="N2827" s="1" t="s">
        <v>8457</v>
      </c>
      <c r="S2827" s="1" t="s">
        <v>52</v>
      </c>
      <c r="T2827" s="1" t="s">
        <v>6593</v>
      </c>
      <c r="U2827" s="1" t="s">
        <v>5414</v>
      </c>
      <c r="V2827" s="1" t="s">
        <v>6996</v>
      </c>
      <c r="Y2827" s="1" t="s">
        <v>440</v>
      </c>
      <c r="Z2827" s="1" t="s">
        <v>7184</v>
      </c>
      <c r="AC2827" s="1">
        <v>34</v>
      </c>
      <c r="AD2827" s="1" t="s">
        <v>55</v>
      </c>
      <c r="AE2827" s="1" t="s">
        <v>8716</v>
      </c>
      <c r="AJ2827" s="1" t="s">
        <v>17</v>
      </c>
      <c r="AK2827" s="1" t="s">
        <v>8908</v>
      </c>
      <c r="AL2827" s="1" t="s">
        <v>5415</v>
      </c>
      <c r="AM2827" s="1" t="s">
        <v>8958</v>
      </c>
      <c r="AT2827" s="1" t="s">
        <v>78</v>
      </c>
      <c r="AU2827" s="1" t="s">
        <v>6689</v>
      </c>
      <c r="AV2827" s="1" t="s">
        <v>5416</v>
      </c>
      <c r="AW2827" s="1" t="s">
        <v>9648</v>
      </c>
      <c r="BB2827" s="1" t="s">
        <v>46</v>
      </c>
      <c r="BC2827" s="1" t="s">
        <v>6783</v>
      </c>
      <c r="BD2827" s="1" t="s">
        <v>5162</v>
      </c>
      <c r="BE2827" s="1" t="s">
        <v>9846</v>
      </c>
      <c r="BG2827" s="1" t="s">
        <v>44</v>
      </c>
      <c r="BH2827" s="1" t="s">
        <v>6669</v>
      </c>
      <c r="BI2827" s="1" t="s">
        <v>2367</v>
      </c>
      <c r="BJ2827" s="1" t="s">
        <v>10163</v>
      </c>
      <c r="BK2827" s="1" t="s">
        <v>44</v>
      </c>
      <c r="BL2827" s="1" t="s">
        <v>6669</v>
      </c>
      <c r="BM2827" s="1" t="s">
        <v>1453</v>
      </c>
      <c r="BN2827" s="1" t="s">
        <v>7230</v>
      </c>
      <c r="BO2827" s="1" t="s">
        <v>5164</v>
      </c>
      <c r="BP2827" s="1" t="s">
        <v>10779</v>
      </c>
      <c r="BQ2827" s="1" t="s">
        <v>3406</v>
      </c>
      <c r="BR2827" s="1" t="s">
        <v>10135</v>
      </c>
      <c r="BS2827" s="1" t="s">
        <v>1398</v>
      </c>
      <c r="BT2827" s="1" t="s">
        <v>8957</v>
      </c>
    </row>
    <row r="2828" spans="1:72" ht="13.5" customHeight="1" x14ac:dyDescent="0.25">
      <c r="A2828" s="4" t="str">
        <f t="shared" si="86"/>
        <v>1687_풍각남면_300</v>
      </c>
      <c r="B2828" s="1">
        <v>1687</v>
      </c>
      <c r="C2828" s="1" t="s">
        <v>11322</v>
      </c>
      <c r="D2828" s="1" t="s">
        <v>11323</v>
      </c>
      <c r="E2828" s="1">
        <v>2827</v>
      </c>
      <c r="F2828" s="1">
        <v>14</v>
      </c>
      <c r="G2828" s="1" t="s">
        <v>5157</v>
      </c>
      <c r="H2828" s="1" t="s">
        <v>6469</v>
      </c>
      <c r="I2828" s="1">
        <v>7</v>
      </c>
      <c r="L2828" s="1">
        <v>1</v>
      </c>
      <c r="M2828" s="1" t="s">
        <v>3096</v>
      </c>
      <c r="N2828" s="1" t="s">
        <v>8457</v>
      </c>
      <c r="S2828" s="1" t="s">
        <v>93</v>
      </c>
      <c r="T2828" s="1" t="s">
        <v>6597</v>
      </c>
      <c r="Y2828" s="1" t="s">
        <v>1490</v>
      </c>
      <c r="Z2828" s="1" t="s">
        <v>7461</v>
      </c>
      <c r="AC2828" s="1">
        <v>6</v>
      </c>
      <c r="AD2828" s="1" t="s">
        <v>333</v>
      </c>
      <c r="AE2828" s="1" t="s">
        <v>8749</v>
      </c>
    </row>
    <row r="2829" spans="1:72" ht="13.5" customHeight="1" x14ac:dyDescent="0.25">
      <c r="A2829" s="4" t="str">
        <f t="shared" si="86"/>
        <v>1687_풍각남면_300</v>
      </c>
      <c r="B2829" s="1">
        <v>1687</v>
      </c>
      <c r="C2829" s="1" t="s">
        <v>11322</v>
      </c>
      <c r="D2829" s="1" t="s">
        <v>11323</v>
      </c>
      <c r="E2829" s="1">
        <v>2828</v>
      </c>
      <c r="F2829" s="1">
        <v>14</v>
      </c>
      <c r="G2829" s="1" t="s">
        <v>5157</v>
      </c>
      <c r="H2829" s="1" t="s">
        <v>6469</v>
      </c>
      <c r="I2829" s="1">
        <v>7</v>
      </c>
      <c r="L2829" s="1">
        <v>2</v>
      </c>
      <c r="M2829" s="1" t="s">
        <v>1517</v>
      </c>
      <c r="N2829" s="1" t="s">
        <v>7471</v>
      </c>
      <c r="T2829" s="1" t="s">
        <v>11368</v>
      </c>
      <c r="U2829" s="1" t="s">
        <v>44</v>
      </c>
      <c r="V2829" s="1" t="s">
        <v>6669</v>
      </c>
      <c r="Y2829" s="1" t="s">
        <v>1517</v>
      </c>
      <c r="Z2829" s="1" t="s">
        <v>7471</v>
      </c>
      <c r="AC2829" s="1">
        <v>72</v>
      </c>
      <c r="AD2829" s="1" t="s">
        <v>150</v>
      </c>
      <c r="AE2829" s="1" t="s">
        <v>8731</v>
      </c>
      <c r="AJ2829" s="1" t="s">
        <v>17</v>
      </c>
      <c r="AK2829" s="1" t="s">
        <v>8908</v>
      </c>
      <c r="AL2829" s="1" t="s">
        <v>497</v>
      </c>
      <c r="AM2829" s="1" t="s">
        <v>8848</v>
      </c>
      <c r="AN2829" s="1" t="s">
        <v>2500</v>
      </c>
      <c r="AO2829" s="1" t="s">
        <v>8924</v>
      </c>
      <c r="AP2829" s="1" t="s">
        <v>5417</v>
      </c>
      <c r="AQ2829" s="1" t="s">
        <v>9013</v>
      </c>
      <c r="AR2829" s="1" t="s">
        <v>5418</v>
      </c>
      <c r="AS2829" s="1" t="s">
        <v>11727</v>
      </c>
      <c r="AT2829" s="1" t="s">
        <v>44</v>
      </c>
      <c r="AU2829" s="1" t="s">
        <v>6669</v>
      </c>
      <c r="AV2829" s="1" t="s">
        <v>310</v>
      </c>
      <c r="AW2829" s="1" t="s">
        <v>7854</v>
      </c>
      <c r="BB2829" s="1" t="s">
        <v>46</v>
      </c>
      <c r="BC2829" s="1" t="s">
        <v>6783</v>
      </c>
      <c r="BD2829" s="1" t="s">
        <v>1289</v>
      </c>
      <c r="BE2829" s="1" t="s">
        <v>7396</v>
      </c>
      <c r="BG2829" s="1" t="s">
        <v>44</v>
      </c>
      <c r="BH2829" s="1" t="s">
        <v>6669</v>
      </c>
      <c r="BI2829" s="1" t="s">
        <v>1292</v>
      </c>
      <c r="BJ2829" s="1" t="s">
        <v>8145</v>
      </c>
      <c r="BK2829" s="1" t="s">
        <v>44</v>
      </c>
      <c r="BL2829" s="1" t="s">
        <v>6669</v>
      </c>
      <c r="BM2829" s="1" t="s">
        <v>210</v>
      </c>
      <c r="BN2829" s="1" t="s">
        <v>8591</v>
      </c>
      <c r="BO2829" s="1" t="s">
        <v>44</v>
      </c>
      <c r="BP2829" s="1" t="s">
        <v>6669</v>
      </c>
      <c r="BQ2829" s="1" t="s">
        <v>5399</v>
      </c>
      <c r="BR2829" s="1" t="s">
        <v>12160</v>
      </c>
      <c r="BS2829" s="1" t="s">
        <v>1398</v>
      </c>
      <c r="BT2829" s="1" t="s">
        <v>8957</v>
      </c>
    </row>
    <row r="2830" spans="1:72" ht="13.5" customHeight="1" x14ac:dyDescent="0.25">
      <c r="A2830" s="4" t="str">
        <f t="shared" si="86"/>
        <v>1687_풍각남면_300</v>
      </c>
      <c r="B2830" s="1">
        <v>1687</v>
      </c>
      <c r="C2830" s="1" t="s">
        <v>11322</v>
      </c>
      <c r="D2830" s="1" t="s">
        <v>11323</v>
      </c>
      <c r="E2830" s="1">
        <v>2829</v>
      </c>
      <c r="F2830" s="1">
        <v>14</v>
      </c>
      <c r="G2830" s="1" t="s">
        <v>5157</v>
      </c>
      <c r="H2830" s="1" t="s">
        <v>6469</v>
      </c>
      <c r="I2830" s="1">
        <v>7</v>
      </c>
      <c r="L2830" s="1">
        <v>2</v>
      </c>
      <c r="M2830" s="1" t="s">
        <v>1517</v>
      </c>
      <c r="N2830" s="1" t="s">
        <v>7471</v>
      </c>
      <c r="S2830" s="1" t="s">
        <v>52</v>
      </c>
      <c r="T2830" s="1" t="s">
        <v>6593</v>
      </c>
      <c r="U2830" s="1" t="s">
        <v>53</v>
      </c>
      <c r="V2830" s="1" t="s">
        <v>6668</v>
      </c>
      <c r="Y2830" s="1" t="s">
        <v>3119</v>
      </c>
      <c r="Z2830" s="1" t="s">
        <v>7865</v>
      </c>
      <c r="AC2830" s="1">
        <v>58</v>
      </c>
      <c r="AD2830" s="1" t="s">
        <v>1424</v>
      </c>
      <c r="AE2830" s="1" t="s">
        <v>8770</v>
      </c>
      <c r="AJ2830" s="1" t="s">
        <v>17</v>
      </c>
      <c r="AK2830" s="1" t="s">
        <v>8908</v>
      </c>
      <c r="AL2830" s="1" t="s">
        <v>351</v>
      </c>
      <c r="AM2830" s="1" t="s">
        <v>8854</v>
      </c>
      <c r="AN2830" s="1" t="s">
        <v>1632</v>
      </c>
      <c r="AO2830" s="1" t="s">
        <v>8975</v>
      </c>
      <c r="AP2830" s="1" t="s">
        <v>53</v>
      </c>
      <c r="AQ2830" s="1" t="s">
        <v>6668</v>
      </c>
      <c r="AR2830" s="1" t="s">
        <v>5411</v>
      </c>
      <c r="AS2830" s="1" t="s">
        <v>8118</v>
      </c>
      <c r="AT2830" s="1" t="s">
        <v>44</v>
      </c>
      <c r="AU2830" s="1" t="s">
        <v>6669</v>
      </c>
      <c r="AV2830" s="1" t="s">
        <v>5413</v>
      </c>
      <c r="AW2830" s="1" t="s">
        <v>7618</v>
      </c>
      <c r="BB2830" s="1" t="s">
        <v>46</v>
      </c>
      <c r="BC2830" s="1" t="s">
        <v>6783</v>
      </c>
      <c r="BD2830" s="1" t="s">
        <v>5419</v>
      </c>
      <c r="BE2830" s="1" t="s">
        <v>11874</v>
      </c>
      <c r="BG2830" s="1" t="s">
        <v>44</v>
      </c>
      <c r="BH2830" s="1" t="s">
        <v>6669</v>
      </c>
      <c r="BI2830" s="1" t="s">
        <v>5420</v>
      </c>
      <c r="BJ2830" s="1" t="s">
        <v>10255</v>
      </c>
      <c r="BK2830" s="1" t="s">
        <v>44</v>
      </c>
      <c r="BL2830" s="1" t="s">
        <v>6669</v>
      </c>
      <c r="BM2830" s="1" t="s">
        <v>5371</v>
      </c>
      <c r="BN2830" s="1" t="s">
        <v>9694</v>
      </c>
      <c r="BO2830" s="1" t="s">
        <v>44</v>
      </c>
      <c r="BP2830" s="1" t="s">
        <v>6669</v>
      </c>
      <c r="BQ2830" s="1" t="s">
        <v>3902</v>
      </c>
      <c r="BR2830" s="1" t="s">
        <v>8932</v>
      </c>
      <c r="BS2830" s="1" t="s">
        <v>351</v>
      </c>
      <c r="BT2830" s="1" t="s">
        <v>8854</v>
      </c>
    </row>
    <row r="2831" spans="1:72" ht="13.5" customHeight="1" x14ac:dyDescent="0.25">
      <c r="A2831" s="4" t="str">
        <f t="shared" si="86"/>
        <v>1687_풍각남면_300</v>
      </c>
      <c r="B2831" s="1">
        <v>1687</v>
      </c>
      <c r="C2831" s="1" t="s">
        <v>11322</v>
      </c>
      <c r="D2831" s="1" t="s">
        <v>11323</v>
      </c>
      <c r="E2831" s="1">
        <v>2830</v>
      </c>
      <c r="F2831" s="1">
        <v>14</v>
      </c>
      <c r="G2831" s="1" t="s">
        <v>5157</v>
      </c>
      <c r="H2831" s="1" t="s">
        <v>6469</v>
      </c>
      <c r="I2831" s="1">
        <v>7</v>
      </c>
      <c r="L2831" s="1">
        <v>2</v>
      </c>
      <c r="M2831" s="1" t="s">
        <v>1517</v>
      </c>
      <c r="N2831" s="1" t="s">
        <v>7471</v>
      </c>
      <c r="S2831" s="1" t="s">
        <v>93</v>
      </c>
      <c r="T2831" s="1" t="s">
        <v>6597</v>
      </c>
      <c r="U2831" s="1" t="s">
        <v>1089</v>
      </c>
      <c r="V2831" s="1" t="s">
        <v>6744</v>
      </c>
      <c r="Y2831" s="1" t="s">
        <v>13770</v>
      </c>
      <c r="Z2831" s="1" t="s">
        <v>8458</v>
      </c>
      <c r="AC2831" s="1">
        <v>21</v>
      </c>
      <c r="AD2831" s="1" t="s">
        <v>415</v>
      </c>
      <c r="AE2831" s="1" t="s">
        <v>8756</v>
      </c>
    </row>
    <row r="2832" spans="1:72" ht="13.5" customHeight="1" x14ac:dyDescent="0.25">
      <c r="A2832" s="4" t="str">
        <f t="shared" si="86"/>
        <v>1687_풍각남면_300</v>
      </c>
      <c r="B2832" s="1">
        <v>1687</v>
      </c>
      <c r="C2832" s="1" t="s">
        <v>11322</v>
      </c>
      <c r="D2832" s="1" t="s">
        <v>11323</v>
      </c>
      <c r="E2832" s="1">
        <v>2831</v>
      </c>
      <c r="F2832" s="1">
        <v>14</v>
      </c>
      <c r="G2832" s="1" t="s">
        <v>5157</v>
      </c>
      <c r="H2832" s="1" t="s">
        <v>6469</v>
      </c>
      <c r="I2832" s="1">
        <v>7</v>
      </c>
      <c r="L2832" s="1">
        <v>2</v>
      </c>
      <c r="M2832" s="1" t="s">
        <v>1517</v>
      </c>
      <c r="N2832" s="1" t="s">
        <v>7471</v>
      </c>
      <c r="S2832" s="1" t="s">
        <v>341</v>
      </c>
      <c r="T2832" s="1" t="s">
        <v>6594</v>
      </c>
      <c r="U2832" s="1" t="s">
        <v>53</v>
      </c>
      <c r="V2832" s="1" t="s">
        <v>6668</v>
      </c>
      <c r="Y2832" s="1" t="s">
        <v>2104</v>
      </c>
      <c r="Z2832" s="1" t="s">
        <v>7412</v>
      </c>
      <c r="AC2832" s="1">
        <v>27</v>
      </c>
      <c r="AD2832" s="1" t="s">
        <v>162</v>
      </c>
      <c r="AE2832" s="1" t="s">
        <v>8732</v>
      </c>
      <c r="AN2832" s="1" t="s">
        <v>598</v>
      </c>
      <c r="AO2832" s="1" t="s">
        <v>8969</v>
      </c>
      <c r="AP2832" s="1" t="s">
        <v>5421</v>
      </c>
      <c r="AQ2832" s="1" t="s">
        <v>9014</v>
      </c>
      <c r="AR2832" s="1" t="s">
        <v>11755</v>
      </c>
      <c r="AS2832" s="1" t="s">
        <v>13403</v>
      </c>
    </row>
    <row r="2833" spans="1:73" ht="13.5" customHeight="1" x14ac:dyDescent="0.25">
      <c r="A2833" s="4" t="str">
        <f t="shared" si="86"/>
        <v>1687_풍각남면_300</v>
      </c>
      <c r="B2833" s="1">
        <v>1687</v>
      </c>
      <c r="C2833" s="1" t="s">
        <v>11322</v>
      </c>
      <c r="D2833" s="1" t="s">
        <v>11323</v>
      </c>
      <c r="E2833" s="1">
        <v>2832</v>
      </c>
      <c r="F2833" s="1">
        <v>14</v>
      </c>
      <c r="G2833" s="1" t="s">
        <v>5157</v>
      </c>
      <c r="H2833" s="1" t="s">
        <v>6469</v>
      </c>
      <c r="I2833" s="1">
        <v>7</v>
      </c>
      <c r="L2833" s="1">
        <v>2</v>
      </c>
      <c r="M2833" s="1" t="s">
        <v>1517</v>
      </c>
      <c r="N2833" s="1" t="s">
        <v>7471</v>
      </c>
      <c r="S2833" s="1" t="s">
        <v>914</v>
      </c>
      <c r="T2833" s="1" t="s">
        <v>6611</v>
      </c>
      <c r="Y2833" s="1" t="s">
        <v>5422</v>
      </c>
      <c r="Z2833" s="1" t="s">
        <v>8459</v>
      </c>
      <c r="AC2833" s="1">
        <v>3</v>
      </c>
      <c r="AD2833" s="1" t="s">
        <v>96</v>
      </c>
      <c r="AE2833" s="1" t="s">
        <v>8721</v>
      </c>
      <c r="AF2833" s="1" t="s">
        <v>97</v>
      </c>
      <c r="AG2833" s="1" t="s">
        <v>8774</v>
      </c>
    </row>
    <row r="2834" spans="1:73" ht="13.5" customHeight="1" x14ac:dyDescent="0.25">
      <c r="A2834" s="4" t="str">
        <f t="shared" si="86"/>
        <v>1687_풍각남면_300</v>
      </c>
      <c r="B2834" s="1">
        <v>1687</v>
      </c>
      <c r="C2834" s="1" t="s">
        <v>11322</v>
      </c>
      <c r="D2834" s="1" t="s">
        <v>11323</v>
      </c>
      <c r="E2834" s="1">
        <v>2833</v>
      </c>
      <c r="F2834" s="1">
        <v>14</v>
      </c>
      <c r="G2834" s="1" t="s">
        <v>5157</v>
      </c>
      <c r="H2834" s="1" t="s">
        <v>6469</v>
      </c>
      <c r="I2834" s="1">
        <v>7</v>
      </c>
      <c r="L2834" s="1">
        <v>3</v>
      </c>
      <c r="M2834" s="1" t="s">
        <v>716</v>
      </c>
      <c r="N2834" s="1" t="s">
        <v>8317</v>
      </c>
      <c r="T2834" s="1" t="s">
        <v>11369</v>
      </c>
      <c r="U2834" s="1" t="s">
        <v>5423</v>
      </c>
      <c r="V2834" s="1" t="s">
        <v>6997</v>
      </c>
      <c r="Y2834" s="1" t="s">
        <v>716</v>
      </c>
      <c r="Z2834" s="1" t="s">
        <v>8317</v>
      </c>
      <c r="AC2834" s="1">
        <v>43</v>
      </c>
      <c r="AD2834" s="1" t="s">
        <v>382</v>
      </c>
      <c r="AE2834" s="1" t="s">
        <v>8753</v>
      </c>
      <c r="AJ2834" s="1" t="s">
        <v>17</v>
      </c>
      <c r="AK2834" s="1" t="s">
        <v>8908</v>
      </c>
      <c r="AL2834" s="1" t="s">
        <v>587</v>
      </c>
      <c r="AM2834" s="1" t="s">
        <v>8884</v>
      </c>
      <c r="AN2834" s="1" t="s">
        <v>86</v>
      </c>
      <c r="AO2834" s="1" t="s">
        <v>8853</v>
      </c>
      <c r="AP2834" s="1" t="s">
        <v>60</v>
      </c>
      <c r="AQ2834" s="1" t="s">
        <v>7012</v>
      </c>
      <c r="AR2834" s="1" t="s">
        <v>5424</v>
      </c>
      <c r="AS2834" s="1" t="s">
        <v>9133</v>
      </c>
      <c r="AT2834" s="1" t="s">
        <v>44</v>
      </c>
      <c r="AU2834" s="1" t="s">
        <v>6669</v>
      </c>
      <c r="AV2834" s="1" t="s">
        <v>1377</v>
      </c>
      <c r="AW2834" s="1" t="s">
        <v>7423</v>
      </c>
      <c r="BB2834" s="1" t="s">
        <v>46</v>
      </c>
      <c r="BC2834" s="1" t="s">
        <v>6783</v>
      </c>
      <c r="BD2834" s="1" t="s">
        <v>602</v>
      </c>
      <c r="BE2834" s="1" t="s">
        <v>8591</v>
      </c>
      <c r="BG2834" s="1" t="s">
        <v>44</v>
      </c>
      <c r="BH2834" s="1" t="s">
        <v>6669</v>
      </c>
      <c r="BI2834" s="1" t="s">
        <v>3945</v>
      </c>
      <c r="BJ2834" s="1" t="s">
        <v>8370</v>
      </c>
      <c r="BK2834" s="1" t="s">
        <v>44</v>
      </c>
      <c r="BL2834" s="1" t="s">
        <v>6669</v>
      </c>
      <c r="BM2834" s="1" t="s">
        <v>13893</v>
      </c>
      <c r="BN2834" s="1" t="s">
        <v>7793</v>
      </c>
      <c r="BO2834" s="1" t="s">
        <v>60</v>
      </c>
      <c r="BP2834" s="1" t="s">
        <v>7012</v>
      </c>
      <c r="BQ2834" s="1" t="s">
        <v>13977</v>
      </c>
      <c r="BR2834" s="1" t="s">
        <v>12299</v>
      </c>
      <c r="BS2834" s="1" t="s">
        <v>587</v>
      </c>
      <c r="BT2834" s="1" t="s">
        <v>8884</v>
      </c>
      <c r="BU2834" s="1" t="s">
        <v>14258</v>
      </c>
    </row>
    <row r="2835" spans="1:73" ht="13.5" customHeight="1" x14ac:dyDescent="0.25">
      <c r="A2835" s="4" t="str">
        <f t="shared" si="86"/>
        <v>1687_풍각남면_300</v>
      </c>
      <c r="B2835" s="1">
        <v>1687</v>
      </c>
      <c r="C2835" s="1" t="s">
        <v>11322</v>
      </c>
      <c r="D2835" s="1" t="s">
        <v>11323</v>
      </c>
      <c r="E2835" s="1">
        <v>2834</v>
      </c>
      <c r="F2835" s="1">
        <v>14</v>
      </c>
      <c r="G2835" s="1" t="s">
        <v>5157</v>
      </c>
      <c r="H2835" s="1" t="s">
        <v>6469</v>
      </c>
      <c r="I2835" s="1">
        <v>7</v>
      </c>
      <c r="L2835" s="1">
        <v>3</v>
      </c>
      <c r="M2835" s="1" t="s">
        <v>716</v>
      </c>
      <c r="N2835" s="1" t="s">
        <v>8317</v>
      </c>
      <c r="S2835" s="1" t="s">
        <v>52</v>
      </c>
      <c r="T2835" s="1" t="s">
        <v>6593</v>
      </c>
      <c r="U2835" s="1" t="s">
        <v>83</v>
      </c>
      <c r="V2835" s="1" t="s">
        <v>11397</v>
      </c>
      <c r="W2835" s="1" t="s">
        <v>98</v>
      </c>
      <c r="X2835" s="1" t="s">
        <v>11439</v>
      </c>
      <c r="Y2835" s="1" t="s">
        <v>3991</v>
      </c>
      <c r="Z2835" s="1" t="s">
        <v>8067</v>
      </c>
      <c r="AC2835" s="1">
        <v>44</v>
      </c>
      <c r="AD2835" s="1" t="s">
        <v>229</v>
      </c>
      <c r="AE2835" s="1" t="s">
        <v>8739</v>
      </c>
      <c r="AJ2835" s="1" t="s">
        <v>17</v>
      </c>
      <c r="AK2835" s="1" t="s">
        <v>8908</v>
      </c>
      <c r="AL2835" s="1" t="s">
        <v>56</v>
      </c>
      <c r="AM2835" s="1" t="s">
        <v>11552</v>
      </c>
      <c r="AT2835" s="1" t="s">
        <v>78</v>
      </c>
      <c r="AU2835" s="1" t="s">
        <v>6689</v>
      </c>
      <c r="AV2835" s="1" t="s">
        <v>5425</v>
      </c>
      <c r="AW2835" s="1" t="s">
        <v>9649</v>
      </c>
      <c r="BG2835" s="1" t="s">
        <v>60</v>
      </c>
      <c r="BH2835" s="1" t="s">
        <v>7012</v>
      </c>
      <c r="BI2835" s="1" t="s">
        <v>1015</v>
      </c>
      <c r="BJ2835" s="1" t="s">
        <v>10256</v>
      </c>
      <c r="BK2835" s="1" t="s">
        <v>60</v>
      </c>
      <c r="BL2835" s="1" t="s">
        <v>7012</v>
      </c>
      <c r="BM2835" s="1" t="s">
        <v>5426</v>
      </c>
      <c r="BN2835" s="1" t="s">
        <v>10687</v>
      </c>
      <c r="BO2835" s="1" t="s">
        <v>60</v>
      </c>
      <c r="BP2835" s="1" t="s">
        <v>7012</v>
      </c>
      <c r="BQ2835" s="1" t="s">
        <v>5427</v>
      </c>
      <c r="BR2835" s="1" t="s">
        <v>11185</v>
      </c>
      <c r="BS2835" s="1" t="s">
        <v>537</v>
      </c>
      <c r="BT2835" s="1" t="s">
        <v>8937</v>
      </c>
    </row>
    <row r="2836" spans="1:73" ht="13.5" customHeight="1" x14ac:dyDescent="0.25">
      <c r="A2836" s="4" t="str">
        <f t="shared" si="86"/>
        <v>1687_풍각남면_300</v>
      </c>
      <c r="B2836" s="1">
        <v>1687</v>
      </c>
      <c r="C2836" s="1" t="s">
        <v>11322</v>
      </c>
      <c r="D2836" s="1" t="s">
        <v>11323</v>
      </c>
      <c r="E2836" s="1">
        <v>2835</v>
      </c>
      <c r="F2836" s="1">
        <v>14</v>
      </c>
      <c r="G2836" s="1" t="s">
        <v>5157</v>
      </c>
      <c r="H2836" s="1" t="s">
        <v>6469</v>
      </c>
      <c r="I2836" s="1">
        <v>7</v>
      </c>
      <c r="L2836" s="1">
        <v>3</v>
      </c>
      <c r="M2836" s="1" t="s">
        <v>716</v>
      </c>
      <c r="N2836" s="1" t="s">
        <v>8317</v>
      </c>
      <c r="S2836" s="1" t="s">
        <v>93</v>
      </c>
      <c r="T2836" s="1" t="s">
        <v>6597</v>
      </c>
      <c r="U2836" s="1" t="s">
        <v>5428</v>
      </c>
      <c r="V2836" s="1" t="s">
        <v>6986</v>
      </c>
      <c r="Y2836" s="1" t="s">
        <v>5429</v>
      </c>
      <c r="Z2836" s="1" t="s">
        <v>8460</v>
      </c>
      <c r="AC2836" s="1">
        <v>20</v>
      </c>
      <c r="AD2836" s="1" t="s">
        <v>1066</v>
      </c>
      <c r="AE2836" s="1" t="s">
        <v>7176</v>
      </c>
      <c r="BU2836" s="1" t="s">
        <v>14210</v>
      </c>
    </row>
    <row r="2837" spans="1:73" ht="13.5" customHeight="1" x14ac:dyDescent="0.25">
      <c r="A2837" s="4" t="str">
        <f t="shared" si="86"/>
        <v>1687_풍각남면_300</v>
      </c>
      <c r="B2837" s="1">
        <v>1687</v>
      </c>
      <c r="C2837" s="1" t="s">
        <v>11322</v>
      </c>
      <c r="D2837" s="1" t="s">
        <v>11323</v>
      </c>
      <c r="E2837" s="1">
        <v>2836</v>
      </c>
      <c r="F2837" s="1">
        <v>14</v>
      </c>
      <c r="G2837" s="1" t="s">
        <v>5157</v>
      </c>
      <c r="H2837" s="1" t="s">
        <v>6469</v>
      </c>
      <c r="I2837" s="1">
        <v>7</v>
      </c>
      <c r="L2837" s="1">
        <v>3</v>
      </c>
      <c r="M2837" s="1" t="s">
        <v>716</v>
      </c>
      <c r="N2837" s="1" t="s">
        <v>8317</v>
      </c>
      <c r="S2837" s="1" t="s">
        <v>70</v>
      </c>
      <c r="T2837" s="1" t="s">
        <v>6596</v>
      </c>
      <c r="Y2837" s="1" t="s">
        <v>5430</v>
      </c>
      <c r="Z2837" s="1" t="s">
        <v>8461</v>
      </c>
      <c r="AC2837" s="1">
        <v>2</v>
      </c>
      <c r="AD2837" s="1" t="s">
        <v>69</v>
      </c>
      <c r="AE2837" s="1" t="s">
        <v>6722</v>
      </c>
      <c r="AF2837" s="1" t="s">
        <v>97</v>
      </c>
      <c r="AG2837" s="1" t="s">
        <v>8774</v>
      </c>
    </row>
    <row r="2838" spans="1:73" ht="13.5" customHeight="1" x14ac:dyDescent="0.25">
      <c r="A2838" s="4" t="str">
        <f t="shared" si="86"/>
        <v>1687_풍각남면_300</v>
      </c>
      <c r="B2838" s="1">
        <v>1687</v>
      </c>
      <c r="C2838" s="1" t="s">
        <v>11322</v>
      </c>
      <c r="D2838" s="1" t="s">
        <v>11323</v>
      </c>
      <c r="E2838" s="1">
        <v>2837</v>
      </c>
      <c r="F2838" s="1">
        <v>14</v>
      </c>
      <c r="G2838" s="1" t="s">
        <v>5157</v>
      </c>
      <c r="H2838" s="1" t="s">
        <v>6469</v>
      </c>
      <c r="I2838" s="1">
        <v>7</v>
      </c>
      <c r="L2838" s="1">
        <v>4</v>
      </c>
      <c r="M2838" s="1" t="s">
        <v>5431</v>
      </c>
      <c r="N2838" s="1" t="s">
        <v>8462</v>
      </c>
      <c r="T2838" s="1" t="s">
        <v>11368</v>
      </c>
      <c r="U2838" s="1" t="s">
        <v>640</v>
      </c>
      <c r="V2838" s="1" t="s">
        <v>6711</v>
      </c>
      <c r="Y2838" s="1" t="s">
        <v>5431</v>
      </c>
      <c r="Z2838" s="1" t="s">
        <v>8462</v>
      </c>
      <c r="AC2838" s="1">
        <v>53</v>
      </c>
      <c r="AD2838" s="1" t="s">
        <v>146</v>
      </c>
      <c r="AE2838" s="1" t="s">
        <v>8730</v>
      </c>
      <c r="AJ2838" s="1" t="s">
        <v>17</v>
      </c>
      <c r="AK2838" s="1" t="s">
        <v>8908</v>
      </c>
      <c r="AL2838" s="1" t="s">
        <v>51</v>
      </c>
      <c r="AM2838" s="1" t="s">
        <v>8849</v>
      </c>
      <c r="AN2838" s="1" t="s">
        <v>3427</v>
      </c>
      <c r="AO2838" s="1" t="s">
        <v>8983</v>
      </c>
      <c r="AP2838" s="1" t="s">
        <v>58</v>
      </c>
      <c r="AQ2838" s="1" t="s">
        <v>6774</v>
      </c>
      <c r="AR2838" s="1" t="s">
        <v>642</v>
      </c>
      <c r="AS2838" s="1" t="s">
        <v>11721</v>
      </c>
      <c r="AT2838" s="1" t="s">
        <v>44</v>
      </c>
      <c r="AU2838" s="1" t="s">
        <v>6669</v>
      </c>
      <c r="AV2838" s="1" t="s">
        <v>235</v>
      </c>
      <c r="AW2838" s="1" t="s">
        <v>8010</v>
      </c>
      <c r="BB2838" s="1" t="s">
        <v>46</v>
      </c>
      <c r="BC2838" s="1" t="s">
        <v>6783</v>
      </c>
      <c r="BD2838" s="1" t="s">
        <v>4860</v>
      </c>
      <c r="BE2838" s="1" t="s">
        <v>8548</v>
      </c>
      <c r="BG2838" s="1" t="s">
        <v>44</v>
      </c>
      <c r="BH2838" s="1" t="s">
        <v>6669</v>
      </c>
      <c r="BI2838" s="1" t="s">
        <v>3074</v>
      </c>
      <c r="BJ2838" s="1" t="s">
        <v>9456</v>
      </c>
      <c r="BK2838" s="1" t="s">
        <v>44</v>
      </c>
      <c r="BL2838" s="1" t="s">
        <v>6669</v>
      </c>
      <c r="BM2838" s="1" t="s">
        <v>5083</v>
      </c>
      <c r="BN2838" s="1" t="s">
        <v>13696</v>
      </c>
      <c r="BO2838" s="1" t="s">
        <v>44</v>
      </c>
      <c r="BP2838" s="1" t="s">
        <v>6669</v>
      </c>
      <c r="BQ2838" s="1" t="s">
        <v>4520</v>
      </c>
      <c r="BR2838" s="1" t="s">
        <v>8397</v>
      </c>
      <c r="BS2838" s="1" t="s">
        <v>522</v>
      </c>
      <c r="BT2838" s="1" t="s">
        <v>8889</v>
      </c>
    </row>
    <row r="2839" spans="1:73" ht="13.5" customHeight="1" x14ac:dyDescent="0.25">
      <c r="A2839" s="4" t="str">
        <f t="shared" si="86"/>
        <v>1687_풍각남면_300</v>
      </c>
      <c r="B2839" s="1">
        <v>1687</v>
      </c>
      <c r="C2839" s="1" t="s">
        <v>11322</v>
      </c>
      <c r="D2839" s="1" t="s">
        <v>11323</v>
      </c>
      <c r="E2839" s="1">
        <v>2838</v>
      </c>
      <c r="F2839" s="1">
        <v>14</v>
      </c>
      <c r="G2839" s="1" t="s">
        <v>5157</v>
      </c>
      <c r="H2839" s="1" t="s">
        <v>6469</v>
      </c>
      <c r="I2839" s="1">
        <v>7</v>
      </c>
      <c r="L2839" s="1">
        <v>4</v>
      </c>
      <c r="M2839" s="1" t="s">
        <v>5431</v>
      </c>
      <c r="N2839" s="1" t="s">
        <v>8462</v>
      </c>
      <c r="S2839" s="1" t="s">
        <v>52</v>
      </c>
      <c r="T2839" s="1" t="s">
        <v>6593</v>
      </c>
      <c r="U2839" s="1" t="s">
        <v>53</v>
      </c>
      <c r="V2839" s="1" t="s">
        <v>6668</v>
      </c>
      <c r="Y2839" s="1" t="s">
        <v>1252</v>
      </c>
      <c r="Z2839" s="1" t="s">
        <v>7386</v>
      </c>
      <c r="AC2839" s="1">
        <v>50</v>
      </c>
      <c r="AD2839" s="1" t="s">
        <v>533</v>
      </c>
      <c r="AE2839" s="1" t="s">
        <v>7162</v>
      </c>
      <c r="AJ2839" s="1" t="s">
        <v>17</v>
      </c>
      <c r="AK2839" s="1" t="s">
        <v>8908</v>
      </c>
      <c r="AL2839" s="1" t="s">
        <v>351</v>
      </c>
      <c r="AM2839" s="1" t="s">
        <v>8854</v>
      </c>
      <c r="AN2839" s="1" t="s">
        <v>598</v>
      </c>
      <c r="AO2839" s="1" t="s">
        <v>8969</v>
      </c>
      <c r="AP2839" s="1" t="s">
        <v>58</v>
      </c>
      <c r="AQ2839" s="1" t="s">
        <v>6774</v>
      </c>
      <c r="AR2839" s="1" t="s">
        <v>11757</v>
      </c>
      <c r="AS2839" s="1" t="s">
        <v>13402</v>
      </c>
      <c r="AT2839" s="1" t="s">
        <v>44</v>
      </c>
      <c r="AU2839" s="1" t="s">
        <v>6669</v>
      </c>
      <c r="AV2839" s="1" t="s">
        <v>13978</v>
      </c>
      <c r="AW2839" s="1" t="s">
        <v>7535</v>
      </c>
      <c r="BB2839" s="1" t="s">
        <v>46</v>
      </c>
      <c r="BC2839" s="1" t="s">
        <v>6783</v>
      </c>
      <c r="BD2839" s="1" t="s">
        <v>1624</v>
      </c>
      <c r="BE2839" s="1" t="s">
        <v>9722</v>
      </c>
      <c r="BG2839" s="1" t="s">
        <v>44</v>
      </c>
      <c r="BH2839" s="1" t="s">
        <v>6669</v>
      </c>
      <c r="BI2839" s="1" t="s">
        <v>249</v>
      </c>
      <c r="BJ2839" s="1" t="s">
        <v>9622</v>
      </c>
      <c r="BM2839" s="1" t="s">
        <v>320</v>
      </c>
      <c r="BN2839" s="1" t="s">
        <v>11933</v>
      </c>
      <c r="BO2839" s="1" t="s">
        <v>44</v>
      </c>
      <c r="BP2839" s="1" t="s">
        <v>6669</v>
      </c>
      <c r="BQ2839" s="1" t="s">
        <v>3169</v>
      </c>
      <c r="BR2839" s="1" t="s">
        <v>10126</v>
      </c>
      <c r="BS2839" s="1" t="s">
        <v>351</v>
      </c>
      <c r="BT2839" s="1" t="s">
        <v>8854</v>
      </c>
    </row>
    <row r="2840" spans="1:73" ht="13.5" customHeight="1" x14ac:dyDescent="0.25">
      <c r="A2840" s="4" t="str">
        <f t="shared" si="86"/>
        <v>1687_풍각남면_300</v>
      </c>
      <c r="B2840" s="1">
        <v>1687</v>
      </c>
      <c r="C2840" s="1" t="s">
        <v>11322</v>
      </c>
      <c r="D2840" s="1" t="s">
        <v>11323</v>
      </c>
      <c r="E2840" s="1">
        <v>2839</v>
      </c>
      <c r="F2840" s="1">
        <v>14</v>
      </c>
      <c r="G2840" s="1" t="s">
        <v>5157</v>
      </c>
      <c r="H2840" s="1" t="s">
        <v>6469</v>
      </c>
      <c r="I2840" s="1">
        <v>7</v>
      </c>
      <c r="L2840" s="1">
        <v>4</v>
      </c>
      <c r="M2840" s="1" t="s">
        <v>5431</v>
      </c>
      <c r="N2840" s="1" t="s">
        <v>8462</v>
      </c>
      <c r="S2840" s="1" t="s">
        <v>70</v>
      </c>
      <c r="T2840" s="1" t="s">
        <v>6596</v>
      </c>
      <c r="Y2840" s="1" t="s">
        <v>1677</v>
      </c>
      <c r="Z2840" s="1" t="s">
        <v>7517</v>
      </c>
      <c r="AF2840" s="1" t="s">
        <v>531</v>
      </c>
      <c r="AG2840" s="1" t="s">
        <v>8781</v>
      </c>
    </row>
    <row r="2841" spans="1:73" ht="13.5" customHeight="1" x14ac:dyDescent="0.25">
      <c r="A2841" s="4" t="str">
        <f t="shared" si="86"/>
        <v>1687_풍각남면_300</v>
      </c>
      <c r="B2841" s="1">
        <v>1687</v>
      </c>
      <c r="C2841" s="1" t="s">
        <v>11322</v>
      </c>
      <c r="D2841" s="1" t="s">
        <v>11323</v>
      </c>
      <c r="E2841" s="1">
        <v>2840</v>
      </c>
      <c r="F2841" s="1">
        <v>14</v>
      </c>
      <c r="G2841" s="1" t="s">
        <v>5157</v>
      </c>
      <c r="H2841" s="1" t="s">
        <v>6469</v>
      </c>
      <c r="I2841" s="1">
        <v>7</v>
      </c>
      <c r="L2841" s="1">
        <v>5</v>
      </c>
      <c r="M2841" s="1" t="s">
        <v>12573</v>
      </c>
      <c r="N2841" s="1" t="s">
        <v>13066</v>
      </c>
      <c r="T2841" s="1" t="s">
        <v>11369</v>
      </c>
      <c r="U2841" s="1" t="s">
        <v>4602</v>
      </c>
      <c r="V2841" s="1" t="s">
        <v>6958</v>
      </c>
      <c r="W2841" s="1" t="s">
        <v>145</v>
      </c>
      <c r="X2841" s="1" t="s">
        <v>7059</v>
      </c>
      <c r="Y2841" s="1" t="s">
        <v>3487</v>
      </c>
      <c r="Z2841" s="1" t="s">
        <v>7949</v>
      </c>
      <c r="AC2841" s="1">
        <v>36</v>
      </c>
      <c r="AD2841" s="1" t="s">
        <v>76</v>
      </c>
      <c r="AE2841" s="1" t="s">
        <v>8719</v>
      </c>
      <c r="AJ2841" s="1" t="s">
        <v>17</v>
      </c>
      <c r="AK2841" s="1" t="s">
        <v>8908</v>
      </c>
      <c r="AL2841" s="1" t="s">
        <v>51</v>
      </c>
      <c r="AM2841" s="1" t="s">
        <v>8849</v>
      </c>
      <c r="AT2841" s="1" t="s">
        <v>3866</v>
      </c>
      <c r="AU2841" s="1" t="s">
        <v>9216</v>
      </c>
      <c r="AV2841" s="1" t="s">
        <v>3867</v>
      </c>
      <c r="AW2841" s="1" t="s">
        <v>8436</v>
      </c>
      <c r="BG2841" s="1" t="s">
        <v>931</v>
      </c>
      <c r="BH2841" s="1" t="s">
        <v>6813</v>
      </c>
      <c r="BI2841" s="1" t="s">
        <v>3868</v>
      </c>
      <c r="BJ2841" s="1" t="s">
        <v>9637</v>
      </c>
      <c r="BK2841" s="1" t="s">
        <v>5432</v>
      </c>
      <c r="BL2841" s="1" t="s">
        <v>9942</v>
      </c>
      <c r="BM2841" s="1" t="s">
        <v>4781</v>
      </c>
      <c r="BN2841" s="1" t="s">
        <v>10249</v>
      </c>
      <c r="BO2841" s="1" t="s">
        <v>180</v>
      </c>
      <c r="BP2841" s="1" t="s">
        <v>6712</v>
      </c>
      <c r="BQ2841" s="1" t="s">
        <v>5433</v>
      </c>
      <c r="BR2841" s="1" t="s">
        <v>11070</v>
      </c>
      <c r="BS2841" s="1" t="s">
        <v>86</v>
      </c>
      <c r="BT2841" s="1" t="s">
        <v>8853</v>
      </c>
    </row>
    <row r="2842" spans="1:73" ht="13.5" customHeight="1" x14ac:dyDescent="0.25">
      <c r="A2842" s="4" t="str">
        <f t="shared" si="86"/>
        <v>1687_풍각남면_300</v>
      </c>
      <c r="B2842" s="1">
        <v>1687</v>
      </c>
      <c r="C2842" s="1" t="s">
        <v>11322</v>
      </c>
      <c r="D2842" s="1" t="s">
        <v>11323</v>
      </c>
      <c r="E2842" s="1">
        <v>2841</v>
      </c>
      <c r="F2842" s="1">
        <v>14</v>
      </c>
      <c r="G2842" s="1" t="s">
        <v>5157</v>
      </c>
      <c r="H2842" s="1" t="s">
        <v>6469</v>
      </c>
      <c r="I2842" s="1">
        <v>7</v>
      </c>
      <c r="L2842" s="1">
        <v>5</v>
      </c>
      <c r="M2842" s="1" t="s">
        <v>12573</v>
      </c>
      <c r="N2842" s="1" t="s">
        <v>13066</v>
      </c>
      <c r="S2842" s="1" t="s">
        <v>52</v>
      </c>
      <c r="T2842" s="1" t="s">
        <v>6593</v>
      </c>
      <c r="W2842" s="1" t="s">
        <v>145</v>
      </c>
      <c r="X2842" s="1" t="s">
        <v>7059</v>
      </c>
      <c r="Y2842" s="1" t="s">
        <v>140</v>
      </c>
      <c r="Z2842" s="1" t="s">
        <v>7129</v>
      </c>
      <c r="AF2842" s="1" t="s">
        <v>129</v>
      </c>
      <c r="AG2842" s="1" t="s">
        <v>8738</v>
      </c>
    </row>
    <row r="2843" spans="1:73" ht="13.5" customHeight="1" x14ac:dyDescent="0.25">
      <c r="A2843" s="4" t="str">
        <f t="shared" si="86"/>
        <v>1687_풍각남면_300</v>
      </c>
      <c r="B2843" s="1">
        <v>1687</v>
      </c>
      <c r="C2843" s="1" t="s">
        <v>11322</v>
      </c>
      <c r="D2843" s="1" t="s">
        <v>11323</v>
      </c>
      <c r="E2843" s="1">
        <v>2842</v>
      </c>
      <c r="F2843" s="1">
        <v>14</v>
      </c>
      <c r="G2843" s="1" t="s">
        <v>5157</v>
      </c>
      <c r="H2843" s="1" t="s">
        <v>6469</v>
      </c>
      <c r="I2843" s="1">
        <v>7</v>
      </c>
      <c r="L2843" s="1">
        <v>5</v>
      </c>
      <c r="M2843" s="1" t="s">
        <v>12573</v>
      </c>
      <c r="N2843" s="1" t="s">
        <v>13066</v>
      </c>
      <c r="S2843" s="1" t="s">
        <v>93</v>
      </c>
      <c r="T2843" s="1" t="s">
        <v>6597</v>
      </c>
      <c r="U2843" s="1" t="s">
        <v>922</v>
      </c>
      <c r="V2843" s="1" t="s">
        <v>6730</v>
      </c>
      <c r="Y2843" s="1" t="s">
        <v>5434</v>
      </c>
      <c r="Z2843" s="1" t="s">
        <v>8463</v>
      </c>
      <c r="AC2843" s="1">
        <v>14</v>
      </c>
      <c r="AD2843" s="1" t="s">
        <v>240</v>
      </c>
      <c r="AE2843" s="1" t="s">
        <v>8740</v>
      </c>
    </row>
    <row r="2844" spans="1:73" ht="13.5" customHeight="1" x14ac:dyDescent="0.25">
      <c r="A2844" s="4" t="str">
        <f t="shared" si="86"/>
        <v>1687_풍각남면_300</v>
      </c>
      <c r="B2844" s="1">
        <v>1687</v>
      </c>
      <c r="C2844" s="1" t="s">
        <v>11322</v>
      </c>
      <c r="D2844" s="1" t="s">
        <v>11323</v>
      </c>
      <c r="E2844" s="1">
        <v>2843</v>
      </c>
      <c r="F2844" s="1">
        <v>14</v>
      </c>
      <c r="G2844" s="1" t="s">
        <v>5157</v>
      </c>
      <c r="H2844" s="1" t="s">
        <v>6469</v>
      </c>
      <c r="I2844" s="1">
        <v>7</v>
      </c>
      <c r="L2844" s="1">
        <v>5</v>
      </c>
      <c r="M2844" s="1" t="s">
        <v>12573</v>
      </c>
      <c r="N2844" s="1" t="s">
        <v>13066</v>
      </c>
      <c r="S2844" s="1" t="s">
        <v>93</v>
      </c>
      <c r="T2844" s="1" t="s">
        <v>6597</v>
      </c>
      <c r="Y2844" s="1" t="s">
        <v>3874</v>
      </c>
      <c r="Z2844" s="1" t="s">
        <v>8041</v>
      </c>
      <c r="AF2844" s="1" t="s">
        <v>479</v>
      </c>
      <c r="AG2844" s="1" t="s">
        <v>8780</v>
      </c>
      <c r="AH2844" s="1" t="s">
        <v>5435</v>
      </c>
      <c r="AI2844" s="1" t="s">
        <v>8899</v>
      </c>
    </row>
    <row r="2845" spans="1:73" ht="13.5" customHeight="1" x14ac:dyDescent="0.25">
      <c r="A2845" s="4" t="str">
        <f t="shared" si="86"/>
        <v>1687_풍각남면_300</v>
      </c>
      <c r="B2845" s="1">
        <v>1687</v>
      </c>
      <c r="C2845" s="1" t="s">
        <v>11322</v>
      </c>
      <c r="D2845" s="1" t="s">
        <v>11323</v>
      </c>
      <c r="E2845" s="1">
        <v>2844</v>
      </c>
      <c r="F2845" s="1">
        <v>14</v>
      </c>
      <c r="G2845" s="1" t="s">
        <v>5157</v>
      </c>
      <c r="H2845" s="1" t="s">
        <v>6469</v>
      </c>
      <c r="I2845" s="1">
        <v>7</v>
      </c>
      <c r="L2845" s="1">
        <v>5</v>
      </c>
      <c r="M2845" s="1" t="s">
        <v>12573</v>
      </c>
      <c r="N2845" s="1" t="s">
        <v>13066</v>
      </c>
      <c r="T2845" s="1" t="s">
        <v>11389</v>
      </c>
      <c r="U2845" s="1" t="s">
        <v>413</v>
      </c>
      <c r="V2845" s="1" t="s">
        <v>6695</v>
      </c>
      <c r="Y2845" s="1" t="s">
        <v>143</v>
      </c>
      <c r="Z2845" s="1" t="s">
        <v>7165</v>
      </c>
      <c r="AC2845" s="1">
        <v>28</v>
      </c>
      <c r="AD2845" s="1" t="s">
        <v>340</v>
      </c>
      <c r="AE2845" s="1" t="s">
        <v>8750</v>
      </c>
      <c r="AF2845" s="1" t="s">
        <v>1915</v>
      </c>
      <c r="AG2845" s="1" t="s">
        <v>8792</v>
      </c>
      <c r="AT2845" s="1" t="s">
        <v>1171</v>
      </c>
      <c r="AU2845" s="1" t="s">
        <v>7037</v>
      </c>
      <c r="AV2845" s="1" t="s">
        <v>428</v>
      </c>
      <c r="AW2845" s="1" t="s">
        <v>7181</v>
      </c>
      <c r="BB2845" s="1" t="s">
        <v>46</v>
      </c>
      <c r="BC2845" s="1" t="s">
        <v>6783</v>
      </c>
      <c r="BD2845" s="1" t="s">
        <v>5358</v>
      </c>
      <c r="BE2845" s="1" t="s">
        <v>7886</v>
      </c>
    </row>
    <row r="2846" spans="1:73" ht="13.5" customHeight="1" x14ac:dyDescent="0.25">
      <c r="A2846" s="4" t="str">
        <f t="shared" si="86"/>
        <v>1687_풍각남면_300</v>
      </c>
      <c r="B2846" s="1">
        <v>1687</v>
      </c>
      <c r="C2846" s="1" t="s">
        <v>11322</v>
      </c>
      <c r="D2846" s="1" t="s">
        <v>11323</v>
      </c>
      <c r="E2846" s="1">
        <v>2845</v>
      </c>
      <c r="F2846" s="1">
        <v>14</v>
      </c>
      <c r="G2846" s="1" t="s">
        <v>5157</v>
      </c>
      <c r="H2846" s="1" t="s">
        <v>6469</v>
      </c>
      <c r="I2846" s="1">
        <v>7</v>
      </c>
      <c r="L2846" s="1">
        <v>5</v>
      </c>
      <c r="M2846" s="1" t="s">
        <v>12573</v>
      </c>
      <c r="N2846" s="1" t="s">
        <v>13066</v>
      </c>
      <c r="S2846" s="1" t="s">
        <v>3040</v>
      </c>
      <c r="T2846" s="1" t="s">
        <v>6636</v>
      </c>
      <c r="W2846" s="1" t="s">
        <v>139</v>
      </c>
      <c r="X2846" s="1" t="s">
        <v>11441</v>
      </c>
      <c r="Y2846" s="1" t="s">
        <v>140</v>
      </c>
      <c r="Z2846" s="1" t="s">
        <v>7129</v>
      </c>
      <c r="AC2846" s="1">
        <v>23</v>
      </c>
      <c r="AD2846" s="1" t="s">
        <v>202</v>
      </c>
      <c r="AE2846" s="1" t="s">
        <v>8736</v>
      </c>
      <c r="AF2846" s="1" t="s">
        <v>97</v>
      </c>
      <c r="AG2846" s="1" t="s">
        <v>8774</v>
      </c>
      <c r="AJ2846" s="1" t="s">
        <v>17</v>
      </c>
      <c r="AK2846" s="1" t="s">
        <v>8908</v>
      </c>
      <c r="AL2846" s="1" t="s">
        <v>108</v>
      </c>
      <c r="AM2846" s="1" t="s">
        <v>8869</v>
      </c>
      <c r="AT2846" s="1" t="s">
        <v>970</v>
      </c>
      <c r="AU2846" s="1" t="s">
        <v>6704</v>
      </c>
      <c r="AV2846" s="1" t="s">
        <v>722</v>
      </c>
      <c r="AW2846" s="1" t="s">
        <v>7247</v>
      </c>
      <c r="BG2846" s="1" t="s">
        <v>60</v>
      </c>
      <c r="BH2846" s="1" t="s">
        <v>7012</v>
      </c>
      <c r="BI2846" s="1" t="s">
        <v>13979</v>
      </c>
      <c r="BJ2846" s="1" t="s">
        <v>11903</v>
      </c>
      <c r="BK2846" s="1" t="s">
        <v>60</v>
      </c>
      <c r="BL2846" s="1" t="s">
        <v>7012</v>
      </c>
      <c r="BM2846" s="1" t="s">
        <v>1706</v>
      </c>
      <c r="BN2846" s="1" t="s">
        <v>10030</v>
      </c>
      <c r="BO2846" s="1" t="s">
        <v>60</v>
      </c>
      <c r="BP2846" s="1" t="s">
        <v>7012</v>
      </c>
      <c r="BQ2846" s="1" t="s">
        <v>3495</v>
      </c>
      <c r="BR2846" s="1" t="s">
        <v>12047</v>
      </c>
      <c r="BS2846" s="1" t="s">
        <v>108</v>
      </c>
      <c r="BT2846" s="1" t="s">
        <v>8869</v>
      </c>
    </row>
    <row r="2847" spans="1:73" ht="13.5" customHeight="1" x14ac:dyDescent="0.25">
      <c r="A2847" s="4" t="str">
        <f t="shared" si="86"/>
        <v>1687_풍각남면_300</v>
      </c>
      <c r="B2847" s="1">
        <v>1687</v>
      </c>
      <c r="C2847" s="1" t="s">
        <v>11322</v>
      </c>
      <c r="D2847" s="1" t="s">
        <v>11323</v>
      </c>
      <c r="E2847" s="1">
        <v>2846</v>
      </c>
      <c r="F2847" s="1">
        <v>14</v>
      </c>
      <c r="G2847" s="1" t="s">
        <v>5157</v>
      </c>
      <c r="H2847" s="1" t="s">
        <v>6469</v>
      </c>
      <c r="I2847" s="1">
        <v>8</v>
      </c>
      <c r="J2847" s="1" t="s">
        <v>13980</v>
      </c>
      <c r="K2847" s="1" t="s">
        <v>6558</v>
      </c>
      <c r="L2847" s="1">
        <v>1</v>
      </c>
      <c r="M2847" s="1" t="s">
        <v>13876</v>
      </c>
      <c r="N2847" s="1" t="s">
        <v>8206</v>
      </c>
      <c r="T2847" s="1" t="s">
        <v>11369</v>
      </c>
      <c r="U2847" s="1" t="s">
        <v>640</v>
      </c>
      <c r="V2847" s="1" t="s">
        <v>6711</v>
      </c>
      <c r="Y2847" s="1" t="s">
        <v>13876</v>
      </c>
      <c r="Z2847" s="1" t="s">
        <v>8206</v>
      </c>
      <c r="AC2847" s="1">
        <v>29</v>
      </c>
      <c r="AD2847" s="1" t="s">
        <v>422</v>
      </c>
      <c r="AE2847" s="1" t="s">
        <v>8757</v>
      </c>
      <c r="AJ2847" s="1" t="s">
        <v>17</v>
      </c>
      <c r="AK2847" s="1" t="s">
        <v>8908</v>
      </c>
      <c r="AL2847" s="1" t="s">
        <v>1398</v>
      </c>
      <c r="AM2847" s="1" t="s">
        <v>8957</v>
      </c>
      <c r="AN2847" s="1" t="s">
        <v>598</v>
      </c>
      <c r="AO2847" s="1" t="s">
        <v>8969</v>
      </c>
      <c r="AP2847" s="1" t="s">
        <v>5421</v>
      </c>
      <c r="AQ2847" s="1" t="s">
        <v>9014</v>
      </c>
      <c r="AR2847" s="1" t="s">
        <v>11755</v>
      </c>
      <c r="AS2847" s="1" t="s">
        <v>13403</v>
      </c>
      <c r="AT2847" s="1" t="s">
        <v>44</v>
      </c>
      <c r="AU2847" s="1" t="s">
        <v>6669</v>
      </c>
      <c r="AV2847" s="1" t="s">
        <v>5436</v>
      </c>
      <c r="AW2847" s="1" t="s">
        <v>9650</v>
      </c>
      <c r="BB2847" s="1" t="s">
        <v>46</v>
      </c>
      <c r="BC2847" s="1" t="s">
        <v>6783</v>
      </c>
      <c r="BD2847" s="1" t="s">
        <v>5336</v>
      </c>
      <c r="BE2847" s="1" t="s">
        <v>8434</v>
      </c>
      <c r="BG2847" s="1" t="s">
        <v>44</v>
      </c>
      <c r="BH2847" s="1" t="s">
        <v>6669</v>
      </c>
      <c r="BI2847" s="1" t="s">
        <v>1504</v>
      </c>
      <c r="BJ2847" s="1" t="s">
        <v>7466</v>
      </c>
      <c r="BK2847" s="1" t="s">
        <v>44</v>
      </c>
      <c r="BL2847" s="1" t="s">
        <v>6669</v>
      </c>
      <c r="BM2847" s="1" t="s">
        <v>5337</v>
      </c>
      <c r="BN2847" s="1" t="s">
        <v>10682</v>
      </c>
      <c r="BO2847" s="1" t="s">
        <v>5164</v>
      </c>
      <c r="BP2847" s="1" t="s">
        <v>10779</v>
      </c>
      <c r="BQ2847" s="1" t="s">
        <v>3406</v>
      </c>
      <c r="BR2847" s="1" t="s">
        <v>10135</v>
      </c>
      <c r="BS2847" s="1" t="s">
        <v>1398</v>
      </c>
      <c r="BT2847" s="1" t="s">
        <v>8957</v>
      </c>
    </row>
    <row r="2848" spans="1:73" ht="13.5" customHeight="1" x14ac:dyDescent="0.25">
      <c r="A2848" s="4" t="str">
        <f t="shared" si="86"/>
        <v>1687_풍각남면_300</v>
      </c>
      <c r="B2848" s="1">
        <v>1687</v>
      </c>
      <c r="C2848" s="1" t="s">
        <v>11322</v>
      </c>
      <c r="D2848" s="1" t="s">
        <v>11323</v>
      </c>
      <c r="E2848" s="1">
        <v>2847</v>
      </c>
      <c r="F2848" s="1">
        <v>14</v>
      </c>
      <c r="G2848" s="1" t="s">
        <v>5157</v>
      </c>
      <c r="H2848" s="1" t="s">
        <v>6469</v>
      </c>
      <c r="I2848" s="1">
        <v>8</v>
      </c>
      <c r="L2848" s="1">
        <v>1</v>
      </c>
      <c r="M2848" s="1" t="s">
        <v>13876</v>
      </c>
      <c r="N2848" s="1" t="s">
        <v>8206</v>
      </c>
      <c r="S2848" s="1" t="s">
        <v>52</v>
      </c>
      <c r="T2848" s="1" t="s">
        <v>6593</v>
      </c>
      <c r="U2848" s="1" t="s">
        <v>53</v>
      </c>
      <c r="V2848" s="1" t="s">
        <v>6668</v>
      </c>
      <c r="Y2848" s="1" t="s">
        <v>1669</v>
      </c>
      <c r="Z2848" s="1" t="s">
        <v>7510</v>
      </c>
      <c r="AC2848" s="1">
        <v>38</v>
      </c>
      <c r="AD2848" s="1" t="s">
        <v>85</v>
      </c>
      <c r="AE2848" s="1" t="s">
        <v>8720</v>
      </c>
      <c r="AJ2848" s="1" t="s">
        <v>17</v>
      </c>
      <c r="AK2848" s="1" t="s">
        <v>8908</v>
      </c>
      <c r="AL2848" s="1" t="s">
        <v>51</v>
      </c>
      <c r="AM2848" s="1" t="s">
        <v>8849</v>
      </c>
      <c r="AN2848" s="1" t="s">
        <v>351</v>
      </c>
      <c r="AO2848" s="1" t="s">
        <v>8854</v>
      </c>
      <c r="AP2848" s="1" t="s">
        <v>423</v>
      </c>
      <c r="AQ2848" s="1" t="s">
        <v>8997</v>
      </c>
      <c r="AR2848" s="1" t="s">
        <v>4842</v>
      </c>
      <c r="AS2848" s="1" t="s">
        <v>11682</v>
      </c>
      <c r="AT2848" s="1" t="s">
        <v>44</v>
      </c>
      <c r="AU2848" s="1" t="s">
        <v>6669</v>
      </c>
      <c r="AV2848" s="1" t="s">
        <v>3937</v>
      </c>
      <c r="AW2848" s="1" t="s">
        <v>9523</v>
      </c>
      <c r="BB2848" s="1" t="s">
        <v>46</v>
      </c>
      <c r="BC2848" s="1" t="s">
        <v>6783</v>
      </c>
      <c r="BD2848" s="1" t="s">
        <v>5394</v>
      </c>
      <c r="BE2848" s="1" t="s">
        <v>9859</v>
      </c>
      <c r="BG2848" s="1" t="s">
        <v>44</v>
      </c>
      <c r="BH2848" s="1" t="s">
        <v>6669</v>
      </c>
      <c r="BI2848" s="1" t="s">
        <v>5395</v>
      </c>
      <c r="BJ2848" s="1" t="s">
        <v>10253</v>
      </c>
      <c r="BK2848" s="1" t="s">
        <v>44</v>
      </c>
      <c r="BL2848" s="1" t="s">
        <v>6669</v>
      </c>
      <c r="BM2848" s="1" t="s">
        <v>3315</v>
      </c>
      <c r="BN2848" s="1" t="s">
        <v>7911</v>
      </c>
      <c r="BO2848" s="1" t="s">
        <v>78</v>
      </c>
      <c r="BP2848" s="1" t="s">
        <v>6689</v>
      </c>
      <c r="BQ2848" s="1" t="s">
        <v>5437</v>
      </c>
      <c r="BR2848" s="1" t="s">
        <v>11186</v>
      </c>
      <c r="BS2848" s="1" t="s">
        <v>196</v>
      </c>
      <c r="BT2848" s="1" t="s">
        <v>8873</v>
      </c>
    </row>
    <row r="2849" spans="1:72" ht="13.5" customHeight="1" x14ac:dyDescent="0.25">
      <c r="A2849" s="4" t="str">
        <f t="shared" si="86"/>
        <v>1687_풍각남면_300</v>
      </c>
      <c r="B2849" s="1">
        <v>1687</v>
      </c>
      <c r="C2849" s="1" t="s">
        <v>11322</v>
      </c>
      <c r="D2849" s="1" t="s">
        <v>11323</v>
      </c>
      <c r="E2849" s="1">
        <v>2848</v>
      </c>
      <c r="F2849" s="1">
        <v>14</v>
      </c>
      <c r="G2849" s="1" t="s">
        <v>5157</v>
      </c>
      <c r="H2849" s="1" t="s">
        <v>6469</v>
      </c>
      <c r="I2849" s="1">
        <v>8</v>
      </c>
      <c r="L2849" s="1">
        <v>1</v>
      </c>
      <c r="M2849" s="1" t="s">
        <v>13876</v>
      </c>
      <c r="N2849" s="1" t="s">
        <v>8206</v>
      </c>
      <c r="S2849" s="1" t="s">
        <v>93</v>
      </c>
      <c r="T2849" s="1" t="s">
        <v>6597</v>
      </c>
      <c r="Y2849" s="1" t="s">
        <v>5438</v>
      </c>
      <c r="Z2849" s="1" t="s">
        <v>8405</v>
      </c>
      <c r="AC2849" s="1">
        <v>5</v>
      </c>
      <c r="AD2849" s="1" t="s">
        <v>133</v>
      </c>
      <c r="AE2849" s="1" t="s">
        <v>8727</v>
      </c>
    </row>
    <row r="2850" spans="1:72" ht="13.5" customHeight="1" x14ac:dyDescent="0.25">
      <c r="A2850" s="4" t="str">
        <f t="shared" ref="A2850:A2896" si="87">HYPERLINK("http://kyu.snu.ac.kr/sdhj/index.jsp?type=hj/GK14817_00IH_0001_0301.jpg","1687_풍각남면_301")</f>
        <v>1687_풍각남면_301</v>
      </c>
      <c r="B2850" s="1">
        <v>1687</v>
      </c>
      <c r="C2850" s="1" t="s">
        <v>11322</v>
      </c>
      <c r="D2850" s="1" t="s">
        <v>11323</v>
      </c>
      <c r="E2850" s="1">
        <v>2849</v>
      </c>
      <c r="F2850" s="1">
        <v>14</v>
      </c>
      <c r="G2850" s="1" t="s">
        <v>5157</v>
      </c>
      <c r="H2850" s="1" t="s">
        <v>6469</v>
      </c>
      <c r="I2850" s="1">
        <v>8</v>
      </c>
      <c r="L2850" s="1">
        <v>2</v>
      </c>
      <c r="M2850" s="1" t="s">
        <v>12713</v>
      </c>
      <c r="N2850" s="1" t="s">
        <v>13215</v>
      </c>
      <c r="T2850" s="1" t="s">
        <v>11369</v>
      </c>
      <c r="U2850" s="1" t="s">
        <v>134</v>
      </c>
      <c r="V2850" s="1" t="s">
        <v>6674</v>
      </c>
      <c r="W2850" s="1" t="s">
        <v>1856</v>
      </c>
      <c r="X2850" s="1" t="s">
        <v>7057</v>
      </c>
      <c r="Y2850" s="1" t="s">
        <v>5439</v>
      </c>
      <c r="Z2850" s="1" t="s">
        <v>8464</v>
      </c>
      <c r="AC2850" s="1">
        <v>60</v>
      </c>
      <c r="AD2850" s="1" t="s">
        <v>312</v>
      </c>
      <c r="AE2850" s="1" t="s">
        <v>8746</v>
      </c>
      <c r="AJ2850" s="1" t="s">
        <v>17</v>
      </c>
      <c r="AK2850" s="1" t="s">
        <v>8908</v>
      </c>
      <c r="AL2850" s="1" t="s">
        <v>1486</v>
      </c>
      <c r="AM2850" s="1" t="s">
        <v>11644</v>
      </c>
      <c r="AT2850" s="1" t="s">
        <v>5440</v>
      </c>
      <c r="AU2850" s="1" t="s">
        <v>9234</v>
      </c>
      <c r="AV2850" s="1" t="s">
        <v>5441</v>
      </c>
      <c r="AW2850" s="1" t="s">
        <v>9651</v>
      </c>
      <c r="BG2850" s="1" t="s">
        <v>5442</v>
      </c>
      <c r="BH2850" s="1" t="s">
        <v>9944</v>
      </c>
      <c r="BI2850" s="1" t="s">
        <v>5443</v>
      </c>
      <c r="BJ2850" s="1" t="s">
        <v>10257</v>
      </c>
      <c r="BK2850" s="1" t="s">
        <v>4053</v>
      </c>
      <c r="BL2850" s="1" t="s">
        <v>9243</v>
      </c>
      <c r="BM2850" s="1" t="s">
        <v>5444</v>
      </c>
      <c r="BN2850" s="1" t="s">
        <v>10688</v>
      </c>
      <c r="BO2850" s="1" t="s">
        <v>281</v>
      </c>
      <c r="BP2850" s="1" t="s">
        <v>9918</v>
      </c>
      <c r="BQ2850" s="1" t="s">
        <v>5445</v>
      </c>
      <c r="BR2850" s="1" t="s">
        <v>12192</v>
      </c>
      <c r="BS2850" s="1" t="s">
        <v>522</v>
      </c>
      <c r="BT2850" s="1" t="s">
        <v>8889</v>
      </c>
    </row>
    <row r="2851" spans="1:72" ht="13.5" customHeight="1" x14ac:dyDescent="0.25">
      <c r="A2851" s="4" t="str">
        <f t="shared" si="87"/>
        <v>1687_풍각남면_301</v>
      </c>
      <c r="B2851" s="1">
        <v>1687</v>
      </c>
      <c r="C2851" s="1" t="s">
        <v>11322</v>
      </c>
      <c r="D2851" s="1" t="s">
        <v>11323</v>
      </c>
      <c r="E2851" s="1">
        <v>2850</v>
      </c>
      <c r="F2851" s="1">
        <v>14</v>
      </c>
      <c r="G2851" s="1" t="s">
        <v>5157</v>
      </c>
      <c r="H2851" s="1" t="s">
        <v>6469</v>
      </c>
      <c r="I2851" s="1">
        <v>8</v>
      </c>
      <c r="L2851" s="1">
        <v>2</v>
      </c>
      <c r="M2851" s="1" t="s">
        <v>12713</v>
      </c>
      <c r="N2851" s="1" t="s">
        <v>13215</v>
      </c>
      <c r="S2851" s="1" t="s">
        <v>52</v>
      </c>
      <c r="T2851" s="1" t="s">
        <v>6593</v>
      </c>
      <c r="W2851" s="1" t="s">
        <v>145</v>
      </c>
      <c r="X2851" s="1" t="s">
        <v>7059</v>
      </c>
      <c r="Y2851" s="1" t="s">
        <v>10</v>
      </c>
      <c r="Z2851" s="1" t="s">
        <v>7056</v>
      </c>
      <c r="AC2851" s="1">
        <v>60</v>
      </c>
      <c r="AD2851" s="1" t="s">
        <v>312</v>
      </c>
      <c r="AE2851" s="1" t="s">
        <v>8746</v>
      </c>
      <c r="AJ2851" s="1" t="s">
        <v>1654</v>
      </c>
      <c r="AK2851" s="1" t="s">
        <v>8909</v>
      </c>
      <c r="AL2851" s="1" t="s">
        <v>51</v>
      </c>
      <c r="AM2851" s="1" t="s">
        <v>8849</v>
      </c>
      <c r="AT2851" s="1" t="s">
        <v>2266</v>
      </c>
      <c r="AU2851" s="1" t="s">
        <v>6812</v>
      </c>
      <c r="AV2851" s="1" t="s">
        <v>3868</v>
      </c>
      <c r="AW2851" s="1" t="s">
        <v>9637</v>
      </c>
      <c r="BG2851" s="1" t="s">
        <v>5287</v>
      </c>
      <c r="BH2851" s="1" t="s">
        <v>9942</v>
      </c>
      <c r="BI2851" s="1" t="s">
        <v>4781</v>
      </c>
      <c r="BJ2851" s="1" t="s">
        <v>10249</v>
      </c>
      <c r="BK2851" s="1" t="s">
        <v>5300</v>
      </c>
      <c r="BL2851" s="1" t="s">
        <v>10377</v>
      </c>
      <c r="BM2851" s="1" t="s">
        <v>5342</v>
      </c>
      <c r="BN2851" s="1" t="s">
        <v>11919</v>
      </c>
      <c r="BO2851" s="1" t="s">
        <v>78</v>
      </c>
      <c r="BP2851" s="1" t="s">
        <v>6689</v>
      </c>
      <c r="BQ2851" s="1" t="s">
        <v>5446</v>
      </c>
      <c r="BR2851" s="1" t="s">
        <v>12181</v>
      </c>
      <c r="BS2851" s="1" t="s">
        <v>5303</v>
      </c>
      <c r="BT2851" s="1" t="s">
        <v>11310</v>
      </c>
    </row>
    <row r="2852" spans="1:72" ht="13.5" customHeight="1" x14ac:dyDescent="0.25">
      <c r="A2852" s="4" t="str">
        <f t="shared" si="87"/>
        <v>1687_풍각남면_301</v>
      </c>
      <c r="B2852" s="1">
        <v>1687</v>
      </c>
      <c r="C2852" s="1" t="s">
        <v>11322</v>
      </c>
      <c r="D2852" s="1" t="s">
        <v>11323</v>
      </c>
      <c r="E2852" s="1">
        <v>2851</v>
      </c>
      <c r="F2852" s="1">
        <v>14</v>
      </c>
      <c r="G2852" s="1" t="s">
        <v>5157</v>
      </c>
      <c r="H2852" s="1" t="s">
        <v>6469</v>
      </c>
      <c r="I2852" s="1">
        <v>8</v>
      </c>
      <c r="L2852" s="1">
        <v>2</v>
      </c>
      <c r="M2852" s="1" t="s">
        <v>12713</v>
      </c>
      <c r="N2852" s="1" t="s">
        <v>13215</v>
      </c>
      <c r="S2852" s="1" t="s">
        <v>5447</v>
      </c>
      <c r="T2852" s="1" t="s">
        <v>6658</v>
      </c>
      <c r="AC2852" s="1">
        <v>17</v>
      </c>
      <c r="AD2852" s="1" t="s">
        <v>611</v>
      </c>
      <c r="AE2852" s="1" t="s">
        <v>8764</v>
      </c>
    </row>
    <row r="2853" spans="1:72" ht="13.5" customHeight="1" x14ac:dyDescent="0.25">
      <c r="A2853" s="4" t="str">
        <f t="shared" si="87"/>
        <v>1687_풍각남면_301</v>
      </c>
      <c r="B2853" s="1">
        <v>1687</v>
      </c>
      <c r="C2853" s="1" t="s">
        <v>11322</v>
      </c>
      <c r="D2853" s="1" t="s">
        <v>11323</v>
      </c>
      <c r="E2853" s="1">
        <v>2852</v>
      </c>
      <c r="F2853" s="1">
        <v>14</v>
      </c>
      <c r="G2853" s="1" t="s">
        <v>5157</v>
      </c>
      <c r="H2853" s="1" t="s">
        <v>6469</v>
      </c>
      <c r="I2853" s="1">
        <v>8</v>
      </c>
      <c r="L2853" s="1">
        <v>2</v>
      </c>
      <c r="M2853" s="1" t="s">
        <v>12713</v>
      </c>
      <c r="N2853" s="1" t="s">
        <v>13215</v>
      </c>
      <c r="S2853" s="1" t="s">
        <v>5448</v>
      </c>
      <c r="T2853" s="1" t="s">
        <v>6659</v>
      </c>
      <c r="AC2853" s="1">
        <v>14</v>
      </c>
      <c r="AD2853" s="1" t="s">
        <v>240</v>
      </c>
      <c r="AE2853" s="1" t="s">
        <v>8740</v>
      </c>
      <c r="AF2853" s="1" t="s">
        <v>97</v>
      </c>
      <c r="AG2853" s="1" t="s">
        <v>8774</v>
      </c>
    </row>
    <row r="2854" spans="1:72" ht="13.5" customHeight="1" x14ac:dyDescent="0.25">
      <c r="A2854" s="4" t="str">
        <f t="shared" si="87"/>
        <v>1687_풍각남면_301</v>
      </c>
      <c r="B2854" s="1">
        <v>1687</v>
      </c>
      <c r="C2854" s="1" t="s">
        <v>11322</v>
      </c>
      <c r="D2854" s="1" t="s">
        <v>11323</v>
      </c>
      <c r="E2854" s="1">
        <v>2853</v>
      </c>
      <c r="F2854" s="1">
        <v>14</v>
      </c>
      <c r="G2854" s="1" t="s">
        <v>5157</v>
      </c>
      <c r="H2854" s="1" t="s">
        <v>6469</v>
      </c>
      <c r="I2854" s="1">
        <v>8</v>
      </c>
      <c r="L2854" s="1">
        <v>2</v>
      </c>
      <c r="M2854" s="1" t="s">
        <v>12713</v>
      </c>
      <c r="N2854" s="1" t="s">
        <v>13215</v>
      </c>
      <c r="T2854" s="1" t="s">
        <v>11389</v>
      </c>
      <c r="U2854" s="1" t="s">
        <v>413</v>
      </c>
      <c r="V2854" s="1" t="s">
        <v>6695</v>
      </c>
      <c r="Y2854" s="1" t="s">
        <v>1070</v>
      </c>
      <c r="Z2854" s="1" t="s">
        <v>7335</v>
      </c>
      <c r="AC2854" s="1">
        <v>24</v>
      </c>
      <c r="AD2854" s="1" t="s">
        <v>764</v>
      </c>
      <c r="AE2854" s="1" t="s">
        <v>8767</v>
      </c>
      <c r="AT2854" s="1" t="s">
        <v>44</v>
      </c>
      <c r="AU2854" s="1" t="s">
        <v>6669</v>
      </c>
      <c r="AV2854" s="1" t="s">
        <v>5449</v>
      </c>
      <c r="AW2854" s="1" t="s">
        <v>9652</v>
      </c>
      <c r="BB2854" s="1" t="s">
        <v>46</v>
      </c>
      <c r="BC2854" s="1" t="s">
        <v>6783</v>
      </c>
      <c r="BD2854" s="1" t="s">
        <v>3833</v>
      </c>
      <c r="BE2854" s="1" t="s">
        <v>8033</v>
      </c>
    </row>
    <row r="2855" spans="1:72" ht="13.5" customHeight="1" x14ac:dyDescent="0.25">
      <c r="A2855" s="4" t="str">
        <f t="shared" si="87"/>
        <v>1687_풍각남면_301</v>
      </c>
      <c r="B2855" s="1">
        <v>1687</v>
      </c>
      <c r="C2855" s="1" t="s">
        <v>11322</v>
      </c>
      <c r="D2855" s="1" t="s">
        <v>11323</v>
      </c>
      <c r="E2855" s="1">
        <v>2854</v>
      </c>
      <c r="F2855" s="1">
        <v>14</v>
      </c>
      <c r="G2855" s="1" t="s">
        <v>5157</v>
      </c>
      <c r="H2855" s="1" t="s">
        <v>6469</v>
      </c>
      <c r="I2855" s="1">
        <v>8</v>
      </c>
      <c r="L2855" s="1">
        <v>2</v>
      </c>
      <c r="M2855" s="1" t="s">
        <v>12713</v>
      </c>
      <c r="N2855" s="1" t="s">
        <v>13215</v>
      </c>
      <c r="T2855" s="1" t="s">
        <v>11389</v>
      </c>
      <c r="U2855" s="1" t="s">
        <v>324</v>
      </c>
      <c r="V2855" s="1" t="s">
        <v>6693</v>
      </c>
      <c r="Y2855" s="1" t="s">
        <v>5450</v>
      </c>
      <c r="Z2855" s="1" t="s">
        <v>8465</v>
      </c>
      <c r="AC2855" s="1">
        <v>36</v>
      </c>
      <c r="AD2855" s="1" t="s">
        <v>76</v>
      </c>
      <c r="AE2855" s="1" t="s">
        <v>8719</v>
      </c>
    </row>
    <row r="2856" spans="1:72" ht="13.5" customHeight="1" x14ac:dyDescent="0.25">
      <c r="A2856" s="4" t="str">
        <f t="shared" si="87"/>
        <v>1687_풍각남면_301</v>
      </c>
      <c r="B2856" s="1">
        <v>1687</v>
      </c>
      <c r="C2856" s="1" t="s">
        <v>11322</v>
      </c>
      <c r="D2856" s="1" t="s">
        <v>11323</v>
      </c>
      <c r="E2856" s="1">
        <v>2855</v>
      </c>
      <c r="F2856" s="1">
        <v>14</v>
      </c>
      <c r="G2856" s="1" t="s">
        <v>5157</v>
      </c>
      <c r="H2856" s="1" t="s">
        <v>6469</v>
      </c>
      <c r="I2856" s="1">
        <v>8</v>
      </c>
      <c r="L2856" s="1">
        <v>2</v>
      </c>
      <c r="M2856" s="1" t="s">
        <v>12713</v>
      </c>
      <c r="N2856" s="1" t="s">
        <v>13215</v>
      </c>
      <c r="T2856" s="1" t="s">
        <v>11389</v>
      </c>
      <c r="U2856" s="1" t="s">
        <v>324</v>
      </c>
      <c r="V2856" s="1" t="s">
        <v>6693</v>
      </c>
      <c r="Y2856" s="1" t="s">
        <v>942</v>
      </c>
      <c r="Z2856" s="1" t="s">
        <v>7298</v>
      </c>
      <c r="AC2856" s="1">
        <v>48</v>
      </c>
      <c r="AD2856" s="1" t="s">
        <v>427</v>
      </c>
      <c r="AE2856" s="1" t="s">
        <v>8758</v>
      </c>
    </row>
    <row r="2857" spans="1:72" ht="13.5" customHeight="1" x14ac:dyDescent="0.25">
      <c r="A2857" s="4" t="str">
        <f t="shared" si="87"/>
        <v>1687_풍각남면_301</v>
      </c>
      <c r="B2857" s="1">
        <v>1687</v>
      </c>
      <c r="C2857" s="1" t="s">
        <v>11322</v>
      </c>
      <c r="D2857" s="1" t="s">
        <v>11323</v>
      </c>
      <c r="E2857" s="1">
        <v>2856</v>
      </c>
      <c r="F2857" s="1">
        <v>14</v>
      </c>
      <c r="G2857" s="1" t="s">
        <v>5157</v>
      </c>
      <c r="H2857" s="1" t="s">
        <v>6469</v>
      </c>
      <c r="I2857" s="1">
        <v>8</v>
      </c>
      <c r="L2857" s="1">
        <v>2</v>
      </c>
      <c r="M2857" s="1" t="s">
        <v>12713</v>
      </c>
      <c r="N2857" s="1" t="s">
        <v>13215</v>
      </c>
      <c r="T2857" s="1" t="s">
        <v>11389</v>
      </c>
      <c r="U2857" s="1" t="s">
        <v>322</v>
      </c>
      <c r="V2857" s="1" t="s">
        <v>6685</v>
      </c>
      <c r="Y2857" s="1" t="s">
        <v>13981</v>
      </c>
      <c r="Z2857" s="1" t="s">
        <v>8466</v>
      </c>
      <c r="AC2857" s="1">
        <v>39</v>
      </c>
      <c r="AD2857" s="1" t="s">
        <v>347</v>
      </c>
      <c r="AE2857" s="1" t="s">
        <v>8751</v>
      </c>
      <c r="AF2857" s="1" t="s">
        <v>1021</v>
      </c>
      <c r="AG2857" s="1" t="s">
        <v>8784</v>
      </c>
      <c r="AH2857" s="1" t="s">
        <v>1382</v>
      </c>
      <c r="AI2857" s="1" t="s">
        <v>11619</v>
      </c>
      <c r="AT2857" s="1" t="s">
        <v>216</v>
      </c>
      <c r="AU2857" s="1" t="s">
        <v>13344</v>
      </c>
      <c r="AV2857" s="1" t="s">
        <v>2394</v>
      </c>
      <c r="AW2857" s="1" t="s">
        <v>7681</v>
      </c>
      <c r="BB2857" s="1" t="s">
        <v>46</v>
      </c>
      <c r="BC2857" s="1" t="s">
        <v>6783</v>
      </c>
      <c r="BD2857" s="1" t="s">
        <v>861</v>
      </c>
      <c r="BE2857" s="1" t="s">
        <v>9767</v>
      </c>
    </row>
    <row r="2858" spans="1:72" ht="13.5" customHeight="1" x14ac:dyDescent="0.25">
      <c r="A2858" s="4" t="str">
        <f t="shared" si="87"/>
        <v>1687_풍각남면_301</v>
      </c>
      <c r="B2858" s="1">
        <v>1687</v>
      </c>
      <c r="C2858" s="1" t="s">
        <v>11322</v>
      </c>
      <c r="D2858" s="1" t="s">
        <v>11323</v>
      </c>
      <c r="E2858" s="1">
        <v>2857</v>
      </c>
      <c r="F2858" s="1">
        <v>14</v>
      </c>
      <c r="G2858" s="1" t="s">
        <v>5157</v>
      </c>
      <c r="H2858" s="1" t="s">
        <v>6469</v>
      </c>
      <c r="I2858" s="1">
        <v>8</v>
      </c>
      <c r="L2858" s="1">
        <v>2</v>
      </c>
      <c r="M2858" s="1" t="s">
        <v>12713</v>
      </c>
      <c r="N2858" s="1" t="s">
        <v>13215</v>
      </c>
      <c r="T2858" s="1" t="s">
        <v>11389</v>
      </c>
      <c r="U2858" s="1" t="s">
        <v>322</v>
      </c>
      <c r="V2858" s="1" t="s">
        <v>6685</v>
      </c>
      <c r="Y2858" s="1" t="s">
        <v>5451</v>
      </c>
      <c r="Z2858" s="1" t="s">
        <v>8467</v>
      </c>
      <c r="AG2858" s="1" t="s">
        <v>11592</v>
      </c>
    </row>
    <row r="2859" spans="1:72" ht="13.5" customHeight="1" x14ac:dyDescent="0.25">
      <c r="A2859" s="4" t="str">
        <f t="shared" si="87"/>
        <v>1687_풍각남면_301</v>
      </c>
      <c r="B2859" s="1">
        <v>1687</v>
      </c>
      <c r="C2859" s="1" t="s">
        <v>11322</v>
      </c>
      <c r="D2859" s="1" t="s">
        <v>11323</v>
      </c>
      <c r="E2859" s="1">
        <v>2858</v>
      </c>
      <c r="F2859" s="1">
        <v>14</v>
      </c>
      <c r="G2859" s="1" t="s">
        <v>5157</v>
      </c>
      <c r="H2859" s="1" t="s">
        <v>6469</v>
      </c>
      <c r="I2859" s="1">
        <v>8</v>
      </c>
      <c r="L2859" s="1">
        <v>2</v>
      </c>
      <c r="M2859" s="1" t="s">
        <v>12713</v>
      </c>
      <c r="N2859" s="1" t="s">
        <v>13215</v>
      </c>
      <c r="T2859" s="1" t="s">
        <v>11389</v>
      </c>
      <c r="U2859" s="1" t="s">
        <v>322</v>
      </c>
      <c r="V2859" s="1" t="s">
        <v>6685</v>
      </c>
      <c r="Y2859" s="1" t="s">
        <v>4914</v>
      </c>
      <c r="Z2859" s="1" t="s">
        <v>8468</v>
      </c>
      <c r="AG2859" s="1" t="s">
        <v>11593</v>
      </c>
    </row>
    <row r="2860" spans="1:72" ht="13.5" customHeight="1" x14ac:dyDescent="0.25">
      <c r="A2860" s="4" t="str">
        <f t="shared" si="87"/>
        <v>1687_풍각남면_301</v>
      </c>
      <c r="B2860" s="1">
        <v>1687</v>
      </c>
      <c r="C2860" s="1" t="s">
        <v>11322</v>
      </c>
      <c r="D2860" s="1" t="s">
        <v>11323</v>
      </c>
      <c r="E2860" s="1">
        <v>2859</v>
      </c>
      <c r="F2860" s="1">
        <v>14</v>
      </c>
      <c r="G2860" s="1" t="s">
        <v>5157</v>
      </c>
      <c r="H2860" s="1" t="s">
        <v>6469</v>
      </c>
      <c r="I2860" s="1">
        <v>8</v>
      </c>
      <c r="L2860" s="1">
        <v>2</v>
      </c>
      <c r="M2860" s="1" t="s">
        <v>12713</v>
      </c>
      <c r="N2860" s="1" t="s">
        <v>13215</v>
      </c>
      <c r="T2860" s="1" t="s">
        <v>11389</v>
      </c>
      <c r="U2860" s="1" t="s">
        <v>322</v>
      </c>
      <c r="V2860" s="1" t="s">
        <v>6685</v>
      </c>
      <c r="Y2860" s="1" t="s">
        <v>4826</v>
      </c>
      <c r="Z2860" s="1" t="s">
        <v>8302</v>
      </c>
      <c r="AF2860" s="1" t="s">
        <v>11620</v>
      </c>
      <c r="AG2860" s="1" t="s">
        <v>8828</v>
      </c>
    </row>
    <row r="2861" spans="1:72" ht="13.5" customHeight="1" x14ac:dyDescent="0.25">
      <c r="A2861" s="4" t="str">
        <f t="shared" si="87"/>
        <v>1687_풍각남면_301</v>
      </c>
      <c r="B2861" s="1">
        <v>1687</v>
      </c>
      <c r="C2861" s="1" t="s">
        <v>11322</v>
      </c>
      <c r="D2861" s="1" t="s">
        <v>11323</v>
      </c>
      <c r="E2861" s="1">
        <v>2860</v>
      </c>
      <c r="F2861" s="1">
        <v>14</v>
      </c>
      <c r="G2861" s="1" t="s">
        <v>5157</v>
      </c>
      <c r="H2861" s="1" t="s">
        <v>6469</v>
      </c>
      <c r="I2861" s="1">
        <v>8</v>
      </c>
      <c r="L2861" s="1">
        <v>2</v>
      </c>
      <c r="M2861" s="1" t="s">
        <v>12713</v>
      </c>
      <c r="N2861" s="1" t="s">
        <v>13215</v>
      </c>
      <c r="T2861" s="1" t="s">
        <v>11389</v>
      </c>
      <c r="U2861" s="1" t="s">
        <v>322</v>
      </c>
      <c r="V2861" s="1" t="s">
        <v>6685</v>
      </c>
      <c r="Y2861" s="1" t="s">
        <v>13531</v>
      </c>
      <c r="Z2861" s="1" t="s">
        <v>13532</v>
      </c>
      <c r="AG2861" s="1" t="s">
        <v>11542</v>
      </c>
      <c r="AI2861" s="1" t="s">
        <v>8900</v>
      </c>
      <c r="BB2861" s="1" t="s">
        <v>322</v>
      </c>
      <c r="BC2861" s="1" t="s">
        <v>6685</v>
      </c>
      <c r="BD2861" s="1" t="s">
        <v>13495</v>
      </c>
      <c r="BE2861" s="1" t="s">
        <v>13499</v>
      </c>
      <c r="BF2861" s="1" t="s">
        <v>11812</v>
      </c>
    </row>
    <row r="2862" spans="1:72" ht="13.5" customHeight="1" x14ac:dyDescent="0.25">
      <c r="A2862" s="4" t="str">
        <f t="shared" si="87"/>
        <v>1687_풍각남면_301</v>
      </c>
      <c r="B2862" s="1">
        <v>1687</v>
      </c>
      <c r="C2862" s="1" t="s">
        <v>11322</v>
      </c>
      <c r="D2862" s="1" t="s">
        <v>11323</v>
      </c>
      <c r="E2862" s="1">
        <v>2861</v>
      </c>
      <c r="F2862" s="1">
        <v>14</v>
      </c>
      <c r="G2862" s="1" t="s">
        <v>5157</v>
      </c>
      <c r="H2862" s="1" t="s">
        <v>6469</v>
      </c>
      <c r="I2862" s="1">
        <v>8</v>
      </c>
      <c r="L2862" s="1">
        <v>2</v>
      </c>
      <c r="M2862" s="1" t="s">
        <v>12713</v>
      </c>
      <c r="N2862" s="1" t="s">
        <v>13215</v>
      </c>
      <c r="T2862" s="1" t="s">
        <v>11389</v>
      </c>
      <c r="U2862" s="1" t="s">
        <v>322</v>
      </c>
      <c r="V2862" s="1" t="s">
        <v>6685</v>
      </c>
      <c r="Y2862" s="1" t="s">
        <v>5452</v>
      </c>
      <c r="Z2862" s="1" t="s">
        <v>8469</v>
      </c>
      <c r="AG2862" s="1" t="s">
        <v>11542</v>
      </c>
      <c r="AI2862" s="1" t="s">
        <v>8900</v>
      </c>
      <c r="BC2862" s="1" t="s">
        <v>6685</v>
      </c>
      <c r="BE2862" s="1" t="s">
        <v>13499</v>
      </c>
      <c r="BF2862" s="1" t="s">
        <v>11817</v>
      </c>
    </row>
    <row r="2863" spans="1:72" ht="13.5" customHeight="1" x14ac:dyDescent="0.25">
      <c r="A2863" s="4" t="str">
        <f t="shared" si="87"/>
        <v>1687_풍각남면_301</v>
      </c>
      <c r="B2863" s="1">
        <v>1687</v>
      </c>
      <c r="C2863" s="1" t="s">
        <v>11322</v>
      </c>
      <c r="D2863" s="1" t="s">
        <v>11323</v>
      </c>
      <c r="E2863" s="1">
        <v>2862</v>
      </c>
      <c r="F2863" s="1">
        <v>14</v>
      </c>
      <c r="G2863" s="1" t="s">
        <v>5157</v>
      </c>
      <c r="H2863" s="1" t="s">
        <v>6469</v>
      </c>
      <c r="I2863" s="1">
        <v>8</v>
      </c>
      <c r="L2863" s="1">
        <v>2</v>
      </c>
      <c r="M2863" s="1" t="s">
        <v>12713</v>
      </c>
      <c r="N2863" s="1" t="s">
        <v>13215</v>
      </c>
      <c r="T2863" s="1" t="s">
        <v>11389</v>
      </c>
      <c r="U2863" s="1" t="s">
        <v>322</v>
      </c>
      <c r="V2863" s="1" t="s">
        <v>6685</v>
      </c>
      <c r="Y2863" s="1" t="s">
        <v>1976</v>
      </c>
      <c r="Z2863" s="1" t="s">
        <v>7584</v>
      </c>
      <c r="AG2863" s="1" t="s">
        <v>11542</v>
      </c>
      <c r="AI2863" s="1" t="s">
        <v>8900</v>
      </c>
      <c r="BC2863" s="1" t="s">
        <v>6685</v>
      </c>
      <c r="BE2863" s="1" t="s">
        <v>13499</v>
      </c>
      <c r="BF2863" s="1" t="s">
        <v>11819</v>
      </c>
    </row>
    <row r="2864" spans="1:72" ht="13.5" customHeight="1" x14ac:dyDescent="0.25">
      <c r="A2864" s="4" t="str">
        <f t="shared" si="87"/>
        <v>1687_풍각남면_301</v>
      </c>
      <c r="B2864" s="1">
        <v>1687</v>
      </c>
      <c r="C2864" s="1" t="s">
        <v>11322</v>
      </c>
      <c r="D2864" s="1" t="s">
        <v>11323</v>
      </c>
      <c r="E2864" s="1">
        <v>2863</v>
      </c>
      <c r="F2864" s="1">
        <v>14</v>
      </c>
      <c r="G2864" s="1" t="s">
        <v>5157</v>
      </c>
      <c r="H2864" s="1" t="s">
        <v>6469</v>
      </c>
      <c r="I2864" s="1">
        <v>8</v>
      </c>
      <c r="L2864" s="1">
        <v>2</v>
      </c>
      <c r="M2864" s="1" t="s">
        <v>12713</v>
      </c>
      <c r="N2864" s="1" t="s">
        <v>13215</v>
      </c>
      <c r="T2864" s="1" t="s">
        <v>11389</v>
      </c>
      <c r="U2864" s="1" t="s">
        <v>322</v>
      </c>
      <c r="V2864" s="1" t="s">
        <v>6685</v>
      </c>
      <c r="Y2864" s="1" t="s">
        <v>5453</v>
      </c>
      <c r="Z2864" s="1" t="s">
        <v>8470</v>
      </c>
      <c r="AG2864" s="1" t="s">
        <v>11542</v>
      </c>
      <c r="AI2864" s="1" t="s">
        <v>8900</v>
      </c>
      <c r="BB2864" s="1" t="s">
        <v>322</v>
      </c>
      <c r="BC2864" s="1" t="s">
        <v>6685</v>
      </c>
      <c r="BD2864" s="1" t="s">
        <v>13494</v>
      </c>
      <c r="BE2864" s="1" t="s">
        <v>13498</v>
      </c>
      <c r="BF2864" s="1" t="s">
        <v>11810</v>
      </c>
    </row>
    <row r="2865" spans="1:73" ht="13.5" customHeight="1" x14ac:dyDescent="0.25">
      <c r="A2865" s="4" t="str">
        <f t="shared" si="87"/>
        <v>1687_풍각남면_301</v>
      </c>
      <c r="B2865" s="1">
        <v>1687</v>
      </c>
      <c r="C2865" s="1" t="s">
        <v>11322</v>
      </c>
      <c r="D2865" s="1" t="s">
        <v>11323</v>
      </c>
      <c r="E2865" s="1">
        <v>2864</v>
      </c>
      <c r="F2865" s="1">
        <v>14</v>
      </c>
      <c r="G2865" s="1" t="s">
        <v>5157</v>
      </c>
      <c r="H2865" s="1" t="s">
        <v>6469</v>
      </c>
      <c r="I2865" s="1">
        <v>8</v>
      </c>
      <c r="L2865" s="1">
        <v>2</v>
      </c>
      <c r="M2865" s="1" t="s">
        <v>12713</v>
      </c>
      <c r="N2865" s="1" t="s">
        <v>13215</v>
      </c>
      <c r="T2865" s="1" t="s">
        <v>11389</v>
      </c>
      <c r="U2865" s="1" t="s">
        <v>326</v>
      </c>
      <c r="V2865" s="1" t="s">
        <v>6686</v>
      </c>
      <c r="Y2865" s="1" t="s">
        <v>5454</v>
      </c>
      <c r="Z2865" s="1" t="s">
        <v>8471</v>
      </c>
      <c r="AF2865" s="1" t="s">
        <v>11621</v>
      </c>
      <c r="AG2865" s="1" t="s">
        <v>8810</v>
      </c>
      <c r="AH2865" s="1" t="s">
        <v>5456</v>
      </c>
      <c r="AI2865" s="1" t="s">
        <v>8900</v>
      </c>
      <c r="BB2865" s="1" t="s">
        <v>322</v>
      </c>
      <c r="BC2865" s="1" t="s">
        <v>6685</v>
      </c>
      <c r="BD2865" s="1" t="s">
        <v>5452</v>
      </c>
      <c r="BE2865" s="1" t="s">
        <v>8469</v>
      </c>
      <c r="BF2865" s="1" t="s">
        <v>11810</v>
      </c>
    </row>
    <row r="2866" spans="1:73" ht="13.5" customHeight="1" x14ac:dyDescent="0.25">
      <c r="A2866" s="4" t="str">
        <f t="shared" si="87"/>
        <v>1687_풍각남면_301</v>
      </c>
      <c r="B2866" s="1">
        <v>1687</v>
      </c>
      <c r="C2866" s="1" t="s">
        <v>11322</v>
      </c>
      <c r="D2866" s="1" t="s">
        <v>11323</v>
      </c>
      <c r="E2866" s="1">
        <v>2865</v>
      </c>
      <c r="F2866" s="1">
        <v>14</v>
      </c>
      <c r="G2866" s="1" t="s">
        <v>5157</v>
      </c>
      <c r="H2866" s="1" t="s">
        <v>6469</v>
      </c>
      <c r="I2866" s="1">
        <v>8</v>
      </c>
      <c r="L2866" s="1">
        <v>2</v>
      </c>
      <c r="M2866" s="1" t="s">
        <v>12713</v>
      </c>
      <c r="N2866" s="1" t="s">
        <v>13215</v>
      </c>
      <c r="T2866" s="1" t="s">
        <v>11389</v>
      </c>
      <c r="U2866" s="1" t="s">
        <v>322</v>
      </c>
      <c r="V2866" s="1" t="s">
        <v>6685</v>
      </c>
      <c r="Y2866" s="1" t="s">
        <v>2320</v>
      </c>
      <c r="Z2866" s="1" t="s">
        <v>7660</v>
      </c>
      <c r="AC2866" s="1">
        <v>69</v>
      </c>
      <c r="AD2866" s="1" t="s">
        <v>594</v>
      </c>
      <c r="AE2866" s="1" t="s">
        <v>8763</v>
      </c>
    </row>
    <row r="2867" spans="1:73" ht="13.5" customHeight="1" x14ac:dyDescent="0.25">
      <c r="A2867" s="4" t="str">
        <f t="shared" si="87"/>
        <v>1687_풍각남면_301</v>
      </c>
      <c r="B2867" s="1">
        <v>1687</v>
      </c>
      <c r="C2867" s="1" t="s">
        <v>11322</v>
      </c>
      <c r="D2867" s="1" t="s">
        <v>11323</v>
      </c>
      <c r="E2867" s="1">
        <v>2866</v>
      </c>
      <c r="F2867" s="1">
        <v>14</v>
      </c>
      <c r="G2867" s="1" t="s">
        <v>5157</v>
      </c>
      <c r="H2867" s="1" t="s">
        <v>6469</v>
      </c>
      <c r="I2867" s="1">
        <v>8</v>
      </c>
      <c r="L2867" s="1">
        <v>2</v>
      </c>
      <c r="M2867" s="1" t="s">
        <v>12713</v>
      </c>
      <c r="N2867" s="1" t="s">
        <v>13215</v>
      </c>
      <c r="T2867" s="1" t="s">
        <v>11389</v>
      </c>
      <c r="U2867" s="1" t="s">
        <v>326</v>
      </c>
      <c r="V2867" s="1" t="s">
        <v>6686</v>
      </c>
      <c r="Y2867" s="1" t="s">
        <v>5457</v>
      </c>
      <c r="Z2867" s="1" t="s">
        <v>8362</v>
      </c>
      <c r="AC2867" s="1">
        <v>60</v>
      </c>
      <c r="AD2867" s="1" t="s">
        <v>312</v>
      </c>
      <c r="AE2867" s="1" t="s">
        <v>8746</v>
      </c>
    </row>
    <row r="2868" spans="1:73" ht="13.5" customHeight="1" x14ac:dyDescent="0.25">
      <c r="A2868" s="4" t="str">
        <f t="shared" si="87"/>
        <v>1687_풍각남면_301</v>
      </c>
      <c r="B2868" s="1">
        <v>1687</v>
      </c>
      <c r="C2868" s="1" t="s">
        <v>11322</v>
      </c>
      <c r="D2868" s="1" t="s">
        <v>11323</v>
      </c>
      <c r="E2868" s="1">
        <v>2867</v>
      </c>
      <c r="F2868" s="1">
        <v>14</v>
      </c>
      <c r="G2868" s="1" t="s">
        <v>5157</v>
      </c>
      <c r="H2868" s="1" t="s">
        <v>6469</v>
      </c>
      <c r="I2868" s="1">
        <v>8</v>
      </c>
      <c r="L2868" s="1">
        <v>2</v>
      </c>
      <c r="M2868" s="1" t="s">
        <v>12713</v>
      </c>
      <c r="N2868" s="1" t="s">
        <v>13215</v>
      </c>
      <c r="T2868" s="1" t="s">
        <v>11389</v>
      </c>
      <c r="U2868" s="1" t="s">
        <v>326</v>
      </c>
      <c r="V2868" s="1" t="s">
        <v>6686</v>
      </c>
      <c r="Y2868" s="1" t="s">
        <v>5458</v>
      </c>
      <c r="Z2868" s="1" t="s">
        <v>8472</v>
      </c>
      <c r="AC2868" s="1">
        <v>54</v>
      </c>
      <c r="AD2868" s="1" t="s">
        <v>264</v>
      </c>
      <c r="AE2868" s="1" t="s">
        <v>8743</v>
      </c>
    </row>
    <row r="2869" spans="1:73" ht="13.5" customHeight="1" x14ac:dyDescent="0.25">
      <c r="A2869" s="4" t="str">
        <f t="shared" si="87"/>
        <v>1687_풍각남면_301</v>
      </c>
      <c r="B2869" s="1">
        <v>1687</v>
      </c>
      <c r="C2869" s="1" t="s">
        <v>11322</v>
      </c>
      <c r="D2869" s="1" t="s">
        <v>11323</v>
      </c>
      <c r="E2869" s="1">
        <v>2868</v>
      </c>
      <c r="F2869" s="1">
        <v>14</v>
      </c>
      <c r="G2869" s="1" t="s">
        <v>5157</v>
      </c>
      <c r="H2869" s="1" t="s">
        <v>6469</v>
      </c>
      <c r="I2869" s="1">
        <v>8</v>
      </c>
      <c r="L2869" s="1">
        <v>2</v>
      </c>
      <c r="M2869" s="1" t="s">
        <v>12713</v>
      </c>
      <c r="N2869" s="1" t="s">
        <v>13215</v>
      </c>
      <c r="T2869" s="1" t="s">
        <v>11389</v>
      </c>
      <c r="U2869" s="1" t="s">
        <v>322</v>
      </c>
      <c r="V2869" s="1" t="s">
        <v>6685</v>
      </c>
      <c r="Y2869" s="1" t="s">
        <v>1222</v>
      </c>
      <c r="Z2869" s="1" t="s">
        <v>7378</v>
      </c>
      <c r="AC2869" s="1">
        <v>40</v>
      </c>
      <c r="AD2869" s="1" t="s">
        <v>100</v>
      </c>
      <c r="AE2869" s="1" t="s">
        <v>8722</v>
      </c>
    </row>
    <row r="2870" spans="1:73" ht="13.5" customHeight="1" x14ac:dyDescent="0.25">
      <c r="A2870" s="4" t="str">
        <f t="shared" si="87"/>
        <v>1687_풍각남면_301</v>
      </c>
      <c r="B2870" s="1">
        <v>1687</v>
      </c>
      <c r="C2870" s="1" t="s">
        <v>11322</v>
      </c>
      <c r="D2870" s="1" t="s">
        <v>11323</v>
      </c>
      <c r="E2870" s="1">
        <v>2869</v>
      </c>
      <c r="F2870" s="1">
        <v>14</v>
      </c>
      <c r="G2870" s="1" t="s">
        <v>5157</v>
      </c>
      <c r="H2870" s="1" t="s">
        <v>6469</v>
      </c>
      <c r="I2870" s="1">
        <v>8</v>
      </c>
      <c r="L2870" s="1">
        <v>2</v>
      </c>
      <c r="M2870" s="1" t="s">
        <v>12713</v>
      </c>
      <c r="N2870" s="1" t="s">
        <v>13215</v>
      </c>
      <c r="T2870" s="1" t="s">
        <v>11389</v>
      </c>
      <c r="U2870" s="1" t="s">
        <v>322</v>
      </c>
      <c r="V2870" s="1" t="s">
        <v>6685</v>
      </c>
      <c r="Y2870" s="1" t="s">
        <v>2997</v>
      </c>
      <c r="Z2870" s="1" t="s">
        <v>7285</v>
      </c>
      <c r="AC2870" s="1">
        <v>42</v>
      </c>
      <c r="AD2870" s="1" t="s">
        <v>307</v>
      </c>
      <c r="AE2870" s="1" t="s">
        <v>8745</v>
      </c>
      <c r="AF2870" s="1" t="s">
        <v>5459</v>
      </c>
      <c r="AG2870" s="1" t="s">
        <v>8829</v>
      </c>
      <c r="AT2870" s="1" t="s">
        <v>1171</v>
      </c>
      <c r="AU2870" s="1" t="s">
        <v>7037</v>
      </c>
      <c r="AV2870" s="1" t="s">
        <v>4469</v>
      </c>
      <c r="AW2870" s="1" t="s">
        <v>8420</v>
      </c>
      <c r="BB2870" s="1" t="s">
        <v>83</v>
      </c>
      <c r="BC2870" s="1" t="s">
        <v>11816</v>
      </c>
      <c r="BD2870" s="1" t="s">
        <v>5460</v>
      </c>
      <c r="BE2870" s="1" t="s">
        <v>9860</v>
      </c>
      <c r="BU2870" s="1" t="s">
        <v>14259</v>
      </c>
    </row>
    <row r="2871" spans="1:73" ht="13.5" customHeight="1" x14ac:dyDescent="0.25">
      <c r="A2871" s="4" t="str">
        <f t="shared" si="87"/>
        <v>1687_풍각남면_301</v>
      </c>
      <c r="B2871" s="1">
        <v>1687</v>
      </c>
      <c r="C2871" s="1" t="s">
        <v>11322</v>
      </c>
      <c r="D2871" s="1" t="s">
        <v>11323</v>
      </c>
      <c r="E2871" s="1">
        <v>2870</v>
      </c>
      <c r="F2871" s="1">
        <v>14</v>
      </c>
      <c r="G2871" s="1" t="s">
        <v>5157</v>
      </c>
      <c r="H2871" s="1" t="s">
        <v>6469</v>
      </c>
      <c r="I2871" s="1">
        <v>8</v>
      </c>
      <c r="L2871" s="1">
        <v>3</v>
      </c>
      <c r="M2871" s="1" t="s">
        <v>2716</v>
      </c>
      <c r="N2871" s="1" t="s">
        <v>8158</v>
      </c>
      <c r="T2871" s="1" t="s">
        <v>11368</v>
      </c>
      <c r="U2871" s="1" t="s">
        <v>1081</v>
      </c>
      <c r="V2871" s="1" t="s">
        <v>6743</v>
      </c>
      <c r="Y2871" s="1" t="s">
        <v>2716</v>
      </c>
      <c r="Z2871" s="1" t="s">
        <v>8158</v>
      </c>
      <c r="AC2871" s="1">
        <v>39</v>
      </c>
      <c r="AD2871" s="1" t="s">
        <v>347</v>
      </c>
      <c r="AE2871" s="1" t="s">
        <v>8751</v>
      </c>
      <c r="AJ2871" s="1" t="s">
        <v>17</v>
      </c>
      <c r="AK2871" s="1" t="s">
        <v>8908</v>
      </c>
      <c r="AL2871" s="1" t="s">
        <v>1398</v>
      </c>
      <c r="AM2871" s="1" t="s">
        <v>8957</v>
      </c>
      <c r="AN2871" s="1" t="s">
        <v>598</v>
      </c>
      <c r="AO2871" s="1" t="s">
        <v>8969</v>
      </c>
      <c r="AP2871" s="1" t="s">
        <v>5421</v>
      </c>
      <c r="AQ2871" s="1" t="s">
        <v>9014</v>
      </c>
      <c r="AR2871" s="1" t="s">
        <v>11755</v>
      </c>
      <c r="AS2871" s="1" t="s">
        <v>13403</v>
      </c>
      <c r="AT2871" s="1" t="s">
        <v>44</v>
      </c>
      <c r="AU2871" s="1" t="s">
        <v>6669</v>
      </c>
      <c r="AV2871" s="1" t="s">
        <v>5335</v>
      </c>
      <c r="AW2871" s="1" t="s">
        <v>9643</v>
      </c>
      <c r="BB2871" s="1" t="s">
        <v>46</v>
      </c>
      <c r="BC2871" s="1" t="s">
        <v>6783</v>
      </c>
      <c r="BD2871" s="1" t="s">
        <v>5336</v>
      </c>
      <c r="BE2871" s="1" t="s">
        <v>8434</v>
      </c>
      <c r="BG2871" s="1" t="s">
        <v>44</v>
      </c>
      <c r="BH2871" s="1" t="s">
        <v>6669</v>
      </c>
      <c r="BI2871" s="1" t="s">
        <v>1504</v>
      </c>
      <c r="BJ2871" s="1" t="s">
        <v>7466</v>
      </c>
      <c r="BK2871" s="1" t="s">
        <v>44</v>
      </c>
      <c r="BL2871" s="1" t="s">
        <v>6669</v>
      </c>
      <c r="BM2871" s="1" t="s">
        <v>5337</v>
      </c>
      <c r="BN2871" s="1" t="s">
        <v>10682</v>
      </c>
      <c r="BO2871" s="1" t="s">
        <v>5164</v>
      </c>
      <c r="BP2871" s="1" t="s">
        <v>10779</v>
      </c>
      <c r="BQ2871" s="1" t="s">
        <v>3406</v>
      </c>
      <c r="BR2871" s="1" t="s">
        <v>10135</v>
      </c>
      <c r="BS2871" s="1" t="s">
        <v>1398</v>
      </c>
      <c r="BT2871" s="1" t="s">
        <v>8957</v>
      </c>
    </row>
    <row r="2872" spans="1:73" ht="13.5" customHeight="1" x14ac:dyDescent="0.25">
      <c r="A2872" s="4" t="str">
        <f t="shared" si="87"/>
        <v>1687_풍각남면_301</v>
      </c>
      <c r="B2872" s="1">
        <v>1687</v>
      </c>
      <c r="C2872" s="1" t="s">
        <v>11322</v>
      </c>
      <c r="D2872" s="1" t="s">
        <v>11323</v>
      </c>
      <c r="E2872" s="1">
        <v>2871</v>
      </c>
      <c r="F2872" s="1">
        <v>14</v>
      </c>
      <c r="G2872" s="1" t="s">
        <v>5157</v>
      </c>
      <c r="H2872" s="1" t="s">
        <v>6469</v>
      </c>
      <c r="I2872" s="1">
        <v>8</v>
      </c>
      <c r="L2872" s="1">
        <v>3</v>
      </c>
      <c r="M2872" s="1" t="s">
        <v>2716</v>
      </c>
      <c r="N2872" s="1" t="s">
        <v>8158</v>
      </c>
      <c r="S2872" s="1" t="s">
        <v>52</v>
      </c>
      <c r="T2872" s="1" t="s">
        <v>6593</v>
      </c>
      <c r="U2872" s="1" t="s">
        <v>53</v>
      </c>
      <c r="V2872" s="1" t="s">
        <v>6668</v>
      </c>
      <c r="Y2872" s="1" t="s">
        <v>1286</v>
      </c>
      <c r="Z2872" s="1" t="s">
        <v>7664</v>
      </c>
      <c r="AC2872" s="1">
        <v>40</v>
      </c>
      <c r="AD2872" s="1" t="s">
        <v>327</v>
      </c>
      <c r="AE2872" s="1" t="s">
        <v>8748</v>
      </c>
      <c r="AJ2872" s="1" t="s">
        <v>17</v>
      </c>
      <c r="AK2872" s="1" t="s">
        <v>8908</v>
      </c>
      <c r="AL2872" s="1" t="s">
        <v>108</v>
      </c>
      <c r="AM2872" s="1" t="s">
        <v>8869</v>
      </c>
      <c r="AN2872" s="1" t="s">
        <v>598</v>
      </c>
      <c r="AO2872" s="1" t="s">
        <v>8969</v>
      </c>
      <c r="AP2872" s="1" t="s">
        <v>58</v>
      </c>
      <c r="AQ2872" s="1" t="s">
        <v>6774</v>
      </c>
      <c r="AR2872" s="1" t="s">
        <v>5461</v>
      </c>
      <c r="AS2872" s="1" t="s">
        <v>9134</v>
      </c>
      <c r="AT2872" s="1" t="s">
        <v>78</v>
      </c>
      <c r="AU2872" s="1" t="s">
        <v>6689</v>
      </c>
      <c r="AV2872" s="1" t="s">
        <v>5462</v>
      </c>
      <c r="AW2872" s="1" t="s">
        <v>9653</v>
      </c>
      <c r="BB2872" s="1" t="s">
        <v>46</v>
      </c>
      <c r="BC2872" s="1" t="s">
        <v>6783</v>
      </c>
      <c r="BD2872" s="1" t="s">
        <v>5463</v>
      </c>
      <c r="BE2872" s="1" t="s">
        <v>9861</v>
      </c>
      <c r="BG2872" s="1" t="s">
        <v>78</v>
      </c>
      <c r="BH2872" s="1" t="s">
        <v>6689</v>
      </c>
      <c r="BI2872" s="1" t="s">
        <v>5464</v>
      </c>
      <c r="BJ2872" s="1" t="s">
        <v>9029</v>
      </c>
      <c r="BK2872" s="1" t="s">
        <v>78</v>
      </c>
      <c r="BL2872" s="1" t="s">
        <v>6689</v>
      </c>
      <c r="BM2872" s="1" t="s">
        <v>5465</v>
      </c>
      <c r="BN2872" s="1" t="s">
        <v>8230</v>
      </c>
      <c r="BO2872" s="1" t="s">
        <v>44</v>
      </c>
      <c r="BP2872" s="1" t="s">
        <v>6669</v>
      </c>
      <c r="BQ2872" s="1" t="s">
        <v>4647</v>
      </c>
      <c r="BR2872" s="1" t="s">
        <v>8252</v>
      </c>
      <c r="BS2872" s="1" t="s">
        <v>51</v>
      </c>
      <c r="BT2872" s="1" t="s">
        <v>8849</v>
      </c>
    </row>
    <row r="2873" spans="1:73" ht="13.5" customHeight="1" x14ac:dyDescent="0.25">
      <c r="A2873" s="4" t="str">
        <f t="shared" si="87"/>
        <v>1687_풍각남면_301</v>
      </c>
      <c r="B2873" s="1">
        <v>1687</v>
      </c>
      <c r="C2873" s="1" t="s">
        <v>11322</v>
      </c>
      <c r="D2873" s="1" t="s">
        <v>11323</v>
      </c>
      <c r="E2873" s="1">
        <v>2872</v>
      </c>
      <c r="F2873" s="1">
        <v>14</v>
      </c>
      <c r="G2873" s="1" t="s">
        <v>5157</v>
      </c>
      <c r="H2873" s="1" t="s">
        <v>6469</v>
      </c>
      <c r="I2873" s="1">
        <v>8</v>
      </c>
      <c r="L2873" s="1">
        <v>3</v>
      </c>
      <c r="M2873" s="1" t="s">
        <v>2716</v>
      </c>
      <c r="N2873" s="1" t="s">
        <v>8158</v>
      </c>
      <c r="S2873" s="1" t="s">
        <v>70</v>
      </c>
      <c r="T2873" s="1" t="s">
        <v>6596</v>
      </c>
      <c r="Y2873" s="1" t="s">
        <v>1488</v>
      </c>
      <c r="Z2873" s="1" t="s">
        <v>7460</v>
      </c>
      <c r="AC2873" s="1">
        <v>11</v>
      </c>
      <c r="AD2873" s="1" t="s">
        <v>192</v>
      </c>
      <c r="AE2873" s="1" t="s">
        <v>8735</v>
      </c>
    </row>
    <row r="2874" spans="1:73" ht="13.5" customHeight="1" x14ac:dyDescent="0.25">
      <c r="A2874" s="4" t="str">
        <f t="shared" si="87"/>
        <v>1687_풍각남면_301</v>
      </c>
      <c r="B2874" s="1">
        <v>1687</v>
      </c>
      <c r="C2874" s="1" t="s">
        <v>11322</v>
      </c>
      <c r="D2874" s="1" t="s">
        <v>11323</v>
      </c>
      <c r="E2874" s="1">
        <v>2873</v>
      </c>
      <c r="F2874" s="1">
        <v>14</v>
      </c>
      <c r="G2874" s="1" t="s">
        <v>5157</v>
      </c>
      <c r="H2874" s="1" t="s">
        <v>6469</v>
      </c>
      <c r="I2874" s="1">
        <v>8</v>
      </c>
      <c r="L2874" s="1">
        <v>3</v>
      </c>
      <c r="M2874" s="1" t="s">
        <v>2716</v>
      </c>
      <c r="N2874" s="1" t="s">
        <v>8158</v>
      </c>
      <c r="S2874" s="1" t="s">
        <v>93</v>
      </c>
      <c r="T2874" s="1" t="s">
        <v>6597</v>
      </c>
      <c r="Y2874" s="1" t="s">
        <v>5466</v>
      </c>
      <c r="Z2874" s="1" t="s">
        <v>8473</v>
      </c>
      <c r="AC2874" s="1">
        <v>8</v>
      </c>
      <c r="AD2874" s="1" t="s">
        <v>429</v>
      </c>
      <c r="AE2874" s="1" t="s">
        <v>8759</v>
      </c>
    </row>
    <row r="2875" spans="1:73" ht="13.5" customHeight="1" x14ac:dyDescent="0.25">
      <c r="A2875" s="4" t="str">
        <f t="shared" si="87"/>
        <v>1687_풍각남면_301</v>
      </c>
      <c r="B2875" s="1">
        <v>1687</v>
      </c>
      <c r="C2875" s="1" t="s">
        <v>11322</v>
      </c>
      <c r="D2875" s="1" t="s">
        <v>11323</v>
      </c>
      <c r="E2875" s="1">
        <v>2874</v>
      </c>
      <c r="F2875" s="1">
        <v>14</v>
      </c>
      <c r="G2875" s="1" t="s">
        <v>5157</v>
      </c>
      <c r="H2875" s="1" t="s">
        <v>6469</v>
      </c>
      <c r="I2875" s="1">
        <v>8</v>
      </c>
      <c r="L2875" s="1">
        <v>4</v>
      </c>
      <c r="M2875" s="1" t="s">
        <v>12714</v>
      </c>
      <c r="N2875" s="1" t="s">
        <v>13216</v>
      </c>
      <c r="T2875" s="1" t="s">
        <v>11369</v>
      </c>
      <c r="U2875" s="1" t="s">
        <v>3625</v>
      </c>
      <c r="V2875" s="1" t="s">
        <v>6902</v>
      </c>
      <c r="W2875" s="1" t="s">
        <v>2302</v>
      </c>
      <c r="X2875" s="1" t="s">
        <v>7093</v>
      </c>
      <c r="Y2875" s="1" t="s">
        <v>3301</v>
      </c>
      <c r="Z2875" s="1" t="s">
        <v>7906</v>
      </c>
      <c r="AC2875" s="1">
        <v>59</v>
      </c>
      <c r="AD2875" s="1" t="s">
        <v>776</v>
      </c>
      <c r="AE2875" s="1" t="s">
        <v>8768</v>
      </c>
      <c r="AJ2875" s="1" t="s">
        <v>17</v>
      </c>
      <c r="AK2875" s="1" t="s">
        <v>8908</v>
      </c>
      <c r="AL2875" s="1" t="s">
        <v>2537</v>
      </c>
      <c r="AM2875" s="1" t="s">
        <v>8944</v>
      </c>
      <c r="AT2875" s="1" t="s">
        <v>44</v>
      </c>
      <c r="AU2875" s="1" t="s">
        <v>6669</v>
      </c>
      <c r="AV2875" s="1" t="s">
        <v>5467</v>
      </c>
      <c r="AW2875" s="1" t="s">
        <v>9654</v>
      </c>
      <c r="BG2875" s="1" t="s">
        <v>44</v>
      </c>
      <c r="BH2875" s="1" t="s">
        <v>6669</v>
      </c>
      <c r="BI2875" s="1" t="s">
        <v>5468</v>
      </c>
      <c r="BJ2875" s="1" t="s">
        <v>10258</v>
      </c>
      <c r="BK2875" s="1" t="s">
        <v>60</v>
      </c>
      <c r="BL2875" s="1" t="s">
        <v>7012</v>
      </c>
      <c r="BM2875" s="1" t="s">
        <v>5469</v>
      </c>
      <c r="BN2875" s="1" t="s">
        <v>10689</v>
      </c>
      <c r="BO2875" s="1" t="s">
        <v>44</v>
      </c>
      <c r="BP2875" s="1" t="s">
        <v>6669</v>
      </c>
      <c r="BQ2875" s="1" t="s">
        <v>2800</v>
      </c>
      <c r="BR2875" s="1" t="s">
        <v>9565</v>
      </c>
      <c r="BS2875" s="1" t="s">
        <v>833</v>
      </c>
      <c r="BT2875" s="1" t="s">
        <v>8552</v>
      </c>
    </row>
    <row r="2876" spans="1:73" ht="13.5" customHeight="1" x14ac:dyDescent="0.25">
      <c r="A2876" s="4" t="str">
        <f t="shared" si="87"/>
        <v>1687_풍각남면_301</v>
      </c>
      <c r="B2876" s="1">
        <v>1687</v>
      </c>
      <c r="C2876" s="1" t="s">
        <v>11322</v>
      </c>
      <c r="D2876" s="1" t="s">
        <v>11323</v>
      </c>
      <c r="E2876" s="1">
        <v>2875</v>
      </c>
      <c r="F2876" s="1">
        <v>14</v>
      </c>
      <c r="G2876" s="1" t="s">
        <v>5157</v>
      </c>
      <c r="H2876" s="1" t="s">
        <v>6469</v>
      </c>
      <c r="I2876" s="1">
        <v>8</v>
      </c>
      <c r="L2876" s="1">
        <v>4</v>
      </c>
      <c r="M2876" s="1" t="s">
        <v>12714</v>
      </c>
      <c r="N2876" s="1" t="s">
        <v>13216</v>
      </c>
      <c r="S2876" s="1" t="s">
        <v>52</v>
      </c>
      <c r="T2876" s="1" t="s">
        <v>6593</v>
      </c>
      <c r="U2876" s="1" t="s">
        <v>53</v>
      </c>
      <c r="V2876" s="1" t="s">
        <v>6668</v>
      </c>
      <c r="Y2876" s="1" t="s">
        <v>4701</v>
      </c>
      <c r="Z2876" s="1" t="s">
        <v>8406</v>
      </c>
      <c r="AC2876" s="1">
        <v>49</v>
      </c>
      <c r="AD2876" s="1" t="s">
        <v>100</v>
      </c>
      <c r="AE2876" s="1" t="s">
        <v>8722</v>
      </c>
      <c r="AJ2876" s="1" t="s">
        <v>17</v>
      </c>
      <c r="AK2876" s="1" t="s">
        <v>8908</v>
      </c>
      <c r="AL2876" s="1" t="s">
        <v>370</v>
      </c>
      <c r="AM2876" s="1" t="s">
        <v>8933</v>
      </c>
      <c r="AN2876" s="1" t="s">
        <v>598</v>
      </c>
      <c r="AO2876" s="1" t="s">
        <v>8969</v>
      </c>
      <c r="AP2876" s="1" t="s">
        <v>58</v>
      </c>
      <c r="AQ2876" s="1" t="s">
        <v>6774</v>
      </c>
      <c r="AR2876" s="1" t="s">
        <v>5470</v>
      </c>
      <c r="AS2876" s="1" t="s">
        <v>11700</v>
      </c>
      <c r="AT2876" s="1" t="s">
        <v>44</v>
      </c>
      <c r="AU2876" s="1" t="s">
        <v>6669</v>
      </c>
      <c r="AV2876" s="1" t="s">
        <v>5471</v>
      </c>
      <c r="AW2876" s="1" t="s">
        <v>9655</v>
      </c>
      <c r="BB2876" s="1" t="s">
        <v>46</v>
      </c>
      <c r="BC2876" s="1" t="s">
        <v>6783</v>
      </c>
      <c r="BD2876" s="1" t="s">
        <v>5472</v>
      </c>
      <c r="BE2876" s="1" t="s">
        <v>7212</v>
      </c>
      <c r="BG2876" s="1" t="s">
        <v>44</v>
      </c>
      <c r="BH2876" s="1" t="s">
        <v>6669</v>
      </c>
      <c r="BI2876" s="1" t="s">
        <v>5473</v>
      </c>
      <c r="BJ2876" s="1" t="s">
        <v>9881</v>
      </c>
      <c r="BK2876" s="1" t="s">
        <v>44</v>
      </c>
      <c r="BL2876" s="1" t="s">
        <v>6669</v>
      </c>
      <c r="BM2876" s="1" t="s">
        <v>5474</v>
      </c>
      <c r="BN2876" s="1" t="s">
        <v>10690</v>
      </c>
      <c r="BO2876" s="1" t="s">
        <v>44</v>
      </c>
      <c r="BP2876" s="1" t="s">
        <v>6669</v>
      </c>
      <c r="BQ2876" s="1" t="s">
        <v>5475</v>
      </c>
      <c r="BR2876" s="1" t="s">
        <v>11187</v>
      </c>
      <c r="BS2876" s="1" t="s">
        <v>370</v>
      </c>
      <c r="BT2876" s="1" t="s">
        <v>8933</v>
      </c>
    </row>
    <row r="2877" spans="1:73" ht="13.5" customHeight="1" x14ac:dyDescent="0.25">
      <c r="A2877" s="4" t="str">
        <f t="shared" si="87"/>
        <v>1687_풍각남면_301</v>
      </c>
      <c r="B2877" s="1">
        <v>1687</v>
      </c>
      <c r="C2877" s="1" t="s">
        <v>11322</v>
      </c>
      <c r="D2877" s="1" t="s">
        <v>11323</v>
      </c>
      <c r="E2877" s="1">
        <v>2876</v>
      </c>
      <c r="F2877" s="1">
        <v>14</v>
      </c>
      <c r="G2877" s="1" t="s">
        <v>5157</v>
      </c>
      <c r="H2877" s="1" t="s">
        <v>6469</v>
      </c>
      <c r="I2877" s="1">
        <v>8</v>
      </c>
      <c r="L2877" s="1">
        <v>4</v>
      </c>
      <c r="M2877" s="1" t="s">
        <v>12714</v>
      </c>
      <c r="N2877" s="1" t="s">
        <v>13216</v>
      </c>
      <c r="S2877" s="1" t="s">
        <v>93</v>
      </c>
      <c r="T2877" s="1" t="s">
        <v>6597</v>
      </c>
      <c r="U2877" s="1" t="s">
        <v>1089</v>
      </c>
      <c r="V2877" s="1" t="s">
        <v>6744</v>
      </c>
      <c r="Y2877" s="1" t="s">
        <v>5249</v>
      </c>
      <c r="Z2877" s="1" t="s">
        <v>8474</v>
      </c>
      <c r="AC2877" s="1">
        <v>23</v>
      </c>
      <c r="AD2877" s="1" t="s">
        <v>202</v>
      </c>
      <c r="AE2877" s="1" t="s">
        <v>8736</v>
      </c>
    </row>
    <row r="2878" spans="1:73" ht="13.5" customHeight="1" x14ac:dyDescent="0.25">
      <c r="A2878" s="4" t="str">
        <f t="shared" si="87"/>
        <v>1687_풍각남면_301</v>
      </c>
      <c r="B2878" s="1">
        <v>1687</v>
      </c>
      <c r="C2878" s="1" t="s">
        <v>11322</v>
      </c>
      <c r="D2878" s="1" t="s">
        <v>11323</v>
      </c>
      <c r="E2878" s="1">
        <v>2877</v>
      </c>
      <c r="F2878" s="1">
        <v>14</v>
      </c>
      <c r="G2878" s="1" t="s">
        <v>5157</v>
      </c>
      <c r="H2878" s="1" t="s">
        <v>6469</v>
      </c>
      <c r="I2878" s="1">
        <v>8</v>
      </c>
      <c r="L2878" s="1">
        <v>4</v>
      </c>
      <c r="M2878" s="1" t="s">
        <v>12714</v>
      </c>
      <c r="N2878" s="1" t="s">
        <v>13216</v>
      </c>
      <c r="S2878" s="1" t="s">
        <v>341</v>
      </c>
      <c r="T2878" s="1" t="s">
        <v>6594</v>
      </c>
      <c r="U2878" s="1" t="s">
        <v>53</v>
      </c>
      <c r="V2878" s="1" t="s">
        <v>6668</v>
      </c>
      <c r="Y2878" s="1" t="s">
        <v>3233</v>
      </c>
      <c r="Z2878" s="1" t="s">
        <v>8346</v>
      </c>
      <c r="AC2878" s="1">
        <v>26</v>
      </c>
      <c r="AD2878" s="1" t="s">
        <v>141</v>
      </c>
      <c r="AE2878" s="1" t="s">
        <v>8729</v>
      </c>
      <c r="AJ2878" s="1" t="s">
        <v>17</v>
      </c>
      <c r="AK2878" s="1" t="s">
        <v>8908</v>
      </c>
      <c r="AL2878" s="1" t="s">
        <v>51</v>
      </c>
      <c r="AM2878" s="1" t="s">
        <v>8849</v>
      </c>
      <c r="AN2878" s="1" t="s">
        <v>41</v>
      </c>
      <c r="AO2878" s="1" t="s">
        <v>6620</v>
      </c>
      <c r="AP2878" s="1" t="s">
        <v>669</v>
      </c>
      <c r="AQ2878" s="1" t="s">
        <v>7014</v>
      </c>
      <c r="AR2878" s="1" t="s">
        <v>5476</v>
      </c>
      <c r="AS2878" s="1" t="s">
        <v>11695</v>
      </c>
    </row>
    <row r="2879" spans="1:73" ht="13.5" customHeight="1" x14ac:dyDescent="0.25">
      <c r="A2879" s="4" t="str">
        <f t="shared" si="87"/>
        <v>1687_풍각남면_301</v>
      </c>
      <c r="B2879" s="1">
        <v>1687</v>
      </c>
      <c r="C2879" s="1" t="s">
        <v>11322</v>
      </c>
      <c r="D2879" s="1" t="s">
        <v>11323</v>
      </c>
      <c r="E2879" s="1">
        <v>2878</v>
      </c>
      <c r="F2879" s="1">
        <v>14</v>
      </c>
      <c r="G2879" s="1" t="s">
        <v>5157</v>
      </c>
      <c r="H2879" s="1" t="s">
        <v>6469</v>
      </c>
      <c r="I2879" s="1">
        <v>8</v>
      </c>
      <c r="L2879" s="1">
        <v>4</v>
      </c>
      <c r="M2879" s="1" t="s">
        <v>12714</v>
      </c>
      <c r="N2879" s="1" t="s">
        <v>13216</v>
      </c>
      <c r="S2879" s="1" t="s">
        <v>70</v>
      </c>
      <c r="T2879" s="1" t="s">
        <v>6596</v>
      </c>
      <c r="Y2879" s="1" t="s">
        <v>13982</v>
      </c>
      <c r="Z2879" s="1" t="s">
        <v>8475</v>
      </c>
      <c r="AC2879" s="1">
        <v>11</v>
      </c>
      <c r="AD2879" s="1" t="s">
        <v>192</v>
      </c>
      <c r="AE2879" s="1" t="s">
        <v>8735</v>
      </c>
    </row>
    <row r="2880" spans="1:73" ht="13.5" customHeight="1" x14ac:dyDescent="0.25">
      <c r="A2880" s="4" t="str">
        <f t="shared" si="87"/>
        <v>1687_풍각남면_301</v>
      </c>
      <c r="B2880" s="1">
        <v>1687</v>
      </c>
      <c r="C2880" s="1" t="s">
        <v>11322</v>
      </c>
      <c r="D2880" s="1" t="s">
        <v>11323</v>
      </c>
      <c r="E2880" s="1">
        <v>2879</v>
      </c>
      <c r="F2880" s="1">
        <v>14</v>
      </c>
      <c r="G2880" s="1" t="s">
        <v>5157</v>
      </c>
      <c r="H2880" s="1" t="s">
        <v>6469</v>
      </c>
      <c r="I2880" s="1">
        <v>8</v>
      </c>
      <c r="L2880" s="1">
        <v>4</v>
      </c>
      <c r="M2880" s="1" t="s">
        <v>12714</v>
      </c>
      <c r="N2880" s="1" t="s">
        <v>13216</v>
      </c>
      <c r="S2880" s="1" t="s">
        <v>914</v>
      </c>
      <c r="T2880" s="1" t="s">
        <v>6611</v>
      </c>
      <c r="Y2880" s="1" t="s">
        <v>5477</v>
      </c>
      <c r="Z2880" s="1" t="s">
        <v>8476</v>
      </c>
      <c r="AC2880" s="1">
        <v>4</v>
      </c>
      <c r="AD2880" s="1" t="s">
        <v>72</v>
      </c>
      <c r="AE2880" s="1" t="s">
        <v>8718</v>
      </c>
    </row>
    <row r="2881" spans="1:73" ht="13.5" customHeight="1" x14ac:dyDescent="0.25">
      <c r="A2881" s="4" t="str">
        <f t="shared" si="87"/>
        <v>1687_풍각남면_301</v>
      </c>
      <c r="B2881" s="1">
        <v>1687</v>
      </c>
      <c r="C2881" s="1" t="s">
        <v>11322</v>
      </c>
      <c r="D2881" s="1" t="s">
        <v>11323</v>
      </c>
      <c r="E2881" s="1">
        <v>2880</v>
      </c>
      <c r="F2881" s="1">
        <v>14</v>
      </c>
      <c r="G2881" s="1" t="s">
        <v>5157</v>
      </c>
      <c r="H2881" s="1" t="s">
        <v>6469</v>
      </c>
      <c r="I2881" s="1">
        <v>8</v>
      </c>
      <c r="L2881" s="1">
        <v>4</v>
      </c>
      <c r="M2881" s="1" t="s">
        <v>12714</v>
      </c>
      <c r="N2881" s="1" t="s">
        <v>13216</v>
      </c>
      <c r="S2881" s="1" t="s">
        <v>343</v>
      </c>
      <c r="T2881" s="1" t="s">
        <v>6604</v>
      </c>
      <c r="Y2881" s="1" t="s">
        <v>1134</v>
      </c>
      <c r="Z2881" s="1" t="s">
        <v>7353</v>
      </c>
      <c r="AC2881" s="1">
        <v>3</v>
      </c>
      <c r="AD2881" s="1" t="s">
        <v>96</v>
      </c>
      <c r="AE2881" s="1" t="s">
        <v>8721</v>
      </c>
      <c r="AF2881" s="1" t="s">
        <v>97</v>
      </c>
      <c r="AG2881" s="1" t="s">
        <v>8774</v>
      </c>
    </row>
    <row r="2882" spans="1:73" ht="13.5" customHeight="1" x14ac:dyDescent="0.25">
      <c r="A2882" s="4" t="str">
        <f t="shared" si="87"/>
        <v>1687_풍각남면_301</v>
      </c>
      <c r="B2882" s="1">
        <v>1687</v>
      </c>
      <c r="C2882" s="1" t="s">
        <v>11322</v>
      </c>
      <c r="D2882" s="1" t="s">
        <v>11323</v>
      </c>
      <c r="E2882" s="1">
        <v>2881</v>
      </c>
      <c r="F2882" s="1">
        <v>14</v>
      </c>
      <c r="G2882" s="1" t="s">
        <v>5157</v>
      </c>
      <c r="H2882" s="1" t="s">
        <v>6469</v>
      </c>
      <c r="I2882" s="1">
        <v>8</v>
      </c>
      <c r="L2882" s="1">
        <v>5</v>
      </c>
      <c r="M2882" s="1" t="s">
        <v>12715</v>
      </c>
      <c r="N2882" s="1" t="s">
        <v>13206</v>
      </c>
      <c r="O2882" s="1" t="s">
        <v>6</v>
      </c>
      <c r="P2882" s="1" t="s">
        <v>6578</v>
      </c>
      <c r="T2882" s="1" t="s">
        <v>11368</v>
      </c>
      <c r="U2882" s="1" t="s">
        <v>402</v>
      </c>
      <c r="V2882" s="1" t="s">
        <v>6694</v>
      </c>
      <c r="W2882" s="1" t="s">
        <v>74</v>
      </c>
      <c r="X2882" s="1" t="s">
        <v>7057</v>
      </c>
      <c r="Y2882" s="1" t="s">
        <v>5478</v>
      </c>
      <c r="Z2882" s="1" t="s">
        <v>7526</v>
      </c>
      <c r="AC2882" s="1">
        <v>61</v>
      </c>
      <c r="AD2882" s="1" t="s">
        <v>661</v>
      </c>
      <c r="AE2882" s="1" t="s">
        <v>8765</v>
      </c>
      <c r="AJ2882" s="1" t="s">
        <v>17</v>
      </c>
      <c r="AK2882" s="1" t="s">
        <v>8908</v>
      </c>
      <c r="AL2882" s="1" t="s">
        <v>737</v>
      </c>
      <c r="AM2882" s="1" t="s">
        <v>8867</v>
      </c>
      <c r="AT2882" s="1" t="s">
        <v>5479</v>
      </c>
      <c r="AU2882" s="1" t="s">
        <v>9235</v>
      </c>
      <c r="AV2882" s="1" t="s">
        <v>5480</v>
      </c>
      <c r="AW2882" s="1" t="s">
        <v>9656</v>
      </c>
      <c r="BG2882" s="1" t="s">
        <v>5479</v>
      </c>
      <c r="BH2882" s="1" t="s">
        <v>9235</v>
      </c>
      <c r="BI2882" s="1" t="s">
        <v>4827</v>
      </c>
      <c r="BJ2882" s="1" t="s">
        <v>10259</v>
      </c>
      <c r="BK2882" s="1" t="s">
        <v>471</v>
      </c>
      <c r="BL2882" s="1" t="s">
        <v>9170</v>
      </c>
      <c r="BM2882" s="1" t="s">
        <v>5481</v>
      </c>
      <c r="BN2882" s="1" t="s">
        <v>10691</v>
      </c>
      <c r="BO2882" s="1" t="s">
        <v>281</v>
      </c>
      <c r="BP2882" s="1" t="s">
        <v>9918</v>
      </c>
      <c r="BQ2882" s="1" t="s">
        <v>4323</v>
      </c>
      <c r="BR2882" s="1" t="s">
        <v>11105</v>
      </c>
      <c r="BS2882" s="1" t="s">
        <v>77</v>
      </c>
      <c r="BT2882" s="1" t="s">
        <v>8882</v>
      </c>
    </row>
    <row r="2883" spans="1:73" ht="13.5" customHeight="1" x14ac:dyDescent="0.25">
      <c r="A2883" s="4" t="str">
        <f t="shared" si="87"/>
        <v>1687_풍각남면_301</v>
      </c>
      <c r="B2883" s="1">
        <v>1687</v>
      </c>
      <c r="C2883" s="1" t="s">
        <v>11322</v>
      </c>
      <c r="D2883" s="1" t="s">
        <v>11323</v>
      </c>
      <c r="E2883" s="1">
        <v>2882</v>
      </c>
      <c r="F2883" s="1">
        <v>14</v>
      </c>
      <c r="G2883" s="1" t="s">
        <v>5157</v>
      </c>
      <c r="H2883" s="1" t="s">
        <v>6469</v>
      </c>
      <c r="I2883" s="1">
        <v>8</v>
      </c>
      <c r="L2883" s="1">
        <v>5</v>
      </c>
      <c r="M2883" s="1" t="s">
        <v>12715</v>
      </c>
      <c r="N2883" s="1" t="s">
        <v>13206</v>
      </c>
      <c r="S2883" s="1" t="s">
        <v>52</v>
      </c>
      <c r="T2883" s="1" t="s">
        <v>6593</v>
      </c>
      <c r="W2883" s="1" t="s">
        <v>145</v>
      </c>
      <c r="X2883" s="1" t="s">
        <v>7059</v>
      </c>
      <c r="Y2883" s="1" t="s">
        <v>405</v>
      </c>
      <c r="Z2883" s="1" t="s">
        <v>7177</v>
      </c>
      <c r="AC2883" s="1">
        <v>34</v>
      </c>
      <c r="AD2883" s="1" t="s">
        <v>55</v>
      </c>
      <c r="AE2883" s="1" t="s">
        <v>8716</v>
      </c>
      <c r="AJ2883" s="1" t="s">
        <v>1654</v>
      </c>
      <c r="AK2883" s="1" t="s">
        <v>8909</v>
      </c>
      <c r="AL2883" s="1" t="s">
        <v>51</v>
      </c>
      <c r="AM2883" s="1" t="s">
        <v>8849</v>
      </c>
      <c r="AT2883" s="1" t="s">
        <v>3866</v>
      </c>
      <c r="AU2883" s="1" t="s">
        <v>9216</v>
      </c>
      <c r="AV2883" s="1" t="s">
        <v>3867</v>
      </c>
      <c r="AW2883" s="1" t="s">
        <v>8436</v>
      </c>
      <c r="BG2883" s="1" t="s">
        <v>931</v>
      </c>
      <c r="BH2883" s="1" t="s">
        <v>6813</v>
      </c>
      <c r="BI2883" s="1" t="s">
        <v>3868</v>
      </c>
      <c r="BJ2883" s="1" t="s">
        <v>9637</v>
      </c>
      <c r="BK2883" s="1" t="s">
        <v>5287</v>
      </c>
      <c r="BL2883" s="1" t="s">
        <v>9942</v>
      </c>
      <c r="BM2883" s="1" t="s">
        <v>4781</v>
      </c>
      <c r="BN2883" s="1" t="s">
        <v>10249</v>
      </c>
      <c r="BO2883" s="1" t="s">
        <v>78</v>
      </c>
      <c r="BP2883" s="1" t="s">
        <v>6689</v>
      </c>
      <c r="BQ2883" s="1" t="s">
        <v>5433</v>
      </c>
      <c r="BR2883" s="1" t="s">
        <v>11070</v>
      </c>
      <c r="BS2883" s="1" t="s">
        <v>86</v>
      </c>
      <c r="BT2883" s="1" t="s">
        <v>8853</v>
      </c>
    </row>
    <row r="2884" spans="1:73" ht="13.5" customHeight="1" x14ac:dyDescent="0.25">
      <c r="A2884" s="4" t="str">
        <f t="shared" si="87"/>
        <v>1687_풍각남면_301</v>
      </c>
      <c r="B2884" s="1">
        <v>1687</v>
      </c>
      <c r="C2884" s="1" t="s">
        <v>11322</v>
      </c>
      <c r="D2884" s="1" t="s">
        <v>11323</v>
      </c>
      <c r="E2884" s="1">
        <v>2883</v>
      </c>
      <c r="F2884" s="1">
        <v>14</v>
      </c>
      <c r="G2884" s="1" t="s">
        <v>5157</v>
      </c>
      <c r="H2884" s="1" t="s">
        <v>6469</v>
      </c>
      <c r="I2884" s="1">
        <v>8</v>
      </c>
      <c r="L2884" s="1">
        <v>5</v>
      </c>
      <c r="M2884" s="1" t="s">
        <v>12715</v>
      </c>
      <c r="N2884" s="1" t="s">
        <v>13206</v>
      </c>
      <c r="S2884" s="1" t="s">
        <v>5447</v>
      </c>
      <c r="T2884" s="1" t="s">
        <v>6658</v>
      </c>
      <c r="AC2884" s="1">
        <v>14</v>
      </c>
      <c r="AD2884" s="1" t="s">
        <v>240</v>
      </c>
      <c r="AE2884" s="1" t="s">
        <v>8740</v>
      </c>
    </row>
    <row r="2885" spans="1:73" ht="13.5" customHeight="1" x14ac:dyDescent="0.25">
      <c r="A2885" s="4" t="str">
        <f t="shared" si="87"/>
        <v>1687_풍각남면_301</v>
      </c>
      <c r="B2885" s="1">
        <v>1687</v>
      </c>
      <c r="C2885" s="1" t="s">
        <v>11322</v>
      </c>
      <c r="D2885" s="1" t="s">
        <v>11323</v>
      </c>
      <c r="E2885" s="1">
        <v>2884</v>
      </c>
      <c r="F2885" s="1">
        <v>14</v>
      </c>
      <c r="G2885" s="1" t="s">
        <v>5157</v>
      </c>
      <c r="H2885" s="1" t="s">
        <v>6469</v>
      </c>
      <c r="I2885" s="1">
        <v>8</v>
      </c>
      <c r="L2885" s="1">
        <v>5</v>
      </c>
      <c r="M2885" s="1" t="s">
        <v>12715</v>
      </c>
      <c r="N2885" s="1" t="s">
        <v>13206</v>
      </c>
      <c r="S2885" s="1" t="s">
        <v>5448</v>
      </c>
      <c r="T2885" s="1" t="s">
        <v>6659</v>
      </c>
      <c r="AC2885" s="1">
        <v>11</v>
      </c>
      <c r="AD2885" s="1" t="s">
        <v>192</v>
      </c>
      <c r="AE2885" s="1" t="s">
        <v>8735</v>
      </c>
    </row>
    <row r="2886" spans="1:73" ht="13.5" customHeight="1" x14ac:dyDescent="0.25">
      <c r="A2886" s="4" t="str">
        <f t="shared" si="87"/>
        <v>1687_풍각남면_301</v>
      </c>
      <c r="B2886" s="1">
        <v>1687</v>
      </c>
      <c r="C2886" s="1" t="s">
        <v>11322</v>
      </c>
      <c r="D2886" s="1" t="s">
        <v>11323</v>
      </c>
      <c r="E2886" s="1">
        <v>2885</v>
      </c>
      <c r="F2886" s="1">
        <v>14</v>
      </c>
      <c r="G2886" s="1" t="s">
        <v>5157</v>
      </c>
      <c r="H2886" s="1" t="s">
        <v>6469</v>
      </c>
      <c r="I2886" s="1">
        <v>8</v>
      </c>
      <c r="L2886" s="1">
        <v>5</v>
      </c>
      <c r="M2886" s="1" t="s">
        <v>12715</v>
      </c>
      <c r="N2886" s="1" t="s">
        <v>13206</v>
      </c>
      <c r="T2886" s="1" t="s">
        <v>11389</v>
      </c>
      <c r="U2886" s="1" t="s">
        <v>326</v>
      </c>
      <c r="V2886" s="1" t="s">
        <v>6686</v>
      </c>
      <c r="Y2886" s="1" t="s">
        <v>5482</v>
      </c>
      <c r="Z2886" s="1" t="s">
        <v>8477</v>
      </c>
      <c r="AG2886" s="1" t="s">
        <v>8784</v>
      </c>
      <c r="AI2886" s="1" t="s">
        <v>8901</v>
      </c>
    </row>
    <row r="2887" spans="1:73" ht="13.5" customHeight="1" x14ac:dyDescent="0.25">
      <c r="A2887" s="4" t="str">
        <f t="shared" si="87"/>
        <v>1687_풍각남면_301</v>
      </c>
      <c r="B2887" s="1">
        <v>1687</v>
      </c>
      <c r="C2887" s="1" t="s">
        <v>11322</v>
      </c>
      <c r="D2887" s="1" t="s">
        <v>11323</v>
      </c>
      <c r="E2887" s="1">
        <v>2886</v>
      </c>
      <c r="F2887" s="1">
        <v>14</v>
      </c>
      <c r="G2887" s="1" t="s">
        <v>5157</v>
      </c>
      <c r="H2887" s="1" t="s">
        <v>6469</v>
      </c>
      <c r="I2887" s="1">
        <v>8</v>
      </c>
      <c r="L2887" s="1">
        <v>5</v>
      </c>
      <c r="M2887" s="1" t="s">
        <v>12715</v>
      </c>
      <c r="N2887" s="1" t="s">
        <v>13206</v>
      </c>
      <c r="T2887" s="1" t="s">
        <v>11389</v>
      </c>
      <c r="U2887" s="1" t="s">
        <v>326</v>
      </c>
      <c r="V2887" s="1" t="s">
        <v>6686</v>
      </c>
      <c r="Y2887" s="1" t="s">
        <v>2824</v>
      </c>
      <c r="Z2887" s="1" t="s">
        <v>8478</v>
      </c>
      <c r="AF2887" s="1" t="s">
        <v>1021</v>
      </c>
      <c r="AG2887" s="1" t="s">
        <v>8784</v>
      </c>
      <c r="AH2887" s="1" t="s">
        <v>2761</v>
      </c>
      <c r="AI2887" s="1" t="s">
        <v>8901</v>
      </c>
    </row>
    <row r="2888" spans="1:73" ht="13.5" customHeight="1" x14ac:dyDescent="0.25">
      <c r="A2888" s="4" t="str">
        <f t="shared" si="87"/>
        <v>1687_풍각남면_301</v>
      </c>
      <c r="B2888" s="1">
        <v>1687</v>
      </c>
      <c r="C2888" s="1" t="s">
        <v>11322</v>
      </c>
      <c r="D2888" s="1" t="s">
        <v>11323</v>
      </c>
      <c r="E2888" s="1">
        <v>2887</v>
      </c>
      <c r="F2888" s="1">
        <v>14</v>
      </c>
      <c r="G2888" s="1" t="s">
        <v>5157</v>
      </c>
      <c r="H2888" s="1" t="s">
        <v>6469</v>
      </c>
      <c r="I2888" s="1">
        <v>9</v>
      </c>
      <c r="J2888" s="1" t="s">
        <v>5483</v>
      </c>
      <c r="K2888" s="1" t="s">
        <v>6559</v>
      </c>
      <c r="L2888" s="1">
        <v>1</v>
      </c>
      <c r="M2888" s="1" t="s">
        <v>12716</v>
      </c>
      <c r="N2888" s="1" t="s">
        <v>13217</v>
      </c>
      <c r="O2888" s="1" t="s">
        <v>6</v>
      </c>
      <c r="P2888" s="1" t="s">
        <v>6578</v>
      </c>
      <c r="T2888" s="1" t="s">
        <v>11369</v>
      </c>
      <c r="U2888" s="1" t="s">
        <v>3625</v>
      </c>
      <c r="V2888" s="1" t="s">
        <v>6902</v>
      </c>
      <c r="W2888" s="1" t="s">
        <v>2009</v>
      </c>
      <c r="X2888" s="1" t="s">
        <v>7087</v>
      </c>
      <c r="Y2888" s="1" t="s">
        <v>3717</v>
      </c>
      <c r="Z2888" s="1" t="s">
        <v>8005</v>
      </c>
      <c r="AC2888" s="1">
        <v>33</v>
      </c>
      <c r="AD2888" s="1" t="s">
        <v>574</v>
      </c>
      <c r="AE2888" s="1" t="s">
        <v>8762</v>
      </c>
      <c r="AJ2888" s="1" t="s">
        <v>17</v>
      </c>
      <c r="AK2888" s="1" t="s">
        <v>8908</v>
      </c>
      <c r="AL2888" s="1" t="s">
        <v>559</v>
      </c>
      <c r="AM2888" s="1" t="s">
        <v>8928</v>
      </c>
      <c r="AT2888" s="1" t="s">
        <v>3247</v>
      </c>
      <c r="AU2888" s="1" t="s">
        <v>9236</v>
      </c>
      <c r="AV2888" s="1" t="s">
        <v>1453</v>
      </c>
      <c r="AW2888" s="1" t="s">
        <v>7230</v>
      </c>
      <c r="BG2888" s="1" t="s">
        <v>3247</v>
      </c>
      <c r="BH2888" s="1" t="s">
        <v>9236</v>
      </c>
      <c r="BI2888" s="1" t="s">
        <v>5484</v>
      </c>
      <c r="BJ2888" s="1" t="s">
        <v>10260</v>
      </c>
      <c r="BK2888" s="1" t="s">
        <v>3247</v>
      </c>
      <c r="BL2888" s="1" t="s">
        <v>9236</v>
      </c>
      <c r="BM2888" s="1" t="s">
        <v>5485</v>
      </c>
      <c r="BN2888" s="1" t="s">
        <v>9347</v>
      </c>
      <c r="BO2888" s="1" t="s">
        <v>60</v>
      </c>
      <c r="BP2888" s="1" t="s">
        <v>7012</v>
      </c>
      <c r="BQ2888" s="1" t="s">
        <v>5486</v>
      </c>
      <c r="BR2888" s="1" t="s">
        <v>11188</v>
      </c>
      <c r="BS2888" s="1" t="s">
        <v>370</v>
      </c>
      <c r="BT2888" s="1" t="s">
        <v>8933</v>
      </c>
    </row>
    <row r="2889" spans="1:73" ht="13.5" customHeight="1" x14ac:dyDescent="0.25">
      <c r="A2889" s="4" t="str">
        <f t="shared" si="87"/>
        <v>1687_풍각남면_301</v>
      </c>
      <c r="B2889" s="1">
        <v>1687</v>
      </c>
      <c r="C2889" s="1" t="s">
        <v>11322</v>
      </c>
      <c r="D2889" s="1" t="s">
        <v>11323</v>
      </c>
      <c r="E2889" s="1">
        <v>2888</v>
      </c>
      <c r="F2889" s="1">
        <v>14</v>
      </c>
      <c r="G2889" s="1" t="s">
        <v>5157</v>
      </c>
      <c r="H2889" s="1" t="s">
        <v>6469</v>
      </c>
      <c r="I2889" s="1">
        <v>9</v>
      </c>
      <c r="L2889" s="1">
        <v>1</v>
      </c>
      <c r="M2889" s="1" t="s">
        <v>12716</v>
      </c>
      <c r="N2889" s="1" t="s">
        <v>13217</v>
      </c>
      <c r="S2889" s="1" t="s">
        <v>52</v>
      </c>
      <c r="T2889" s="1" t="s">
        <v>6593</v>
      </c>
      <c r="U2889" s="1" t="s">
        <v>83</v>
      </c>
      <c r="V2889" s="1" t="s">
        <v>11397</v>
      </c>
      <c r="Y2889" s="1" t="s">
        <v>5487</v>
      </c>
      <c r="Z2889" s="1" t="s">
        <v>8479</v>
      </c>
      <c r="AC2889" s="1">
        <v>30</v>
      </c>
      <c r="AD2889" s="1" t="s">
        <v>136</v>
      </c>
      <c r="AE2889" s="1" t="s">
        <v>8728</v>
      </c>
      <c r="AJ2889" s="1" t="s">
        <v>17</v>
      </c>
      <c r="AK2889" s="1" t="s">
        <v>8908</v>
      </c>
      <c r="AL2889" s="1" t="s">
        <v>108</v>
      </c>
      <c r="AM2889" s="1" t="s">
        <v>8869</v>
      </c>
      <c r="AT2889" s="1" t="s">
        <v>60</v>
      </c>
      <c r="AU2889" s="1" t="s">
        <v>7012</v>
      </c>
      <c r="AV2889" s="1" t="s">
        <v>5488</v>
      </c>
      <c r="AW2889" s="1" t="s">
        <v>9657</v>
      </c>
      <c r="BG2889" s="1" t="s">
        <v>60</v>
      </c>
      <c r="BH2889" s="1" t="s">
        <v>7012</v>
      </c>
      <c r="BI2889" s="1" t="s">
        <v>988</v>
      </c>
      <c r="BJ2889" s="1" t="s">
        <v>7985</v>
      </c>
      <c r="BK2889" s="1" t="s">
        <v>60</v>
      </c>
      <c r="BL2889" s="1" t="s">
        <v>7012</v>
      </c>
      <c r="BM2889" s="1" t="s">
        <v>2463</v>
      </c>
      <c r="BN2889" s="1" t="s">
        <v>8501</v>
      </c>
      <c r="BO2889" s="1" t="s">
        <v>159</v>
      </c>
      <c r="BP2889" s="1" t="s">
        <v>9166</v>
      </c>
      <c r="BQ2889" s="1" t="s">
        <v>5489</v>
      </c>
      <c r="BR2889" s="1" t="s">
        <v>12296</v>
      </c>
      <c r="BS2889" s="1" t="s">
        <v>351</v>
      </c>
      <c r="BT2889" s="1" t="s">
        <v>8854</v>
      </c>
    </row>
    <row r="2890" spans="1:73" ht="13.5" customHeight="1" x14ac:dyDescent="0.25">
      <c r="A2890" s="4" t="str">
        <f t="shared" si="87"/>
        <v>1687_풍각남면_301</v>
      </c>
      <c r="B2890" s="1">
        <v>1687</v>
      </c>
      <c r="C2890" s="1" t="s">
        <v>11322</v>
      </c>
      <c r="D2890" s="1" t="s">
        <v>11323</v>
      </c>
      <c r="E2890" s="1">
        <v>2889</v>
      </c>
      <c r="F2890" s="1">
        <v>14</v>
      </c>
      <c r="G2890" s="1" t="s">
        <v>5157</v>
      </c>
      <c r="H2890" s="1" t="s">
        <v>6469</v>
      </c>
      <c r="I2890" s="1">
        <v>9</v>
      </c>
      <c r="L2890" s="1">
        <v>2</v>
      </c>
      <c r="M2890" s="1" t="s">
        <v>6359</v>
      </c>
      <c r="N2890" s="1" t="s">
        <v>11271</v>
      </c>
      <c r="T2890" s="1" t="s">
        <v>11368</v>
      </c>
      <c r="U2890" s="1" t="s">
        <v>1034</v>
      </c>
      <c r="V2890" s="1" t="s">
        <v>6739</v>
      </c>
      <c r="W2890" s="1" t="s">
        <v>898</v>
      </c>
      <c r="X2890" s="1" t="s">
        <v>7075</v>
      </c>
      <c r="Y2890" s="1" t="s">
        <v>1395</v>
      </c>
      <c r="Z2890" s="1" t="s">
        <v>8480</v>
      </c>
      <c r="AC2890" s="1">
        <v>74</v>
      </c>
      <c r="AD2890" s="1" t="s">
        <v>240</v>
      </c>
      <c r="AE2890" s="1" t="s">
        <v>8740</v>
      </c>
      <c r="AJ2890" s="1" t="s">
        <v>17</v>
      </c>
      <c r="AK2890" s="1" t="s">
        <v>8908</v>
      </c>
      <c r="AL2890" s="1" t="s">
        <v>57</v>
      </c>
      <c r="AM2890" s="1" t="s">
        <v>8919</v>
      </c>
      <c r="AT2890" s="1" t="s">
        <v>60</v>
      </c>
      <c r="AU2890" s="1" t="s">
        <v>7012</v>
      </c>
      <c r="AV2890" s="1" t="s">
        <v>2800</v>
      </c>
      <c r="AW2890" s="1" t="s">
        <v>9565</v>
      </c>
      <c r="BG2890" s="1" t="s">
        <v>60</v>
      </c>
      <c r="BH2890" s="1" t="s">
        <v>7012</v>
      </c>
      <c r="BI2890" s="1" t="s">
        <v>4173</v>
      </c>
      <c r="BJ2890" s="1" t="s">
        <v>8397</v>
      </c>
      <c r="BK2890" s="1" t="s">
        <v>60</v>
      </c>
      <c r="BL2890" s="1" t="s">
        <v>7012</v>
      </c>
      <c r="BM2890" s="1" t="s">
        <v>5490</v>
      </c>
      <c r="BN2890" s="1" t="s">
        <v>10692</v>
      </c>
      <c r="BO2890" s="1" t="s">
        <v>618</v>
      </c>
      <c r="BP2890" s="1" t="s">
        <v>6817</v>
      </c>
      <c r="BQ2890" s="1" t="s">
        <v>5491</v>
      </c>
      <c r="BR2890" s="1" t="s">
        <v>11189</v>
      </c>
      <c r="BS2890" s="1" t="s">
        <v>57</v>
      </c>
      <c r="BT2890" s="1" t="s">
        <v>8919</v>
      </c>
      <c r="BU2890" s="1" t="s">
        <v>14211</v>
      </c>
    </row>
    <row r="2891" spans="1:73" ht="13.5" customHeight="1" x14ac:dyDescent="0.25">
      <c r="A2891" s="4" t="str">
        <f t="shared" si="87"/>
        <v>1687_풍각남면_301</v>
      </c>
      <c r="B2891" s="1">
        <v>1687</v>
      </c>
      <c r="C2891" s="1" t="s">
        <v>11322</v>
      </c>
      <c r="D2891" s="1" t="s">
        <v>11323</v>
      </c>
      <c r="E2891" s="1">
        <v>2890</v>
      </c>
      <c r="F2891" s="1">
        <v>14</v>
      </c>
      <c r="G2891" s="1" t="s">
        <v>5157</v>
      </c>
      <c r="H2891" s="1" t="s">
        <v>6469</v>
      </c>
      <c r="I2891" s="1">
        <v>9</v>
      </c>
      <c r="L2891" s="1">
        <v>2</v>
      </c>
      <c r="M2891" s="1" t="s">
        <v>6359</v>
      </c>
      <c r="N2891" s="1" t="s">
        <v>11271</v>
      </c>
      <c r="S2891" s="1" t="s">
        <v>52</v>
      </c>
      <c r="T2891" s="1" t="s">
        <v>6593</v>
      </c>
      <c r="W2891" s="1" t="s">
        <v>84</v>
      </c>
      <c r="X2891" s="1" t="s">
        <v>11440</v>
      </c>
      <c r="Y2891" s="1" t="s">
        <v>140</v>
      </c>
      <c r="Z2891" s="1" t="s">
        <v>7129</v>
      </c>
      <c r="AC2891" s="1">
        <v>54</v>
      </c>
      <c r="AD2891" s="1" t="s">
        <v>264</v>
      </c>
      <c r="AE2891" s="1" t="s">
        <v>8743</v>
      </c>
      <c r="AJ2891" s="1" t="s">
        <v>17</v>
      </c>
      <c r="AK2891" s="1" t="s">
        <v>8908</v>
      </c>
      <c r="AL2891" s="1" t="s">
        <v>4174</v>
      </c>
      <c r="AM2891" s="1" t="s">
        <v>8946</v>
      </c>
      <c r="AT2891" s="1" t="s">
        <v>60</v>
      </c>
      <c r="AU2891" s="1" t="s">
        <v>7012</v>
      </c>
      <c r="AV2891" s="1" t="s">
        <v>1292</v>
      </c>
      <c r="AW2891" s="1" t="s">
        <v>8145</v>
      </c>
      <c r="BG2891" s="1" t="s">
        <v>60</v>
      </c>
      <c r="BH2891" s="1" t="s">
        <v>7012</v>
      </c>
      <c r="BI2891" s="1" t="s">
        <v>603</v>
      </c>
      <c r="BJ2891" s="1" t="s">
        <v>8688</v>
      </c>
      <c r="BK2891" s="1" t="s">
        <v>60</v>
      </c>
      <c r="BL2891" s="1" t="s">
        <v>7012</v>
      </c>
      <c r="BM2891" s="1" t="s">
        <v>5492</v>
      </c>
      <c r="BN2891" s="1" t="s">
        <v>10693</v>
      </c>
      <c r="BO2891" s="1" t="s">
        <v>293</v>
      </c>
      <c r="BP2891" s="1" t="s">
        <v>6947</v>
      </c>
      <c r="BQ2891" s="1" t="s">
        <v>5493</v>
      </c>
      <c r="BR2891" s="1" t="s">
        <v>11190</v>
      </c>
      <c r="BS2891" s="1" t="s">
        <v>587</v>
      </c>
      <c r="BT2891" s="1" t="s">
        <v>8884</v>
      </c>
    </row>
    <row r="2892" spans="1:73" ht="13.5" customHeight="1" x14ac:dyDescent="0.25">
      <c r="A2892" s="4" t="str">
        <f t="shared" si="87"/>
        <v>1687_풍각남면_301</v>
      </c>
      <c r="B2892" s="1">
        <v>1687</v>
      </c>
      <c r="C2892" s="1" t="s">
        <v>11322</v>
      </c>
      <c r="D2892" s="1" t="s">
        <v>11323</v>
      </c>
      <c r="E2892" s="1">
        <v>2891</v>
      </c>
      <c r="F2892" s="1">
        <v>14</v>
      </c>
      <c r="G2892" s="1" t="s">
        <v>5157</v>
      </c>
      <c r="H2892" s="1" t="s">
        <v>6469</v>
      </c>
      <c r="I2892" s="1">
        <v>9</v>
      </c>
      <c r="L2892" s="1">
        <v>2</v>
      </c>
      <c r="M2892" s="1" t="s">
        <v>6359</v>
      </c>
      <c r="N2892" s="1" t="s">
        <v>11271</v>
      </c>
      <c r="S2892" s="1" t="s">
        <v>93</v>
      </c>
      <c r="T2892" s="1" t="s">
        <v>6597</v>
      </c>
      <c r="U2892" s="1" t="s">
        <v>1034</v>
      </c>
      <c r="V2892" s="1" t="s">
        <v>6739</v>
      </c>
      <c r="Y2892" s="1" t="s">
        <v>5494</v>
      </c>
      <c r="Z2892" s="1" t="s">
        <v>8481</v>
      </c>
      <c r="AC2892" s="1">
        <v>20</v>
      </c>
      <c r="AD2892" s="1" t="s">
        <v>1066</v>
      </c>
      <c r="AE2892" s="1" t="s">
        <v>7176</v>
      </c>
      <c r="BU2892" s="1" t="s">
        <v>14212</v>
      </c>
    </row>
    <row r="2893" spans="1:73" ht="13.5" customHeight="1" x14ac:dyDescent="0.25">
      <c r="A2893" s="4" t="str">
        <f t="shared" si="87"/>
        <v>1687_풍각남면_301</v>
      </c>
      <c r="B2893" s="1">
        <v>1687</v>
      </c>
      <c r="C2893" s="1" t="s">
        <v>11322</v>
      </c>
      <c r="D2893" s="1" t="s">
        <v>11323</v>
      </c>
      <c r="E2893" s="1">
        <v>2892</v>
      </c>
      <c r="F2893" s="1">
        <v>14</v>
      </c>
      <c r="G2893" s="1" t="s">
        <v>5157</v>
      </c>
      <c r="H2893" s="1" t="s">
        <v>6469</v>
      </c>
      <c r="I2893" s="1">
        <v>9</v>
      </c>
      <c r="L2893" s="1">
        <v>2</v>
      </c>
      <c r="M2893" s="1" t="s">
        <v>6359</v>
      </c>
      <c r="N2893" s="1" t="s">
        <v>11271</v>
      </c>
      <c r="S2893" s="1" t="s">
        <v>341</v>
      </c>
      <c r="T2893" s="1" t="s">
        <v>6594</v>
      </c>
      <c r="W2893" s="1" t="s">
        <v>145</v>
      </c>
      <c r="X2893" s="1" t="s">
        <v>7059</v>
      </c>
      <c r="Y2893" s="1" t="s">
        <v>140</v>
      </c>
      <c r="Z2893" s="1" t="s">
        <v>7129</v>
      </c>
      <c r="AC2893" s="1">
        <v>40</v>
      </c>
      <c r="AD2893" s="1" t="s">
        <v>327</v>
      </c>
      <c r="AE2893" s="1" t="s">
        <v>8748</v>
      </c>
    </row>
    <row r="2894" spans="1:73" ht="13.5" customHeight="1" x14ac:dyDescent="0.25">
      <c r="A2894" s="4" t="str">
        <f t="shared" si="87"/>
        <v>1687_풍각남면_301</v>
      </c>
      <c r="B2894" s="1">
        <v>1687</v>
      </c>
      <c r="C2894" s="1" t="s">
        <v>11322</v>
      </c>
      <c r="D2894" s="1" t="s">
        <v>11323</v>
      </c>
      <c r="E2894" s="1">
        <v>2893</v>
      </c>
      <c r="F2894" s="1">
        <v>14</v>
      </c>
      <c r="G2894" s="1" t="s">
        <v>5157</v>
      </c>
      <c r="H2894" s="1" t="s">
        <v>6469</v>
      </c>
      <c r="I2894" s="1">
        <v>9</v>
      </c>
      <c r="L2894" s="1">
        <v>2</v>
      </c>
      <c r="M2894" s="1" t="s">
        <v>6359</v>
      </c>
      <c r="N2894" s="1" t="s">
        <v>11271</v>
      </c>
      <c r="S2894" s="1" t="s">
        <v>343</v>
      </c>
      <c r="T2894" s="1" t="s">
        <v>6604</v>
      </c>
      <c r="Y2894" s="1" t="s">
        <v>2156</v>
      </c>
      <c r="Z2894" s="1" t="s">
        <v>8482</v>
      </c>
      <c r="AC2894" s="1">
        <v>2</v>
      </c>
      <c r="AD2894" s="1" t="s">
        <v>69</v>
      </c>
      <c r="AE2894" s="1" t="s">
        <v>6722</v>
      </c>
      <c r="AF2894" s="1" t="s">
        <v>97</v>
      </c>
      <c r="AG2894" s="1" t="s">
        <v>8774</v>
      </c>
    </row>
    <row r="2895" spans="1:73" ht="13.5" customHeight="1" x14ac:dyDescent="0.25">
      <c r="A2895" s="4" t="str">
        <f t="shared" si="87"/>
        <v>1687_풍각남면_301</v>
      </c>
      <c r="B2895" s="1">
        <v>1687</v>
      </c>
      <c r="C2895" s="1" t="s">
        <v>11322</v>
      </c>
      <c r="D2895" s="1" t="s">
        <v>11323</v>
      </c>
      <c r="E2895" s="1">
        <v>2894</v>
      </c>
      <c r="F2895" s="1">
        <v>14</v>
      </c>
      <c r="G2895" s="1" t="s">
        <v>5157</v>
      </c>
      <c r="H2895" s="1" t="s">
        <v>6469</v>
      </c>
      <c r="I2895" s="1">
        <v>9</v>
      </c>
      <c r="L2895" s="1">
        <v>3</v>
      </c>
      <c r="M2895" s="1" t="s">
        <v>12717</v>
      </c>
      <c r="N2895" s="1" t="s">
        <v>13218</v>
      </c>
      <c r="T2895" s="1" t="s">
        <v>11369</v>
      </c>
      <c r="U2895" s="1" t="s">
        <v>5495</v>
      </c>
      <c r="V2895" s="1" t="s">
        <v>6998</v>
      </c>
      <c r="W2895" s="1" t="s">
        <v>898</v>
      </c>
      <c r="X2895" s="1" t="s">
        <v>7075</v>
      </c>
      <c r="Y2895" s="1" t="s">
        <v>5496</v>
      </c>
      <c r="Z2895" s="1" t="s">
        <v>8483</v>
      </c>
      <c r="AC2895" s="1">
        <v>45</v>
      </c>
      <c r="AD2895" s="1" t="s">
        <v>406</v>
      </c>
      <c r="AE2895" s="1" t="s">
        <v>8755</v>
      </c>
      <c r="AJ2895" s="1" t="s">
        <v>17</v>
      </c>
      <c r="AK2895" s="1" t="s">
        <v>8908</v>
      </c>
      <c r="AL2895" s="1" t="s">
        <v>57</v>
      </c>
      <c r="AM2895" s="1" t="s">
        <v>8919</v>
      </c>
      <c r="AT2895" s="1" t="s">
        <v>60</v>
      </c>
      <c r="AU2895" s="1" t="s">
        <v>7012</v>
      </c>
      <c r="AV2895" s="1" t="s">
        <v>1395</v>
      </c>
      <c r="AW2895" s="1" t="s">
        <v>8480</v>
      </c>
      <c r="BG2895" s="1" t="s">
        <v>60</v>
      </c>
      <c r="BH2895" s="1" t="s">
        <v>7012</v>
      </c>
      <c r="BI2895" s="1" t="s">
        <v>2800</v>
      </c>
      <c r="BJ2895" s="1" t="s">
        <v>9565</v>
      </c>
      <c r="BK2895" s="1" t="s">
        <v>60</v>
      </c>
      <c r="BL2895" s="1" t="s">
        <v>7012</v>
      </c>
      <c r="BM2895" s="1" t="s">
        <v>4173</v>
      </c>
      <c r="BN2895" s="1" t="s">
        <v>8397</v>
      </c>
      <c r="BO2895" s="1" t="s">
        <v>148</v>
      </c>
      <c r="BP2895" s="1" t="s">
        <v>11401</v>
      </c>
      <c r="BQ2895" s="1" t="s">
        <v>5497</v>
      </c>
      <c r="BR2895" s="1" t="s">
        <v>12220</v>
      </c>
      <c r="BS2895" s="1" t="s">
        <v>238</v>
      </c>
      <c r="BT2895" s="1" t="s">
        <v>8872</v>
      </c>
      <c r="BU2895" s="1" t="s">
        <v>14213</v>
      </c>
    </row>
    <row r="2896" spans="1:73" ht="13.5" customHeight="1" x14ac:dyDescent="0.25">
      <c r="A2896" s="4" t="str">
        <f t="shared" si="87"/>
        <v>1687_풍각남면_301</v>
      </c>
      <c r="B2896" s="1">
        <v>1687</v>
      </c>
      <c r="C2896" s="1" t="s">
        <v>11322</v>
      </c>
      <c r="D2896" s="1" t="s">
        <v>11323</v>
      </c>
      <c r="E2896" s="1">
        <v>2895</v>
      </c>
      <c r="F2896" s="1">
        <v>14</v>
      </c>
      <c r="G2896" s="1" t="s">
        <v>5157</v>
      </c>
      <c r="H2896" s="1" t="s">
        <v>6469</v>
      </c>
      <c r="I2896" s="1">
        <v>9</v>
      </c>
      <c r="L2896" s="1">
        <v>3</v>
      </c>
      <c r="M2896" s="1" t="s">
        <v>12717</v>
      </c>
      <c r="N2896" s="1" t="s">
        <v>13218</v>
      </c>
      <c r="S2896" s="1" t="s">
        <v>52</v>
      </c>
      <c r="T2896" s="1" t="s">
        <v>6593</v>
      </c>
      <c r="U2896" s="1" t="s">
        <v>83</v>
      </c>
      <c r="V2896" s="1" t="s">
        <v>11397</v>
      </c>
      <c r="W2896" s="1" t="s">
        <v>4929</v>
      </c>
      <c r="X2896" s="1" t="s">
        <v>6686</v>
      </c>
      <c r="Y2896" s="1" t="s">
        <v>140</v>
      </c>
      <c r="Z2896" s="1" t="s">
        <v>7129</v>
      </c>
      <c r="AC2896" s="1">
        <v>33</v>
      </c>
      <c r="AD2896" s="1" t="s">
        <v>574</v>
      </c>
      <c r="AE2896" s="1" t="s">
        <v>8762</v>
      </c>
      <c r="AJ2896" s="1" t="s">
        <v>17</v>
      </c>
      <c r="AK2896" s="1" t="s">
        <v>8908</v>
      </c>
      <c r="AL2896" s="1" t="s">
        <v>1060</v>
      </c>
      <c r="AM2896" s="1" t="s">
        <v>8923</v>
      </c>
      <c r="AT2896" s="1" t="s">
        <v>669</v>
      </c>
      <c r="AU2896" s="1" t="s">
        <v>7014</v>
      </c>
      <c r="AV2896" s="1" t="s">
        <v>11317</v>
      </c>
      <c r="AW2896" s="1" t="s">
        <v>13530</v>
      </c>
      <c r="BG2896" s="1" t="s">
        <v>60</v>
      </c>
      <c r="BH2896" s="1" t="s">
        <v>7012</v>
      </c>
      <c r="BI2896" s="1" t="s">
        <v>310</v>
      </c>
      <c r="BJ2896" s="1" t="s">
        <v>7854</v>
      </c>
      <c r="BK2896" s="1" t="s">
        <v>60</v>
      </c>
      <c r="BL2896" s="1" t="s">
        <v>7012</v>
      </c>
      <c r="BM2896" s="1" t="s">
        <v>1309</v>
      </c>
      <c r="BN2896" s="1" t="s">
        <v>8281</v>
      </c>
      <c r="BO2896" s="1" t="s">
        <v>60</v>
      </c>
      <c r="BP2896" s="1" t="s">
        <v>7012</v>
      </c>
      <c r="BQ2896" s="1" t="s">
        <v>5498</v>
      </c>
      <c r="BR2896" s="1" t="s">
        <v>11191</v>
      </c>
      <c r="BS2896" s="1" t="s">
        <v>537</v>
      </c>
      <c r="BT2896" s="1" t="s">
        <v>8937</v>
      </c>
      <c r="BU2896" s="1" t="s">
        <v>14214</v>
      </c>
    </row>
    <row r="2897" spans="1:73" ht="13.5" customHeight="1" x14ac:dyDescent="0.25">
      <c r="A2897" s="4" t="str">
        <f t="shared" ref="A2897:A2935" si="88">HYPERLINK("http://kyu.snu.ac.kr/sdhj/index.jsp?type=hj/GK14817_00IH_0001_0302.jpg","1687_풍각남면_302")</f>
        <v>1687_풍각남면_302</v>
      </c>
      <c r="B2897" s="1">
        <v>1687</v>
      </c>
      <c r="C2897" s="1" t="s">
        <v>11322</v>
      </c>
      <c r="D2897" s="1" t="s">
        <v>11323</v>
      </c>
      <c r="E2897" s="1">
        <v>2896</v>
      </c>
      <c r="F2897" s="1">
        <v>14</v>
      </c>
      <c r="G2897" s="1" t="s">
        <v>5157</v>
      </c>
      <c r="H2897" s="1" t="s">
        <v>6469</v>
      </c>
      <c r="I2897" s="1">
        <v>9</v>
      </c>
      <c r="L2897" s="1">
        <v>3</v>
      </c>
      <c r="M2897" s="1" t="s">
        <v>12717</v>
      </c>
      <c r="N2897" s="1" t="s">
        <v>13218</v>
      </c>
      <c r="S2897" s="1" t="s">
        <v>70</v>
      </c>
      <c r="T2897" s="1" t="s">
        <v>6596</v>
      </c>
      <c r="Y2897" s="1" t="s">
        <v>2022</v>
      </c>
      <c r="Z2897" s="1" t="s">
        <v>7592</v>
      </c>
      <c r="AC2897" s="1">
        <v>12</v>
      </c>
      <c r="AD2897" s="1" t="s">
        <v>150</v>
      </c>
      <c r="AE2897" s="1" t="s">
        <v>8731</v>
      </c>
    </row>
    <row r="2898" spans="1:73" ht="13.5" customHeight="1" x14ac:dyDescent="0.25">
      <c r="A2898" s="4" t="str">
        <f t="shared" si="88"/>
        <v>1687_풍각남면_302</v>
      </c>
      <c r="B2898" s="1">
        <v>1687</v>
      </c>
      <c r="C2898" s="1" t="s">
        <v>11322</v>
      </c>
      <c r="D2898" s="1" t="s">
        <v>11323</v>
      </c>
      <c r="E2898" s="1">
        <v>2897</v>
      </c>
      <c r="F2898" s="1">
        <v>14</v>
      </c>
      <c r="G2898" s="1" t="s">
        <v>5157</v>
      </c>
      <c r="H2898" s="1" t="s">
        <v>6469</v>
      </c>
      <c r="I2898" s="1">
        <v>9</v>
      </c>
      <c r="L2898" s="1">
        <v>3</v>
      </c>
      <c r="M2898" s="1" t="s">
        <v>12717</v>
      </c>
      <c r="N2898" s="1" t="s">
        <v>13218</v>
      </c>
      <c r="S2898" s="1" t="s">
        <v>93</v>
      </c>
      <c r="T2898" s="1" t="s">
        <v>6597</v>
      </c>
      <c r="Y2898" s="1" t="s">
        <v>5499</v>
      </c>
      <c r="Z2898" s="1" t="s">
        <v>8484</v>
      </c>
      <c r="AC2898" s="1">
        <v>8</v>
      </c>
      <c r="AD2898" s="1" t="s">
        <v>429</v>
      </c>
      <c r="AE2898" s="1" t="s">
        <v>8759</v>
      </c>
    </row>
    <row r="2899" spans="1:73" ht="13.5" customHeight="1" x14ac:dyDescent="0.25">
      <c r="A2899" s="4" t="str">
        <f t="shared" si="88"/>
        <v>1687_풍각남면_302</v>
      </c>
      <c r="B2899" s="1">
        <v>1687</v>
      </c>
      <c r="C2899" s="1" t="s">
        <v>11322</v>
      </c>
      <c r="D2899" s="1" t="s">
        <v>11323</v>
      </c>
      <c r="E2899" s="1">
        <v>2898</v>
      </c>
      <c r="F2899" s="1">
        <v>14</v>
      </c>
      <c r="G2899" s="1" t="s">
        <v>5157</v>
      </c>
      <c r="H2899" s="1" t="s">
        <v>6469</v>
      </c>
      <c r="I2899" s="1">
        <v>9</v>
      </c>
      <c r="L2899" s="1">
        <v>4</v>
      </c>
      <c r="M2899" s="1" t="s">
        <v>12718</v>
      </c>
      <c r="N2899" s="1" t="s">
        <v>13219</v>
      </c>
      <c r="T2899" s="1" t="s">
        <v>11368</v>
      </c>
      <c r="U2899" s="1" t="s">
        <v>5500</v>
      </c>
      <c r="V2899" s="1" t="s">
        <v>6999</v>
      </c>
      <c r="W2899" s="1" t="s">
        <v>898</v>
      </c>
      <c r="X2899" s="1" t="s">
        <v>7075</v>
      </c>
      <c r="Y2899" s="1" t="s">
        <v>5501</v>
      </c>
      <c r="Z2899" s="1" t="s">
        <v>7865</v>
      </c>
      <c r="AC2899" s="1">
        <v>40</v>
      </c>
      <c r="AD2899" s="1" t="s">
        <v>327</v>
      </c>
      <c r="AE2899" s="1" t="s">
        <v>8748</v>
      </c>
      <c r="AJ2899" s="1" t="s">
        <v>17</v>
      </c>
      <c r="AK2899" s="1" t="s">
        <v>8908</v>
      </c>
      <c r="AL2899" s="1" t="s">
        <v>57</v>
      </c>
      <c r="AM2899" s="1" t="s">
        <v>8919</v>
      </c>
      <c r="AT2899" s="1" t="s">
        <v>60</v>
      </c>
      <c r="AU2899" s="1" t="s">
        <v>7012</v>
      </c>
      <c r="AV2899" s="1" t="s">
        <v>1395</v>
      </c>
      <c r="AW2899" s="1" t="s">
        <v>8480</v>
      </c>
      <c r="BG2899" s="1" t="s">
        <v>60</v>
      </c>
      <c r="BH2899" s="1" t="s">
        <v>7012</v>
      </c>
      <c r="BI2899" s="1" t="s">
        <v>2800</v>
      </c>
      <c r="BJ2899" s="1" t="s">
        <v>9565</v>
      </c>
      <c r="BK2899" s="1" t="s">
        <v>60</v>
      </c>
      <c r="BL2899" s="1" t="s">
        <v>7012</v>
      </c>
      <c r="BM2899" s="1" t="s">
        <v>4520</v>
      </c>
      <c r="BN2899" s="1" t="s">
        <v>8397</v>
      </c>
      <c r="BO2899" s="1" t="s">
        <v>148</v>
      </c>
      <c r="BP2899" s="1" t="s">
        <v>11401</v>
      </c>
      <c r="BQ2899" s="1" t="s">
        <v>5502</v>
      </c>
      <c r="BR2899" s="1" t="s">
        <v>12220</v>
      </c>
      <c r="BS2899" s="1" t="s">
        <v>238</v>
      </c>
      <c r="BT2899" s="1" t="s">
        <v>8872</v>
      </c>
      <c r="BU2899" s="1" t="s">
        <v>14215</v>
      </c>
    </row>
    <row r="2900" spans="1:73" ht="13.5" customHeight="1" x14ac:dyDescent="0.25">
      <c r="A2900" s="4" t="str">
        <f t="shared" si="88"/>
        <v>1687_풍각남면_302</v>
      </c>
      <c r="B2900" s="1">
        <v>1687</v>
      </c>
      <c r="C2900" s="1" t="s">
        <v>11322</v>
      </c>
      <c r="D2900" s="1" t="s">
        <v>11323</v>
      </c>
      <c r="E2900" s="1">
        <v>2899</v>
      </c>
      <c r="F2900" s="1">
        <v>14</v>
      </c>
      <c r="G2900" s="1" t="s">
        <v>5157</v>
      </c>
      <c r="H2900" s="1" t="s">
        <v>6469</v>
      </c>
      <c r="I2900" s="1">
        <v>9</v>
      </c>
      <c r="L2900" s="1">
        <v>4</v>
      </c>
      <c r="M2900" s="1" t="s">
        <v>12718</v>
      </c>
      <c r="N2900" s="1" t="s">
        <v>13219</v>
      </c>
      <c r="S2900" s="1" t="s">
        <v>52</v>
      </c>
      <c r="T2900" s="1" t="s">
        <v>6593</v>
      </c>
      <c r="U2900" s="1" t="s">
        <v>83</v>
      </c>
      <c r="V2900" s="1" t="s">
        <v>11397</v>
      </c>
      <c r="W2900" s="1" t="s">
        <v>98</v>
      </c>
      <c r="X2900" s="1" t="s">
        <v>11439</v>
      </c>
      <c r="Y2900" s="1" t="s">
        <v>140</v>
      </c>
      <c r="Z2900" s="1" t="s">
        <v>7129</v>
      </c>
      <c r="AC2900" s="1">
        <v>36</v>
      </c>
      <c r="AD2900" s="1" t="s">
        <v>76</v>
      </c>
      <c r="AE2900" s="1" t="s">
        <v>8719</v>
      </c>
      <c r="AJ2900" s="1" t="s">
        <v>17</v>
      </c>
      <c r="AK2900" s="1" t="s">
        <v>8908</v>
      </c>
      <c r="AL2900" s="1" t="s">
        <v>1394</v>
      </c>
      <c r="AM2900" s="1" t="s">
        <v>8881</v>
      </c>
      <c r="AT2900" s="1" t="s">
        <v>148</v>
      </c>
      <c r="AU2900" s="1" t="s">
        <v>11760</v>
      </c>
      <c r="AV2900" s="1" t="s">
        <v>3665</v>
      </c>
      <c r="AW2900" s="1" t="s">
        <v>8055</v>
      </c>
      <c r="BG2900" s="1" t="s">
        <v>60</v>
      </c>
      <c r="BH2900" s="1" t="s">
        <v>7012</v>
      </c>
      <c r="BI2900" s="1" t="s">
        <v>5112</v>
      </c>
      <c r="BJ2900" s="1" t="s">
        <v>10130</v>
      </c>
      <c r="BK2900" s="1" t="s">
        <v>60</v>
      </c>
      <c r="BL2900" s="1" t="s">
        <v>7012</v>
      </c>
      <c r="BM2900" s="1" t="s">
        <v>5503</v>
      </c>
      <c r="BN2900" s="1" t="s">
        <v>10694</v>
      </c>
      <c r="BO2900" s="1" t="s">
        <v>148</v>
      </c>
      <c r="BP2900" s="1" t="s">
        <v>11401</v>
      </c>
      <c r="BQ2900" s="1" t="s">
        <v>13983</v>
      </c>
      <c r="BR2900" s="1" t="s">
        <v>12152</v>
      </c>
      <c r="BS2900" s="1" t="s">
        <v>2174</v>
      </c>
      <c r="BT2900" s="1" t="s">
        <v>8936</v>
      </c>
      <c r="BU2900" s="1" t="s">
        <v>14216</v>
      </c>
    </row>
    <row r="2901" spans="1:73" ht="13.5" customHeight="1" x14ac:dyDescent="0.25">
      <c r="A2901" s="4" t="str">
        <f t="shared" si="88"/>
        <v>1687_풍각남면_302</v>
      </c>
      <c r="B2901" s="1">
        <v>1687</v>
      </c>
      <c r="C2901" s="1" t="s">
        <v>11322</v>
      </c>
      <c r="D2901" s="1" t="s">
        <v>11323</v>
      </c>
      <c r="E2901" s="1">
        <v>2900</v>
      </c>
      <c r="F2901" s="1">
        <v>14</v>
      </c>
      <c r="G2901" s="1" t="s">
        <v>5157</v>
      </c>
      <c r="H2901" s="1" t="s">
        <v>6469</v>
      </c>
      <c r="I2901" s="1">
        <v>9</v>
      </c>
      <c r="L2901" s="1">
        <v>4</v>
      </c>
      <c r="M2901" s="1" t="s">
        <v>12718</v>
      </c>
      <c r="N2901" s="1" t="s">
        <v>13219</v>
      </c>
      <c r="S2901" s="1" t="s">
        <v>463</v>
      </c>
      <c r="T2901" s="1" t="s">
        <v>6606</v>
      </c>
      <c r="U2901" s="1" t="s">
        <v>44</v>
      </c>
      <c r="V2901" s="1" t="s">
        <v>6669</v>
      </c>
      <c r="W2901" s="1" t="s">
        <v>509</v>
      </c>
      <c r="X2901" s="1" t="s">
        <v>7067</v>
      </c>
      <c r="Y2901" s="1" t="s">
        <v>5504</v>
      </c>
      <c r="Z2901" s="1" t="s">
        <v>8485</v>
      </c>
      <c r="AF2901" s="1" t="s">
        <v>443</v>
      </c>
      <c r="AG2901" s="1" t="s">
        <v>11537</v>
      </c>
    </row>
    <row r="2902" spans="1:73" ht="13.5" customHeight="1" x14ac:dyDescent="0.25">
      <c r="A2902" s="4" t="str">
        <f t="shared" si="88"/>
        <v>1687_풍각남면_302</v>
      </c>
      <c r="B2902" s="1">
        <v>1687</v>
      </c>
      <c r="C2902" s="1" t="s">
        <v>11322</v>
      </c>
      <c r="D2902" s="1" t="s">
        <v>11323</v>
      </c>
      <c r="E2902" s="1">
        <v>2901</v>
      </c>
      <c r="F2902" s="1">
        <v>14</v>
      </c>
      <c r="G2902" s="1" t="s">
        <v>5157</v>
      </c>
      <c r="H2902" s="1" t="s">
        <v>6469</v>
      </c>
      <c r="I2902" s="1">
        <v>9</v>
      </c>
      <c r="L2902" s="1">
        <v>4</v>
      </c>
      <c r="M2902" s="1" t="s">
        <v>12718</v>
      </c>
      <c r="N2902" s="1" t="s">
        <v>13219</v>
      </c>
      <c r="S2902" s="1" t="s">
        <v>70</v>
      </c>
      <c r="T2902" s="1" t="s">
        <v>6596</v>
      </c>
      <c r="Y2902" s="1" t="s">
        <v>3075</v>
      </c>
      <c r="Z2902" s="1" t="s">
        <v>8486</v>
      </c>
      <c r="AC2902" s="1">
        <v>16</v>
      </c>
      <c r="AD2902" s="1" t="s">
        <v>1075</v>
      </c>
      <c r="AE2902" s="1" t="s">
        <v>8769</v>
      </c>
    </row>
    <row r="2903" spans="1:73" ht="13.5" customHeight="1" x14ac:dyDescent="0.25">
      <c r="A2903" s="4" t="str">
        <f t="shared" si="88"/>
        <v>1687_풍각남면_302</v>
      </c>
      <c r="B2903" s="1">
        <v>1687</v>
      </c>
      <c r="C2903" s="1" t="s">
        <v>11322</v>
      </c>
      <c r="D2903" s="1" t="s">
        <v>11323</v>
      </c>
      <c r="E2903" s="1">
        <v>2902</v>
      </c>
      <c r="F2903" s="1">
        <v>14</v>
      </c>
      <c r="G2903" s="1" t="s">
        <v>5157</v>
      </c>
      <c r="H2903" s="1" t="s">
        <v>6469</v>
      </c>
      <c r="I2903" s="1">
        <v>9</v>
      </c>
      <c r="L2903" s="1">
        <v>4</v>
      </c>
      <c r="M2903" s="1" t="s">
        <v>12718</v>
      </c>
      <c r="N2903" s="1" t="s">
        <v>13219</v>
      </c>
      <c r="S2903" s="1" t="s">
        <v>70</v>
      </c>
      <c r="T2903" s="1" t="s">
        <v>6596</v>
      </c>
      <c r="Y2903" s="1" t="s">
        <v>5505</v>
      </c>
      <c r="Z2903" s="1" t="s">
        <v>8487</v>
      </c>
      <c r="AC2903" s="1">
        <v>10</v>
      </c>
      <c r="AD2903" s="1" t="s">
        <v>67</v>
      </c>
      <c r="AE2903" s="1" t="s">
        <v>8717</v>
      </c>
    </row>
    <row r="2904" spans="1:73" ht="13.5" customHeight="1" x14ac:dyDescent="0.25">
      <c r="A2904" s="4" t="str">
        <f t="shared" si="88"/>
        <v>1687_풍각남면_302</v>
      </c>
      <c r="B2904" s="1">
        <v>1687</v>
      </c>
      <c r="C2904" s="1" t="s">
        <v>11322</v>
      </c>
      <c r="D2904" s="1" t="s">
        <v>11323</v>
      </c>
      <c r="E2904" s="1">
        <v>2903</v>
      </c>
      <c r="F2904" s="1">
        <v>14</v>
      </c>
      <c r="G2904" s="1" t="s">
        <v>5157</v>
      </c>
      <c r="H2904" s="1" t="s">
        <v>6469</v>
      </c>
      <c r="I2904" s="1">
        <v>9</v>
      </c>
      <c r="L2904" s="1">
        <v>4</v>
      </c>
      <c r="M2904" s="1" t="s">
        <v>12718</v>
      </c>
      <c r="N2904" s="1" t="s">
        <v>13219</v>
      </c>
      <c r="S2904" s="1" t="s">
        <v>70</v>
      </c>
      <c r="T2904" s="1" t="s">
        <v>6596</v>
      </c>
      <c r="Y2904" s="1" t="s">
        <v>5506</v>
      </c>
      <c r="Z2904" s="1" t="s">
        <v>7594</v>
      </c>
      <c r="AC2904" s="1">
        <v>5</v>
      </c>
      <c r="AD2904" s="1" t="s">
        <v>133</v>
      </c>
      <c r="AE2904" s="1" t="s">
        <v>8727</v>
      </c>
    </row>
    <row r="2905" spans="1:73" ht="13.5" customHeight="1" x14ac:dyDescent="0.25">
      <c r="A2905" s="4" t="str">
        <f t="shared" si="88"/>
        <v>1687_풍각남면_302</v>
      </c>
      <c r="B2905" s="1">
        <v>1687</v>
      </c>
      <c r="C2905" s="1" t="s">
        <v>11322</v>
      </c>
      <c r="D2905" s="1" t="s">
        <v>11323</v>
      </c>
      <c r="E2905" s="1">
        <v>2904</v>
      </c>
      <c r="F2905" s="1">
        <v>14</v>
      </c>
      <c r="G2905" s="1" t="s">
        <v>5157</v>
      </c>
      <c r="H2905" s="1" t="s">
        <v>6469</v>
      </c>
      <c r="I2905" s="1">
        <v>9</v>
      </c>
      <c r="L2905" s="1">
        <v>4</v>
      </c>
      <c r="M2905" s="1" t="s">
        <v>12718</v>
      </c>
      <c r="N2905" s="1" t="s">
        <v>13219</v>
      </c>
      <c r="S2905" s="1" t="s">
        <v>70</v>
      </c>
      <c r="T2905" s="1" t="s">
        <v>6596</v>
      </c>
      <c r="Y2905" s="1" t="s">
        <v>3119</v>
      </c>
      <c r="Z2905" s="1" t="s">
        <v>7865</v>
      </c>
      <c r="AC2905" s="1">
        <v>2</v>
      </c>
      <c r="AD2905" s="1" t="s">
        <v>69</v>
      </c>
      <c r="AE2905" s="1" t="s">
        <v>6722</v>
      </c>
      <c r="AF2905" s="1" t="s">
        <v>97</v>
      </c>
      <c r="AG2905" s="1" t="s">
        <v>8774</v>
      </c>
    </row>
    <row r="2906" spans="1:73" ht="13.5" customHeight="1" x14ac:dyDescent="0.25">
      <c r="A2906" s="4" t="str">
        <f t="shared" si="88"/>
        <v>1687_풍각남면_302</v>
      </c>
      <c r="B2906" s="1">
        <v>1687</v>
      </c>
      <c r="C2906" s="1" t="s">
        <v>11322</v>
      </c>
      <c r="D2906" s="1" t="s">
        <v>11323</v>
      </c>
      <c r="E2906" s="1">
        <v>2905</v>
      </c>
      <c r="F2906" s="1">
        <v>14</v>
      </c>
      <c r="G2906" s="1" t="s">
        <v>5157</v>
      </c>
      <c r="H2906" s="1" t="s">
        <v>6469</v>
      </c>
      <c r="I2906" s="1">
        <v>9</v>
      </c>
      <c r="L2906" s="1">
        <v>5</v>
      </c>
      <c r="M2906" s="1" t="s">
        <v>12719</v>
      </c>
      <c r="N2906" s="1" t="s">
        <v>13220</v>
      </c>
      <c r="T2906" s="1" t="s">
        <v>11369</v>
      </c>
      <c r="U2906" s="1" t="s">
        <v>5507</v>
      </c>
      <c r="V2906" s="1" t="s">
        <v>7000</v>
      </c>
      <c r="W2906" s="1" t="s">
        <v>84</v>
      </c>
      <c r="X2906" s="1" t="s">
        <v>11440</v>
      </c>
      <c r="Y2906" s="1" t="s">
        <v>5508</v>
      </c>
      <c r="Z2906" s="1" t="s">
        <v>8488</v>
      </c>
      <c r="AC2906" s="1">
        <v>42</v>
      </c>
      <c r="AD2906" s="1" t="s">
        <v>307</v>
      </c>
      <c r="AE2906" s="1" t="s">
        <v>8745</v>
      </c>
      <c r="AJ2906" s="1" t="s">
        <v>17</v>
      </c>
      <c r="AK2906" s="1" t="s">
        <v>8908</v>
      </c>
      <c r="AL2906" s="1" t="s">
        <v>5509</v>
      </c>
      <c r="AM2906" s="1" t="s">
        <v>8959</v>
      </c>
      <c r="AT2906" s="1" t="s">
        <v>60</v>
      </c>
      <c r="AU2906" s="1" t="s">
        <v>7012</v>
      </c>
      <c r="AV2906" s="1" t="s">
        <v>3750</v>
      </c>
      <c r="AW2906" s="1" t="s">
        <v>8395</v>
      </c>
      <c r="BG2906" s="1" t="s">
        <v>60</v>
      </c>
      <c r="BH2906" s="1" t="s">
        <v>7012</v>
      </c>
      <c r="BI2906" s="1" t="s">
        <v>5510</v>
      </c>
      <c r="BJ2906" s="1" t="s">
        <v>10261</v>
      </c>
      <c r="BM2906" s="1" t="s">
        <v>5511</v>
      </c>
      <c r="BN2906" s="1" t="s">
        <v>8926</v>
      </c>
      <c r="BO2906" s="1" t="s">
        <v>618</v>
      </c>
      <c r="BP2906" s="1" t="s">
        <v>6817</v>
      </c>
      <c r="BQ2906" s="1" t="s">
        <v>5512</v>
      </c>
      <c r="BR2906" s="1" t="s">
        <v>11192</v>
      </c>
      <c r="BS2906" s="1" t="s">
        <v>106</v>
      </c>
      <c r="BT2906" s="1" t="s">
        <v>8894</v>
      </c>
      <c r="BU2906" s="1" t="s">
        <v>14217</v>
      </c>
    </row>
    <row r="2907" spans="1:73" ht="13.5" customHeight="1" x14ac:dyDescent="0.25">
      <c r="A2907" s="4" t="str">
        <f t="shared" si="88"/>
        <v>1687_풍각남면_302</v>
      </c>
      <c r="B2907" s="1">
        <v>1687</v>
      </c>
      <c r="C2907" s="1" t="s">
        <v>11322</v>
      </c>
      <c r="D2907" s="1" t="s">
        <v>11323</v>
      </c>
      <c r="E2907" s="1">
        <v>2906</v>
      </c>
      <c r="F2907" s="1">
        <v>14</v>
      </c>
      <c r="G2907" s="1" t="s">
        <v>5157</v>
      </c>
      <c r="H2907" s="1" t="s">
        <v>6469</v>
      </c>
      <c r="I2907" s="1">
        <v>9</v>
      </c>
      <c r="L2907" s="1">
        <v>5</v>
      </c>
      <c r="M2907" s="1" t="s">
        <v>12719</v>
      </c>
      <c r="N2907" s="1" t="s">
        <v>13220</v>
      </c>
      <c r="S2907" s="1" t="s">
        <v>52</v>
      </c>
      <c r="T2907" s="1" t="s">
        <v>6593</v>
      </c>
      <c r="U2907" s="1" t="s">
        <v>5513</v>
      </c>
      <c r="V2907" s="1" t="s">
        <v>13625</v>
      </c>
      <c r="Y2907" s="1" t="s">
        <v>5514</v>
      </c>
      <c r="Z2907" s="1" t="s">
        <v>8489</v>
      </c>
      <c r="AC2907" s="1">
        <v>31</v>
      </c>
      <c r="AD2907" s="1" t="s">
        <v>247</v>
      </c>
      <c r="AE2907" s="1" t="s">
        <v>8741</v>
      </c>
      <c r="AJ2907" s="1" t="s">
        <v>17</v>
      </c>
      <c r="AK2907" s="1" t="s">
        <v>8908</v>
      </c>
      <c r="AL2907" s="1" t="s">
        <v>57</v>
      </c>
      <c r="AM2907" s="1" t="s">
        <v>8919</v>
      </c>
      <c r="AT2907" s="1" t="s">
        <v>60</v>
      </c>
      <c r="AU2907" s="1" t="s">
        <v>7012</v>
      </c>
      <c r="AV2907" s="1" t="s">
        <v>1395</v>
      </c>
      <c r="AW2907" s="1" t="s">
        <v>8480</v>
      </c>
      <c r="BG2907" s="1" t="s">
        <v>60</v>
      </c>
      <c r="BH2907" s="1" t="s">
        <v>7012</v>
      </c>
      <c r="BI2907" s="1" t="s">
        <v>2800</v>
      </c>
      <c r="BJ2907" s="1" t="s">
        <v>9565</v>
      </c>
      <c r="BK2907" s="1" t="s">
        <v>60</v>
      </c>
      <c r="BL2907" s="1" t="s">
        <v>7012</v>
      </c>
      <c r="BM2907" s="1" t="s">
        <v>4520</v>
      </c>
      <c r="BN2907" s="1" t="s">
        <v>8397</v>
      </c>
      <c r="BO2907" s="1" t="s">
        <v>148</v>
      </c>
      <c r="BP2907" s="1" t="s">
        <v>11401</v>
      </c>
      <c r="BQ2907" s="1" t="s">
        <v>5502</v>
      </c>
      <c r="BR2907" s="1" t="s">
        <v>12220</v>
      </c>
      <c r="BS2907" s="1" t="s">
        <v>238</v>
      </c>
      <c r="BT2907" s="1" t="s">
        <v>8872</v>
      </c>
      <c r="BU2907" s="1" t="s">
        <v>14218</v>
      </c>
    </row>
    <row r="2908" spans="1:73" ht="13.5" customHeight="1" x14ac:dyDescent="0.25">
      <c r="A2908" s="4" t="str">
        <f t="shared" si="88"/>
        <v>1687_풍각남면_302</v>
      </c>
      <c r="B2908" s="1">
        <v>1687</v>
      </c>
      <c r="C2908" s="1" t="s">
        <v>11322</v>
      </c>
      <c r="D2908" s="1" t="s">
        <v>11323</v>
      </c>
      <c r="E2908" s="1">
        <v>2907</v>
      </c>
      <c r="F2908" s="1">
        <v>14</v>
      </c>
      <c r="G2908" s="1" t="s">
        <v>5157</v>
      </c>
      <c r="H2908" s="1" t="s">
        <v>6469</v>
      </c>
      <c r="I2908" s="1">
        <v>9</v>
      </c>
      <c r="L2908" s="1">
        <v>5</v>
      </c>
      <c r="M2908" s="1" t="s">
        <v>12719</v>
      </c>
      <c r="N2908" s="1" t="s">
        <v>13220</v>
      </c>
      <c r="S2908" s="1" t="s">
        <v>70</v>
      </c>
      <c r="T2908" s="1" t="s">
        <v>6596</v>
      </c>
      <c r="Y2908" s="1" t="s">
        <v>5515</v>
      </c>
      <c r="Z2908" s="1" t="s">
        <v>8490</v>
      </c>
      <c r="AC2908" s="1">
        <v>14</v>
      </c>
      <c r="AD2908" s="1" t="s">
        <v>240</v>
      </c>
      <c r="AE2908" s="1" t="s">
        <v>8740</v>
      </c>
    </row>
    <row r="2909" spans="1:73" ht="13.5" customHeight="1" x14ac:dyDescent="0.25">
      <c r="A2909" s="4" t="str">
        <f t="shared" si="88"/>
        <v>1687_풍각남면_302</v>
      </c>
      <c r="B2909" s="1">
        <v>1687</v>
      </c>
      <c r="C2909" s="1" t="s">
        <v>11322</v>
      </c>
      <c r="D2909" s="1" t="s">
        <v>11323</v>
      </c>
      <c r="E2909" s="1">
        <v>2908</v>
      </c>
      <c r="F2909" s="1">
        <v>14</v>
      </c>
      <c r="G2909" s="1" t="s">
        <v>5157</v>
      </c>
      <c r="H2909" s="1" t="s">
        <v>6469</v>
      </c>
      <c r="I2909" s="1">
        <v>9</v>
      </c>
      <c r="L2909" s="1">
        <v>5</v>
      </c>
      <c r="M2909" s="1" t="s">
        <v>12719</v>
      </c>
      <c r="N2909" s="1" t="s">
        <v>13220</v>
      </c>
      <c r="S2909" s="1" t="s">
        <v>93</v>
      </c>
      <c r="T2909" s="1" t="s">
        <v>6597</v>
      </c>
      <c r="Y2909" s="1" t="s">
        <v>1131</v>
      </c>
      <c r="Z2909" s="1" t="s">
        <v>8491</v>
      </c>
      <c r="AC2909" s="1">
        <v>8</v>
      </c>
      <c r="AD2909" s="1" t="s">
        <v>429</v>
      </c>
      <c r="AE2909" s="1" t="s">
        <v>8759</v>
      </c>
    </row>
    <row r="2910" spans="1:73" ht="13.5" customHeight="1" x14ac:dyDescent="0.25">
      <c r="A2910" s="4" t="str">
        <f t="shared" si="88"/>
        <v>1687_풍각남면_302</v>
      </c>
      <c r="B2910" s="1">
        <v>1687</v>
      </c>
      <c r="C2910" s="1" t="s">
        <v>11322</v>
      </c>
      <c r="D2910" s="1" t="s">
        <v>11323</v>
      </c>
      <c r="E2910" s="1">
        <v>2909</v>
      </c>
      <c r="F2910" s="1">
        <v>14</v>
      </c>
      <c r="G2910" s="1" t="s">
        <v>5157</v>
      </c>
      <c r="H2910" s="1" t="s">
        <v>6469</v>
      </c>
      <c r="I2910" s="1">
        <v>9</v>
      </c>
      <c r="L2910" s="1">
        <v>5</v>
      </c>
      <c r="M2910" s="1" t="s">
        <v>12719</v>
      </c>
      <c r="N2910" s="1" t="s">
        <v>13220</v>
      </c>
      <c r="S2910" s="1" t="s">
        <v>66</v>
      </c>
      <c r="T2910" s="1" t="s">
        <v>11384</v>
      </c>
      <c r="U2910" s="1" t="s">
        <v>5516</v>
      </c>
      <c r="V2910" s="1" t="s">
        <v>7001</v>
      </c>
      <c r="Y2910" s="1" t="s">
        <v>3750</v>
      </c>
      <c r="Z2910" s="1" t="s">
        <v>8395</v>
      </c>
      <c r="AC2910" s="1">
        <v>67</v>
      </c>
      <c r="AD2910" s="1" t="s">
        <v>121</v>
      </c>
      <c r="AE2910" s="1" t="s">
        <v>8725</v>
      </c>
    </row>
    <row r="2911" spans="1:73" ht="13.5" customHeight="1" x14ac:dyDescent="0.25">
      <c r="A2911" s="4" t="str">
        <f t="shared" si="88"/>
        <v>1687_풍각남면_302</v>
      </c>
      <c r="B2911" s="1">
        <v>1687</v>
      </c>
      <c r="C2911" s="1" t="s">
        <v>11322</v>
      </c>
      <c r="D2911" s="1" t="s">
        <v>11323</v>
      </c>
      <c r="E2911" s="1">
        <v>2910</v>
      </c>
      <c r="F2911" s="1">
        <v>14</v>
      </c>
      <c r="G2911" s="1" t="s">
        <v>5157</v>
      </c>
      <c r="H2911" s="1" t="s">
        <v>6469</v>
      </c>
      <c r="I2911" s="1">
        <v>9</v>
      </c>
      <c r="L2911" s="1">
        <v>5</v>
      </c>
      <c r="M2911" s="1" t="s">
        <v>12719</v>
      </c>
      <c r="N2911" s="1" t="s">
        <v>13220</v>
      </c>
      <c r="S2911" s="1" t="s">
        <v>68</v>
      </c>
      <c r="T2911" s="1" t="s">
        <v>6595</v>
      </c>
      <c r="W2911" s="1" t="s">
        <v>560</v>
      </c>
      <c r="X2911" s="1" t="s">
        <v>7070</v>
      </c>
      <c r="Y2911" s="1" t="s">
        <v>140</v>
      </c>
      <c r="Z2911" s="1" t="s">
        <v>7129</v>
      </c>
      <c r="AC2911" s="1">
        <v>65</v>
      </c>
      <c r="AD2911" s="1" t="s">
        <v>133</v>
      </c>
      <c r="AE2911" s="1" t="s">
        <v>8727</v>
      </c>
    </row>
    <row r="2912" spans="1:73" ht="13.5" customHeight="1" x14ac:dyDescent="0.25">
      <c r="A2912" s="4" t="str">
        <f t="shared" si="88"/>
        <v>1687_풍각남면_302</v>
      </c>
      <c r="B2912" s="1">
        <v>1687</v>
      </c>
      <c r="C2912" s="1" t="s">
        <v>11322</v>
      </c>
      <c r="D2912" s="1" t="s">
        <v>11323</v>
      </c>
      <c r="E2912" s="1">
        <v>2911</v>
      </c>
      <c r="F2912" s="1">
        <v>14</v>
      </c>
      <c r="G2912" s="1" t="s">
        <v>5157</v>
      </c>
      <c r="H2912" s="1" t="s">
        <v>6469</v>
      </c>
      <c r="I2912" s="1">
        <v>9</v>
      </c>
      <c r="L2912" s="1">
        <v>5</v>
      </c>
      <c r="M2912" s="1" t="s">
        <v>12719</v>
      </c>
      <c r="N2912" s="1" t="s">
        <v>13220</v>
      </c>
      <c r="S2912" s="1" t="s">
        <v>147</v>
      </c>
      <c r="T2912" s="1" t="s">
        <v>6598</v>
      </c>
      <c r="U2912" s="1" t="s">
        <v>618</v>
      </c>
      <c r="V2912" s="1" t="s">
        <v>6817</v>
      </c>
      <c r="Y2912" s="1" t="s">
        <v>5517</v>
      </c>
      <c r="Z2912" s="1" t="s">
        <v>8002</v>
      </c>
      <c r="AC2912" s="1">
        <v>43</v>
      </c>
      <c r="AD2912" s="1" t="s">
        <v>382</v>
      </c>
      <c r="AE2912" s="1" t="s">
        <v>8753</v>
      </c>
      <c r="AG2912" s="1" t="s">
        <v>8774</v>
      </c>
    </row>
    <row r="2913" spans="1:73" ht="13.5" customHeight="1" x14ac:dyDescent="0.25">
      <c r="A2913" s="4" t="str">
        <f t="shared" si="88"/>
        <v>1687_풍각남면_302</v>
      </c>
      <c r="B2913" s="1">
        <v>1687</v>
      </c>
      <c r="C2913" s="1" t="s">
        <v>11322</v>
      </c>
      <c r="D2913" s="1" t="s">
        <v>11323</v>
      </c>
      <c r="E2913" s="1">
        <v>2912</v>
      </c>
      <c r="F2913" s="1">
        <v>14</v>
      </c>
      <c r="G2913" s="1" t="s">
        <v>5157</v>
      </c>
      <c r="H2913" s="1" t="s">
        <v>6469</v>
      </c>
      <c r="I2913" s="1">
        <v>9</v>
      </c>
      <c r="L2913" s="1">
        <v>5</v>
      </c>
      <c r="M2913" s="1" t="s">
        <v>12719</v>
      </c>
      <c r="N2913" s="1" t="s">
        <v>13220</v>
      </c>
      <c r="S2913" s="1" t="s">
        <v>544</v>
      </c>
      <c r="T2913" s="1" t="s">
        <v>6609</v>
      </c>
      <c r="U2913" s="1" t="s">
        <v>53</v>
      </c>
      <c r="V2913" s="1" t="s">
        <v>6668</v>
      </c>
      <c r="Y2913" s="1" t="s">
        <v>13909</v>
      </c>
      <c r="Z2913" s="1" t="s">
        <v>8492</v>
      </c>
      <c r="AC2913" s="1">
        <v>31</v>
      </c>
      <c r="AD2913" s="1" t="s">
        <v>247</v>
      </c>
      <c r="AE2913" s="1" t="s">
        <v>8741</v>
      </c>
      <c r="AG2913" s="1" t="s">
        <v>8774</v>
      </c>
    </row>
    <row r="2914" spans="1:73" ht="13.5" customHeight="1" x14ac:dyDescent="0.25">
      <c r="A2914" s="4" t="str">
        <f t="shared" si="88"/>
        <v>1687_풍각남면_302</v>
      </c>
      <c r="B2914" s="1">
        <v>1687</v>
      </c>
      <c r="C2914" s="1" t="s">
        <v>11322</v>
      </c>
      <c r="D2914" s="1" t="s">
        <v>11323</v>
      </c>
      <c r="E2914" s="1">
        <v>2913</v>
      </c>
      <c r="F2914" s="1">
        <v>14</v>
      </c>
      <c r="G2914" s="1" t="s">
        <v>5157</v>
      </c>
      <c r="H2914" s="1" t="s">
        <v>6469</v>
      </c>
      <c r="I2914" s="1">
        <v>9</v>
      </c>
      <c r="L2914" s="1">
        <v>5</v>
      </c>
      <c r="M2914" s="1" t="s">
        <v>12719</v>
      </c>
      <c r="N2914" s="1" t="s">
        <v>13220</v>
      </c>
      <c r="S2914" s="1" t="s">
        <v>3384</v>
      </c>
      <c r="T2914" s="1" t="s">
        <v>6642</v>
      </c>
      <c r="Y2914" s="1" t="s">
        <v>13748</v>
      </c>
      <c r="Z2914" s="1" t="s">
        <v>11479</v>
      </c>
      <c r="AC2914" s="1">
        <v>5</v>
      </c>
      <c r="AD2914" s="1" t="s">
        <v>133</v>
      </c>
      <c r="AE2914" s="1" t="s">
        <v>8727</v>
      </c>
      <c r="AF2914" s="1" t="s">
        <v>5518</v>
      </c>
      <c r="AG2914" s="1" t="s">
        <v>8830</v>
      </c>
    </row>
    <row r="2915" spans="1:73" ht="13.5" customHeight="1" x14ac:dyDescent="0.25">
      <c r="A2915" s="4" t="str">
        <f t="shared" si="88"/>
        <v>1687_풍각남면_302</v>
      </c>
      <c r="B2915" s="1">
        <v>1687</v>
      </c>
      <c r="C2915" s="1" t="s">
        <v>11322</v>
      </c>
      <c r="D2915" s="1" t="s">
        <v>11323</v>
      </c>
      <c r="E2915" s="1">
        <v>2914</v>
      </c>
      <c r="F2915" s="1">
        <v>14</v>
      </c>
      <c r="G2915" s="1" t="s">
        <v>5157</v>
      </c>
      <c r="H2915" s="1" t="s">
        <v>6469</v>
      </c>
      <c r="I2915" s="1">
        <v>10</v>
      </c>
      <c r="J2915" s="1" t="s">
        <v>5519</v>
      </c>
      <c r="K2915" s="1" t="s">
        <v>11352</v>
      </c>
      <c r="L2915" s="1">
        <v>1</v>
      </c>
      <c r="M2915" s="1" t="s">
        <v>12720</v>
      </c>
      <c r="N2915" s="1" t="s">
        <v>13221</v>
      </c>
      <c r="O2915" s="1" t="s">
        <v>11370</v>
      </c>
      <c r="P2915" s="1" t="s">
        <v>11371</v>
      </c>
      <c r="T2915" s="1" t="s">
        <v>11368</v>
      </c>
      <c r="U2915" s="1" t="s">
        <v>1924</v>
      </c>
      <c r="V2915" s="1" t="s">
        <v>11424</v>
      </c>
      <c r="W2915" s="1" t="s">
        <v>509</v>
      </c>
      <c r="X2915" s="1" t="s">
        <v>7067</v>
      </c>
      <c r="Y2915" s="1" t="s">
        <v>5504</v>
      </c>
      <c r="Z2915" s="1" t="s">
        <v>8485</v>
      </c>
      <c r="AC2915" s="1">
        <v>41</v>
      </c>
      <c r="AD2915" s="1" t="s">
        <v>287</v>
      </c>
      <c r="AE2915" s="1" t="s">
        <v>8744</v>
      </c>
      <c r="AJ2915" s="1" t="s">
        <v>17</v>
      </c>
      <c r="AK2915" s="1" t="s">
        <v>8908</v>
      </c>
      <c r="AL2915" s="1" t="s">
        <v>510</v>
      </c>
      <c r="AM2915" s="1" t="s">
        <v>8915</v>
      </c>
      <c r="AT2915" s="1" t="s">
        <v>60</v>
      </c>
      <c r="AU2915" s="1" t="s">
        <v>7012</v>
      </c>
      <c r="AV2915" s="1" t="s">
        <v>377</v>
      </c>
      <c r="AW2915" s="1" t="s">
        <v>7792</v>
      </c>
      <c r="BG2915" s="1" t="s">
        <v>60</v>
      </c>
      <c r="BH2915" s="1" t="s">
        <v>7012</v>
      </c>
      <c r="BI2915" s="1" t="s">
        <v>1426</v>
      </c>
      <c r="BJ2915" s="1" t="s">
        <v>8336</v>
      </c>
      <c r="BK2915" s="1" t="s">
        <v>60</v>
      </c>
      <c r="BL2915" s="1" t="s">
        <v>7012</v>
      </c>
      <c r="BM2915" s="1" t="s">
        <v>1187</v>
      </c>
      <c r="BN2915" s="1" t="s">
        <v>7366</v>
      </c>
      <c r="BQ2915" s="1" t="s">
        <v>320</v>
      </c>
      <c r="BR2915" s="1" t="s">
        <v>12306</v>
      </c>
    </row>
    <row r="2916" spans="1:73" ht="13.5" customHeight="1" x14ac:dyDescent="0.25">
      <c r="A2916" s="4" t="str">
        <f t="shared" si="88"/>
        <v>1687_풍각남면_302</v>
      </c>
      <c r="B2916" s="1">
        <v>1687</v>
      </c>
      <c r="C2916" s="1" t="s">
        <v>11322</v>
      </c>
      <c r="D2916" s="1" t="s">
        <v>11323</v>
      </c>
      <c r="E2916" s="1">
        <v>2915</v>
      </c>
      <c r="F2916" s="1">
        <v>14</v>
      </c>
      <c r="G2916" s="1" t="s">
        <v>5157</v>
      </c>
      <c r="H2916" s="1" t="s">
        <v>6469</v>
      </c>
      <c r="I2916" s="1">
        <v>10</v>
      </c>
      <c r="L2916" s="1">
        <v>1</v>
      </c>
      <c r="M2916" s="1" t="s">
        <v>12720</v>
      </c>
      <c r="N2916" s="1" t="s">
        <v>13221</v>
      </c>
      <c r="S2916" s="1" t="s">
        <v>52</v>
      </c>
      <c r="T2916" s="1" t="s">
        <v>6593</v>
      </c>
      <c r="U2916" s="1" t="s">
        <v>83</v>
      </c>
      <c r="V2916" s="1" t="s">
        <v>11397</v>
      </c>
      <c r="W2916" s="1" t="s">
        <v>1207</v>
      </c>
      <c r="X2916" s="1" t="s">
        <v>7092</v>
      </c>
      <c r="Y2916" s="1" t="s">
        <v>5520</v>
      </c>
      <c r="Z2916" s="1" t="s">
        <v>8493</v>
      </c>
      <c r="AC2916" s="1">
        <v>33</v>
      </c>
      <c r="AD2916" s="1" t="s">
        <v>574</v>
      </c>
      <c r="AE2916" s="1" t="s">
        <v>8762</v>
      </c>
      <c r="AJ2916" s="1" t="s">
        <v>17</v>
      </c>
      <c r="AK2916" s="1" t="s">
        <v>8908</v>
      </c>
      <c r="AL2916" s="1" t="s">
        <v>1394</v>
      </c>
      <c r="AM2916" s="1" t="s">
        <v>8881</v>
      </c>
      <c r="AT2916" s="1" t="s">
        <v>60</v>
      </c>
      <c r="AU2916" s="1" t="s">
        <v>7012</v>
      </c>
      <c r="AV2916" s="1" t="s">
        <v>1822</v>
      </c>
      <c r="AW2916" s="1" t="s">
        <v>9658</v>
      </c>
      <c r="BG2916" s="1" t="s">
        <v>60</v>
      </c>
      <c r="BH2916" s="1" t="s">
        <v>7012</v>
      </c>
      <c r="BI2916" s="1" t="s">
        <v>783</v>
      </c>
      <c r="BJ2916" s="1" t="s">
        <v>10097</v>
      </c>
      <c r="BM2916" s="1" t="s">
        <v>3705</v>
      </c>
      <c r="BN2916" s="1" t="s">
        <v>7686</v>
      </c>
      <c r="BO2916" s="1" t="s">
        <v>60</v>
      </c>
      <c r="BP2916" s="1" t="s">
        <v>7012</v>
      </c>
      <c r="BQ2916" s="1" t="s">
        <v>5521</v>
      </c>
      <c r="BR2916" s="1" t="s">
        <v>11193</v>
      </c>
      <c r="BS2916" s="1" t="s">
        <v>522</v>
      </c>
      <c r="BT2916" s="1" t="s">
        <v>8889</v>
      </c>
    </row>
    <row r="2917" spans="1:73" ht="13.5" customHeight="1" x14ac:dyDescent="0.25">
      <c r="A2917" s="4" t="str">
        <f t="shared" si="88"/>
        <v>1687_풍각남면_302</v>
      </c>
      <c r="B2917" s="1">
        <v>1687</v>
      </c>
      <c r="C2917" s="1" t="s">
        <v>11322</v>
      </c>
      <c r="D2917" s="1" t="s">
        <v>11323</v>
      </c>
      <c r="E2917" s="1">
        <v>2916</v>
      </c>
      <c r="F2917" s="1">
        <v>14</v>
      </c>
      <c r="G2917" s="1" t="s">
        <v>5157</v>
      </c>
      <c r="H2917" s="1" t="s">
        <v>6469</v>
      </c>
      <c r="I2917" s="1">
        <v>10</v>
      </c>
      <c r="L2917" s="1">
        <v>1</v>
      </c>
      <c r="M2917" s="1" t="s">
        <v>12720</v>
      </c>
      <c r="N2917" s="1" t="s">
        <v>13221</v>
      </c>
      <c r="S2917" s="1" t="s">
        <v>70</v>
      </c>
      <c r="T2917" s="1" t="s">
        <v>6596</v>
      </c>
      <c r="Y2917" s="1" t="s">
        <v>3225</v>
      </c>
      <c r="Z2917" s="1" t="s">
        <v>8494</v>
      </c>
      <c r="AC2917" s="1">
        <v>1</v>
      </c>
      <c r="AD2917" s="1" t="s">
        <v>661</v>
      </c>
      <c r="AE2917" s="1" t="s">
        <v>8765</v>
      </c>
    </row>
    <row r="2918" spans="1:73" ht="13.5" customHeight="1" x14ac:dyDescent="0.25">
      <c r="A2918" s="4" t="str">
        <f t="shared" si="88"/>
        <v>1687_풍각남면_302</v>
      </c>
      <c r="B2918" s="1">
        <v>1687</v>
      </c>
      <c r="C2918" s="1" t="s">
        <v>11322</v>
      </c>
      <c r="D2918" s="1" t="s">
        <v>11323</v>
      </c>
      <c r="E2918" s="1">
        <v>2917</v>
      </c>
      <c r="F2918" s="1">
        <v>14</v>
      </c>
      <c r="G2918" s="1" t="s">
        <v>5157</v>
      </c>
      <c r="H2918" s="1" t="s">
        <v>6469</v>
      </c>
      <c r="I2918" s="1">
        <v>10</v>
      </c>
      <c r="L2918" s="1">
        <v>2</v>
      </c>
      <c r="M2918" s="1" t="s">
        <v>886</v>
      </c>
      <c r="N2918" s="1" t="s">
        <v>7287</v>
      </c>
      <c r="T2918" s="1" t="s">
        <v>11369</v>
      </c>
      <c r="U2918" s="1" t="s">
        <v>640</v>
      </c>
      <c r="V2918" s="1" t="s">
        <v>6711</v>
      </c>
      <c r="Y2918" s="1" t="s">
        <v>886</v>
      </c>
      <c r="Z2918" s="1" t="s">
        <v>7287</v>
      </c>
      <c r="AC2918" s="1">
        <v>32</v>
      </c>
      <c r="AD2918" s="1" t="s">
        <v>633</v>
      </c>
      <c r="AE2918" s="1" t="s">
        <v>7260</v>
      </c>
      <c r="AJ2918" s="1" t="s">
        <v>17</v>
      </c>
      <c r="AK2918" s="1" t="s">
        <v>8908</v>
      </c>
      <c r="AL2918" s="1" t="s">
        <v>587</v>
      </c>
      <c r="AM2918" s="1" t="s">
        <v>8884</v>
      </c>
      <c r="AN2918" s="1" t="s">
        <v>41</v>
      </c>
      <c r="AO2918" s="1" t="s">
        <v>6620</v>
      </c>
      <c r="AP2918" s="1" t="s">
        <v>44</v>
      </c>
      <c r="AQ2918" s="1" t="s">
        <v>6669</v>
      </c>
      <c r="AR2918" s="1" t="s">
        <v>13975</v>
      </c>
      <c r="AS2918" s="1" t="s">
        <v>8452</v>
      </c>
      <c r="AT2918" s="1" t="s">
        <v>44</v>
      </c>
      <c r="AU2918" s="1" t="s">
        <v>6669</v>
      </c>
      <c r="AV2918" s="1" t="s">
        <v>3586</v>
      </c>
      <c r="AW2918" s="1" t="s">
        <v>7183</v>
      </c>
      <c r="BB2918" s="1" t="s">
        <v>46</v>
      </c>
      <c r="BC2918" s="1" t="s">
        <v>6783</v>
      </c>
      <c r="BD2918" s="1" t="s">
        <v>13984</v>
      </c>
      <c r="BE2918" s="1" t="s">
        <v>11873</v>
      </c>
      <c r="BG2918" s="1" t="s">
        <v>44</v>
      </c>
      <c r="BH2918" s="1" t="s">
        <v>6669</v>
      </c>
      <c r="BI2918" s="1" t="s">
        <v>1292</v>
      </c>
      <c r="BJ2918" s="1" t="s">
        <v>8145</v>
      </c>
      <c r="BK2918" s="1" t="s">
        <v>44</v>
      </c>
      <c r="BL2918" s="1" t="s">
        <v>6669</v>
      </c>
      <c r="BM2918" s="1" t="s">
        <v>5522</v>
      </c>
      <c r="BN2918" s="1" t="s">
        <v>10695</v>
      </c>
      <c r="BO2918" s="1" t="s">
        <v>44</v>
      </c>
      <c r="BP2918" s="1" t="s">
        <v>6669</v>
      </c>
      <c r="BQ2918" s="1" t="s">
        <v>5523</v>
      </c>
      <c r="BR2918" s="1" t="s">
        <v>11194</v>
      </c>
      <c r="BS2918" s="1" t="s">
        <v>1060</v>
      </c>
      <c r="BT2918" s="1" t="s">
        <v>8923</v>
      </c>
    </row>
    <row r="2919" spans="1:73" ht="13.5" customHeight="1" x14ac:dyDescent="0.25">
      <c r="A2919" s="4" t="str">
        <f t="shared" si="88"/>
        <v>1687_풍각남면_302</v>
      </c>
      <c r="B2919" s="1">
        <v>1687</v>
      </c>
      <c r="C2919" s="1" t="s">
        <v>11322</v>
      </c>
      <c r="D2919" s="1" t="s">
        <v>11323</v>
      </c>
      <c r="E2919" s="1">
        <v>2918</v>
      </c>
      <c r="F2919" s="1">
        <v>14</v>
      </c>
      <c r="G2919" s="1" t="s">
        <v>5157</v>
      </c>
      <c r="H2919" s="1" t="s">
        <v>6469</v>
      </c>
      <c r="I2919" s="1">
        <v>10</v>
      </c>
      <c r="L2919" s="1">
        <v>2</v>
      </c>
      <c r="M2919" s="1" t="s">
        <v>886</v>
      </c>
      <c r="N2919" s="1" t="s">
        <v>7287</v>
      </c>
      <c r="S2919" s="1" t="s">
        <v>52</v>
      </c>
      <c r="T2919" s="1" t="s">
        <v>6593</v>
      </c>
      <c r="U2919" s="1" t="s">
        <v>83</v>
      </c>
      <c r="V2919" s="1" t="s">
        <v>11397</v>
      </c>
      <c r="W2919" s="1" t="s">
        <v>306</v>
      </c>
      <c r="X2919" s="1" t="s">
        <v>7062</v>
      </c>
      <c r="Y2919" s="1" t="s">
        <v>13754</v>
      </c>
      <c r="Z2919" s="1" t="s">
        <v>13431</v>
      </c>
      <c r="AC2919" s="1">
        <v>34</v>
      </c>
      <c r="AD2919" s="1" t="s">
        <v>55</v>
      </c>
      <c r="AE2919" s="1" t="s">
        <v>8716</v>
      </c>
      <c r="AJ2919" s="1" t="s">
        <v>17</v>
      </c>
      <c r="AK2919" s="1" t="s">
        <v>8908</v>
      </c>
      <c r="AL2919" s="1" t="s">
        <v>522</v>
      </c>
      <c r="AM2919" s="1" t="s">
        <v>8889</v>
      </c>
      <c r="AT2919" s="1" t="s">
        <v>60</v>
      </c>
      <c r="AU2919" s="1" t="s">
        <v>7012</v>
      </c>
      <c r="AV2919" s="1" t="s">
        <v>1002</v>
      </c>
      <c r="AW2919" s="1" t="s">
        <v>7803</v>
      </c>
      <c r="BG2919" s="1" t="s">
        <v>60</v>
      </c>
      <c r="BH2919" s="1" t="s">
        <v>7012</v>
      </c>
      <c r="BI2919" s="1" t="s">
        <v>2339</v>
      </c>
      <c r="BJ2919" s="1" t="s">
        <v>7385</v>
      </c>
      <c r="BK2919" s="1" t="s">
        <v>60</v>
      </c>
      <c r="BL2919" s="1" t="s">
        <v>7012</v>
      </c>
      <c r="BM2919" s="1" t="s">
        <v>5524</v>
      </c>
      <c r="BN2919" s="1" t="s">
        <v>10696</v>
      </c>
      <c r="BO2919" s="1" t="s">
        <v>60</v>
      </c>
      <c r="BP2919" s="1" t="s">
        <v>7012</v>
      </c>
      <c r="BQ2919" s="1" t="s">
        <v>5525</v>
      </c>
      <c r="BR2919" s="1" t="s">
        <v>12269</v>
      </c>
      <c r="BS2919" s="1" t="s">
        <v>86</v>
      </c>
      <c r="BT2919" s="1" t="s">
        <v>8853</v>
      </c>
    </row>
    <row r="2920" spans="1:73" ht="13.5" customHeight="1" x14ac:dyDescent="0.25">
      <c r="A2920" s="4" t="str">
        <f t="shared" si="88"/>
        <v>1687_풍각남면_302</v>
      </c>
      <c r="B2920" s="1">
        <v>1687</v>
      </c>
      <c r="C2920" s="1" t="s">
        <v>11322</v>
      </c>
      <c r="D2920" s="1" t="s">
        <v>11323</v>
      </c>
      <c r="E2920" s="1">
        <v>2919</v>
      </c>
      <c r="F2920" s="1">
        <v>14</v>
      </c>
      <c r="G2920" s="1" t="s">
        <v>5157</v>
      </c>
      <c r="H2920" s="1" t="s">
        <v>6469</v>
      </c>
      <c r="I2920" s="1">
        <v>10</v>
      </c>
      <c r="L2920" s="1">
        <v>2</v>
      </c>
      <c r="M2920" s="1" t="s">
        <v>886</v>
      </c>
      <c r="N2920" s="1" t="s">
        <v>7287</v>
      </c>
      <c r="S2920" s="1" t="s">
        <v>70</v>
      </c>
      <c r="T2920" s="1" t="s">
        <v>6596</v>
      </c>
      <c r="Y2920" s="1" t="s">
        <v>1442</v>
      </c>
      <c r="Z2920" s="1" t="s">
        <v>7442</v>
      </c>
      <c r="AC2920" s="1">
        <v>4</v>
      </c>
      <c r="AD2920" s="1" t="s">
        <v>72</v>
      </c>
      <c r="AE2920" s="1" t="s">
        <v>8718</v>
      </c>
      <c r="AF2920" s="1" t="s">
        <v>97</v>
      </c>
      <c r="AG2920" s="1" t="s">
        <v>8774</v>
      </c>
    </row>
    <row r="2921" spans="1:73" ht="13.5" customHeight="1" x14ac:dyDescent="0.25">
      <c r="A2921" s="4" t="str">
        <f t="shared" si="88"/>
        <v>1687_풍각남면_302</v>
      </c>
      <c r="B2921" s="1">
        <v>1687</v>
      </c>
      <c r="C2921" s="1" t="s">
        <v>11322</v>
      </c>
      <c r="D2921" s="1" t="s">
        <v>11323</v>
      </c>
      <c r="E2921" s="1">
        <v>2920</v>
      </c>
      <c r="F2921" s="1">
        <v>14</v>
      </c>
      <c r="G2921" s="1" t="s">
        <v>5157</v>
      </c>
      <c r="H2921" s="1" t="s">
        <v>6469</v>
      </c>
      <c r="I2921" s="1">
        <v>10</v>
      </c>
      <c r="L2921" s="1">
        <v>3</v>
      </c>
      <c r="M2921" s="1" t="s">
        <v>303</v>
      </c>
      <c r="N2921" s="1" t="s">
        <v>7665</v>
      </c>
      <c r="T2921" s="1" t="s">
        <v>11368</v>
      </c>
      <c r="U2921" s="1" t="s">
        <v>5526</v>
      </c>
      <c r="V2921" s="1" t="s">
        <v>7002</v>
      </c>
      <c r="Y2921" s="1" t="s">
        <v>303</v>
      </c>
      <c r="Z2921" s="1" t="s">
        <v>7665</v>
      </c>
      <c r="AC2921" s="1">
        <v>41</v>
      </c>
      <c r="AD2921" s="1" t="s">
        <v>287</v>
      </c>
      <c r="AE2921" s="1" t="s">
        <v>8744</v>
      </c>
      <c r="AJ2921" s="1" t="s">
        <v>17</v>
      </c>
      <c r="AK2921" s="1" t="s">
        <v>8908</v>
      </c>
      <c r="AL2921" s="1" t="s">
        <v>51</v>
      </c>
      <c r="AM2921" s="1" t="s">
        <v>8849</v>
      </c>
      <c r="AN2921" s="1" t="s">
        <v>5251</v>
      </c>
      <c r="AO2921" s="1" t="s">
        <v>8986</v>
      </c>
      <c r="AP2921" s="1" t="s">
        <v>58</v>
      </c>
      <c r="AQ2921" s="1" t="s">
        <v>6774</v>
      </c>
      <c r="AR2921" s="1" t="s">
        <v>5252</v>
      </c>
      <c r="AS2921" s="1" t="s">
        <v>11667</v>
      </c>
      <c r="AT2921" s="1" t="s">
        <v>44</v>
      </c>
      <c r="AU2921" s="1" t="s">
        <v>6669</v>
      </c>
      <c r="AV2921" s="1" t="s">
        <v>5313</v>
      </c>
      <c r="AW2921" s="1" t="s">
        <v>9640</v>
      </c>
      <c r="BB2921" s="1" t="s">
        <v>46</v>
      </c>
      <c r="BC2921" s="1" t="s">
        <v>6783</v>
      </c>
      <c r="BD2921" s="1" t="s">
        <v>690</v>
      </c>
      <c r="BE2921" s="1" t="s">
        <v>7241</v>
      </c>
      <c r="BG2921" s="1" t="s">
        <v>44</v>
      </c>
      <c r="BH2921" s="1" t="s">
        <v>6669</v>
      </c>
      <c r="BI2921" s="1" t="s">
        <v>5314</v>
      </c>
      <c r="BJ2921" s="1" t="s">
        <v>8620</v>
      </c>
      <c r="BK2921" s="1" t="s">
        <v>44</v>
      </c>
      <c r="BL2921" s="1" t="s">
        <v>6669</v>
      </c>
      <c r="BM2921" s="1" t="s">
        <v>5315</v>
      </c>
      <c r="BN2921" s="1" t="s">
        <v>10679</v>
      </c>
      <c r="BO2921" s="1" t="s">
        <v>78</v>
      </c>
      <c r="BP2921" s="1" t="s">
        <v>6689</v>
      </c>
      <c r="BQ2921" s="1" t="s">
        <v>5254</v>
      </c>
      <c r="BR2921" s="1" t="s">
        <v>11173</v>
      </c>
      <c r="BS2921" s="1" t="s">
        <v>77</v>
      </c>
      <c r="BT2921" s="1" t="s">
        <v>8882</v>
      </c>
      <c r="BU2921" s="1" t="s">
        <v>14219</v>
      </c>
    </row>
    <row r="2922" spans="1:73" ht="13.5" customHeight="1" x14ac:dyDescent="0.25">
      <c r="A2922" s="4" t="str">
        <f t="shared" si="88"/>
        <v>1687_풍각남면_302</v>
      </c>
      <c r="B2922" s="1">
        <v>1687</v>
      </c>
      <c r="C2922" s="1" t="s">
        <v>11322</v>
      </c>
      <c r="D2922" s="1" t="s">
        <v>11323</v>
      </c>
      <c r="E2922" s="1">
        <v>2921</v>
      </c>
      <c r="F2922" s="1">
        <v>14</v>
      </c>
      <c r="G2922" s="1" t="s">
        <v>5157</v>
      </c>
      <c r="H2922" s="1" t="s">
        <v>6469</v>
      </c>
      <c r="I2922" s="1">
        <v>10</v>
      </c>
      <c r="L2922" s="1">
        <v>3</v>
      </c>
      <c r="M2922" s="1" t="s">
        <v>303</v>
      </c>
      <c r="N2922" s="1" t="s">
        <v>7665</v>
      </c>
      <c r="S2922" s="1" t="s">
        <v>68</v>
      </c>
      <c r="T2922" s="1" t="s">
        <v>6595</v>
      </c>
      <c r="U2922" s="1" t="s">
        <v>53</v>
      </c>
      <c r="V2922" s="1" t="s">
        <v>6668</v>
      </c>
      <c r="Y2922" s="1" t="s">
        <v>690</v>
      </c>
      <c r="Z2922" s="1" t="s">
        <v>7241</v>
      </c>
      <c r="AC2922" s="1">
        <v>68</v>
      </c>
      <c r="AD2922" s="1" t="s">
        <v>429</v>
      </c>
      <c r="AE2922" s="1" t="s">
        <v>8759</v>
      </c>
    </row>
    <row r="2923" spans="1:73" ht="13.5" customHeight="1" x14ac:dyDescent="0.25">
      <c r="A2923" s="4" t="str">
        <f t="shared" si="88"/>
        <v>1687_풍각남면_302</v>
      </c>
      <c r="B2923" s="1">
        <v>1687</v>
      </c>
      <c r="C2923" s="1" t="s">
        <v>11322</v>
      </c>
      <c r="D2923" s="1" t="s">
        <v>11323</v>
      </c>
      <c r="E2923" s="1">
        <v>2922</v>
      </c>
      <c r="F2923" s="1">
        <v>14</v>
      </c>
      <c r="G2923" s="1" t="s">
        <v>5157</v>
      </c>
      <c r="H2923" s="1" t="s">
        <v>6469</v>
      </c>
      <c r="I2923" s="1">
        <v>10</v>
      </c>
      <c r="L2923" s="1">
        <v>4</v>
      </c>
      <c r="M2923" s="1" t="s">
        <v>12721</v>
      </c>
      <c r="N2923" s="1" t="s">
        <v>13222</v>
      </c>
      <c r="T2923" s="1" t="s">
        <v>11369</v>
      </c>
      <c r="U2923" s="1" t="s">
        <v>5167</v>
      </c>
      <c r="V2923" s="1" t="s">
        <v>6979</v>
      </c>
      <c r="W2923" s="1" t="s">
        <v>3491</v>
      </c>
      <c r="X2923" s="1" t="s">
        <v>7098</v>
      </c>
      <c r="Y2923" s="1" t="s">
        <v>1260</v>
      </c>
      <c r="Z2923" s="1" t="s">
        <v>8495</v>
      </c>
      <c r="AC2923" s="1">
        <v>36</v>
      </c>
      <c r="AD2923" s="1" t="s">
        <v>76</v>
      </c>
      <c r="AE2923" s="1" t="s">
        <v>8719</v>
      </c>
      <c r="AJ2923" s="1" t="s">
        <v>17</v>
      </c>
      <c r="AK2923" s="1" t="s">
        <v>8908</v>
      </c>
      <c r="AL2923" s="1" t="s">
        <v>3297</v>
      </c>
      <c r="AM2923" s="1" t="s">
        <v>8956</v>
      </c>
      <c r="AT2923" s="1" t="s">
        <v>2435</v>
      </c>
      <c r="AU2923" s="1" t="s">
        <v>6823</v>
      </c>
      <c r="AV2923" s="1" t="s">
        <v>5322</v>
      </c>
      <c r="AW2923" s="1" t="s">
        <v>8431</v>
      </c>
      <c r="BG2923" s="1" t="s">
        <v>5182</v>
      </c>
      <c r="BH2923" s="1" t="s">
        <v>13385</v>
      </c>
      <c r="BI2923" s="1" t="s">
        <v>1249</v>
      </c>
      <c r="BJ2923" s="1" t="s">
        <v>9389</v>
      </c>
      <c r="BK2923" s="1" t="s">
        <v>5184</v>
      </c>
      <c r="BL2923" s="1" t="s">
        <v>9943</v>
      </c>
      <c r="BM2923" s="1" t="s">
        <v>5185</v>
      </c>
      <c r="BN2923" s="1" t="s">
        <v>11871</v>
      </c>
      <c r="BO2923" s="1" t="s">
        <v>293</v>
      </c>
      <c r="BP2923" s="1" t="s">
        <v>6947</v>
      </c>
      <c r="BQ2923" s="1" t="s">
        <v>5527</v>
      </c>
      <c r="BR2923" s="1" t="s">
        <v>11195</v>
      </c>
      <c r="BS2923" s="1" t="s">
        <v>351</v>
      </c>
      <c r="BT2923" s="1" t="s">
        <v>8854</v>
      </c>
      <c r="BU2923" s="1" t="s">
        <v>14220</v>
      </c>
    </row>
    <row r="2924" spans="1:73" ht="13.5" customHeight="1" x14ac:dyDescent="0.25">
      <c r="A2924" s="4" t="str">
        <f t="shared" si="88"/>
        <v>1687_풍각남면_302</v>
      </c>
      <c r="B2924" s="1">
        <v>1687</v>
      </c>
      <c r="C2924" s="1" t="s">
        <v>11322</v>
      </c>
      <c r="D2924" s="1" t="s">
        <v>11323</v>
      </c>
      <c r="E2924" s="1">
        <v>2923</v>
      </c>
      <c r="F2924" s="1">
        <v>14</v>
      </c>
      <c r="G2924" s="1" t="s">
        <v>5157</v>
      </c>
      <c r="H2924" s="1" t="s">
        <v>6469</v>
      </c>
      <c r="I2924" s="1">
        <v>10</v>
      </c>
      <c r="L2924" s="1">
        <v>4</v>
      </c>
      <c r="M2924" s="1" t="s">
        <v>12721</v>
      </c>
      <c r="N2924" s="1" t="s">
        <v>13222</v>
      </c>
      <c r="S2924" s="1" t="s">
        <v>52</v>
      </c>
      <c r="T2924" s="1" t="s">
        <v>6593</v>
      </c>
      <c r="W2924" s="1" t="s">
        <v>84</v>
      </c>
      <c r="X2924" s="1" t="s">
        <v>11440</v>
      </c>
      <c r="Y2924" s="1" t="s">
        <v>140</v>
      </c>
      <c r="Z2924" s="1" t="s">
        <v>7129</v>
      </c>
      <c r="AC2924" s="1">
        <v>36</v>
      </c>
      <c r="AD2924" s="1" t="s">
        <v>76</v>
      </c>
      <c r="AE2924" s="1" t="s">
        <v>8719</v>
      </c>
      <c r="AJ2924" s="1" t="s">
        <v>17</v>
      </c>
      <c r="AK2924" s="1" t="s">
        <v>8908</v>
      </c>
      <c r="AL2924" s="1" t="s">
        <v>86</v>
      </c>
      <c r="AM2924" s="1" t="s">
        <v>8853</v>
      </c>
      <c r="AT2924" s="1" t="s">
        <v>60</v>
      </c>
      <c r="AU2924" s="1" t="s">
        <v>7012</v>
      </c>
      <c r="AV2924" s="1" t="s">
        <v>3765</v>
      </c>
      <c r="AW2924" s="1" t="s">
        <v>8036</v>
      </c>
      <c r="BG2924" s="1" t="s">
        <v>60</v>
      </c>
      <c r="BH2924" s="1" t="s">
        <v>7012</v>
      </c>
      <c r="BI2924" s="1" t="s">
        <v>3733</v>
      </c>
      <c r="BJ2924" s="1" t="s">
        <v>8647</v>
      </c>
      <c r="BK2924" s="1" t="s">
        <v>60</v>
      </c>
      <c r="BL2924" s="1" t="s">
        <v>7012</v>
      </c>
      <c r="BM2924" s="1" t="s">
        <v>1874</v>
      </c>
      <c r="BN2924" s="1" t="s">
        <v>10040</v>
      </c>
      <c r="BO2924" s="1" t="s">
        <v>60</v>
      </c>
      <c r="BP2924" s="1" t="s">
        <v>7012</v>
      </c>
      <c r="BQ2924" s="1" t="s">
        <v>3326</v>
      </c>
      <c r="BR2924" s="1" t="s">
        <v>12078</v>
      </c>
      <c r="BS2924" s="1" t="s">
        <v>56</v>
      </c>
      <c r="BT2924" s="1" t="s">
        <v>11552</v>
      </c>
    </row>
    <row r="2925" spans="1:73" ht="13.5" customHeight="1" x14ac:dyDescent="0.25">
      <c r="A2925" s="4" t="str">
        <f t="shared" si="88"/>
        <v>1687_풍각남면_302</v>
      </c>
      <c r="B2925" s="1">
        <v>1687</v>
      </c>
      <c r="C2925" s="1" t="s">
        <v>11322</v>
      </c>
      <c r="D2925" s="1" t="s">
        <v>11323</v>
      </c>
      <c r="E2925" s="1">
        <v>2924</v>
      </c>
      <c r="F2925" s="1">
        <v>14</v>
      </c>
      <c r="G2925" s="1" t="s">
        <v>5157</v>
      </c>
      <c r="H2925" s="1" t="s">
        <v>6469</v>
      </c>
      <c r="I2925" s="1">
        <v>10</v>
      </c>
      <c r="L2925" s="1">
        <v>4</v>
      </c>
      <c r="M2925" s="1" t="s">
        <v>12721</v>
      </c>
      <c r="N2925" s="1" t="s">
        <v>13222</v>
      </c>
      <c r="S2925" s="1" t="s">
        <v>93</v>
      </c>
      <c r="T2925" s="1" t="s">
        <v>6597</v>
      </c>
      <c r="U2925" s="1" t="s">
        <v>5203</v>
      </c>
      <c r="V2925" s="1" t="s">
        <v>6981</v>
      </c>
      <c r="Y2925" s="1" t="s">
        <v>2985</v>
      </c>
      <c r="Z2925" s="1" t="s">
        <v>7826</v>
      </c>
      <c r="AC2925" s="1">
        <v>13</v>
      </c>
      <c r="AD2925" s="1" t="s">
        <v>314</v>
      </c>
      <c r="AE2925" s="1" t="s">
        <v>8747</v>
      </c>
    </row>
    <row r="2926" spans="1:73" ht="13.5" customHeight="1" x14ac:dyDescent="0.25">
      <c r="A2926" s="4" t="str">
        <f t="shared" si="88"/>
        <v>1687_풍각남면_302</v>
      </c>
      <c r="B2926" s="1">
        <v>1687</v>
      </c>
      <c r="C2926" s="1" t="s">
        <v>11322</v>
      </c>
      <c r="D2926" s="1" t="s">
        <v>11323</v>
      </c>
      <c r="E2926" s="1">
        <v>2925</v>
      </c>
      <c r="F2926" s="1">
        <v>14</v>
      </c>
      <c r="G2926" s="1" t="s">
        <v>5157</v>
      </c>
      <c r="H2926" s="1" t="s">
        <v>6469</v>
      </c>
      <c r="I2926" s="1">
        <v>10</v>
      </c>
      <c r="L2926" s="1">
        <v>4</v>
      </c>
      <c r="M2926" s="1" t="s">
        <v>12721</v>
      </c>
      <c r="N2926" s="1" t="s">
        <v>13222</v>
      </c>
      <c r="S2926" s="1" t="s">
        <v>70</v>
      </c>
      <c r="T2926" s="1" t="s">
        <v>6596</v>
      </c>
      <c r="Y2926" s="1" t="s">
        <v>5528</v>
      </c>
      <c r="Z2926" s="1" t="s">
        <v>8496</v>
      </c>
      <c r="AC2926" s="1">
        <v>4</v>
      </c>
      <c r="AD2926" s="1" t="s">
        <v>72</v>
      </c>
      <c r="AE2926" s="1" t="s">
        <v>8718</v>
      </c>
    </row>
    <row r="2927" spans="1:73" ht="13.5" customHeight="1" x14ac:dyDescent="0.25">
      <c r="A2927" s="4" t="str">
        <f t="shared" si="88"/>
        <v>1687_풍각남면_302</v>
      </c>
      <c r="B2927" s="1">
        <v>1687</v>
      </c>
      <c r="C2927" s="1" t="s">
        <v>11322</v>
      </c>
      <c r="D2927" s="1" t="s">
        <v>11323</v>
      </c>
      <c r="E2927" s="1">
        <v>2926</v>
      </c>
      <c r="F2927" s="1">
        <v>14</v>
      </c>
      <c r="G2927" s="1" t="s">
        <v>5157</v>
      </c>
      <c r="H2927" s="1" t="s">
        <v>6469</v>
      </c>
      <c r="I2927" s="1">
        <v>10</v>
      </c>
      <c r="L2927" s="1">
        <v>4</v>
      </c>
      <c r="M2927" s="1" t="s">
        <v>12721</v>
      </c>
      <c r="N2927" s="1" t="s">
        <v>13222</v>
      </c>
      <c r="S2927" s="1" t="s">
        <v>93</v>
      </c>
      <c r="T2927" s="1" t="s">
        <v>6597</v>
      </c>
      <c r="U2927" s="1" t="s">
        <v>5203</v>
      </c>
      <c r="V2927" s="1" t="s">
        <v>6981</v>
      </c>
      <c r="Y2927" s="1" t="s">
        <v>5529</v>
      </c>
      <c r="Z2927" s="1" t="s">
        <v>7776</v>
      </c>
      <c r="AC2927" s="1">
        <v>8</v>
      </c>
      <c r="AD2927" s="1" t="s">
        <v>429</v>
      </c>
      <c r="AE2927" s="1" t="s">
        <v>8759</v>
      </c>
      <c r="AF2927" s="1" t="s">
        <v>97</v>
      </c>
      <c r="AG2927" s="1" t="s">
        <v>8774</v>
      </c>
    </row>
    <row r="2928" spans="1:73" ht="13.5" customHeight="1" x14ac:dyDescent="0.25">
      <c r="A2928" s="4" t="str">
        <f t="shared" si="88"/>
        <v>1687_풍각남면_302</v>
      </c>
      <c r="B2928" s="1">
        <v>1687</v>
      </c>
      <c r="C2928" s="1" t="s">
        <v>11322</v>
      </c>
      <c r="D2928" s="1" t="s">
        <v>11323</v>
      </c>
      <c r="E2928" s="1">
        <v>2927</v>
      </c>
      <c r="F2928" s="1">
        <v>14</v>
      </c>
      <c r="G2928" s="1" t="s">
        <v>5157</v>
      </c>
      <c r="H2928" s="1" t="s">
        <v>6469</v>
      </c>
      <c r="I2928" s="1">
        <v>10</v>
      </c>
      <c r="L2928" s="1">
        <v>5</v>
      </c>
      <c r="M2928" s="1" t="s">
        <v>12722</v>
      </c>
      <c r="N2928" s="1" t="s">
        <v>13223</v>
      </c>
      <c r="T2928" s="1" t="s">
        <v>11368</v>
      </c>
      <c r="U2928" s="1" t="s">
        <v>2952</v>
      </c>
      <c r="V2928" s="1" t="s">
        <v>7003</v>
      </c>
      <c r="W2928" s="1" t="s">
        <v>1856</v>
      </c>
      <c r="X2928" s="1" t="s">
        <v>7057</v>
      </c>
      <c r="Y2928" s="1" t="s">
        <v>5530</v>
      </c>
      <c r="Z2928" s="1" t="s">
        <v>8244</v>
      </c>
      <c r="AC2928" s="1">
        <v>41</v>
      </c>
      <c r="AD2928" s="1" t="s">
        <v>287</v>
      </c>
      <c r="AE2928" s="1" t="s">
        <v>8744</v>
      </c>
      <c r="AJ2928" s="1" t="s">
        <v>17</v>
      </c>
      <c r="AK2928" s="1" t="s">
        <v>8908</v>
      </c>
      <c r="AL2928" s="1" t="s">
        <v>1486</v>
      </c>
      <c r="AM2928" s="1" t="s">
        <v>11644</v>
      </c>
      <c r="AT2928" s="1" t="s">
        <v>1184</v>
      </c>
      <c r="AU2928" s="1" t="s">
        <v>6748</v>
      </c>
      <c r="AV2928" s="1" t="s">
        <v>5531</v>
      </c>
      <c r="AW2928" s="1" t="s">
        <v>8464</v>
      </c>
      <c r="BG2928" s="1" t="s">
        <v>5532</v>
      </c>
      <c r="BH2928" s="1" t="s">
        <v>9945</v>
      </c>
      <c r="BI2928" s="1" t="s">
        <v>5441</v>
      </c>
      <c r="BJ2928" s="1" t="s">
        <v>9651</v>
      </c>
      <c r="BK2928" s="1" t="s">
        <v>5533</v>
      </c>
      <c r="BL2928" s="1" t="s">
        <v>10378</v>
      </c>
      <c r="BM2928" s="1" t="s">
        <v>5443</v>
      </c>
      <c r="BN2928" s="1" t="s">
        <v>10257</v>
      </c>
      <c r="BO2928" s="1" t="s">
        <v>931</v>
      </c>
      <c r="BP2928" s="1" t="s">
        <v>6813</v>
      </c>
      <c r="BQ2928" s="1" t="s">
        <v>5534</v>
      </c>
      <c r="BR2928" s="1" t="s">
        <v>11196</v>
      </c>
      <c r="BS2928" s="1" t="s">
        <v>51</v>
      </c>
      <c r="BT2928" s="1" t="s">
        <v>8849</v>
      </c>
    </row>
    <row r="2929" spans="1:73" ht="13.5" customHeight="1" x14ac:dyDescent="0.25">
      <c r="A2929" s="4" t="str">
        <f t="shared" si="88"/>
        <v>1687_풍각남면_302</v>
      </c>
      <c r="B2929" s="1">
        <v>1687</v>
      </c>
      <c r="C2929" s="1" t="s">
        <v>11322</v>
      </c>
      <c r="D2929" s="1" t="s">
        <v>11323</v>
      </c>
      <c r="E2929" s="1">
        <v>2928</v>
      </c>
      <c r="F2929" s="1">
        <v>14</v>
      </c>
      <c r="G2929" s="1" t="s">
        <v>5157</v>
      </c>
      <c r="H2929" s="1" t="s">
        <v>6469</v>
      </c>
      <c r="I2929" s="1">
        <v>10</v>
      </c>
      <c r="L2929" s="1">
        <v>5</v>
      </c>
      <c r="M2929" s="1" t="s">
        <v>12722</v>
      </c>
      <c r="N2929" s="1" t="s">
        <v>13223</v>
      </c>
      <c r="S2929" s="1" t="s">
        <v>52</v>
      </c>
      <c r="T2929" s="1" t="s">
        <v>6593</v>
      </c>
      <c r="W2929" s="1" t="s">
        <v>98</v>
      </c>
      <c r="X2929" s="1" t="s">
        <v>11439</v>
      </c>
      <c r="Y2929" s="1" t="s">
        <v>405</v>
      </c>
      <c r="Z2929" s="1" t="s">
        <v>7177</v>
      </c>
      <c r="AC2929" s="1">
        <v>38</v>
      </c>
      <c r="AD2929" s="1" t="s">
        <v>85</v>
      </c>
      <c r="AE2929" s="1" t="s">
        <v>8720</v>
      </c>
      <c r="AJ2929" s="1" t="s">
        <v>17</v>
      </c>
      <c r="AK2929" s="1" t="s">
        <v>8908</v>
      </c>
      <c r="AL2929" s="1" t="s">
        <v>163</v>
      </c>
      <c r="AM2929" s="1" t="s">
        <v>8851</v>
      </c>
      <c r="AT2929" s="1" t="s">
        <v>471</v>
      </c>
      <c r="AU2929" s="1" t="s">
        <v>9170</v>
      </c>
      <c r="AV2929" s="1" t="s">
        <v>5535</v>
      </c>
      <c r="AW2929" s="1" t="s">
        <v>9659</v>
      </c>
      <c r="BG2929" s="1" t="s">
        <v>2266</v>
      </c>
      <c r="BH2929" s="1" t="s">
        <v>6812</v>
      </c>
      <c r="BI2929" s="1" t="s">
        <v>5536</v>
      </c>
      <c r="BJ2929" s="1" t="s">
        <v>10262</v>
      </c>
      <c r="BK2929" s="1" t="s">
        <v>13668</v>
      </c>
      <c r="BL2929" s="1" t="s">
        <v>13669</v>
      </c>
      <c r="BM2929" s="1" t="s">
        <v>5537</v>
      </c>
      <c r="BN2929" s="1" t="s">
        <v>10697</v>
      </c>
      <c r="BO2929" s="1" t="s">
        <v>471</v>
      </c>
      <c r="BP2929" s="1" t="s">
        <v>9170</v>
      </c>
      <c r="BQ2929" s="1" t="s">
        <v>5538</v>
      </c>
      <c r="BR2929" s="1" t="s">
        <v>11197</v>
      </c>
      <c r="BS2929" s="1" t="s">
        <v>2537</v>
      </c>
      <c r="BT2929" s="1" t="s">
        <v>8944</v>
      </c>
    </row>
    <row r="2930" spans="1:73" ht="13.5" customHeight="1" x14ac:dyDescent="0.25">
      <c r="A2930" s="4" t="str">
        <f t="shared" si="88"/>
        <v>1687_풍각남면_302</v>
      </c>
      <c r="B2930" s="1">
        <v>1687</v>
      </c>
      <c r="C2930" s="1" t="s">
        <v>11322</v>
      </c>
      <c r="D2930" s="1" t="s">
        <v>11323</v>
      </c>
      <c r="E2930" s="1">
        <v>2929</v>
      </c>
      <c r="F2930" s="1">
        <v>14</v>
      </c>
      <c r="G2930" s="1" t="s">
        <v>5157</v>
      </c>
      <c r="H2930" s="1" t="s">
        <v>6469</v>
      </c>
      <c r="I2930" s="1">
        <v>10</v>
      </c>
      <c r="L2930" s="1">
        <v>5</v>
      </c>
      <c r="M2930" s="1" t="s">
        <v>12722</v>
      </c>
      <c r="N2930" s="1" t="s">
        <v>13223</v>
      </c>
      <c r="S2930" s="1" t="s">
        <v>93</v>
      </c>
      <c r="T2930" s="1" t="s">
        <v>6597</v>
      </c>
      <c r="Y2930" s="1" t="s">
        <v>5539</v>
      </c>
      <c r="Z2930" s="1" t="s">
        <v>8497</v>
      </c>
      <c r="AC2930" s="1">
        <v>13</v>
      </c>
      <c r="AD2930" s="1" t="s">
        <v>314</v>
      </c>
      <c r="AE2930" s="1" t="s">
        <v>8747</v>
      </c>
    </row>
    <row r="2931" spans="1:73" ht="13.5" customHeight="1" x14ac:dyDescent="0.25">
      <c r="A2931" s="4" t="str">
        <f t="shared" si="88"/>
        <v>1687_풍각남면_302</v>
      </c>
      <c r="B2931" s="1">
        <v>1687</v>
      </c>
      <c r="C2931" s="1" t="s">
        <v>11322</v>
      </c>
      <c r="D2931" s="1" t="s">
        <v>11323</v>
      </c>
      <c r="E2931" s="1">
        <v>2930</v>
      </c>
      <c r="F2931" s="1">
        <v>14</v>
      </c>
      <c r="G2931" s="1" t="s">
        <v>5157</v>
      </c>
      <c r="H2931" s="1" t="s">
        <v>6469</v>
      </c>
      <c r="I2931" s="1">
        <v>10</v>
      </c>
      <c r="L2931" s="1">
        <v>5</v>
      </c>
      <c r="M2931" s="1" t="s">
        <v>12722</v>
      </c>
      <c r="N2931" s="1" t="s">
        <v>13223</v>
      </c>
      <c r="S2931" s="1" t="s">
        <v>5447</v>
      </c>
      <c r="T2931" s="1" t="s">
        <v>6658</v>
      </c>
      <c r="AC2931" s="1">
        <v>11</v>
      </c>
      <c r="AD2931" s="1" t="s">
        <v>192</v>
      </c>
      <c r="AE2931" s="1" t="s">
        <v>8735</v>
      </c>
    </row>
    <row r="2932" spans="1:73" ht="13.5" customHeight="1" x14ac:dyDescent="0.25">
      <c r="A2932" s="4" t="str">
        <f t="shared" si="88"/>
        <v>1687_풍각남면_302</v>
      </c>
      <c r="B2932" s="1">
        <v>1687</v>
      </c>
      <c r="C2932" s="1" t="s">
        <v>11322</v>
      </c>
      <c r="D2932" s="1" t="s">
        <v>11323</v>
      </c>
      <c r="E2932" s="1">
        <v>2931</v>
      </c>
      <c r="F2932" s="1">
        <v>14</v>
      </c>
      <c r="G2932" s="1" t="s">
        <v>5157</v>
      </c>
      <c r="H2932" s="1" t="s">
        <v>6469</v>
      </c>
      <c r="I2932" s="1">
        <v>10</v>
      </c>
      <c r="L2932" s="1">
        <v>5</v>
      </c>
      <c r="M2932" s="1" t="s">
        <v>12722</v>
      </c>
      <c r="N2932" s="1" t="s">
        <v>13223</v>
      </c>
      <c r="T2932" s="1" t="s">
        <v>11389</v>
      </c>
      <c r="U2932" s="1" t="s">
        <v>324</v>
      </c>
      <c r="V2932" s="1" t="s">
        <v>6693</v>
      </c>
      <c r="Y2932" s="1" t="s">
        <v>5540</v>
      </c>
      <c r="Z2932" s="1" t="s">
        <v>11493</v>
      </c>
      <c r="AC2932" s="1">
        <v>38</v>
      </c>
      <c r="AD2932" s="1" t="s">
        <v>85</v>
      </c>
      <c r="AE2932" s="1" t="s">
        <v>8720</v>
      </c>
      <c r="AT2932" s="1" t="s">
        <v>44</v>
      </c>
      <c r="AU2932" s="1" t="s">
        <v>6669</v>
      </c>
      <c r="AV2932" s="1" t="s">
        <v>5541</v>
      </c>
      <c r="AW2932" s="1" t="s">
        <v>9660</v>
      </c>
      <c r="BB2932" s="1" t="s">
        <v>46</v>
      </c>
      <c r="BC2932" s="1" t="s">
        <v>6783</v>
      </c>
      <c r="BD2932" s="1" t="s">
        <v>5542</v>
      </c>
      <c r="BE2932" s="1" t="s">
        <v>8538</v>
      </c>
    </row>
    <row r="2933" spans="1:73" ht="13.5" customHeight="1" x14ac:dyDescent="0.25">
      <c r="A2933" s="4" t="str">
        <f t="shared" si="88"/>
        <v>1687_풍각남면_302</v>
      </c>
      <c r="B2933" s="1">
        <v>1687</v>
      </c>
      <c r="C2933" s="1" t="s">
        <v>11322</v>
      </c>
      <c r="D2933" s="1" t="s">
        <v>11323</v>
      </c>
      <c r="E2933" s="1">
        <v>2932</v>
      </c>
      <c r="F2933" s="1">
        <v>14</v>
      </c>
      <c r="G2933" s="1" t="s">
        <v>5157</v>
      </c>
      <c r="H2933" s="1" t="s">
        <v>6469</v>
      </c>
      <c r="I2933" s="1">
        <v>10</v>
      </c>
      <c r="L2933" s="1">
        <v>5</v>
      </c>
      <c r="M2933" s="1" t="s">
        <v>12722</v>
      </c>
      <c r="N2933" s="1" t="s">
        <v>13223</v>
      </c>
      <c r="T2933" s="1" t="s">
        <v>11389</v>
      </c>
      <c r="U2933" s="1" t="s">
        <v>413</v>
      </c>
      <c r="V2933" s="1" t="s">
        <v>6695</v>
      </c>
      <c r="Y2933" s="1" t="s">
        <v>5543</v>
      </c>
      <c r="Z2933" s="1" t="s">
        <v>8498</v>
      </c>
      <c r="AC2933" s="1">
        <v>11</v>
      </c>
      <c r="AD2933" s="1" t="s">
        <v>192</v>
      </c>
      <c r="AE2933" s="1" t="s">
        <v>8735</v>
      </c>
      <c r="AT2933" s="1" t="s">
        <v>288</v>
      </c>
      <c r="AU2933" s="1" t="s">
        <v>6823</v>
      </c>
      <c r="AV2933" s="1" t="s">
        <v>5544</v>
      </c>
      <c r="AW2933" s="1" t="s">
        <v>9661</v>
      </c>
      <c r="BB2933" s="1" t="s">
        <v>46</v>
      </c>
      <c r="BC2933" s="1" t="s">
        <v>6783</v>
      </c>
      <c r="BD2933" s="1" t="s">
        <v>4234</v>
      </c>
      <c r="BE2933" s="1" t="s">
        <v>7401</v>
      </c>
    </row>
    <row r="2934" spans="1:73" ht="13.5" customHeight="1" x14ac:dyDescent="0.25">
      <c r="A2934" s="4" t="str">
        <f t="shared" si="88"/>
        <v>1687_풍각남면_302</v>
      </c>
      <c r="B2934" s="1">
        <v>1687</v>
      </c>
      <c r="C2934" s="1" t="s">
        <v>11322</v>
      </c>
      <c r="D2934" s="1" t="s">
        <v>11323</v>
      </c>
      <c r="E2934" s="1">
        <v>2933</v>
      </c>
      <c r="F2934" s="1">
        <v>14</v>
      </c>
      <c r="G2934" s="1" t="s">
        <v>5157</v>
      </c>
      <c r="H2934" s="1" t="s">
        <v>6469</v>
      </c>
      <c r="I2934" s="1">
        <v>10</v>
      </c>
      <c r="L2934" s="1">
        <v>6</v>
      </c>
      <c r="M2934" s="1" t="s">
        <v>61</v>
      </c>
      <c r="N2934" s="1" t="s">
        <v>7136</v>
      </c>
      <c r="T2934" s="1" t="s">
        <v>11368</v>
      </c>
      <c r="U2934" s="1" t="s">
        <v>5276</v>
      </c>
      <c r="V2934" s="1" t="s">
        <v>6990</v>
      </c>
      <c r="Y2934" s="1" t="s">
        <v>61</v>
      </c>
      <c r="Z2934" s="1" t="s">
        <v>7136</v>
      </c>
      <c r="AC2934" s="1">
        <v>34</v>
      </c>
      <c r="AD2934" s="1" t="s">
        <v>55</v>
      </c>
      <c r="AE2934" s="1" t="s">
        <v>8716</v>
      </c>
      <c r="AJ2934" s="1" t="s">
        <v>17</v>
      </c>
      <c r="AK2934" s="1" t="s">
        <v>8908</v>
      </c>
      <c r="AL2934" s="1" t="s">
        <v>51</v>
      </c>
      <c r="AM2934" s="1" t="s">
        <v>8849</v>
      </c>
      <c r="AN2934" s="1" t="s">
        <v>2482</v>
      </c>
      <c r="AO2934" s="1" t="s">
        <v>8876</v>
      </c>
      <c r="AP2934" s="1" t="s">
        <v>60</v>
      </c>
      <c r="AQ2934" s="1" t="s">
        <v>7012</v>
      </c>
      <c r="AR2934" s="1" t="s">
        <v>5545</v>
      </c>
      <c r="AS2934" s="1" t="s">
        <v>9135</v>
      </c>
      <c r="AT2934" s="1" t="s">
        <v>44</v>
      </c>
      <c r="AU2934" s="1" t="s">
        <v>6669</v>
      </c>
      <c r="AV2934" s="1" t="s">
        <v>5546</v>
      </c>
      <c r="AW2934" s="1" t="s">
        <v>9662</v>
      </c>
      <c r="BB2934" s="1" t="s">
        <v>83</v>
      </c>
      <c r="BC2934" s="1" t="s">
        <v>11816</v>
      </c>
      <c r="BD2934" s="1" t="s">
        <v>5547</v>
      </c>
      <c r="BE2934" s="1" t="s">
        <v>9862</v>
      </c>
      <c r="BG2934" s="1" t="s">
        <v>44</v>
      </c>
      <c r="BH2934" s="1" t="s">
        <v>6669</v>
      </c>
      <c r="BI2934" s="1" t="s">
        <v>2657</v>
      </c>
      <c r="BJ2934" s="1" t="s">
        <v>7746</v>
      </c>
      <c r="BK2934" s="1" t="s">
        <v>471</v>
      </c>
      <c r="BL2934" s="1" t="s">
        <v>9170</v>
      </c>
      <c r="BM2934" s="1" t="s">
        <v>5548</v>
      </c>
      <c r="BN2934" s="1" t="s">
        <v>10698</v>
      </c>
      <c r="BO2934" s="1" t="s">
        <v>60</v>
      </c>
      <c r="BP2934" s="1" t="s">
        <v>7012</v>
      </c>
      <c r="BQ2934" s="1" t="s">
        <v>5549</v>
      </c>
      <c r="BR2934" s="1" t="s">
        <v>11198</v>
      </c>
      <c r="BS2934" s="1" t="s">
        <v>77</v>
      </c>
      <c r="BT2934" s="1" t="s">
        <v>8882</v>
      </c>
    </row>
    <row r="2935" spans="1:73" ht="13.5" customHeight="1" x14ac:dyDescent="0.25">
      <c r="A2935" s="4" t="str">
        <f t="shared" si="88"/>
        <v>1687_풍각남면_302</v>
      </c>
      <c r="B2935" s="1">
        <v>1687</v>
      </c>
      <c r="C2935" s="1" t="s">
        <v>11322</v>
      </c>
      <c r="D2935" s="1" t="s">
        <v>11323</v>
      </c>
      <c r="E2935" s="1">
        <v>2934</v>
      </c>
      <c r="F2935" s="1">
        <v>14</v>
      </c>
      <c r="G2935" s="1" t="s">
        <v>5157</v>
      </c>
      <c r="H2935" s="1" t="s">
        <v>6469</v>
      </c>
      <c r="I2935" s="1">
        <v>10</v>
      </c>
      <c r="L2935" s="1">
        <v>6</v>
      </c>
      <c r="M2935" s="1" t="s">
        <v>61</v>
      </c>
      <c r="N2935" s="1" t="s">
        <v>7136</v>
      </c>
      <c r="S2935" s="1" t="s">
        <v>52</v>
      </c>
      <c r="T2935" s="1" t="s">
        <v>6593</v>
      </c>
      <c r="U2935" s="1" t="s">
        <v>53</v>
      </c>
      <c r="V2935" s="1" t="s">
        <v>6668</v>
      </c>
      <c r="Y2935" s="1" t="s">
        <v>5550</v>
      </c>
      <c r="Z2935" s="1" t="s">
        <v>8489</v>
      </c>
      <c r="AC2935" s="1">
        <v>32</v>
      </c>
      <c r="AD2935" s="1" t="s">
        <v>633</v>
      </c>
      <c r="AE2935" s="1" t="s">
        <v>7260</v>
      </c>
      <c r="AJ2935" s="1" t="s">
        <v>17</v>
      </c>
      <c r="AK2935" s="1" t="s">
        <v>8908</v>
      </c>
      <c r="AL2935" s="1" t="s">
        <v>587</v>
      </c>
      <c r="AM2935" s="1" t="s">
        <v>8884</v>
      </c>
      <c r="AP2935" s="1" t="s">
        <v>5551</v>
      </c>
      <c r="AQ2935" s="1" t="s">
        <v>9015</v>
      </c>
      <c r="AR2935" s="1" t="s">
        <v>5552</v>
      </c>
      <c r="AS2935" s="1" t="s">
        <v>9136</v>
      </c>
      <c r="AT2935" s="1" t="s">
        <v>60</v>
      </c>
      <c r="AU2935" s="1" t="s">
        <v>7012</v>
      </c>
      <c r="AV2935" s="1" t="s">
        <v>1395</v>
      </c>
      <c r="AW2935" s="1" t="s">
        <v>8480</v>
      </c>
      <c r="BB2935" s="1" t="s">
        <v>46</v>
      </c>
      <c r="BC2935" s="1" t="s">
        <v>6783</v>
      </c>
      <c r="BD2935" s="1" t="s">
        <v>4075</v>
      </c>
      <c r="BE2935" s="1" t="s">
        <v>8089</v>
      </c>
      <c r="BG2935" s="1" t="s">
        <v>60</v>
      </c>
      <c r="BH2935" s="1" t="s">
        <v>7012</v>
      </c>
      <c r="BI2935" s="1" t="s">
        <v>2800</v>
      </c>
      <c r="BJ2935" s="1" t="s">
        <v>9565</v>
      </c>
      <c r="BK2935" s="1" t="s">
        <v>60</v>
      </c>
      <c r="BL2935" s="1" t="s">
        <v>7012</v>
      </c>
      <c r="BM2935" s="1" t="s">
        <v>4173</v>
      </c>
      <c r="BN2935" s="1" t="s">
        <v>8397</v>
      </c>
      <c r="BO2935" s="1" t="s">
        <v>148</v>
      </c>
      <c r="BP2935" s="1" t="s">
        <v>11401</v>
      </c>
      <c r="BQ2935" s="1" t="s">
        <v>5502</v>
      </c>
      <c r="BR2935" s="1" t="s">
        <v>12220</v>
      </c>
      <c r="BS2935" s="1" t="s">
        <v>238</v>
      </c>
      <c r="BT2935" s="1" t="s">
        <v>8872</v>
      </c>
      <c r="BU2935" s="1" t="s">
        <v>14218</v>
      </c>
    </row>
    <row r="2936" spans="1:73" ht="13.5" customHeight="1" x14ac:dyDescent="0.25">
      <c r="A2936" s="4" t="str">
        <f t="shared" ref="A2936:A2971" si="89">HYPERLINK("http://kyu.snu.ac.kr/sdhj/index.jsp?type=hj/GK14817_00IH_0001_0303.jpg","1687_풍각남면_303")</f>
        <v>1687_풍각남면_303</v>
      </c>
      <c r="B2936" s="1">
        <v>1687</v>
      </c>
      <c r="C2936" s="1" t="s">
        <v>11322</v>
      </c>
      <c r="D2936" s="1" t="s">
        <v>11323</v>
      </c>
      <c r="E2936" s="1">
        <v>2935</v>
      </c>
      <c r="F2936" s="1">
        <v>14</v>
      </c>
      <c r="G2936" s="1" t="s">
        <v>5157</v>
      </c>
      <c r="H2936" s="1" t="s">
        <v>6469</v>
      </c>
      <c r="I2936" s="1">
        <v>10</v>
      </c>
      <c r="L2936" s="1">
        <v>6</v>
      </c>
      <c r="M2936" s="1" t="s">
        <v>61</v>
      </c>
      <c r="N2936" s="1" t="s">
        <v>7136</v>
      </c>
      <c r="S2936" s="1" t="s">
        <v>70</v>
      </c>
      <c r="T2936" s="1" t="s">
        <v>6596</v>
      </c>
      <c r="Y2936" s="1" t="s">
        <v>2320</v>
      </c>
      <c r="Z2936" s="1" t="s">
        <v>7660</v>
      </c>
      <c r="AC2936" s="1">
        <v>6</v>
      </c>
      <c r="AD2936" s="1" t="s">
        <v>333</v>
      </c>
      <c r="AE2936" s="1" t="s">
        <v>8749</v>
      </c>
      <c r="AF2936" s="1" t="s">
        <v>97</v>
      </c>
      <c r="AG2936" s="1" t="s">
        <v>8774</v>
      </c>
    </row>
    <row r="2937" spans="1:73" ht="13.5" customHeight="1" x14ac:dyDescent="0.25">
      <c r="A2937" s="4" t="str">
        <f t="shared" si="89"/>
        <v>1687_풍각남면_303</v>
      </c>
      <c r="B2937" s="1">
        <v>1687</v>
      </c>
      <c r="C2937" s="1" t="s">
        <v>11322</v>
      </c>
      <c r="D2937" s="1" t="s">
        <v>11323</v>
      </c>
      <c r="E2937" s="1">
        <v>2936</v>
      </c>
      <c r="F2937" s="1">
        <v>14</v>
      </c>
      <c r="G2937" s="1" t="s">
        <v>5157</v>
      </c>
      <c r="H2937" s="1" t="s">
        <v>6469</v>
      </c>
      <c r="I2937" s="1">
        <v>10</v>
      </c>
      <c r="L2937" s="1">
        <v>7</v>
      </c>
      <c r="M2937" s="1" t="s">
        <v>12723</v>
      </c>
      <c r="N2937" s="1" t="s">
        <v>13224</v>
      </c>
      <c r="O2937" s="1" t="s">
        <v>6</v>
      </c>
      <c r="P2937" s="1" t="s">
        <v>6578</v>
      </c>
      <c r="T2937" s="1" t="s">
        <v>11369</v>
      </c>
      <c r="U2937" s="1" t="s">
        <v>565</v>
      </c>
      <c r="V2937" s="1" t="s">
        <v>7004</v>
      </c>
      <c r="W2937" s="1" t="s">
        <v>84</v>
      </c>
      <c r="X2937" s="1" t="s">
        <v>11440</v>
      </c>
      <c r="Y2937" s="1" t="s">
        <v>5553</v>
      </c>
      <c r="Z2937" s="1" t="s">
        <v>8499</v>
      </c>
      <c r="AC2937" s="1">
        <v>27</v>
      </c>
      <c r="AD2937" s="1" t="s">
        <v>162</v>
      </c>
      <c r="AE2937" s="1" t="s">
        <v>8732</v>
      </c>
      <c r="AJ2937" s="1" t="s">
        <v>17</v>
      </c>
      <c r="AK2937" s="1" t="s">
        <v>8908</v>
      </c>
      <c r="AL2937" s="1" t="s">
        <v>636</v>
      </c>
      <c r="AM2937" s="1" t="s">
        <v>8934</v>
      </c>
      <c r="AT2937" s="1" t="s">
        <v>905</v>
      </c>
      <c r="AU2937" s="1" t="s">
        <v>6967</v>
      </c>
      <c r="AV2937" s="1" t="s">
        <v>5554</v>
      </c>
      <c r="AW2937" s="1" t="s">
        <v>9663</v>
      </c>
      <c r="BG2937" s="1" t="s">
        <v>905</v>
      </c>
      <c r="BH2937" s="1" t="s">
        <v>6967</v>
      </c>
      <c r="BI2937" s="1" t="s">
        <v>5555</v>
      </c>
      <c r="BJ2937" s="1" t="s">
        <v>10263</v>
      </c>
      <c r="BK2937" s="1" t="s">
        <v>5556</v>
      </c>
      <c r="BL2937" s="1" t="s">
        <v>11911</v>
      </c>
      <c r="BM2937" s="1" t="s">
        <v>5557</v>
      </c>
      <c r="BN2937" s="1" t="s">
        <v>7100</v>
      </c>
      <c r="BO2937" s="1" t="s">
        <v>471</v>
      </c>
      <c r="BP2937" s="1" t="s">
        <v>9170</v>
      </c>
      <c r="BQ2937" s="1" t="s">
        <v>5558</v>
      </c>
      <c r="BR2937" s="1" t="s">
        <v>11199</v>
      </c>
      <c r="BS2937" s="1" t="s">
        <v>57</v>
      </c>
      <c r="BT2937" s="1" t="s">
        <v>8919</v>
      </c>
    </row>
    <row r="2938" spans="1:73" ht="13.5" customHeight="1" x14ac:dyDescent="0.25">
      <c r="A2938" s="4" t="str">
        <f t="shared" si="89"/>
        <v>1687_풍각남면_303</v>
      </c>
      <c r="B2938" s="1">
        <v>1687</v>
      </c>
      <c r="C2938" s="1" t="s">
        <v>11322</v>
      </c>
      <c r="D2938" s="1" t="s">
        <v>11323</v>
      </c>
      <c r="E2938" s="1">
        <v>2937</v>
      </c>
      <c r="F2938" s="1">
        <v>14</v>
      </c>
      <c r="G2938" s="1" t="s">
        <v>5157</v>
      </c>
      <c r="H2938" s="1" t="s">
        <v>6469</v>
      </c>
      <c r="I2938" s="1">
        <v>10</v>
      </c>
      <c r="L2938" s="1">
        <v>7</v>
      </c>
      <c r="M2938" s="1" t="s">
        <v>12723</v>
      </c>
      <c r="N2938" s="1" t="s">
        <v>13224</v>
      </c>
      <c r="T2938" s="1" t="s">
        <v>11389</v>
      </c>
      <c r="U2938" s="1" t="s">
        <v>322</v>
      </c>
      <c r="V2938" s="1" t="s">
        <v>6685</v>
      </c>
      <c r="Y2938" s="1" t="s">
        <v>5559</v>
      </c>
      <c r="Z2938" s="1" t="s">
        <v>8500</v>
      </c>
      <c r="AC2938" s="1">
        <v>49</v>
      </c>
      <c r="AD2938" s="1" t="s">
        <v>100</v>
      </c>
      <c r="AE2938" s="1" t="s">
        <v>8722</v>
      </c>
      <c r="AG2938" s="1" t="s">
        <v>11542</v>
      </c>
      <c r="AI2938" s="1" t="s">
        <v>8902</v>
      </c>
      <c r="AT2938" s="1" t="s">
        <v>44</v>
      </c>
      <c r="AU2938" s="1" t="s">
        <v>6669</v>
      </c>
      <c r="AV2938" s="1" t="s">
        <v>524</v>
      </c>
      <c r="AW2938" s="1" t="s">
        <v>9280</v>
      </c>
      <c r="BB2938" s="1" t="s">
        <v>46</v>
      </c>
      <c r="BC2938" s="1" t="s">
        <v>6783</v>
      </c>
      <c r="BD2938" s="1" t="s">
        <v>1305</v>
      </c>
      <c r="BE2938" s="1" t="s">
        <v>7409</v>
      </c>
    </row>
    <row r="2939" spans="1:73" ht="13.5" customHeight="1" x14ac:dyDescent="0.25">
      <c r="A2939" s="4" t="str">
        <f t="shared" si="89"/>
        <v>1687_풍각남면_303</v>
      </c>
      <c r="B2939" s="1">
        <v>1687</v>
      </c>
      <c r="C2939" s="1" t="s">
        <v>11322</v>
      </c>
      <c r="D2939" s="1" t="s">
        <v>11323</v>
      </c>
      <c r="E2939" s="1">
        <v>2938</v>
      </c>
      <c r="F2939" s="1">
        <v>14</v>
      </c>
      <c r="G2939" s="1" t="s">
        <v>5157</v>
      </c>
      <c r="H2939" s="1" t="s">
        <v>6469</v>
      </c>
      <c r="I2939" s="1">
        <v>10</v>
      </c>
      <c r="L2939" s="1">
        <v>7</v>
      </c>
      <c r="M2939" s="1" t="s">
        <v>12723</v>
      </c>
      <c r="N2939" s="1" t="s">
        <v>13224</v>
      </c>
      <c r="T2939" s="1" t="s">
        <v>11389</v>
      </c>
      <c r="U2939" s="1" t="s">
        <v>326</v>
      </c>
      <c r="V2939" s="1" t="s">
        <v>6686</v>
      </c>
      <c r="Y2939" s="1" t="s">
        <v>4921</v>
      </c>
      <c r="Z2939" s="1" t="s">
        <v>7952</v>
      </c>
      <c r="AC2939" s="1">
        <v>76</v>
      </c>
      <c r="AD2939" s="1" t="s">
        <v>1075</v>
      </c>
      <c r="AE2939" s="1" t="s">
        <v>8769</v>
      </c>
      <c r="AG2939" s="1" t="s">
        <v>11542</v>
      </c>
      <c r="AI2939" s="1" t="s">
        <v>8902</v>
      </c>
      <c r="AT2939" s="1" t="s">
        <v>44</v>
      </c>
      <c r="AU2939" s="1" t="s">
        <v>6669</v>
      </c>
      <c r="AV2939" s="1" t="s">
        <v>524</v>
      </c>
      <c r="AW2939" s="1" t="s">
        <v>9280</v>
      </c>
      <c r="BB2939" s="1" t="s">
        <v>46</v>
      </c>
      <c r="BC2939" s="1" t="s">
        <v>6783</v>
      </c>
      <c r="BD2939" s="1" t="s">
        <v>1305</v>
      </c>
      <c r="BE2939" s="1" t="s">
        <v>7409</v>
      </c>
      <c r="BU2939" s="1" t="s">
        <v>5363</v>
      </c>
    </row>
    <row r="2940" spans="1:73" ht="13.5" customHeight="1" x14ac:dyDescent="0.25">
      <c r="A2940" s="4" t="str">
        <f t="shared" si="89"/>
        <v>1687_풍각남면_303</v>
      </c>
      <c r="B2940" s="1">
        <v>1687</v>
      </c>
      <c r="C2940" s="1" t="s">
        <v>11322</v>
      </c>
      <c r="D2940" s="1" t="s">
        <v>11323</v>
      </c>
      <c r="E2940" s="1">
        <v>2939</v>
      </c>
      <c r="F2940" s="1">
        <v>14</v>
      </c>
      <c r="G2940" s="1" t="s">
        <v>5157</v>
      </c>
      <c r="H2940" s="1" t="s">
        <v>6469</v>
      </c>
      <c r="I2940" s="1">
        <v>10</v>
      </c>
      <c r="L2940" s="1">
        <v>7</v>
      </c>
      <c r="M2940" s="1" t="s">
        <v>12723</v>
      </c>
      <c r="N2940" s="1" t="s">
        <v>13224</v>
      </c>
      <c r="T2940" s="1" t="s">
        <v>11389</v>
      </c>
      <c r="U2940" s="1" t="s">
        <v>326</v>
      </c>
      <c r="V2940" s="1" t="s">
        <v>6686</v>
      </c>
      <c r="Y2940" s="1" t="s">
        <v>2655</v>
      </c>
      <c r="Z2940" s="1" t="s">
        <v>7584</v>
      </c>
      <c r="AC2940" s="1">
        <v>73</v>
      </c>
      <c r="AD2940" s="1" t="s">
        <v>314</v>
      </c>
      <c r="AE2940" s="1" t="s">
        <v>8747</v>
      </c>
      <c r="AG2940" s="1" t="s">
        <v>11542</v>
      </c>
      <c r="AI2940" s="1" t="s">
        <v>8902</v>
      </c>
    </row>
    <row r="2941" spans="1:73" ht="13.5" customHeight="1" x14ac:dyDescent="0.25">
      <c r="A2941" s="4" t="str">
        <f t="shared" si="89"/>
        <v>1687_풍각남면_303</v>
      </c>
      <c r="B2941" s="1">
        <v>1687</v>
      </c>
      <c r="C2941" s="1" t="s">
        <v>11322</v>
      </c>
      <c r="D2941" s="1" t="s">
        <v>11323</v>
      </c>
      <c r="E2941" s="1">
        <v>2940</v>
      </c>
      <c r="F2941" s="1">
        <v>14</v>
      </c>
      <c r="G2941" s="1" t="s">
        <v>5157</v>
      </c>
      <c r="H2941" s="1" t="s">
        <v>6469</v>
      </c>
      <c r="I2941" s="1">
        <v>10</v>
      </c>
      <c r="L2941" s="1">
        <v>7</v>
      </c>
      <c r="M2941" s="1" t="s">
        <v>12723</v>
      </c>
      <c r="N2941" s="1" t="s">
        <v>13224</v>
      </c>
      <c r="T2941" s="1" t="s">
        <v>11389</v>
      </c>
      <c r="U2941" s="1" t="s">
        <v>326</v>
      </c>
      <c r="V2941" s="1" t="s">
        <v>6686</v>
      </c>
      <c r="Y2941" s="1" t="s">
        <v>538</v>
      </c>
      <c r="Z2941" s="1" t="s">
        <v>7793</v>
      </c>
      <c r="AC2941" s="1">
        <v>66</v>
      </c>
      <c r="AD2941" s="1" t="s">
        <v>333</v>
      </c>
      <c r="AE2941" s="1" t="s">
        <v>8749</v>
      </c>
      <c r="AG2941" s="1" t="s">
        <v>11542</v>
      </c>
      <c r="AI2941" s="1" t="s">
        <v>8902</v>
      </c>
    </row>
    <row r="2942" spans="1:73" ht="13.5" customHeight="1" x14ac:dyDescent="0.25">
      <c r="A2942" s="4" t="str">
        <f t="shared" si="89"/>
        <v>1687_풍각남면_303</v>
      </c>
      <c r="B2942" s="1">
        <v>1687</v>
      </c>
      <c r="C2942" s="1" t="s">
        <v>11322</v>
      </c>
      <c r="D2942" s="1" t="s">
        <v>11323</v>
      </c>
      <c r="E2942" s="1">
        <v>2941</v>
      </c>
      <c r="F2942" s="1">
        <v>14</v>
      </c>
      <c r="G2942" s="1" t="s">
        <v>5157</v>
      </c>
      <c r="H2942" s="1" t="s">
        <v>6469</v>
      </c>
      <c r="I2942" s="1">
        <v>10</v>
      </c>
      <c r="L2942" s="1">
        <v>7</v>
      </c>
      <c r="M2942" s="1" t="s">
        <v>12723</v>
      </c>
      <c r="N2942" s="1" t="s">
        <v>13224</v>
      </c>
      <c r="T2942" s="1" t="s">
        <v>11389</v>
      </c>
      <c r="U2942" s="1" t="s">
        <v>322</v>
      </c>
      <c r="V2942" s="1" t="s">
        <v>6685</v>
      </c>
      <c r="Y2942" s="1" t="s">
        <v>647</v>
      </c>
      <c r="Z2942" s="1" t="s">
        <v>7230</v>
      </c>
      <c r="AC2942" s="1">
        <v>63</v>
      </c>
      <c r="AD2942" s="1" t="s">
        <v>96</v>
      </c>
      <c r="AE2942" s="1" t="s">
        <v>8721</v>
      </c>
      <c r="AF2942" s="1" t="s">
        <v>11622</v>
      </c>
      <c r="AG2942" s="1" t="s">
        <v>8831</v>
      </c>
      <c r="AH2942" s="1" t="s">
        <v>5560</v>
      </c>
      <c r="AI2942" s="1" t="s">
        <v>8902</v>
      </c>
    </row>
    <row r="2943" spans="1:73" ht="13.5" customHeight="1" x14ac:dyDescent="0.25">
      <c r="A2943" s="4" t="str">
        <f t="shared" si="89"/>
        <v>1687_풍각남면_303</v>
      </c>
      <c r="B2943" s="1">
        <v>1687</v>
      </c>
      <c r="C2943" s="1" t="s">
        <v>11322</v>
      </c>
      <c r="D2943" s="1" t="s">
        <v>11323</v>
      </c>
      <c r="E2943" s="1">
        <v>2942</v>
      </c>
      <c r="F2943" s="1">
        <v>14</v>
      </c>
      <c r="G2943" s="1" t="s">
        <v>5157</v>
      </c>
      <c r="H2943" s="1" t="s">
        <v>6469</v>
      </c>
      <c r="I2943" s="1">
        <v>10</v>
      </c>
      <c r="L2943" s="1">
        <v>7</v>
      </c>
      <c r="M2943" s="1" t="s">
        <v>12723</v>
      </c>
      <c r="N2943" s="1" t="s">
        <v>13224</v>
      </c>
      <c r="T2943" s="1" t="s">
        <v>11389</v>
      </c>
      <c r="U2943" s="1" t="s">
        <v>326</v>
      </c>
      <c r="V2943" s="1" t="s">
        <v>6686</v>
      </c>
      <c r="Y2943" s="1" t="s">
        <v>2463</v>
      </c>
      <c r="Z2943" s="1" t="s">
        <v>8501</v>
      </c>
      <c r="AC2943" s="1">
        <v>89</v>
      </c>
      <c r="AD2943" s="1" t="s">
        <v>422</v>
      </c>
      <c r="AE2943" s="1" t="s">
        <v>8757</v>
      </c>
      <c r="AG2943" s="1" t="s">
        <v>8780</v>
      </c>
      <c r="AI2943" s="1" t="s">
        <v>8903</v>
      </c>
      <c r="BB2943" s="1" t="s">
        <v>46</v>
      </c>
      <c r="BC2943" s="1" t="s">
        <v>6783</v>
      </c>
      <c r="BD2943" s="1" t="s">
        <v>5561</v>
      </c>
      <c r="BE2943" s="1" t="s">
        <v>7546</v>
      </c>
    </row>
    <row r="2944" spans="1:73" ht="13.5" customHeight="1" x14ac:dyDescent="0.25">
      <c r="A2944" s="4" t="str">
        <f t="shared" si="89"/>
        <v>1687_풍각남면_303</v>
      </c>
      <c r="B2944" s="1">
        <v>1687</v>
      </c>
      <c r="C2944" s="1" t="s">
        <v>11322</v>
      </c>
      <c r="D2944" s="1" t="s">
        <v>11323</v>
      </c>
      <c r="E2944" s="1">
        <v>2943</v>
      </c>
      <c r="F2944" s="1">
        <v>14</v>
      </c>
      <c r="G2944" s="1" t="s">
        <v>5157</v>
      </c>
      <c r="H2944" s="1" t="s">
        <v>6469</v>
      </c>
      <c r="I2944" s="1">
        <v>10</v>
      </c>
      <c r="L2944" s="1">
        <v>7</v>
      </c>
      <c r="M2944" s="1" t="s">
        <v>12723</v>
      </c>
      <c r="N2944" s="1" t="s">
        <v>13224</v>
      </c>
      <c r="T2944" s="1" t="s">
        <v>11389</v>
      </c>
      <c r="U2944" s="1" t="s">
        <v>322</v>
      </c>
      <c r="V2944" s="1" t="s">
        <v>6685</v>
      </c>
      <c r="Y2944" s="1" t="s">
        <v>1622</v>
      </c>
      <c r="Z2944" s="1" t="s">
        <v>7496</v>
      </c>
      <c r="AC2944" s="1">
        <v>84</v>
      </c>
      <c r="AD2944" s="1" t="s">
        <v>764</v>
      </c>
      <c r="AE2944" s="1" t="s">
        <v>8767</v>
      </c>
      <c r="AF2944" s="1" t="s">
        <v>5562</v>
      </c>
      <c r="AG2944" s="1" t="s">
        <v>8832</v>
      </c>
      <c r="AH2944" s="1" t="s">
        <v>4452</v>
      </c>
      <c r="AI2944" s="1" t="s">
        <v>8903</v>
      </c>
      <c r="BB2944" s="1" t="s">
        <v>46</v>
      </c>
      <c r="BC2944" s="1" t="s">
        <v>6783</v>
      </c>
      <c r="BD2944" s="1" t="s">
        <v>5561</v>
      </c>
      <c r="BE2944" s="1" t="s">
        <v>7546</v>
      </c>
      <c r="BU2944" s="1" t="s">
        <v>14114</v>
      </c>
    </row>
    <row r="2945" spans="1:73" ht="13.5" customHeight="1" x14ac:dyDescent="0.25">
      <c r="A2945" s="4" t="str">
        <f t="shared" si="89"/>
        <v>1687_풍각남면_303</v>
      </c>
      <c r="B2945" s="1">
        <v>1687</v>
      </c>
      <c r="C2945" s="1" t="s">
        <v>11322</v>
      </c>
      <c r="D2945" s="1" t="s">
        <v>11323</v>
      </c>
      <c r="E2945" s="1">
        <v>2944</v>
      </c>
      <c r="F2945" s="1">
        <v>14</v>
      </c>
      <c r="G2945" s="1" t="s">
        <v>5157</v>
      </c>
      <c r="H2945" s="1" t="s">
        <v>6469</v>
      </c>
      <c r="I2945" s="1">
        <v>10</v>
      </c>
      <c r="L2945" s="1">
        <v>7</v>
      </c>
      <c r="M2945" s="1" t="s">
        <v>12723</v>
      </c>
      <c r="N2945" s="1" t="s">
        <v>13224</v>
      </c>
      <c r="T2945" s="1" t="s">
        <v>11389</v>
      </c>
      <c r="U2945" s="1" t="s">
        <v>322</v>
      </c>
      <c r="V2945" s="1" t="s">
        <v>6685</v>
      </c>
      <c r="Y2945" s="1" t="s">
        <v>440</v>
      </c>
      <c r="Z2945" s="1" t="s">
        <v>7184</v>
      </c>
      <c r="AC2945" s="1">
        <v>57</v>
      </c>
      <c r="AD2945" s="1" t="s">
        <v>2010</v>
      </c>
      <c r="AE2945" s="1" t="s">
        <v>8771</v>
      </c>
      <c r="AT2945" s="1" t="s">
        <v>297</v>
      </c>
      <c r="AU2945" s="1" t="s">
        <v>11759</v>
      </c>
      <c r="AV2945" s="1" t="s">
        <v>112</v>
      </c>
      <c r="AW2945" s="1" t="s">
        <v>7574</v>
      </c>
    </row>
    <row r="2946" spans="1:73" ht="13.5" customHeight="1" x14ac:dyDescent="0.25">
      <c r="A2946" s="4" t="str">
        <f t="shared" si="89"/>
        <v>1687_풍각남면_303</v>
      </c>
      <c r="B2946" s="1">
        <v>1687</v>
      </c>
      <c r="C2946" s="1" t="s">
        <v>11322</v>
      </c>
      <c r="D2946" s="1" t="s">
        <v>11323</v>
      </c>
      <c r="E2946" s="1">
        <v>2945</v>
      </c>
      <c r="F2946" s="1">
        <v>14</v>
      </c>
      <c r="G2946" s="1" t="s">
        <v>5157</v>
      </c>
      <c r="H2946" s="1" t="s">
        <v>6469</v>
      </c>
      <c r="I2946" s="1">
        <v>10</v>
      </c>
      <c r="L2946" s="1">
        <v>7</v>
      </c>
      <c r="M2946" s="1" t="s">
        <v>12723</v>
      </c>
      <c r="N2946" s="1" t="s">
        <v>13224</v>
      </c>
      <c r="T2946" s="1" t="s">
        <v>11389</v>
      </c>
      <c r="U2946" s="1" t="s">
        <v>326</v>
      </c>
      <c r="V2946" s="1" t="s">
        <v>6686</v>
      </c>
      <c r="Y2946" s="1" t="s">
        <v>3996</v>
      </c>
      <c r="Z2946" s="1" t="s">
        <v>8069</v>
      </c>
      <c r="AC2946" s="1">
        <v>44</v>
      </c>
      <c r="AD2946" s="1" t="s">
        <v>229</v>
      </c>
      <c r="AE2946" s="1" t="s">
        <v>8739</v>
      </c>
      <c r="AF2946" s="1" t="s">
        <v>2330</v>
      </c>
      <c r="AG2946" s="1" t="s">
        <v>8780</v>
      </c>
      <c r="AH2946" s="1" t="s">
        <v>5560</v>
      </c>
      <c r="AI2946" s="1" t="s">
        <v>8902</v>
      </c>
      <c r="BD2946" s="1" t="s">
        <v>5559</v>
      </c>
      <c r="BE2946" s="1" t="s">
        <v>8500</v>
      </c>
    </row>
    <row r="2947" spans="1:73" ht="13.5" customHeight="1" x14ac:dyDescent="0.25">
      <c r="A2947" s="4" t="str">
        <f t="shared" si="89"/>
        <v>1687_풍각남면_303</v>
      </c>
      <c r="B2947" s="1">
        <v>1687</v>
      </c>
      <c r="C2947" s="1" t="s">
        <v>11322</v>
      </c>
      <c r="D2947" s="1" t="s">
        <v>11323</v>
      </c>
      <c r="E2947" s="1">
        <v>2946</v>
      </c>
      <c r="F2947" s="1">
        <v>14</v>
      </c>
      <c r="G2947" s="1" t="s">
        <v>5157</v>
      </c>
      <c r="H2947" s="1" t="s">
        <v>6469</v>
      </c>
      <c r="I2947" s="1">
        <v>10</v>
      </c>
      <c r="L2947" s="1">
        <v>7</v>
      </c>
      <c r="M2947" s="1" t="s">
        <v>12723</v>
      </c>
      <c r="N2947" s="1" t="s">
        <v>13224</v>
      </c>
      <c r="T2947" s="1" t="s">
        <v>11389</v>
      </c>
      <c r="U2947" s="1" t="s">
        <v>322</v>
      </c>
      <c r="V2947" s="1" t="s">
        <v>6685</v>
      </c>
      <c r="Y2947" s="1" t="s">
        <v>2011</v>
      </c>
      <c r="Z2947" s="1" t="s">
        <v>7117</v>
      </c>
      <c r="AC2947" s="1">
        <v>41</v>
      </c>
      <c r="AD2947" s="1" t="s">
        <v>287</v>
      </c>
      <c r="AE2947" s="1" t="s">
        <v>8744</v>
      </c>
      <c r="AG2947" s="1" t="s">
        <v>11582</v>
      </c>
    </row>
    <row r="2948" spans="1:73" ht="13.5" customHeight="1" x14ac:dyDescent="0.25">
      <c r="A2948" s="4" t="str">
        <f t="shared" si="89"/>
        <v>1687_풍각남면_303</v>
      </c>
      <c r="B2948" s="1">
        <v>1687</v>
      </c>
      <c r="C2948" s="1" t="s">
        <v>11322</v>
      </c>
      <c r="D2948" s="1" t="s">
        <v>11323</v>
      </c>
      <c r="E2948" s="1">
        <v>2947</v>
      </c>
      <c r="F2948" s="1">
        <v>14</v>
      </c>
      <c r="G2948" s="1" t="s">
        <v>5157</v>
      </c>
      <c r="H2948" s="1" t="s">
        <v>6469</v>
      </c>
      <c r="I2948" s="1">
        <v>10</v>
      </c>
      <c r="L2948" s="1">
        <v>7</v>
      </c>
      <c r="M2948" s="1" t="s">
        <v>12723</v>
      </c>
      <c r="N2948" s="1" t="s">
        <v>13224</v>
      </c>
      <c r="T2948" s="1" t="s">
        <v>11389</v>
      </c>
      <c r="U2948" s="1" t="s">
        <v>326</v>
      </c>
      <c r="V2948" s="1" t="s">
        <v>6686</v>
      </c>
      <c r="Y2948" s="1" t="s">
        <v>5230</v>
      </c>
      <c r="Z2948" s="1" t="s">
        <v>8502</v>
      </c>
      <c r="AC2948" s="1">
        <v>39</v>
      </c>
      <c r="AD2948" s="1" t="s">
        <v>347</v>
      </c>
      <c r="AE2948" s="1" t="s">
        <v>8751</v>
      </c>
      <c r="AF2948" s="1" t="s">
        <v>11623</v>
      </c>
      <c r="AG2948" s="1" t="s">
        <v>11624</v>
      </c>
    </row>
    <row r="2949" spans="1:73" ht="13.5" customHeight="1" x14ac:dyDescent="0.25">
      <c r="A2949" s="4" t="str">
        <f t="shared" si="89"/>
        <v>1687_풍각남면_303</v>
      </c>
      <c r="B2949" s="1">
        <v>1687</v>
      </c>
      <c r="C2949" s="1" t="s">
        <v>11322</v>
      </c>
      <c r="D2949" s="1" t="s">
        <v>11323</v>
      </c>
      <c r="E2949" s="1">
        <v>2948</v>
      </c>
      <c r="F2949" s="1">
        <v>14</v>
      </c>
      <c r="G2949" s="1" t="s">
        <v>5157</v>
      </c>
      <c r="H2949" s="1" t="s">
        <v>6469</v>
      </c>
      <c r="I2949" s="1">
        <v>10</v>
      </c>
      <c r="L2949" s="1">
        <v>7</v>
      </c>
      <c r="M2949" s="1" t="s">
        <v>12723</v>
      </c>
      <c r="N2949" s="1" t="s">
        <v>13224</v>
      </c>
      <c r="T2949" s="1" t="s">
        <v>11389</v>
      </c>
      <c r="U2949" s="1" t="s">
        <v>322</v>
      </c>
      <c r="V2949" s="1" t="s">
        <v>6685</v>
      </c>
      <c r="Y2949" s="1" t="s">
        <v>5563</v>
      </c>
      <c r="Z2949" s="1" t="s">
        <v>8503</v>
      </c>
      <c r="AG2949" s="1" t="s">
        <v>8780</v>
      </c>
      <c r="AI2949" s="1" t="s">
        <v>11553</v>
      </c>
      <c r="AT2949" s="1" t="s">
        <v>326</v>
      </c>
      <c r="AU2949" s="1" t="s">
        <v>6686</v>
      </c>
      <c r="AV2949" s="1" t="s">
        <v>5564</v>
      </c>
      <c r="AW2949" s="1" t="s">
        <v>9664</v>
      </c>
      <c r="BB2949" s="1" t="s">
        <v>1193</v>
      </c>
      <c r="BC2949" s="1" t="s">
        <v>11823</v>
      </c>
    </row>
    <row r="2950" spans="1:73" ht="13.5" customHeight="1" x14ac:dyDescent="0.25">
      <c r="A2950" s="4" t="str">
        <f t="shared" si="89"/>
        <v>1687_풍각남면_303</v>
      </c>
      <c r="B2950" s="1">
        <v>1687</v>
      </c>
      <c r="C2950" s="1" t="s">
        <v>11322</v>
      </c>
      <c r="D2950" s="1" t="s">
        <v>11323</v>
      </c>
      <c r="E2950" s="1">
        <v>2949</v>
      </c>
      <c r="F2950" s="1">
        <v>14</v>
      </c>
      <c r="G2950" s="1" t="s">
        <v>5157</v>
      </c>
      <c r="H2950" s="1" t="s">
        <v>6469</v>
      </c>
      <c r="I2950" s="1">
        <v>10</v>
      </c>
      <c r="L2950" s="1">
        <v>7</v>
      </c>
      <c r="M2950" s="1" t="s">
        <v>12723</v>
      </c>
      <c r="N2950" s="1" t="s">
        <v>13224</v>
      </c>
      <c r="T2950" s="1" t="s">
        <v>11389</v>
      </c>
      <c r="U2950" s="1" t="s">
        <v>322</v>
      </c>
      <c r="V2950" s="1" t="s">
        <v>6685</v>
      </c>
      <c r="Y2950" s="1" t="s">
        <v>5565</v>
      </c>
      <c r="Z2950" s="1" t="s">
        <v>8504</v>
      </c>
      <c r="AG2950" s="1" t="s">
        <v>8780</v>
      </c>
      <c r="AI2950" s="1" t="s">
        <v>11553</v>
      </c>
      <c r="BB2950" s="1" t="s">
        <v>322</v>
      </c>
      <c r="BC2950" s="1" t="s">
        <v>6685</v>
      </c>
      <c r="BD2950" s="1" t="s">
        <v>5563</v>
      </c>
      <c r="BE2950" s="1" t="s">
        <v>8503</v>
      </c>
      <c r="BF2950" s="1" t="s">
        <v>11812</v>
      </c>
    </row>
    <row r="2951" spans="1:73" ht="13.5" customHeight="1" x14ac:dyDescent="0.25">
      <c r="A2951" s="4" t="str">
        <f t="shared" si="89"/>
        <v>1687_풍각남면_303</v>
      </c>
      <c r="B2951" s="1">
        <v>1687</v>
      </c>
      <c r="C2951" s="1" t="s">
        <v>11322</v>
      </c>
      <c r="D2951" s="1" t="s">
        <v>11323</v>
      </c>
      <c r="E2951" s="1">
        <v>2950</v>
      </c>
      <c r="F2951" s="1">
        <v>14</v>
      </c>
      <c r="G2951" s="1" t="s">
        <v>5157</v>
      </c>
      <c r="H2951" s="1" t="s">
        <v>6469</v>
      </c>
      <c r="I2951" s="1">
        <v>10</v>
      </c>
      <c r="L2951" s="1">
        <v>7</v>
      </c>
      <c r="M2951" s="1" t="s">
        <v>12723</v>
      </c>
      <c r="N2951" s="1" t="s">
        <v>13224</v>
      </c>
      <c r="T2951" s="1" t="s">
        <v>11389</v>
      </c>
      <c r="U2951" s="1" t="s">
        <v>326</v>
      </c>
      <c r="V2951" s="1" t="s">
        <v>6686</v>
      </c>
      <c r="Y2951" s="1" t="s">
        <v>5566</v>
      </c>
      <c r="Z2951" s="1" t="s">
        <v>8505</v>
      </c>
      <c r="AG2951" s="1" t="s">
        <v>8780</v>
      </c>
      <c r="AI2951" s="1" t="s">
        <v>11553</v>
      </c>
      <c r="BC2951" s="1" t="s">
        <v>6685</v>
      </c>
      <c r="BE2951" s="1" t="s">
        <v>8503</v>
      </c>
      <c r="BF2951" s="1" t="s">
        <v>11817</v>
      </c>
    </row>
    <row r="2952" spans="1:73" ht="13.5" customHeight="1" x14ac:dyDescent="0.25">
      <c r="A2952" s="4" t="str">
        <f t="shared" si="89"/>
        <v>1687_풍각남면_303</v>
      </c>
      <c r="B2952" s="1">
        <v>1687</v>
      </c>
      <c r="C2952" s="1" t="s">
        <v>11322</v>
      </c>
      <c r="D2952" s="1" t="s">
        <v>11323</v>
      </c>
      <c r="E2952" s="1">
        <v>2951</v>
      </c>
      <c r="F2952" s="1">
        <v>14</v>
      </c>
      <c r="G2952" s="1" t="s">
        <v>5157</v>
      </c>
      <c r="H2952" s="1" t="s">
        <v>6469</v>
      </c>
      <c r="I2952" s="1">
        <v>10</v>
      </c>
      <c r="L2952" s="1">
        <v>7</v>
      </c>
      <c r="M2952" s="1" t="s">
        <v>12723</v>
      </c>
      <c r="N2952" s="1" t="s">
        <v>13224</v>
      </c>
      <c r="T2952" s="1" t="s">
        <v>11389</v>
      </c>
      <c r="U2952" s="1" t="s">
        <v>326</v>
      </c>
      <c r="V2952" s="1" t="s">
        <v>6686</v>
      </c>
      <c r="Y2952" s="1" t="s">
        <v>208</v>
      </c>
      <c r="Z2952" s="1" t="s">
        <v>8014</v>
      </c>
      <c r="AF2952" s="1" t="s">
        <v>5455</v>
      </c>
      <c r="AG2952" s="1" t="s">
        <v>8810</v>
      </c>
      <c r="AH2952" s="1" t="s">
        <v>56</v>
      </c>
      <c r="AI2952" s="1" t="s">
        <v>11553</v>
      </c>
      <c r="BC2952" s="1" t="s">
        <v>6685</v>
      </c>
      <c r="BE2952" s="1" t="s">
        <v>8503</v>
      </c>
      <c r="BF2952" s="1" t="s">
        <v>11819</v>
      </c>
    </row>
    <row r="2953" spans="1:73" ht="13.5" customHeight="1" x14ac:dyDescent="0.25">
      <c r="A2953" s="4" t="str">
        <f t="shared" si="89"/>
        <v>1687_풍각남면_303</v>
      </c>
      <c r="B2953" s="1">
        <v>1687</v>
      </c>
      <c r="C2953" s="1" t="s">
        <v>11322</v>
      </c>
      <c r="D2953" s="1" t="s">
        <v>11323</v>
      </c>
      <c r="E2953" s="1">
        <v>2952</v>
      </c>
      <c r="F2953" s="1">
        <v>14</v>
      </c>
      <c r="G2953" s="1" t="s">
        <v>5157</v>
      </c>
      <c r="H2953" s="1" t="s">
        <v>6469</v>
      </c>
      <c r="I2953" s="1">
        <v>10</v>
      </c>
      <c r="L2953" s="1">
        <v>7</v>
      </c>
      <c r="M2953" s="1" t="s">
        <v>12723</v>
      </c>
      <c r="N2953" s="1" t="s">
        <v>13224</v>
      </c>
      <c r="T2953" s="1" t="s">
        <v>11389</v>
      </c>
      <c r="U2953" s="1" t="s">
        <v>322</v>
      </c>
      <c r="V2953" s="1" t="s">
        <v>6685</v>
      </c>
      <c r="Y2953" s="1" t="s">
        <v>2467</v>
      </c>
      <c r="Z2953" s="1" t="s">
        <v>7701</v>
      </c>
      <c r="AC2953" s="1">
        <v>62</v>
      </c>
      <c r="AD2953" s="1" t="s">
        <v>69</v>
      </c>
      <c r="AE2953" s="1" t="s">
        <v>6722</v>
      </c>
      <c r="AG2953" s="1" t="s">
        <v>8780</v>
      </c>
      <c r="AI2953" s="1" t="s">
        <v>8873</v>
      </c>
      <c r="AT2953" s="1" t="s">
        <v>326</v>
      </c>
      <c r="AU2953" s="1" t="s">
        <v>6686</v>
      </c>
      <c r="AV2953" s="1" t="s">
        <v>5567</v>
      </c>
      <c r="AW2953" s="1" t="s">
        <v>9665</v>
      </c>
      <c r="BF2953" s="1" t="s">
        <v>11810</v>
      </c>
    </row>
    <row r="2954" spans="1:73" ht="13.5" customHeight="1" x14ac:dyDescent="0.25">
      <c r="A2954" s="4" t="str">
        <f t="shared" si="89"/>
        <v>1687_풍각남면_303</v>
      </c>
      <c r="B2954" s="1">
        <v>1687</v>
      </c>
      <c r="C2954" s="1" t="s">
        <v>11322</v>
      </c>
      <c r="D2954" s="1" t="s">
        <v>11323</v>
      </c>
      <c r="E2954" s="1">
        <v>2953</v>
      </c>
      <c r="F2954" s="1">
        <v>14</v>
      </c>
      <c r="G2954" s="1" t="s">
        <v>5157</v>
      </c>
      <c r="H2954" s="1" t="s">
        <v>6469</v>
      </c>
      <c r="I2954" s="1">
        <v>10</v>
      </c>
      <c r="L2954" s="1">
        <v>7</v>
      </c>
      <c r="M2954" s="1" t="s">
        <v>12723</v>
      </c>
      <c r="N2954" s="1" t="s">
        <v>13224</v>
      </c>
      <c r="T2954" s="1" t="s">
        <v>11389</v>
      </c>
      <c r="U2954" s="1" t="s">
        <v>322</v>
      </c>
      <c r="V2954" s="1" t="s">
        <v>6685</v>
      </c>
      <c r="Y2954" s="1" t="s">
        <v>5568</v>
      </c>
      <c r="Z2954" s="1" t="s">
        <v>8506</v>
      </c>
      <c r="AF2954" s="1" t="s">
        <v>5455</v>
      </c>
      <c r="AG2954" s="1" t="s">
        <v>8810</v>
      </c>
      <c r="AH2954" s="1" t="s">
        <v>196</v>
      </c>
      <c r="AI2954" s="1" t="s">
        <v>8873</v>
      </c>
      <c r="AT2954" s="1" t="s">
        <v>326</v>
      </c>
      <c r="AU2954" s="1" t="s">
        <v>6686</v>
      </c>
      <c r="AV2954" s="1" t="s">
        <v>5569</v>
      </c>
      <c r="AW2954" s="1" t="s">
        <v>9666</v>
      </c>
      <c r="BB2954" s="1" t="s">
        <v>1193</v>
      </c>
      <c r="BC2954" s="1" t="s">
        <v>11823</v>
      </c>
      <c r="BF2954" s="1" t="s">
        <v>11810</v>
      </c>
    </row>
    <row r="2955" spans="1:73" ht="13.5" customHeight="1" x14ac:dyDescent="0.25">
      <c r="A2955" s="4" t="str">
        <f t="shared" si="89"/>
        <v>1687_풍각남면_303</v>
      </c>
      <c r="B2955" s="1">
        <v>1687</v>
      </c>
      <c r="C2955" s="1" t="s">
        <v>11322</v>
      </c>
      <c r="D2955" s="1" t="s">
        <v>11323</v>
      </c>
      <c r="E2955" s="1">
        <v>2954</v>
      </c>
      <c r="F2955" s="1">
        <v>14</v>
      </c>
      <c r="G2955" s="1" t="s">
        <v>5157</v>
      </c>
      <c r="H2955" s="1" t="s">
        <v>6469</v>
      </c>
      <c r="I2955" s="1">
        <v>10</v>
      </c>
      <c r="L2955" s="1">
        <v>8</v>
      </c>
      <c r="M2955" s="1" t="s">
        <v>12724</v>
      </c>
      <c r="N2955" s="1" t="s">
        <v>13225</v>
      </c>
      <c r="O2955" s="1" t="s">
        <v>6</v>
      </c>
      <c r="P2955" s="1" t="s">
        <v>6578</v>
      </c>
      <c r="T2955" s="1" t="s">
        <v>11368</v>
      </c>
      <c r="U2955" s="1" t="s">
        <v>5500</v>
      </c>
      <c r="V2955" s="1" t="s">
        <v>6999</v>
      </c>
      <c r="W2955" s="1" t="s">
        <v>84</v>
      </c>
      <c r="X2955" s="1" t="s">
        <v>11440</v>
      </c>
      <c r="Y2955" s="1" t="s">
        <v>5570</v>
      </c>
      <c r="Z2955" s="1" t="s">
        <v>8507</v>
      </c>
      <c r="AC2955" s="1">
        <v>34</v>
      </c>
      <c r="AD2955" s="1" t="s">
        <v>72</v>
      </c>
      <c r="AE2955" s="1" t="s">
        <v>8718</v>
      </c>
      <c r="AJ2955" s="1" t="s">
        <v>17</v>
      </c>
      <c r="AK2955" s="1" t="s">
        <v>8908</v>
      </c>
      <c r="AL2955" s="1" t="s">
        <v>86</v>
      </c>
      <c r="AM2955" s="1" t="s">
        <v>8853</v>
      </c>
      <c r="AT2955" s="1" t="s">
        <v>60</v>
      </c>
      <c r="AU2955" s="1" t="s">
        <v>7012</v>
      </c>
      <c r="AV2955" s="1" t="s">
        <v>3750</v>
      </c>
      <c r="AW2955" s="1" t="s">
        <v>8395</v>
      </c>
      <c r="BG2955" s="1" t="s">
        <v>60</v>
      </c>
      <c r="BH2955" s="1" t="s">
        <v>7012</v>
      </c>
      <c r="BI2955" s="1" t="s">
        <v>5510</v>
      </c>
      <c r="BJ2955" s="1" t="s">
        <v>10261</v>
      </c>
      <c r="BK2955" s="1" t="s">
        <v>618</v>
      </c>
      <c r="BL2955" s="1" t="s">
        <v>6817</v>
      </c>
      <c r="BM2955" s="1" t="s">
        <v>5571</v>
      </c>
      <c r="BN2955" s="1" t="s">
        <v>8926</v>
      </c>
      <c r="BO2955" s="1" t="s">
        <v>618</v>
      </c>
      <c r="BP2955" s="1" t="s">
        <v>6817</v>
      </c>
      <c r="BQ2955" s="1" t="s">
        <v>5512</v>
      </c>
      <c r="BR2955" s="1" t="s">
        <v>11192</v>
      </c>
      <c r="BS2955" s="1" t="s">
        <v>106</v>
      </c>
      <c r="BT2955" s="1" t="s">
        <v>8894</v>
      </c>
    </row>
    <row r="2956" spans="1:73" ht="13.5" customHeight="1" x14ac:dyDescent="0.25">
      <c r="A2956" s="4" t="str">
        <f t="shared" si="89"/>
        <v>1687_풍각남면_303</v>
      </c>
      <c r="B2956" s="1">
        <v>1687</v>
      </c>
      <c r="C2956" s="1" t="s">
        <v>11322</v>
      </c>
      <c r="D2956" s="1" t="s">
        <v>11323</v>
      </c>
      <c r="E2956" s="1">
        <v>2955</v>
      </c>
      <c r="F2956" s="1">
        <v>14</v>
      </c>
      <c r="G2956" s="1" t="s">
        <v>5157</v>
      </c>
      <c r="H2956" s="1" t="s">
        <v>6469</v>
      </c>
      <c r="I2956" s="1">
        <v>10</v>
      </c>
      <c r="L2956" s="1">
        <v>8</v>
      </c>
      <c r="M2956" s="1" t="s">
        <v>12724</v>
      </c>
      <c r="N2956" s="1" t="s">
        <v>13225</v>
      </c>
      <c r="S2956" s="1" t="s">
        <v>52</v>
      </c>
      <c r="T2956" s="1" t="s">
        <v>6593</v>
      </c>
      <c r="U2956" s="1" t="s">
        <v>53</v>
      </c>
      <c r="V2956" s="1" t="s">
        <v>6668</v>
      </c>
      <c r="Y2956" s="1" t="s">
        <v>5572</v>
      </c>
      <c r="Z2956" s="1" t="s">
        <v>8508</v>
      </c>
      <c r="AC2956" s="1">
        <v>24</v>
      </c>
      <c r="AD2956" s="1" t="s">
        <v>764</v>
      </c>
      <c r="AE2956" s="1" t="s">
        <v>8767</v>
      </c>
      <c r="AJ2956" s="1" t="s">
        <v>17</v>
      </c>
      <c r="AK2956" s="1" t="s">
        <v>8908</v>
      </c>
      <c r="AL2956" s="1" t="s">
        <v>51</v>
      </c>
      <c r="AM2956" s="1" t="s">
        <v>8849</v>
      </c>
      <c r="AN2956" s="1" t="s">
        <v>41</v>
      </c>
      <c r="AO2956" s="1" t="s">
        <v>6620</v>
      </c>
      <c r="AP2956" s="1" t="s">
        <v>58</v>
      </c>
      <c r="AQ2956" s="1" t="s">
        <v>6774</v>
      </c>
      <c r="AR2956" s="1" t="s">
        <v>5573</v>
      </c>
      <c r="AS2956" s="1" t="s">
        <v>9137</v>
      </c>
      <c r="AT2956" s="1" t="s">
        <v>44</v>
      </c>
      <c r="AU2956" s="1" t="s">
        <v>6669</v>
      </c>
      <c r="AV2956" s="1" t="s">
        <v>5574</v>
      </c>
      <c r="AW2956" s="1" t="s">
        <v>9667</v>
      </c>
      <c r="BB2956" s="1" t="s">
        <v>46</v>
      </c>
      <c r="BC2956" s="1" t="s">
        <v>6783</v>
      </c>
      <c r="BD2956" s="1" t="s">
        <v>5575</v>
      </c>
      <c r="BE2956" s="1" t="s">
        <v>9863</v>
      </c>
      <c r="BG2956" s="1" t="s">
        <v>44</v>
      </c>
      <c r="BH2956" s="1" t="s">
        <v>6669</v>
      </c>
      <c r="BI2956" s="1" t="s">
        <v>2657</v>
      </c>
      <c r="BJ2956" s="1" t="s">
        <v>7746</v>
      </c>
      <c r="BK2956" s="1" t="s">
        <v>471</v>
      </c>
      <c r="BL2956" s="1" t="s">
        <v>9170</v>
      </c>
      <c r="BM2956" s="1" t="s">
        <v>5548</v>
      </c>
      <c r="BN2956" s="1" t="s">
        <v>10698</v>
      </c>
      <c r="BQ2956" s="1" t="s">
        <v>320</v>
      </c>
      <c r="BR2956" s="1" t="s">
        <v>12306</v>
      </c>
    </row>
    <row r="2957" spans="1:73" ht="13.5" customHeight="1" x14ac:dyDescent="0.25">
      <c r="A2957" s="4" t="str">
        <f t="shared" si="89"/>
        <v>1687_풍각남면_303</v>
      </c>
      <c r="B2957" s="1">
        <v>1687</v>
      </c>
      <c r="C2957" s="1" t="s">
        <v>11322</v>
      </c>
      <c r="D2957" s="1" t="s">
        <v>11323</v>
      </c>
      <c r="E2957" s="1">
        <v>2956</v>
      </c>
      <c r="F2957" s="1">
        <v>15</v>
      </c>
      <c r="G2957" s="1" t="s">
        <v>5576</v>
      </c>
      <c r="H2957" s="1" t="s">
        <v>6470</v>
      </c>
      <c r="I2957" s="1">
        <v>1</v>
      </c>
      <c r="J2957" s="1" t="s">
        <v>5577</v>
      </c>
      <c r="K2957" s="1" t="s">
        <v>11366</v>
      </c>
      <c r="L2957" s="1">
        <v>1</v>
      </c>
      <c r="M2957" s="1" t="s">
        <v>12725</v>
      </c>
      <c r="N2957" s="1" t="s">
        <v>13226</v>
      </c>
      <c r="T2957" s="1" t="s">
        <v>11368</v>
      </c>
      <c r="U2957" s="1" t="s">
        <v>993</v>
      </c>
      <c r="V2957" s="1" t="s">
        <v>6737</v>
      </c>
      <c r="W2957" s="1" t="s">
        <v>775</v>
      </c>
      <c r="X2957" s="1" t="s">
        <v>7103</v>
      </c>
      <c r="Y2957" s="1" t="s">
        <v>2390</v>
      </c>
      <c r="Z2957" s="1" t="s">
        <v>8509</v>
      </c>
      <c r="AC2957" s="1">
        <v>56</v>
      </c>
      <c r="AD2957" s="1" t="s">
        <v>521</v>
      </c>
      <c r="AE2957" s="1" t="s">
        <v>8761</v>
      </c>
      <c r="AJ2957" s="1" t="s">
        <v>17</v>
      </c>
      <c r="AK2957" s="1" t="s">
        <v>8908</v>
      </c>
      <c r="AL2957" s="1" t="s">
        <v>1118</v>
      </c>
      <c r="AM2957" s="1" t="s">
        <v>8898</v>
      </c>
      <c r="AT2957" s="1" t="s">
        <v>60</v>
      </c>
      <c r="AU2957" s="1" t="s">
        <v>7012</v>
      </c>
      <c r="AV2957" s="1" t="s">
        <v>5578</v>
      </c>
      <c r="AW2957" s="1" t="s">
        <v>7883</v>
      </c>
      <c r="BG2957" s="1" t="s">
        <v>60</v>
      </c>
      <c r="BH2957" s="1" t="s">
        <v>7012</v>
      </c>
      <c r="BI2957" s="1" t="s">
        <v>3260</v>
      </c>
      <c r="BJ2957" s="1" t="s">
        <v>9503</v>
      </c>
      <c r="BK2957" s="1" t="s">
        <v>60</v>
      </c>
      <c r="BL2957" s="1" t="s">
        <v>7012</v>
      </c>
      <c r="BM2957" s="1" t="s">
        <v>4608</v>
      </c>
      <c r="BN2957" s="1" t="s">
        <v>9583</v>
      </c>
      <c r="BO2957" s="1" t="s">
        <v>60</v>
      </c>
      <c r="BP2957" s="1" t="s">
        <v>7012</v>
      </c>
      <c r="BQ2957" s="1" t="s">
        <v>3909</v>
      </c>
      <c r="BR2957" s="1" t="s">
        <v>12068</v>
      </c>
      <c r="BS2957" s="1" t="s">
        <v>56</v>
      </c>
      <c r="BT2957" s="1" t="s">
        <v>11552</v>
      </c>
    </row>
    <row r="2958" spans="1:73" ht="13.5" customHeight="1" x14ac:dyDescent="0.25">
      <c r="A2958" s="4" t="str">
        <f t="shared" si="89"/>
        <v>1687_풍각남면_303</v>
      </c>
      <c r="B2958" s="1">
        <v>1687</v>
      </c>
      <c r="C2958" s="1" t="s">
        <v>11322</v>
      </c>
      <c r="D2958" s="1" t="s">
        <v>11323</v>
      </c>
      <c r="E2958" s="1">
        <v>2957</v>
      </c>
      <c r="F2958" s="1">
        <v>15</v>
      </c>
      <c r="G2958" s="1" t="s">
        <v>5576</v>
      </c>
      <c r="H2958" s="1" t="s">
        <v>6470</v>
      </c>
      <c r="I2958" s="1">
        <v>1</v>
      </c>
      <c r="L2958" s="1">
        <v>1</v>
      </c>
      <c r="M2958" s="1" t="s">
        <v>12725</v>
      </c>
      <c r="N2958" s="1" t="s">
        <v>13226</v>
      </c>
      <c r="S2958" s="1" t="s">
        <v>52</v>
      </c>
      <c r="T2958" s="1" t="s">
        <v>6593</v>
      </c>
      <c r="W2958" s="1" t="s">
        <v>1729</v>
      </c>
      <c r="X2958" s="1" t="s">
        <v>7084</v>
      </c>
      <c r="Y2958" s="1" t="s">
        <v>140</v>
      </c>
      <c r="Z2958" s="1" t="s">
        <v>7129</v>
      </c>
      <c r="AC2958" s="1">
        <v>46</v>
      </c>
      <c r="AD2958" s="1" t="s">
        <v>376</v>
      </c>
      <c r="AE2958" s="1" t="s">
        <v>8752</v>
      </c>
      <c r="AJ2958" s="1" t="s">
        <v>17</v>
      </c>
      <c r="AK2958" s="1" t="s">
        <v>8908</v>
      </c>
      <c r="AL2958" s="1" t="s">
        <v>51</v>
      </c>
      <c r="AM2958" s="1" t="s">
        <v>8849</v>
      </c>
      <c r="AT2958" s="1" t="s">
        <v>60</v>
      </c>
      <c r="AU2958" s="1" t="s">
        <v>7012</v>
      </c>
      <c r="AV2958" s="1" t="s">
        <v>5579</v>
      </c>
      <c r="AW2958" s="1" t="s">
        <v>9363</v>
      </c>
      <c r="BG2958" s="1" t="s">
        <v>60</v>
      </c>
      <c r="BH2958" s="1" t="s">
        <v>7012</v>
      </c>
      <c r="BI2958" s="1" t="s">
        <v>5580</v>
      </c>
      <c r="BJ2958" s="1" t="s">
        <v>10264</v>
      </c>
      <c r="BK2958" s="1" t="s">
        <v>60</v>
      </c>
      <c r="BL2958" s="1" t="s">
        <v>7012</v>
      </c>
      <c r="BM2958" s="1" t="s">
        <v>1037</v>
      </c>
      <c r="BN2958" s="1" t="s">
        <v>8059</v>
      </c>
      <c r="BO2958" s="1" t="s">
        <v>60</v>
      </c>
      <c r="BP2958" s="1" t="s">
        <v>7012</v>
      </c>
      <c r="BQ2958" s="1" t="s">
        <v>5581</v>
      </c>
      <c r="BR2958" s="1" t="s">
        <v>12241</v>
      </c>
      <c r="BS2958" s="1" t="s">
        <v>522</v>
      </c>
      <c r="BT2958" s="1" t="s">
        <v>8889</v>
      </c>
      <c r="BU2958" s="1" t="s">
        <v>14221</v>
      </c>
    </row>
    <row r="2959" spans="1:73" ht="13.5" customHeight="1" x14ac:dyDescent="0.25">
      <c r="A2959" s="4" t="str">
        <f t="shared" si="89"/>
        <v>1687_풍각남면_303</v>
      </c>
      <c r="B2959" s="1">
        <v>1687</v>
      </c>
      <c r="C2959" s="1" t="s">
        <v>11322</v>
      </c>
      <c r="D2959" s="1" t="s">
        <v>11323</v>
      </c>
      <c r="E2959" s="1">
        <v>2958</v>
      </c>
      <c r="F2959" s="1">
        <v>15</v>
      </c>
      <c r="G2959" s="1" t="s">
        <v>5576</v>
      </c>
      <c r="H2959" s="1" t="s">
        <v>6470</v>
      </c>
      <c r="I2959" s="1">
        <v>1</v>
      </c>
      <c r="L2959" s="1">
        <v>1</v>
      </c>
      <c r="M2959" s="1" t="s">
        <v>12725</v>
      </c>
      <c r="N2959" s="1" t="s">
        <v>13226</v>
      </c>
      <c r="S2959" s="1" t="s">
        <v>70</v>
      </c>
      <c r="T2959" s="1" t="s">
        <v>6596</v>
      </c>
      <c r="Y2959" s="1" t="s">
        <v>5582</v>
      </c>
      <c r="Z2959" s="1" t="s">
        <v>11490</v>
      </c>
      <c r="AC2959" s="1">
        <v>20</v>
      </c>
      <c r="AD2959" s="1" t="s">
        <v>1066</v>
      </c>
      <c r="AE2959" s="1" t="s">
        <v>7176</v>
      </c>
    </row>
    <row r="2960" spans="1:73" ht="13.5" customHeight="1" x14ac:dyDescent="0.25">
      <c r="A2960" s="4" t="str">
        <f t="shared" si="89"/>
        <v>1687_풍각남면_303</v>
      </c>
      <c r="B2960" s="1">
        <v>1687</v>
      </c>
      <c r="C2960" s="1" t="s">
        <v>11322</v>
      </c>
      <c r="D2960" s="1" t="s">
        <v>11323</v>
      </c>
      <c r="E2960" s="1">
        <v>2959</v>
      </c>
      <c r="F2960" s="1">
        <v>15</v>
      </c>
      <c r="G2960" s="1" t="s">
        <v>5576</v>
      </c>
      <c r="H2960" s="1" t="s">
        <v>6470</v>
      </c>
      <c r="I2960" s="1">
        <v>1</v>
      </c>
      <c r="L2960" s="1">
        <v>1</v>
      </c>
      <c r="M2960" s="1" t="s">
        <v>12725</v>
      </c>
      <c r="N2960" s="1" t="s">
        <v>13226</v>
      </c>
      <c r="S2960" s="1" t="s">
        <v>70</v>
      </c>
      <c r="T2960" s="1" t="s">
        <v>6596</v>
      </c>
      <c r="Y2960" s="1" t="s">
        <v>5583</v>
      </c>
      <c r="Z2960" s="1" t="s">
        <v>8510</v>
      </c>
      <c r="AC2960" s="1">
        <v>5</v>
      </c>
      <c r="AD2960" s="1" t="s">
        <v>133</v>
      </c>
      <c r="AE2960" s="1" t="s">
        <v>8727</v>
      </c>
    </row>
    <row r="2961" spans="1:73" ht="13.5" customHeight="1" x14ac:dyDescent="0.25">
      <c r="A2961" s="4" t="str">
        <f t="shared" si="89"/>
        <v>1687_풍각남면_303</v>
      </c>
      <c r="B2961" s="1">
        <v>1687</v>
      </c>
      <c r="C2961" s="1" t="s">
        <v>11322</v>
      </c>
      <c r="D2961" s="1" t="s">
        <v>11323</v>
      </c>
      <c r="E2961" s="1">
        <v>2960</v>
      </c>
      <c r="F2961" s="1">
        <v>15</v>
      </c>
      <c r="G2961" s="1" t="s">
        <v>5576</v>
      </c>
      <c r="H2961" s="1" t="s">
        <v>6470</v>
      </c>
      <c r="I2961" s="1">
        <v>1</v>
      </c>
      <c r="L2961" s="1">
        <v>2</v>
      </c>
      <c r="M2961" s="1" t="s">
        <v>5584</v>
      </c>
      <c r="N2961" s="1" t="s">
        <v>8511</v>
      </c>
      <c r="T2961" s="1" t="s">
        <v>11368</v>
      </c>
      <c r="U2961" s="1" t="s">
        <v>640</v>
      </c>
      <c r="V2961" s="1" t="s">
        <v>6711</v>
      </c>
      <c r="Y2961" s="1" t="s">
        <v>5584</v>
      </c>
      <c r="Z2961" s="1" t="s">
        <v>8511</v>
      </c>
      <c r="AC2961" s="1">
        <v>28</v>
      </c>
      <c r="AD2961" s="1" t="s">
        <v>340</v>
      </c>
      <c r="AE2961" s="1" t="s">
        <v>8750</v>
      </c>
      <c r="AJ2961" s="1" t="s">
        <v>17</v>
      </c>
      <c r="AK2961" s="1" t="s">
        <v>8908</v>
      </c>
      <c r="AL2961" s="1" t="s">
        <v>497</v>
      </c>
      <c r="AM2961" s="1" t="s">
        <v>8848</v>
      </c>
      <c r="AN2961" s="1" t="s">
        <v>680</v>
      </c>
      <c r="AO2961" s="1" t="s">
        <v>8897</v>
      </c>
      <c r="AR2961" s="1" t="s">
        <v>5585</v>
      </c>
      <c r="AS2961" s="1" t="s">
        <v>11751</v>
      </c>
      <c r="AT2961" s="1" t="s">
        <v>60</v>
      </c>
      <c r="AU2961" s="1" t="s">
        <v>7012</v>
      </c>
      <c r="AV2961" s="1" t="s">
        <v>5586</v>
      </c>
      <c r="AW2961" s="1" t="s">
        <v>9668</v>
      </c>
      <c r="BB2961" s="1" t="s">
        <v>46</v>
      </c>
      <c r="BC2961" s="1" t="s">
        <v>6783</v>
      </c>
      <c r="BD2961" s="1" t="s">
        <v>2960</v>
      </c>
      <c r="BE2961" s="1" t="s">
        <v>7120</v>
      </c>
      <c r="BG2961" s="1" t="s">
        <v>44</v>
      </c>
      <c r="BH2961" s="1" t="s">
        <v>6669</v>
      </c>
      <c r="BI2961" s="1" t="s">
        <v>877</v>
      </c>
      <c r="BJ2961" s="1" t="s">
        <v>9497</v>
      </c>
      <c r="BK2961" s="1" t="s">
        <v>44</v>
      </c>
      <c r="BL2961" s="1" t="s">
        <v>6669</v>
      </c>
      <c r="BM2961" s="1" t="s">
        <v>1292</v>
      </c>
      <c r="BN2961" s="1" t="s">
        <v>8145</v>
      </c>
      <c r="BO2961" s="1" t="s">
        <v>1171</v>
      </c>
      <c r="BP2961" s="1" t="s">
        <v>7037</v>
      </c>
      <c r="BQ2961" s="1" t="s">
        <v>2015</v>
      </c>
      <c r="BR2961" s="1" t="s">
        <v>9865</v>
      </c>
      <c r="BS2961" s="1" t="s">
        <v>106</v>
      </c>
      <c r="BT2961" s="1" t="s">
        <v>8894</v>
      </c>
    </row>
    <row r="2962" spans="1:73" ht="13.5" customHeight="1" x14ac:dyDescent="0.25">
      <c r="A2962" s="4" t="str">
        <f t="shared" si="89"/>
        <v>1687_풍각남면_303</v>
      </c>
      <c r="B2962" s="1">
        <v>1687</v>
      </c>
      <c r="C2962" s="1" t="s">
        <v>11322</v>
      </c>
      <c r="D2962" s="1" t="s">
        <v>11323</v>
      </c>
      <c r="E2962" s="1">
        <v>2961</v>
      </c>
      <c r="F2962" s="1">
        <v>15</v>
      </c>
      <c r="G2962" s="1" t="s">
        <v>5576</v>
      </c>
      <c r="H2962" s="1" t="s">
        <v>6470</v>
      </c>
      <c r="I2962" s="1">
        <v>1</v>
      </c>
      <c r="L2962" s="1">
        <v>2</v>
      </c>
      <c r="M2962" s="1" t="s">
        <v>5584</v>
      </c>
      <c r="N2962" s="1" t="s">
        <v>8511</v>
      </c>
      <c r="S2962" s="1" t="s">
        <v>52</v>
      </c>
      <c r="T2962" s="1" t="s">
        <v>6593</v>
      </c>
      <c r="U2962" s="1" t="s">
        <v>577</v>
      </c>
      <c r="V2962" s="1" t="s">
        <v>6707</v>
      </c>
      <c r="W2962" s="1" t="s">
        <v>98</v>
      </c>
      <c r="X2962" s="1" t="s">
        <v>11439</v>
      </c>
      <c r="Y2962" s="1" t="s">
        <v>3211</v>
      </c>
      <c r="Z2962" s="1" t="s">
        <v>7732</v>
      </c>
      <c r="AC2962" s="1">
        <v>31</v>
      </c>
      <c r="AD2962" s="1" t="s">
        <v>247</v>
      </c>
      <c r="AE2962" s="1" t="s">
        <v>8741</v>
      </c>
      <c r="AJ2962" s="1" t="s">
        <v>17</v>
      </c>
      <c r="AK2962" s="1" t="s">
        <v>8908</v>
      </c>
      <c r="AL2962" s="1" t="s">
        <v>56</v>
      </c>
      <c r="AM2962" s="1" t="s">
        <v>11552</v>
      </c>
      <c r="AT2962" s="1" t="s">
        <v>60</v>
      </c>
      <c r="AU2962" s="1" t="s">
        <v>7012</v>
      </c>
      <c r="AV2962" s="1" t="s">
        <v>5587</v>
      </c>
      <c r="AW2962" s="1" t="s">
        <v>8472</v>
      </c>
      <c r="BG2962" s="1" t="s">
        <v>60</v>
      </c>
      <c r="BH2962" s="1" t="s">
        <v>7012</v>
      </c>
      <c r="BI2962" s="1" t="s">
        <v>5588</v>
      </c>
      <c r="BJ2962" s="1" t="s">
        <v>10265</v>
      </c>
      <c r="BK2962" s="1" t="s">
        <v>60</v>
      </c>
      <c r="BL2962" s="1" t="s">
        <v>7012</v>
      </c>
      <c r="BM2962" s="1" t="s">
        <v>5589</v>
      </c>
      <c r="BN2962" s="1" t="s">
        <v>10699</v>
      </c>
      <c r="BO2962" s="1" t="s">
        <v>618</v>
      </c>
      <c r="BP2962" s="1" t="s">
        <v>6817</v>
      </c>
      <c r="BQ2962" s="1" t="s">
        <v>5590</v>
      </c>
      <c r="BR2962" s="1" t="s">
        <v>12057</v>
      </c>
      <c r="BS2962" s="1" t="s">
        <v>4952</v>
      </c>
      <c r="BT2962" s="1" t="s">
        <v>8952</v>
      </c>
      <c r="BU2962" s="1" t="s">
        <v>14222</v>
      </c>
    </row>
    <row r="2963" spans="1:73" ht="13.5" customHeight="1" x14ac:dyDescent="0.25">
      <c r="A2963" s="4" t="str">
        <f t="shared" si="89"/>
        <v>1687_풍각남면_303</v>
      </c>
      <c r="B2963" s="1">
        <v>1687</v>
      </c>
      <c r="C2963" s="1" t="s">
        <v>11322</v>
      </c>
      <c r="D2963" s="1" t="s">
        <v>11323</v>
      </c>
      <c r="E2963" s="1">
        <v>2962</v>
      </c>
      <c r="F2963" s="1">
        <v>15</v>
      </c>
      <c r="G2963" s="1" t="s">
        <v>5576</v>
      </c>
      <c r="H2963" s="1" t="s">
        <v>6470</v>
      </c>
      <c r="I2963" s="1">
        <v>1</v>
      </c>
      <c r="L2963" s="1">
        <v>2</v>
      </c>
      <c r="M2963" s="1" t="s">
        <v>5584</v>
      </c>
      <c r="N2963" s="1" t="s">
        <v>8511</v>
      </c>
      <c r="S2963" s="1" t="s">
        <v>93</v>
      </c>
      <c r="T2963" s="1" t="s">
        <v>6597</v>
      </c>
      <c r="Y2963" s="1" t="s">
        <v>1960</v>
      </c>
      <c r="Z2963" s="1" t="s">
        <v>7532</v>
      </c>
      <c r="AC2963" s="1">
        <v>8</v>
      </c>
      <c r="AD2963" s="1" t="s">
        <v>429</v>
      </c>
      <c r="AE2963" s="1" t="s">
        <v>8759</v>
      </c>
    </row>
    <row r="2964" spans="1:73" ht="13.5" customHeight="1" x14ac:dyDescent="0.25">
      <c r="A2964" s="4" t="str">
        <f t="shared" si="89"/>
        <v>1687_풍각남면_303</v>
      </c>
      <c r="B2964" s="1">
        <v>1687</v>
      </c>
      <c r="C2964" s="1" t="s">
        <v>11322</v>
      </c>
      <c r="D2964" s="1" t="s">
        <v>11323</v>
      </c>
      <c r="E2964" s="1">
        <v>2963</v>
      </c>
      <c r="F2964" s="1">
        <v>15</v>
      </c>
      <c r="G2964" s="1" t="s">
        <v>5576</v>
      </c>
      <c r="H2964" s="1" t="s">
        <v>6470</v>
      </c>
      <c r="I2964" s="1">
        <v>1</v>
      </c>
      <c r="L2964" s="1">
        <v>2</v>
      </c>
      <c r="M2964" s="1" t="s">
        <v>5584</v>
      </c>
      <c r="N2964" s="1" t="s">
        <v>8511</v>
      </c>
      <c r="S2964" s="1" t="s">
        <v>70</v>
      </c>
      <c r="T2964" s="1" t="s">
        <v>6596</v>
      </c>
      <c r="Y2964" s="1" t="s">
        <v>1574</v>
      </c>
      <c r="Z2964" s="1" t="s">
        <v>7483</v>
      </c>
      <c r="AC2964" s="1">
        <v>6</v>
      </c>
      <c r="AD2964" s="1" t="s">
        <v>333</v>
      </c>
      <c r="AE2964" s="1" t="s">
        <v>8749</v>
      </c>
    </row>
    <row r="2965" spans="1:73" ht="13.5" customHeight="1" x14ac:dyDescent="0.25">
      <c r="A2965" s="4" t="str">
        <f t="shared" si="89"/>
        <v>1687_풍각남면_303</v>
      </c>
      <c r="B2965" s="1">
        <v>1687</v>
      </c>
      <c r="C2965" s="1" t="s">
        <v>11322</v>
      </c>
      <c r="D2965" s="1" t="s">
        <v>11323</v>
      </c>
      <c r="E2965" s="1">
        <v>2964</v>
      </c>
      <c r="F2965" s="1">
        <v>15</v>
      </c>
      <c r="G2965" s="1" t="s">
        <v>5576</v>
      </c>
      <c r="H2965" s="1" t="s">
        <v>6470</v>
      </c>
      <c r="I2965" s="1">
        <v>1</v>
      </c>
      <c r="L2965" s="1">
        <v>3</v>
      </c>
      <c r="M2965" s="1" t="s">
        <v>12726</v>
      </c>
      <c r="N2965" s="1" t="s">
        <v>13227</v>
      </c>
      <c r="T2965" s="1" t="s">
        <v>11369</v>
      </c>
      <c r="U2965" s="1" t="s">
        <v>5591</v>
      </c>
      <c r="V2965" s="1" t="s">
        <v>7005</v>
      </c>
      <c r="W2965" s="1" t="s">
        <v>1729</v>
      </c>
      <c r="X2965" s="1" t="s">
        <v>7084</v>
      </c>
      <c r="Y2965" s="1" t="s">
        <v>5592</v>
      </c>
      <c r="Z2965" s="1" t="s">
        <v>7694</v>
      </c>
      <c r="AC2965" s="1">
        <v>68</v>
      </c>
      <c r="AD2965" s="1" t="s">
        <v>429</v>
      </c>
      <c r="AE2965" s="1" t="s">
        <v>8759</v>
      </c>
      <c r="AJ2965" s="1" t="s">
        <v>17</v>
      </c>
      <c r="AK2965" s="1" t="s">
        <v>8908</v>
      </c>
      <c r="AL2965" s="1" t="s">
        <v>51</v>
      </c>
      <c r="AM2965" s="1" t="s">
        <v>8849</v>
      </c>
      <c r="AT2965" s="1" t="s">
        <v>60</v>
      </c>
      <c r="AU2965" s="1" t="s">
        <v>7012</v>
      </c>
      <c r="AV2965" s="1" t="s">
        <v>5593</v>
      </c>
      <c r="AW2965" s="1" t="s">
        <v>7916</v>
      </c>
      <c r="BG2965" s="1" t="s">
        <v>60</v>
      </c>
      <c r="BH2965" s="1" t="s">
        <v>7012</v>
      </c>
      <c r="BI2965" s="1" t="s">
        <v>5594</v>
      </c>
      <c r="BJ2965" s="1" t="s">
        <v>10266</v>
      </c>
      <c r="BK2965" s="1" t="s">
        <v>78</v>
      </c>
      <c r="BL2965" s="1" t="s">
        <v>6689</v>
      </c>
      <c r="BM2965" s="1" t="s">
        <v>5595</v>
      </c>
      <c r="BN2965" s="1" t="s">
        <v>10700</v>
      </c>
      <c r="BO2965" s="1" t="s">
        <v>60</v>
      </c>
      <c r="BP2965" s="1" t="s">
        <v>7012</v>
      </c>
      <c r="BQ2965" s="1" t="s">
        <v>5596</v>
      </c>
      <c r="BR2965" s="1" t="s">
        <v>11200</v>
      </c>
      <c r="BS2965" s="1" t="s">
        <v>537</v>
      </c>
      <c r="BT2965" s="1" t="s">
        <v>8937</v>
      </c>
      <c r="BU2965" s="1" t="s">
        <v>14223</v>
      </c>
    </row>
    <row r="2966" spans="1:73" ht="13.5" customHeight="1" x14ac:dyDescent="0.25">
      <c r="A2966" s="4" t="str">
        <f t="shared" si="89"/>
        <v>1687_풍각남면_303</v>
      </c>
      <c r="B2966" s="1">
        <v>1687</v>
      </c>
      <c r="C2966" s="1" t="s">
        <v>11322</v>
      </c>
      <c r="D2966" s="1" t="s">
        <v>11323</v>
      </c>
      <c r="E2966" s="1">
        <v>2965</v>
      </c>
      <c r="F2966" s="1">
        <v>15</v>
      </c>
      <c r="G2966" s="1" t="s">
        <v>5576</v>
      </c>
      <c r="H2966" s="1" t="s">
        <v>6470</v>
      </c>
      <c r="I2966" s="1">
        <v>1</v>
      </c>
      <c r="L2966" s="1">
        <v>3</v>
      </c>
      <c r="M2966" s="1" t="s">
        <v>12726</v>
      </c>
      <c r="N2966" s="1" t="s">
        <v>13227</v>
      </c>
      <c r="S2966" s="1" t="s">
        <v>52</v>
      </c>
      <c r="T2966" s="1" t="s">
        <v>6593</v>
      </c>
      <c r="U2966" s="1" t="s">
        <v>83</v>
      </c>
      <c r="V2966" s="1" t="s">
        <v>11397</v>
      </c>
      <c r="W2966" s="1" t="s">
        <v>74</v>
      </c>
      <c r="X2966" s="1" t="s">
        <v>7057</v>
      </c>
      <c r="Y2966" s="1" t="s">
        <v>140</v>
      </c>
      <c r="Z2966" s="1" t="s">
        <v>7129</v>
      </c>
      <c r="AC2966" s="1">
        <v>54</v>
      </c>
      <c r="AD2966" s="1" t="s">
        <v>264</v>
      </c>
      <c r="AE2966" s="1" t="s">
        <v>8743</v>
      </c>
      <c r="AJ2966" s="1" t="s">
        <v>17</v>
      </c>
      <c r="AK2966" s="1" t="s">
        <v>8908</v>
      </c>
      <c r="AL2966" s="1" t="s">
        <v>196</v>
      </c>
      <c r="AM2966" s="1" t="s">
        <v>8873</v>
      </c>
      <c r="AT2966" s="1" t="s">
        <v>60</v>
      </c>
      <c r="AU2966" s="1" t="s">
        <v>7012</v>
      </c>
      <c r="AV2966" s="1" t="s">
        <v>5597</v>
      </c>
      <c r="AW2966" s="1" t="s">
        <v>9669</v>
      </c>
      <c r="BG2966" s="1" t="s">
        <v>60</v>
      </c>
      <c r="BH2966" s="1" t="s">
        <v>7012</v>
      </c>
      <c r="BI2966" s="1" t="s">
        <v>877</v>
      </c>
      <c r="BJ2966" s="1" t="s">
        <v>9497</v>
      </c>
      <c r="BK2966" s="1" t="s">
        <v>60</v>
      </c>
      <c r="BL2966" s="1" t="s">
        <v>7012</v>
      </c>
      <c r="BM2966" s="1" t="s">
        <v>5598</v>
      </c>
      <c r="BN2966" s="1" t="s">
        <v>7611</v>
      </c>
      <c r="BO2966" s="1" t="s">
        <v>60</v>
      </c>
      <c r="BP2966" s="1" t="s">
        <v>7012</v>
      </c>
      <c r="BQ2966" s="1" t="s">
        <v>5599</v>
      </c>
      <c r="BR2966" s="1" t="s">
        <v>11201</v>
      </c>
      <c r="BS2966" s="1" t="s">
        <v>106</v>
      </c>
      <c r="BT2966" s="1" t="s">
        <v>8894</v>
      </c>
    </row>
    <row r="2967" spans="1:73" ht="13.5" customHeight="1" x14ac:dyDescent="0.25">
      <c r="A2967" s="4" t="str">
        <f t="shared" si="89"/>
        <v>1687_풍각남면_303</v>
      </c>
      <c r="B2967" s="1">
        <v>1687</v>
      </c>
      <c r="C2967" s="1" t="s">
        <v>11322</v>
      </c>
      <c r="D2967" s="1" t="s">
        <v>11323</v>
      </c>
      <c r="E2967" s="1">
        <v>2966</v>
      </c>
      <c r="F2967" s="1">
        <v>15</v>
      </c>
      <c r="G2967" s="1" t="s">
        <v>5576</v>
      </c>
      <c r="H2967" s="1" t="s">
        <v>6470</v>
      </c>
      <c r="I2967" s="1">
        <v>1</v>
      </c>
      <c r="L2967" s="1">
        <v>3</v>
      </c>
      <c r="M2967" s="1" t="s">
        <v>12726</v>
      </c>
      <c r="N2967" s="1" t="s">
        <v>13227</v>
      </c>
      <c r="S2967" s="1" t="s">
        <v>70</v>
      </c>
      <c r="T2967" s="1" t="s">
        <v>6596</v>
      </c>
      <c r="Y2967" s="1" t="s">
        <v>5600</v>
      </c>
      <c r="Z2967" s="1" t="s">
        <v>8475</v>
      </c>
      <c r="AC2967" s="1">
        <v>12</v>
      </c>
      <c r="AD2967" s="1" t="s">
        <v>150</v>
      </c>
      <c r="AE2967" s="1" t="s">
        <v>8731</v>
      </c>
    </row>
    <row r="2968" spans="1:73" ht="13.5" customHeight="1" x14ac:dyDescent="0.25">
      <c r="A2968" s="4" t="str">
        <f t="shared" si="89"/>
        <v>1687_풍각남면_303</v>
      </c>
      <c r="B2968" s="1">
        <v>1687</v>
      </c>
      <c r="C2968" s="1" t="s">
        <v>11322</v>
      </c>
      <c r="D2968" s="1" t="s">
        <v>11323</v>
      </c>
      <c r="E2968" s="1">
        <v>2967</v>
      </c>
      <c r="F2968" s="1">
        <v>15</v>
      </c>
      <c r="G2968" s="1" t="s">
        <v>5576</v>
      </c>
      <c r="H2968" s="1" t="s">
        <v>6470</v>
      </c>
      <c r="I2968" s="1">
        <v>1</v>
      </c>
      <c r="L2968" s="1">
        <v>3</v>
      </c>
      <c r="M2968" s="1" t="s">
        <v>12726</v>
      </c>
      <c r="N2968" s="1" t="s">
        <v>13227</v>
      </c>
      <c r="S2968" s="1" t="s">
        <v>70</v>
      </c>
      <c r="T2968" s="1" t="s">
        <v>6596</v>
      </c>
      <c r="Y2968" s="1" t="s">
        <v>1042</v>
      </c>
      <c r="Z2968" s="1" t="s">
        <v>7323</v>
      </c>
      <c r="AC2968" s="1">
        <v>7</v>
      </c>
      <c r="AD2968" s="1" t="s">
        <v>121</v>
      </c>
      <c r="AE2968" s="1" t="s">
        <v>8725</v>
      </c>
      <c r="AF2968" s="1" t="s">
        <v>97</v>
      </c>
      <c r="AG2968" s="1" t="s">
        <v>8774</v>
      </c>
    </row>
    <row r="2969" spans="1:73" ht="13.5" customHeight="1" x14ac:dyDescent="0.25">
      <c r="A2969" s="4" t="str">
        <f t="shared" si="89"/>
        <v>1687_풍각남면_303</v>
      </c>
      <c r="B2969" s="1">
        <v>1687</v>
      </c>
      <c r="C2969" s="1" t="s">
        <v>11322</v>
      </c>
      <c r="D2969" s="1" t="s">
        <v>11323</v>
      </c>
      <c r="E2969" s="1">
        <v>2968</v>
      </c>
      <c r="F2969" s="1">
        <v>15</v>
      </c>
      <c r="G2969" s="1" t="s">
        <v>5576</v>
      </c>
      <c r="H2969" s="1" t="s">
        <v>6470</v>
      </c>
      <c r="I2969" s="1">
        <v>1</v>
      </c>
      <c r="L2969" s="1">
        <v>4</v>
      </c>
      <c r="M2969" s="1" t="s">
        <v>5605</v>
      </c>
      <c r="N2969" s="1" t="s">
        <v>9864</v>
      </c>
      <c r="T2969" s="1" t="s">
        <v>11368</v>
      </c>
      <c r="U2969" s="1" t="s">
        <v>1913</v>
      </c>
      <c r="V2969" s="1" t="s">
        <v>6792</v>
      </c>
      <c r="W2969" s="1" t="s">
        <v>145</v>
      </c>
      <c r="X2969" s="1" t="s">
        <v>7059</v>
      </c>
      <c r="Y2969" s="1" t="s">
        <v>3441</v>
      </c>
      <c r="Z2969" s="1" t="s">
        <v>7942</v>
      </c>
      <c r="AC2969" s="1">
        <v>69</v>
      </c>
      <c r="AD2969" s="1" t="s">
        <v>594</v>
      </c>
      <c r="AE2969" s="1" t="s">
        <v>8763</v>
      </c>
      <c r="AJ2969" s="1" t="s">
        <v>17</v>
      </c>
      <c r="AK2969" s="1" t="s">
        <v>8908</v>
      </c>
      <c r="AL2969" s="1" t="s">
        <v>51</v>
      </c>
      <c r="AM2969" s="1" t="s">
        <v>8849</v>
      </c>
      <c r="AT2969" s="1" t="s">
        <v>618</v>
      </c>
      <c r="AU2969" s="1" t="s">
        <v>6817</v>
      </c>
      <c r="AV2969" s="1" t="s">
        <v>2776</v>
      </c>
      <c r="AW2969" s="1" t="s">
        <v>7771</v>
      </c>
      <c r="BG2969" s="1" t="s">
        <v>618</v>
      </c>
      <c r="BH2969" s="1" t="s">
        <v>6817</v>
      </c>
      <c r="BI2969" s="1" t="s">
        <v>448</v>
      </c>
      <c r="BJ2969" s="1" t="s">
        <v>8112</v>
      </c>
      <c r="BK2969" s="1" t="s">
        <v>618</v>
      </c>
      <c r="BL2969" s="1" t="s">
        <v>6817</v>
      </c>
      <c r="BM2969" s="1" t="s">
        <v>5601</v>
      </c>
      <c r="BN2969" s="1" t="s">
        <v>10701</v>
      </c>
      <c r="BO2969" s="1" t="s">
        <v>60</v>
      </c>
      <c r="BP2969" s="1" t="s">
        <v>7012</v>
      </c>
      <c r="BQ2969" s="1" t="s">
        <v>5602</v>
      </c>
      <c r="BR2969" s="1" t="s">
        <v>11202</v>
      </c>
      <c r="BS2969" s="1" t="s">
        <v>680</v>
      </c>
      <c r="BT2969" s="1" t="s">
        <v>8897</v>
      </c>
    </row>
    <row r="2970" spans="1:73" ht="13.5" customHeight="1" x14ac:dyDescent="0.25">
      <c r="A2970" s="4" t="str">
        <f t="shared" si="89"/>
        <v>1687_풍각남면_303</v>
      </c>
      <c r="B2970" s="1">
        <v>1687</v>
      </c>
      <c r="C2970" s="1" t="s">
        <v>11322</v>
      </c>
      <c r="D2970" s="1" t="s">
        <v>11323</v>
      </c>
      <c r="E2970" s="1">
        <v>2969</v>
      </c>
      <c r="F2970" s="1">
        <v>15</v>
      </c>
      <c r="G2970" s="1" t="s">
        <v>5576</v>
      </c>
      <c r="H2970" s="1" t="s">
        <v>6470</v>
      </c>
      <c r="I2970" s="1">
        <v>1</v>
      </c>
      <c r="L2970" s="1">
        <v>4</v>
      </c>
      <c r="M2970" s="1" t="s">
        <v>5605</v>
      </c>
      <c r="N2970" s="1" t="s">
        <v>9864</v>
      </c>
      <c r="S2970" s="1" t="s">
        <v>93</v>
      </c>
      <c r="T2970" s="1" t="s">
        <v>6597</v>
      </c>
      <c r="U2970" s="1" t="s">
        <v>4976</v>
      </c>
      <c r="V2970" s="1" t="s">
        <v>13356</v>
      </c>
      <c r="Y2970" s="1" t="s">
        <v>5603</v>
      </c>
      <c r="Z2970" s="1" t="s">
        <v>8512</v>
      </c>
      <c r="AC2970" s="1">
        <v>34</v>
      </c>
      <c r="AD2970" s="1" t="s">
        <v>55</v>
      </c>
      <c r="AE2970" s="1" t="s">
        <v>8716</v>
      </c>
      <c r="AT2970" s="1" t="s">
        <v>216</v>
      </c>
      <c r="AU2970" s="1" t="s">
        <v>13344</v>
      </c>
      <c r="AV2970" s="1" t="s">
        <v>5604</v>
      </c>
      <c r="AW2970" s="1" t="s">
        <v>9670</v>
      </c>
      <c r="BB2970" s="1" t="s">
        <v>577</v>
      </c>
      <c r="BC2970" s="1" t="s">
        <v>6707</v>
      </c>
      <c r="BD2970" s="1" t="s">
        <v>5605</v>
      </c>
      <c r="BE2970" s="1" t="s">
        <v>9864</v>
      </c>
    </row>
    <row r="2971" spans="1:73" ht="13.5" customHeight="1" x14ac:dyDescent="0.25">
      <c r="A2971" s="4" t="str">
        <f t="shared" si="89"/>
        <v>1687_풍각남면_303</v>
      </c>
      <c r="B2971" s="1">
        <v>1687</v>
      </c>
      <c r="C2971" s="1" t="s">
        <v>11322</v>
      </c>
      <c r="D2971" s="1" t="s">
        <v>11323</v>
      </c>
      <c r="E2971" s="1">
        <v>2970</v>
      </c>
      <c r="F2971" s="1">
        <v>15</v>
      </c>
      <c r="G2971" s="1" t="s">
        <v>5576</v>
      </c>
      <c r="H2971" s="1" t="s">
        <v>6470</v>
      </c>
      <c r="I2971" s="1">
        <v>1</v>
      </c>
      <c r="L2971" s="1">
        <v>4</v>
      </c>
      <c r="M2971" s="1" t="s">
        <v>5605</v>
      </c>
      <c r="N2971" s="1" t="s">
        <v>9864</v>
      </c>
      <c r="S2971" s="1" t="s">
        <v>341</v>
      </c>
      <c r="T2971" s="1" t="s">
        <v>6594</v>
      </c>
      <c r="U2971" s="1" t="s">
        <v>5606</v>
      </c>
      <c r="V2971" s="1" t="s">
        <v>13365</v>
      </c>
      <c r="Y2971" s="1" t="s">
        <v>13873</v>
      </c>
      <c r="Z2971" s="1" t="s">
        <v>11471</v>
      </c>
      <c r="AC2971" s="1">
        <v>46</v>
      </c>
      <c r="AD2971" s="1" t="s">
        <v>376</v>
      </c>
      <c r="AE2971" s="1" t="s">
        <v>8752</v>
      </c>
      <c r="AJ2971" s="1" t="s">
        <v>17</v>
      </c>
      <c r="AK2971" s="1" t="s">
        <v>8908</v>
      </c>
      <c r="AL2971" s="1" t="s">
        <v>51</v>
      </c>
      <c r="AM2971" s="1" t="s">
        <v>8849</v>
      </c>
      <c r="AT2971" s="1" t="s">
        <v>78</v>
      </c>
      <c r="AU2971" s="1" t="s">
        <v>6689</v>
      </c>
      <c r="AV2971" s="1" t="s">
        <v>5607</v>
      </c>
      <c r="AW2971" s="1" t="s">
        <v>9671</v>
      </c>
      <c r="BB2971" s="1" t="s">
        <v>214</v>
      </c>
      <c r="BC2971" s="1" t="s">
        <v>13383</v>
      </c>
      <c r="BD2971" s="1" t="s">
        <v>13911</v>
      </c>
      <c r="BE2971" s="1" t="s">
        <v>11872</v>
      </c>
    </row>
    <row r="2972" spans="1:73" ht="13.5" customHeight="1" x14ac:dyDescent="0.25">
      <c r="A2972" s="4" t="str">
        <f t="shared" ref="A2972:A3008" si="90">HYPERLINK("http://kyu.snu.ac.kr/sdhj/index.jsp?type=hj/GK14817_00IH_0001_0304.jpg","1687_풍각남면_304")</f>
        <v>1687_풍각남면_304</v>
      </c>
      <c r="B2972" s="1">
        <v>1687</v>
      </c>
      <c r="C2972" s="1" t="s">
        <v>11322</v>
      </c>
      <c r="D2972" s="1" t="s">
        <v>11323</v>
      </c>
      <c r="E2972" s="1">
        <v>2971</v>
      </c>
      <c r="F2972" s="1">
        <v>15</v>
      </c>
      <c r="G2972" s="1" t="s">
        <v>5576</v>
      </c>
      <c r="H2972" s="1" t="s">
        <v>6470</v>
      </c>
      <c r="I2972" s="1">
        <v>1</v>
      </c>
      <c r="L2972" s="1">
        <v>5</v>
      </c>
      <c r="M2972" s="1" t="s">
        <v>1776</v>
      </c>
      <c r="N2972" s="1" t="s">
        <v>8513</v>
      </c>
      <c r="T2972" s="1" t="s">
        <v>11369</v>
      </c>
      <c r="U2972" s="1" t="s">
        <v>3217</v>
      </c>
      <c r="V2972" s="1" t="s">
        <v>6875</v>
      </c>
      <c r="Y2972" s="1" t="s">
        <v>1776</v>
      </c>
      <c r="Z2972" s="1" t="s">
        <v>8513</v>
      </c>
      <c r="AC2972" s="1">
        <v>46</v>
      </c>
      <c r="AD2972" s="1" t="s">
        <v>376</v>
      </c>
      <c r="AE2972" s="1" t="s">
        <v>8752</v>
      </c>
      <c r="AJ2972" s="1" t="s">
        <v>17</v>
      </c>
      <c r="AK2972" s="1" t="s">
        <v>8908</v>
      </c>
      <c r="AL2972" s="1" t="s">
        <v>2500</v>
      </c>
      <c r="AM2972" s="1" t="s">
        <v>8924</v>
      </c>
      <c r="AN2972" s="1" t="s">
        <v>598</v>
      </c>
      <c r="AO2972" s="1" t="s">
        <v>8969</v>
      </c>
      <c r="AP2972" s="1" t="s">
        <v>58</v>
      </c>
      <c r="AQ2972" s="1" t="s">
        <v>6774</v>
      </c>
      <c r="AR2972" s="1" t="s">
        <v>5608</v>
      </c>
      <c r="AS2972" s="1" t="s">
        <v>11691</v>
      </c>
      <c r="AT2972" s="1" t="s">
        <v>841</v>
      </c>
      <c r="AU2972" s="1" t="s">
        <v>6724</v>
      </c>
      <c r="AV2972" s="1" t="s">
        <v>5609</v>
      </c>
      <c r="AW2972" s="1" t="s">
        <v>9672</v>
      </c>
      <c r="BB2972" s="1" t="s">
        <v>46</v>
      </c>
      <c r="BC2972" s="1" t="s">
        <v>6783</v>
      </c>
      <c r="BD2972" s="1" t="s">
        <v>5610</v>
      </c>
      <c r="BE2972" s="1" t="s">
        <v>7517</v>
      </c>
      <c r="BG2972" s="1" t="s">
        <v>293</v>
      </c>
      <c r="BH2972" s="1" t="s">
        <v>6947</v>
      </c>
      <c r="BI2972" s="1" t="s">
        <v>210</v>
      </c>
      <c r="BJ2972" s="1" t="s">
        <v>8591</v>
      </c>
      <c r="BK2972" s="1" t="s">
        <v>159</v>
      </c>
      <c r="BL2972" s="1" t="s">
        <v>9166</v>
      </c>
      <c r="BM2972" s="1" t="s">
        <v>4519</v>
      </c>
      <c r="BN2972" s="1" t="s">
        <v>7859</v>
      </c>
      <c r="BO2972" s="1" t="s">
        <v>44</v>
      </c>
      <c r="BP2972" s="1" t="s">
        <v>6669</v>
      </c>
      <c r="BQ2972" s="1" t="s">
        <v>5413</v>
      </c>
      <c r="BR2972" s="1" t="s">
        <v>7618</v>
      </c>
      <c r="BS2972" s="1" t="s">
        <v>680</v>
      </c>
      <c r="BT2972" s="1" t="s">
        <v>8897</v>
      </c>
    </row>
    <row r="2973" spans="1:73" ht="13.5" customHeight="1" x14ac:dyDescent="0.25">
      <c r="A2973" s="4" t="str">
        <f t="shared" si="90"/>
        <v>1687_풍각남면_304</v>
      </c>
      <c r="B2973" s="1">
        <v>1687</v>
      </c>
      <c r="C2973" s="1" t="s">
        <v>11322</v>
      </c>
      <c r="D2973" s="1" t="s">
        <v>11323</v>
      </c>
      <c r="E2973" s="1">
        <v>2972</v>
      </c>
      <c r="F2973" s="1">
        <v>15</v>
      </c>
      <c r="G2973" s="1" t="s">
        <v>5576</v>
      </c>
      <c r="H2973" s="1" t="s">
        <v>6470</v>
      </c>
      <c r="I2973" s="1">
        <v>1</v>
      </c>
      <c r="L2973" s="1">
        <v>5</v>
      </c>
      <c r="M2973" s="1" t="s">
        <v>1776</v>
      </c>
      <c r="N2973" s="1" t="s">
        <v>8513</v>
      </c>
      <c r="S2973" s="1" t="s">
        <v>52</v>
      </c>
      <c r="T2973" s="1" t="s">
        <v>6593</v>
      </c>
      <c r="U2973" s="1" t="s">
        <v>53</v>
      </c>
      <c r="V2973" s="1" t="s">
        <v>6668</v>
      </c>
      <c r="Y2973" s="1" t="s">
        <v>13592</v>
      </c>
      <c r="Z2973" s="1" t="s">
        <v>8514</v>
      </c>
      <c r="AC2973" s="1">
        <v>38</v>
      </c>
      <c r="AD2973" s="1" t="s">
        <v>85</v>
      </c>
      <c r="AE2973" s="1" t="s">
        <v>8720</v>
      </c>
      <c r="AJ2973" s="1" t="s">
        <v>17</v>
      </c>
      <c r="AK2973" s="1" t="s">
        <v>8908</v>
      </c>
      <c r="AL2973" s="1" t="s">
        <v>106</v>
      </c>
      <c r="AM2973" s="1" t="s">
        <v>8894</v>
      </c>
      <c r="AN2973" s="1" t="s">
        <v>680</v>
      </c>
      <c r="AO2973" s="1" t="s">
        <v>8897</v>
      </c>
      <c r="AP2973" s="1" t="s">
        <v>58</v>
      </c>
      <c r="AQ2973" s="1" t="s">
        <v>6774</v>
      </c>
      <c r="AR2973" s="1" t="s">
        <v>5611</v>
      </c>
      <c r="AS2973" s="1" t="s">
        <v>8052</v>
      </c>
      <c r="AT2973" s="1" t="s">
        <v>5612</v>
      </c>
      <c r="AU2973" s="1" t="s">
        <v>9237</v>
      </c>
      <c r="AV2973" s="1" t="s">
        <v>1461</v>
      </c>
      <c r="AW2973" s="1" t="s">
        <v>8047</v>
      </c>
      <c r="BB2973" s="1" t="s">
        <v>46</v>
      </c>
      <c r="BC2973" s="1" t="s">
        <v>6783</v>
      </c>
      <c r="BD2973" s="1" t="s">
        <v>5613</v>
      </c>
      <c r="BE2973" s="1" t="s">
        <v>11859</v>
      </c>
      <c r="BG2973" s="1" t="s">
        <v>60</v>
      </c>
      <c r="BH2973" s="1" t="s">
        <v>7012</v>
      </c>
      <c r="BI2973" s="1" t="s">
        <v>1205</v>
      </c>
      <c r="BJ2973" s="1" t="s">
        <v>8164</v>
      </c>
      <c r="BK2973" s="1" t="s">
        <v>44</v>
      </c>
      <c r="BL2973" s="1" t="s">
        <v>6669</v>
      </c>
      <c r="BM2973" s="1" t="s">
        <v>1292</v>
      </c>
      <c r="BN2973" s="1" t="s">
        <v>8145</v>
      </c>
      <c r="BO2973" s="1" t="s">
        <v>44</v>
      </c>
      <c r="BP2973" s="1" t="s">
        <v>6669</v>
      </c>
      <c r="BQ2973" s="1" t="s">
        <v>2015</v>
      </c>
      <c r="BR2973" s="1" t="s">
        <v>9865</v>
      </c>
      <c r="BS2973" s="1" t="s">
        <v>106</v>
      </c>
      <c r="BT2973" s="1" t="s">
        <v>8894</v>
      </c>
    </row>
    <row r="2974" spans="1:73" ht="13.5" customHeight="1" x14ac:dyDescent="0.25">
      <c r="A2974" s="4" t="str">
        <f t="shared" si="90"/>
        <v>1687_풍각남면_304</v>
      </c>
      <c r="B2974" s="1">
        <v>1687</v>
      </c>
      <c r="C2974" s="1" t="s">
        <v>11322</v>
      </c>
      <c r="D2974" s="1" t="s">
        <v>11323</v>
      </c>
      <c r="E2974" s="1">
        <v>2973</v>
      </c>
      <c r="F2974" s="1">
        <v>15</v>
      </c>
      <c r="G2974" s="1" t="s">
        <v>5576</v>
      </c>
      <c r="H2974" s="1" t="s">
        <v>6470</v>
      </c>
      <c r="I2974" s="1">
        <v>1</v>
      </c>
      <c r="L2974" s="1">
        <v>5</v>
      </c>
      <c r="M2974" s="1" t="s">
        <v>1776</v>
      </c>
      <c r="N2974" s="1" t="s">
        <v>8513</v>
      </c>
      <c r="S2974" s="1" t="s">
        <v>93</v>
      </c>
      <c r="T2974" s="1" t="s">
        <v>6597</v>
      </c>
      <c r="Y2974" s="1" t="s">
        <v>4722</v>
      </c>
      <c r="Z2974" s="1" t="s">
        <v>7900</v>
      </c>
      <c r="AC2974" s="1">
        <v>7</v>
      </c>
      <c r="AD2974" s="1" t="s">
        <v>121</v>
      </c>
      <c r="AE2974" s="1" t="s">
        <v>8725</v>
      </c>
    </row>
    <row r="2975" spans="1:73" ht="13.5" customHeight="1" x14ac:dyDescent="0.25">
      <c r="A2975" s="4" t="str">
        <f t="shared" si="90"/>
        <v>1687_풍각남면_304</v>
      </c>
      <c r="B2975" s="1">
        <v>1687</v>
      </c>
      <c r="C2975" s="1" t="s">
        <v>11322</v>
      </c>
      <c r="D2975" s="1" t="s">
        <v>11323</v>
      </c>
      <c r="E2975" s="1">
        <v>2974</v>
      </c>
      <c r="F2975" s="1">
        <v>15</v>
      </c>
      <c r="G2975" s="1" t="s">
        <v>5576</v>
      </c>
      <c r="H2975" s="1" t="s">
        <v>6470</v>
      </c>
      <c r="I2975" s="1">
        <v>1</v>
      </c>
      <c r="L2975" s="1">
        <v>5</v>
      </c>
      <c r="M2975" s="1" t="s">
        <v>1776</v>
      </c>
      <c r="N2975" s="1" t="s">
        <v>8513</v>
      </c>
      <c r="S2975" s="1" t="s">
        <v>93</v>
      </c>
      <c r="T2975" s="1" t="s">
        <v>6597</v>
      </c>
      <c r="Y2975" s="1" t="s">
        <v>5614</v>
      </c>
      <c r="Z2975" s="1" t="s">
        <v>7943</v>
      </c>
      <c r="AC2975" s="1">
        <v>6</v>
      </c>
      <c r="AD2975" s="1" t="s">
        <v>333</v>
      </c>
      <c r="AE2975" s="1" t="s">
        <v>8749</v>
      </c>
    </row>
    <row r="2976" spans="1:73" ht="13.5" customHeight="1" x14ac:dyDescent="0.25">
      <c r="A2976" s="4" t="str">
        <f t="shared" si="90"/>
        <v>1687_풍각남면_304</v>
      </c>
      <c r="B2976" s="1">
        <v>1687</v>
      </c>
      <c r="C2976" s="1" t="s">
        <v>11322</v>
      </c>
      <c r="D2976" s="1" t="s">
        <v>11323</v>
      </c>
      <c r="E2976" s="1">
        <v>2975</v>
      </c>
      <c r="F2976" s="1">
        <v>15</v>
      </c>
      <c r="G2976" s="1" t="s">
        <v>5576</v>
      </c>
      <c r="H2976" s="1" t="s">
        <v>6470</v>
      </c>
      <c r="I2976" s="1">
        <v>1</v>
      </c>
      <c r="L2976" s="1">
        <v>5</v>
      </c>
      <c r="M2976" s="1" t="s">
        <v>1776</v>
      </c>
      <c r="N2976" s="1" t="s">
        <v>8513</v>
      </c>
      <c r="S2976" s="1" t="s">
        <v>93</v>
      </c>
      <c r="T2976" s="1" t="s">
        <v>6597</v>
      </c>
      <c r="Y2976" s="1" t="s">
        <v>5615</v>
      </c>
      <c r="Z2976" s="1" t="s">
        <v>8515</v>
      </c>
      <c r="AC2976" s="1">
        <v>4</v>
      </c>
      <c r="AD2976" s="1" t="s">
        <v>72</v>
      </c>
      <c r="AE2976" s="1" t="s">
        <v>8718</v>
      </c>
      <c r="AF2976" s="1" t="s">
        <v>97</v>
      </c>
      <c r="AG2976" s="1" t="s">
        <v>8774</v>
      </c>
    </row>
    <row r="2977" spans="1:73" ht="13.5" customHeight="1" x14ac:dyDescent="0.25">
      <c r="A2977" s="4" t="str">
        <f t="shared" si="90"/>
        <v>1687_풍각남면_304</v>
      </c>
      <c r="B2977" s="1">
        <v>1687</v>
      </c>
      <c r="C2977" s="1" t="s">
        <v>11322</v>
      </c>
      <c r="D2977" s="1" t="s">
        <v>11323</v>
      </c>
      <c r="E2977" s="1">
        <v>2976</v>
      </c>
      <c r="F2977" s="1">
        <v>15</v>
      </c>
      <c r="G2977" s="1" t="s">
        <v>5576</v>
      </c>
      <c r="H2977" s="1" t="s">
        <v>6470</v>
      </c>
      <c r="I2977" s="1">
        <v>2</v>
      </c>
      <c r="J2977" s="1" t="s">
        <v>5616</v>
      </c>
      <c r="K2977" s="1" t="s">
        <v>11360</v>
      </c>
      <c r="L2977" s="1">
        <v>1</v>
      </c>
      <c r="M2977" s="1" t="s">
        <v>12727</v>
      </c>
      <c r="N2977" s="1" t="s">
        <v>13228</v>
      </c>
      <c r="T2977" s="1" t="s">
        <v>11369</v>
      </c>
      <c r="U2977" s="1" t="s">
        <v>154</v>
      </c>
      <c r="V2977" s="1" t="s">
        <v>6675</v>
      </c>
      <c r="W2977" s="1" t="s">
        <v>98</v>
      </c>
      <c r="X2977" s="1" t="s">
        <v>11439</v>
      </c>
      <c r="Y2977" s="1" t="s">
        <v>5617</v>
      </c>
      <c r="Z2977" s="1" t="s">
        <v>8399</v>
      </c>
      <c r="AC2977" s="1">
        <v>57</v>
      </c>
      <c r="AD2977" s="1" t="s">
        <v>2010</v>
      </c>
      <c r="AE2977" s="1" t="s">
        <v>8771</v>
      </c>
      <c r="AJ2977" s="1" t="s">
        <v>17</v>
      </c>
      <c r="AK2977" s="1" t="s">
        <v>8908</v>
      </c>
      <c r="AL2977" s="1" t="s">
        <v>56</v>
      </c>
      <c r="AM2977" s="1" t="s">
        <v>11552</v>
      </c>
      <c r="AT2977" s="1" t="s">
        <v>60</v>
      </c>
      <c r="AU2977" s="1" t="s">
        <v>7012</v>
      </c>
      <c r="AV2977" s="1" t="s">
        <v>5618</v>
      </c>
      <c r="AW2977" s="1" t="s">
        <v>9673</v>
      </c>
      <c r="BG2977" s="1" t="s">
        <v>60</v>
      </c>
      <c r="BH2977" s="1" t="s">
        <v>7012</v>
      </c>
      <c r="BI2977" s="1" t="s">
        <v>5619</v>
      </c>
      <c r="BJ2977" s="1" t="s">
        <v>7898</v>
      </c>
      <c r="BK2977" s="1" t="s">
        <v>78</v>
      </c>
      <c r="BL2977" s="1" t="s">
        <v>6689</v>
      </c>
      <c r="BM2977" s="1" t="s">
        <v>1450</v>
      </c>
      <c r="BN2977" s="1" t="s">
        <v>7446</v>
      </c>
      <c r="BO2977" s="1" t="s">
        <v>335</v>
      </c>
      <c r="BP2977" s="1" t="s">
        <v>6942</v>
      </c>
      <c r="BQ2977" s="1" t="s">
        <v>5620</v>
      </c>
      <c r="BR2977" s="1" t="s">
        <v>11203</v>
      </c>
      <c r="BS2977" s="1" t="s">
        <v>1095</v>
      </c>
      <c r="BT2977" s="1" t="s">
        <v>11631</v>
      </c>
    </row>
    <row r="2978" spans="1:73" ht="13.5" customHeight="1" x14ac:dyDescent="0.25">
      <c r="A2978" s="4" t="str">
        <f t="shared" si="90"/>
        <v>1687_풍각남면_304</v>
      </c>
      <c r="B2978" s="1">
        <v>1687</v>
      </c>
      <c r="C2978" s="1" t="s">
        <v>11322</v>
      </c>
      <c r="D2978" s="1" t="s">
        <v>11323</v>
      </c>
      <c r="E2978" s="1">
        <v>2977</v>
      </c>
      <c r="F2978" s="1">
        <v>15</v>
      </c>
      <c r="G2978" s="1" t="s">
        <v>5576</v>
      </c>
      <c r="H2978" s="1" t="s">
        <v>6470</v>
      </c>
      <c r="I2978" s="1">
        <v>2</v>
      </c>
      <c r="L2978" s="1">
        <v>1</v>
      </c>
      <c r="M2978" s="1" t="s">
        <v>12727</v>
      </c>
      <c r="N2978" s="1" t="s">
        <v>13228</v>
      </c>
      <c r="S2978" s="1" t="s">
        <v>52</v>
      </c>
      <c r="T2978" s="1" t="s">
        <v>6593</v>
      </c>
      <c r="U2978" s="1" t="s">
        <v>53</v>
      </c>
      <c r="V2978" s="1" t="s">
        <v>6668</v>
      </c>
      <c r="Y2978" s="1" t="s">
        <v>13985</v>
      </c>
      <c r="Z2978" s="1" t="s">
        <v>8516</v>
      </c>
      <c r="AC2978" s="1">
        <v>31</v>
      </c>
      <c r="AD2978" s="1" t="s">
        <v>247</v>
      </c>
      <c r="AE2978" s="1" t="s">
        <v>8741</v>
      </c>
      <c r="AJ2978" s="1" t="s">
        <v>17</v>
      </c>
      <c r="AK2978" s="1" t="s">
        <v>8908</v>
      </c>
      <c r="AL2978" s="1" t="s">
        <v>51</v>
      </c>
      <c r="AM2978" s="1" t="s">
        <v>8849</v>
      </c>
      <c r="AN2978" s="1" t="s">
        <v>41</v>
      </c>
      <c r="AO2978" s="1" t="s">
        <v>6620</v>
      </c>
      <c r="AP2978" s="1" t="s">
        <v>288</v>
      </c>
      <c r="AQ2978" s="1" t="s">
        <v>6823</v>
      </c>
      <c r="AR2978" s="1" t="s">
        <v>5621</v>
      </c>
      <c r="AS2978" s="1" t="s">
        <v>9138</v>
      </c>
      <c r="AT2978" s="1" t="s">
        <v>44</v>
      </c>
      <c r="AU2978" s="1" t="s">
        <v>6669</v>
      </c>
      <c r="AV2978" s="1" t="s">
        <v>455</v>
      </c>
      <c r="AW2978" s="1" t="s">
        <v>9265</v>
      </c>
      <c r="BB2978" s="1" t="s">
        <v>46</v>
      </c>
      <c r="BC2978" s="1" t="s">
        <v>6783</v>
      </c>
      <c r="BD2978" s="1" t="s">
        <v>2015</v>
      </c>
      <c r="BE2978" s="1" t="s">
        <v>9865</v>
      </c>
      <c r="BG2978" s="1" t="s">
        <v>44</v>
      </c>
      <c r="BH2978" s="1" t="s">
        <v>6669</v>
      </c>
      <c r="BI2978" s="1" t="s">
        <v>246</v>
      </c>
      <c r="BJ2978" s="1" t="s">
        <v>7148</v>
      </c>
      <c r="BK2978" s="1" t="s">
        <v>60</v>
      </c>
      <c r="BL2978" s="1" t="s">
        <v>7012</v>
      </c>
      <c r="BM2978" s="1" t="s">
        <v>5622</v>
      </c>
      <c r="BN2978" s="1" t="s">
        <v>11922</v>
      </c>
      <c r="BO2978" s="1" t="s">
        <v>44</v>
      </c>
      <c r="BP2978" s="1" t="s">
        <v>6669</v>
      </c>
      <c r="BQ2978" s="1" t="s">
        <v>5623</v>
      </c>
      <c r="BR2978" s="1" t="s">
        <v>7165</v>
      </c>
      <c r="BS2978" s="1" t="s">
        <v>108</v>
      </c>
      <c r="BT2978" s="1" t="s">
        <v>8869</v>
      </c>
    </row>
    <row r="2979" spans="1:73" ht="13.5" customHeight="1" x14ac:dyDescent="0.25">
      <c r="A2979" s="4" t="str">
        <f t="shared" si="90"/>
        <v>1687_풍각남면_304</v>
      </c>
      <c r="B2979" s="1">
        <v>1687</v>
      </c>
      <c r="C2979" s="1" t="s">
        <v>11322</v>
      </c>
      <c r="D2979" s="1" t="s">
        <v>11323</v>
      </c>
      <c r="E2979" s="1">
        <v>2978</v>
      </c>
      <c r="F2979" s="1">
        <v>15</v>
      </c>
      <c r="G2979" s="1" t="s">
        <v>5576</v>
      </c>
      <c r="H2979" s="1" t="s">
        <v>6470</v>
      </c>
      <c r="I2979" s="1">
        <v>2</v>
      </c>
      <c r="L2979" s="1">
        <v>1</v>
      </c>
      <c r="M2979" s="1" t="s">
        <v>12727</v>
      </c>
      <c r="N2979" s="1" t="s">
        <v>13228</v>
      </c>
      <c r="S2979" s="1" t="s">
        <v>68</v>
      </c>
      <c r="T2979" s="1" t="s">
        <v>6595</v>
      </c>
      <c r="W2979" s="1" t="s">
        <v>994</v>
      </c>
      <c r="X2979" s="1" t="s">
        <v>7077</v>
      </c>
      <c r="Y2979" s="1" t="s">
        <v>140</v>
      </c>
      <c r="Z2979" s="1" t="s">
        <v>7129</v>
      </c>
      <c r="AC2979" s="1">
        <v>70</v>
      </c>
      <c r="AD2979" s="1" t="s">
        <v>67</v>
      </c>
      <c r="AE2979" s="1" t="s">
        <v>8717</v>
      </c>
    </row>
    <row r="2980" spans="1:73" ht="13.5" customHeight="1" x14ac:dyDescent="0.25">
      <c r="A2980" s="4" t="str">
        <f t="shared" si="90"/>
        <v>1687_풍각남면_304</v>
      </c>
      <c r="B2980" s="1">
        <v>1687</v>
      </c>
      <c r="C2980" s="1" t="s">
        <v>11322</v>
      </c>
      <c r="D2980" s="1" t="s">
        <v>11323</v>
      </c>
      <c r="E2980" s="1">
        <v>2979</v>
      </c>
      <c r="F2980" s="1">
        <v>15</v>
      </c>
      <c r="G2980" s="1" t="s">
        <v>5576</v>
      </c>
      <c r="H2980" s="1" t="s">
        <v>6470</v>
      </c>
      <c r="I2980" s="1">
        <v>2</v>
      </c>
      <c r="L2980" s="1">
        <v>1</v>
      </c>
      <c r="M2980" s="1" t="s">
        <v>12727</v>
      </c>
      <c r="N2980" s="1" t="s">
        <v>13228</v>
      </c>
      <c r="S2980" s="1" t="s">
        <v>70</v>
      </c>
      <c r="T2980" s="1" t="s">
        <v>6596</v>
      </c>
      <c r="Y2980" s="1" t="s">
        <v>1963</v>
      </c>
      <c r="Z2980" s="1" t="s">
        <v>8517</v>
      </c>
      <c r="AF2980" s="1" t="s">
        <v>412</v>
      </c>
      <c r="AG2980" s="1" t="s">
        <v>8778</v>
      </c>
    </row>
    <row r="2981" spans="1:73" ht="13.5" customHeight="1" x14ac:dyDescent="0.25">
      <c r="A2981" s="4" t="str">
        <f t="shared" si="90"/>
        <v>1687_풍각남면_304</v>
      </c>
      <c r="B2981" s="1">
        <v>1687</v>
      </c>
      <c r="C2981" s="1" t="s">
        <v>11322</v>
      </c>
      <c r="D2981" s="1" t="s">
        <v>11323</v>
      </c>
      <c r="E2981" s="1">
        <v>2980</v>
      </c>
      <c r="F2981" s="1">
        <v>15</v>
      </c>
      <c r="G2981" s="1" t="s">
        <v>5576</v>
      </c>
      <c r="H2981" s="1" t="s">
        <v>6470</v>
      </c>
      <c r="I2981" s="1">
        <v>2</v>
      </c>
      <c r="L2981" s="1">
        <v>1</v>
      </c>
      <c r="M2981" s="1" t="s">
        <v>12727</v>
      </c>
      <c r="N2981" s="1" t="s">
        <v>13228</v>
      </c>
      <c r="T2981" s="1" t="s">
        <v>11389</v>
      </c>
      <c r="U2981" s="1" t="s">
        <v>413</v>
      </c>
      <c r="V2981" s="1" t="s">
        <v>6695</v>
      </c>
      <c r="Y2981" s="1" t="s">
        <v>13986</v>
      </c>
      <c r="Z2981" s="1" t="s">
        <v>11447</v>
      </c>
      <c r="AC2981" s="1">
        <v>52</v>
      </c>
      <c r="AD2981" s="1" t="s">
        <v>747</v>
      </c>
      <c r="AE2981" s="1" t="s">
        <v>8766</v>
      </c>
    </row>
    <row r="2982" spans="1:73" ht="13.5" customHeight="1" x14ac:dyDescent="0.25">
      <c r="A2982" s="4" t="str">
        <f t="shared" si="90"/>
        <v>1687_풍각남면_304</v>
      </c>
      <c r="B2982" s="1">
        <v>1687</v>
      </c>
      <c r="C2982" s="1" t="s">
        <v>11322</v>
      </c>
      <c r="D2982" s="1" t="s">
        <v>11323</v>
      </c>
      <c r="E2982" s="1">
        <v>2981</v>
      </c>
      <c r="F2982" s="1">
        <v>15</v>
      </c>
      <c r="G2982" s="1" t="s">
        <v>5576</v>
      </c>
      <c r="H2982" s="1" t="s">
        <v>6470</v>
      </c>
      <c r="I2982" s="1">
        <v>2</v>
      </c>
      <c r="L2982" s="1">
        <v>1</v>
      </c>
      <c r="M2982" s="1" t="s">
        <v>12727</v>
      </c>
      <c r="N2982" s="1" t="s">
        <v>13228</v>
      </c>
      <c r="T2982" s="1" t="s">
        <v>11389</v>
      </c>
      <c r="U2982" s="1" t="s">
        <v>324</v>
      </c>
      <c r="V2982" s="1" t="s">
        <v>6693</v>
      </c>
      <c r="Y2982" s="1" t="s">
        <v>5624</v>
      </c>
      <c r="Z2982" s="1" t="s">
        <v>8518</v>
      </c>
      <c r="AF2982" s="1" t="s">
        <v>4510</v>
      </c>
      <c r="AG2982" s="1" t="s">
        <v>8814</v>
      </c>
    </row>
    <row r="2983" spans="1:73" ht="13.5" customHeight="1" x14ac:dyDescent="0.25">
      <c r="A2983" s="4" t="str">
        <f t="shared" si="90"/>
        <v>1687_풍각남면_304</v>
      </c>
      <c r="B2983" s="1">
        <v>1687</v>
      </c>
      <c r="C2983" s="1" t="s">
        <v>11322</v>
      </c>
      <c r="D2983" s="1" t="s">
        <v>11323</v>
      </c>
      <c r="E2983" s="1">
        <v>2982</v>
      </c>
      <c r="F2983" s="1">
        <v>15</v>
      </c>
      <c r="G2983" s="1" t="s">
        <v>5576</v>
      </c>
      <c r="H2983" s="1" t="s">
        <v>6470</v>
      </c>
      <c r="I2983" s="1">
        <v>2</v>
      </c>
      <c r="L2983" s="1">
        <v>1</v>
      </c>
      <c r="M2983" s="1" t="s">
        <v>12727</v>
      </c>
      <c r="N2983" s="1" t="s">
        <v>13228</v>
      </c>
      <c r="S2983" s="1" t="s">
        <v>93</v>
      </c>
      <c r="T2983" s="1" t="s">
        <v>6597</v>
      </c>
      <c r="Y2983" s="1" t="s">
        <v>3765</v>
      </c>
      <c r="Z2983" s="1" t="s">
        <v>8036</v>
      </c>
      <c r="AC2983" s="1">
        <v>3</v>
      </c>
      <c r="AD2983" s="1" t="s">
        <v>96</v>
      </c>
      <c r="AE2983" s="1" t="s">
        <v>8721</v>
      </c>
      <c r="AF2983" s="1" t="s">
        <v>97</v>
      </c>
      <c r="AG2983" s="1" t="s">
        <v>8774</v>
      </c>
    </row>
    <row r="2984" spans="1:73" ht="13.5" customHeight="1" x14ac:dyDescent="0.25">
      <c r="A2984" s="4" t="str">
        <f t="shared" si="90"/>
        <v>1687_풍각남면_304</v>
      </c>
      <c r="B2984" s="1">
        <v>1687</v>
      </c>
      <c r="C2984" s="1" t="s">
        <v>11322</v>
      </c>
      <c r="D2984" s="1" t="s">
        <v>11323</v>
      </c>
      <c r="E2984" s="1">
        <v>2983</v>
      </c>
      <c r="F2984" s="1">
        <v>15</v>
      </c>
      <c r="G2984" s="1" t="s">
        <v>5576</v>
      </c>
      <c r="H2984" s="1" t="s">
        <v>6470</v>
      </c>
      <c r="I2984" s="1">
        <v>2</v>
      </c>
      <c r="L2984" s="1">
        <v>2</v>
      </c>
      <c r="M2984" s="1" t="s">
        <v>738</v>
      </c>
      <c r="N2984" s="1" t="s">
        <v>9030</v>
      </c>
      <c r="T2984" s="1" t="s">
        <v>11369</v>
      </c>
      <c r="U2984" s="1" t="s">
        <v>5625</v>
      </c>
      <c r="V2984" s="1" t="s">
        <v>7006</v>
      </c>
      <c r="W2984" s="1" t="s">
        <v>1478</v>
      </c>
      <c r="X2984" s="1" t="s">
        <v>7080</v>
      </c>
      <c r="Y2984" s="1" t="s">
        <v>2471</v>
      </c>
      <c r="Z2984" s="1" t="s">
        <v>8519</v>
      </c>
      <c r="AC2984" s="1">
        <v>33</v>
      </c>
      <c r="AD2984" s="1" t="s">
        <v>574</v>
      </c>
      <c r="AE2984" s="1" t="s">
        <v>8762</v>
      </c>
      <c r="AJ2984" s="1" t="s">
        <v>17</v>
      </c>
      <c r="AK2984" s="1" t="s">
        <v>8908</v>
      </c>
      <c r="AL2984" s="1" t="s">
        <v>179</v>
      </c>
      <c r="AM2984" s="1" t="s">
        <v>8927</v>
      </c>
      <c r="AT2984" s="1" t="s">
        <v>173</v>
      </c>
      <c r="AU2984" s="1" t="s">
        <v>6934</v>
      </c>
      <c r="AV2984" s="1" t="s">
        <v>3029</v>
      </c>
      <c r="AW2984" s="1" t="s">
        <v>9451</v>
      </c>
      <c r="BG2984" s="1" t="s">
        <v>281</v>
      </c>
      <c r="BH2984" s="1" t="s">
        <v>9918</v>
      </c>
      <c r="BI2984" s="1" t="s">
        <v>5626</v>
      </c>
      <c r="BJ2984" s="1" t="s">
        <v>7234</v>
      </c>
      <c r="BK2984" s="1" t="s">
        <v>335</v>
      </c>
      <c r="BL2984" s="1" t="s">
        <v>6942</v>
      </c>
      <c r="BM2984" s="1" t="s">
        <v>5627</v>
      </c>
      <c r="BN2984" s="1" t="s">
        <v>10702</v>
      </c>
      <c r="BO2984" s="1" t="s">
        <v>335</v>
      </c>
      <c r="BP2984" s="1" t="s">
        <v>6942</v>
      </c>
      <c r="BQ2984" s="1" t="s">
        <v>5628</v>
      </c>
      <c r="BR2984" s="1" t="s">
        <v>12273</v>
      </c>
      <c r="BS2984" s="1" t="s">
        <v>86</v>
      </c>
      <c r="BT2984" s="1" t="s">
        <v>8853</v>
      </c>
    </row>
    <row r="2985" spans="1:73" ht="13.5" customHeight="1" x14ac:dyDescent="0.25">
      <c r="A2985" s="4" t="str">
        <f t="shared" si="90"/>
        <v>1687_풍각남면_304</v>
      </c>
      <c r="B2985" s="1">
        <v>1687</v>
      </c>
      <c r="C2985" s="1" t="s">
        <v>11322</v>
      </c>
      <c r="D2985" s="1" t="s">
        <v>11323</v>
      </c>
      <c r="E2985" s="1">
        <v>2984</v>
      </c>
      <c r="F2985" s="1">
        <v>15</v>
      </c>
      <c r="G2985" s="1" t="s">
        <v>5576</v>
      </c>
      <c r="H2985" s="1" t="s">
        <v>6470</v>
      </c>
      <c r="I2985" s="1">
        <v>2</v>
      </c>
      <c r="L2985" s="1">
        <v>2</v>
      </c>
      <c r="M2985" s="1" t="s">
        <v>738</v>
      </c>
      <c r="N2985" s="1" t="s">
        <v>9030</v>
      </c>
      <c r="S2985" s="1" t="s">
        <v>52</v>
      </c>
      <c r="T2985" s="1" t="s">
        <v>6593</v>
      </c>
      <c r="W2985" s="1" t="s">
        <v>98</v>
      </c>
      <c r="X2985" s="1" t="s">
        <v>11439</v>
      </c>
      <c r="Y2985" s="1" t="s">
        <v>140</v>
      </c>
      <c r="Z2985" s="1" t="s">
        <v>7129</v>
      </c>
      <c r="AC2985" s="1">
        <v>30</v>
      </c>
      <c r="AD2985" s="1" t="s">
        <v>136</v>
      </c>
      <c r="AE2985" s="1" t="s">
        <v>8728</v>
      </c>
      <c r="AJ2985" s="1" t="s">
        <v>17</v>
      </c>
      <c r="AK2985" s="1" t="s">
        <v>8908</v>
      </c>
      <c r="AL2985" s="1" t="s">
        <v>56</v>
      </c>
      <c r="AM2985" s="1" t="s">
        <v>11552</v>
      </c>
      <c r="AT2985" s="1" t="s">
        <v>173</v>
      </c>
      <c r="AU2985" s="1" t="s">
        <v>6934</v>
      </c>
      <c r="AV2985" s="1" t="s">
        <v>5629</v>
      </c>
      <c r="AW2985" s="1" t="s">
        <v>9430</v>
      </c>
      <c r="BG2985" s="1" t="s">
        <v>180</v>
      </c>
      <c r="BH2985" s="1" t="s">
        <v>6712</v>
      </c>
      <c r="BI2985" s="1" t="s">
        <v>5630</v>
      </c>
      <c r="BJ2985" s="1" t="s">
        <v>10267</v>
      </c>
      <c r="BK2985" s="1" t="s">
        <v>1868</v>
      </c>
      <c r="BL2985" s="1" t="s">
        <v>6791</v>
      </c>
      <c r="BM2985" s="1" t="s">
        <v>5631</v>
      </c>
      <c r="BN2985" s="1" t="s">
        <v>10703</v>
      </c>
      <c r="BO2985" s="1" t="s">
        <v>78</v>
      </c>
      <c r="BP2985" s="1" t="s">
        <v>6689</v>
      </c>
      <c r="BQ2985" s="1" t="s">
        <v>5632</v>
      </c>
      <c r="BR2985" s="1" t="s">
        <v>12142</v>
      </c>
      <c r="BS2985" s="1" t="s">
        <v>163</v>
      </c>
      <c r="BT2985" s="1" t="s">
        <v>8851</v>
      </c>
      <c r="BU2985" s="1" t="s">
        <v>14224</v>
      </c>
    </row>
    <row r="2986" spans="1:73" ht="13.5" customHeight="1" x14ac:dyDescent="0.25">
      <c r="A2986" s="4" t="str">
        <f t="shared" si="90"/>
        <v>1687_풍각남면_304</v>
      </c>
      <c r="B2986" s="1">
        <v>1687</v>
      </c>
      <c r="C2986" s="1" t="s">
        <v>11322</v>
      </c>
      <c r="D2986" s="1" t="s">
        <v>11323</v>
      </c>
      <c r="E2986" s="1">
        <v>2985</v>
      </c>
      <c r="F2986" s="1">
        <v>15</v>
      </c>
      <c r="G2986" s="1" t="s">
        <v>5576</v>
      </c>
      <c r="H2986" s="1" t="s">
        <v>6470</v>
      </c>
      <c r="I2986" s="1">
        <v>2</v>
      </c>
      <c r="L2986" s="1">
        <v>2</v>
      </c>
      <c r="M2986" s="1" t="s">
        <v>738</v>
      </c>
      <c r="N2986" s="1" t="s">
        <v>9030</v>
      </c>
      <c r="S2986" s="1" t="s">
        <v>68</v>
      </c>
      <c r="T2986" s="1" t="s">
        <v>6595</v>
      </c>
      <c r="W2986" s="1" t="s">
        <v>84</v>
      </c>
      <c r="X2986" s="1" t="s">
        <v>11440</v>
      </c>
      <c r="Y2986" s="1" t="s">
        <v>140</v>
      </c>
      <c r="Z2986" s="1" t="s">
        <v>7129</v>
      </c>
      <c r="AC2986" s="1">
        <v>54</v>
      </c>
      <c r="AD2986" s="1" t="s">
        <v>264</v>
      </c>
      <c r="AE2986" s="1" t="s">
        <v>8743</v>
      </c>
      <c r="AJ2986" s="1" t="s">
        <v>17</v>
      </c>
      <c r="AK2986" s="1" t="s">
        <v>8908</v>
      </c>
      <c r="AL2986" s="1" t="s">
        <v>86</v>
      </c>
      <c r="AM2986" s="1" t="s">
        <v>8853</v>
      </c>
    </row>
    <row r="2987" spans="1:73" ht="13.5" customHeight="1" x14ac:dyDescent="0.25">
      <c r="A2987" s="4" t="str">
        <f t="shared" si="90"/>
        <v>1687_풍각남면_304</v>
      </c>
      <c r="B2987" s="1">
        <v>1687</v>
      </c>
      <c r="C2987" s="1" t="s">
        <v>11322</v>
      </c>
      <c r="D2987" s="1" t="s">
        <v>11323</v>
      </c>
      <c r="E2987" s="1">
        <v>2986</v>
      </c>
      <c r="F2987" s="1">
        <v>15</v>
      </c>
      <c r="G2987" s="1" t="s">
        <v>5576</v>
      </c>
      <c r="H2987" s="1" t="s">
        <v>6470</v>
      </c>
      <c r="I2987" s="1">
        <v>2</v>
      </c>
      <c r="L2987" s="1">
        <v>2</v>
      </c>
      <c r="M2987" s="1" t="s">
        <v>738</v>
      </c>
      <c r="N2987" s="1" t="s">
        <v>9030</v>
      </c>
      <c r="S2987" s="1" t="s">
        <v>147</v>
      </c>
      <c r="T2987" s="1" t="s">
        <v>6598</v>
      </c>
      <c r="U2987" s="1" t="s">
        <v>4773</v>
      </c>
      <c r="V2987" s="1" t="s">
        <v>6964</v>
      </c>
      <c r="Y2987" s="1" t="s">
        <v>5633</v>
      </c>
      <c r="Z2987" s="1" t="s">
        <v>8520</v>
      </c>
      <c r="AC2987" s="1">
        <v>16</v>
      </c>
      <c r="AD2987" s="1" t="s">
        <v>1075</v>
      </c>
      <c r="AE2987" s="1" t="s">
        <v>8769</v>
      </c>
    </row>
    <row r="2988" spans="1:73" ht="13.5" customHeight="1" x14ac:dyDescent="0.25">
      <c r="A2988" s="4" t="str">
        <f t="shared" si="90"/>
        <v>1687_풍각남면_304</v>
      </c>
      <c r="B2988" s="1">
        <v>1687</v>
      </c>
      <c r="C2988" s="1" t="s">
        <v>11322</v>
      </c>
      <c r="D2988" s="1" t="s">
        <v>11323</v>
      </c>
      <c r="E2988" s="1">
        <v>2987</v>
      </c>
      <c r="F2988" s="1">
        <v>15</v>
      </c>
      <c r="G2988" s="1" t="s">
        <v>5576</v>
      </c>
      <c r="H2988" s="1" t="s">
        <v>6470</v>
      </c>
      <c r="I2988" s="1">
        <v>2</v>
      </c>
      <c r="L2988" s="1">
        <v>2</v>
      </c>
      <c r="M2988" s="1" t="s">
        <v>738</v>
      </c>
      <c r="N2988" s="1" t="s">
        <v>9030</v>
      </c>
      <c r="S2988" s="1" t="s">
        <v>544</v>
      </c>
      <c r="T2988" s="1" t="s">
        <v>6609</v>
      </c>
      <c r="W2988" s="1" t="s">
        <v>2302</v>
      </c>
      <c r="X2988" s="1" t="s">
        <v>7093</v>
      </c>
      <c r="Y2988" s="1" t="s">
        <v>140</v>
      </c>
      <c r="Z2988" s="1" t="s">
        <v>7129</v>
      </c>
      <c r="AC2988" s="1">
        <v>25</v>
      </c>
      <c r="AD2988" s="1" t="s">
        <v>401</v>
      </c>
      <c r="AE2988" s="1" t="s">
        <v>8754</v>
      </c>
      <c r="AF2988" s="1" t="s">
        <v>97</v>
      </c>
      <c r="AG2988" s="1" t="s">
        <v>8774</v>
      </c>
    </row>
    <row r="2989" spans="1:73" ht="13.5" customHeight="1" x14ac:dyDescent="0.25">
      <c r="A2989" s="4" t="str">
        <f t="shared" si="90"/>
        <v>1687_풍각남면_304</v>
      </c>
      <c r="B2989" s="1">
        <v>1687</v>
      </c>
      <c r="C2989" s="1" t="s">
        <v>11322</v>
      </c>
      <c r="D2989" s="1" t="s">
        <v>11323</v>
      </c>
      <c r="E2989" s="1">
        <v>2988</v>
      </c>
      <c r="F2989" s="1">
        <v>15</v>
      </c>
      <c r="G2989" s="1" t="s">
        <v>5576</v>
      </c>
      <c r="H2989" s="1" t="s">
        <v>6470</v>
      </c>
      <c r="I2989" s="1">
        <v>2</v>
      </c>
      <c r="L2989" s="1">
        <v>2</v>
      </c>
      <c r="M2989" s="1" t="s">
        <v>738</v>
      </c>
      <c r="N2989" s="1" t="s">
        <v>9030</v>
      </c>
      <c r="T2989" s="1" t="s">
        <v>11389</v>
      </c>
      <c r="U2989" s="1" t="s">
        <v>324</v>
      </c>
      <c r="V2989" s="1" t="s">
        <v>6693</v>
      </c>
      <c r="Y2989" s="1" t="s">
        <v>736</v>
      </c>
      <c r="Z2989" s="1" t="s">
        <v>7252</v>
      </c>
      <c r="AC2989" s="1">
        <v>32</v>
      </c>
      <c r="AD2989" s="1" t="s">
        <v>633</v>
      </c>
      <c r="AE2989" s="1" t="s">
        <v>7260</v>
      </c>
      <c r="AT2989" s="1" t="s">
        <v>44</v>
      </c>
      <c r="AU2989" s="1" t="s">
        <v>6669</v>
      </c>
      <c r="AV2989" s="1" t="s">
        <v>2626</v>
      </c>
      <c r="AW2989" s="1" t="s">
        <v>7739</v>
      </c>
      <c r="BB2989" s="1" t="s">
        <v>83</v>
      </c>
      <c r="BC2989" s="1" t="s">
        <v>11816</v>
      </c>
      <c r="BD2989" s="1" t="s">
        <v>5634</v>
      </c>
      <c r="BE2989" s="1" t="s">
        <v>11457</v>
      </c>
    </row>
    <row r="2990" spans="1:73" ht="13.5" customHeight="1" x14ac:dyDescent="0.25">
      <c r="A2990" s="4" t="str">
        <f t="shared" si="90"/>
        <v>1687_풍각남면_304</v>
      </c>
      <c r="B2990" s="1">
        <v>1687</v>
      </c>
      <c r="C2990" s="1" t="s">
        <v>11322</v>
      </c>
      <c r="D2990" s="1" t="s">
        <v>11323</v>
      </c>
      <c r="E2990" s="1">
        <v>2989</v>
      </c>
      <c r="F2990" s="1">
        <v>15</v>
      </c>
      <c r="G2990" s="1" t="s">
        <v>5576</v>
      </c>
      <c r="H2990" s="1" t="s">
        <v>6470</v>
      </c>
      <c r="I2990" s="1">
        <v>2</v>
      </c>
      <c r="L2990" s="1">
        <v>2</v>
      </c>
      <c r="M2990" s="1" t="s">
        <v>738</v>
      </c>
      <c r="N2990" s="1" t="s">
        <v>9030</v>
      </c>
      <c r="T2990" s="1" t="s">
        <v>11389</v>
      </c>
      <c r="U2990" s="1" t="s">
        <v>326</v>
      </c>
      <c r="V2990" s="1" t="s">
        <v>6686</v>
      </c>
      <c r="Y2990" s="1" t="s">
        <v>744</v>
      </c>
      <c r="Z2990" s="1" t="s">
        <v>7254</v>
      </c>
      <c r="AC2990" s="1">
        <v>9</v>
      </c>
      <c r="AD2990" s="1" t="s">
        <v>594</v>
      </c>
      <c r="AE2990" s="1" t="s">
        <v>8763</v>
      </c>
      <c r="BB2990" s="1" t="s">
        <v>329</v>
      </c>
      <c r="BC2990" s="1" t="s">
        <v>9755</v>
      </c>
      <c r="BE2990" s="1" t="s">
        <v>13713</v>
      </c>
      <c r="BF2990" s="1" t="s">
        <v>11810</v>
      </c>
    </row>
    <row r="2991" spans="1:73" ht="13.5" customHeight="1" x14ac:dyDescent="0.25">
      <c r="A2991" s="4" t="str">
        <f t="shared" si="90"/>
        <v>1687_풍각남면_304</v>
      </c>
      <c r="B2991" s="1">
        <v>1687</v>
      </c>
      <c r="C2991" s="1" t="s">
        <v>11322</v>
      </c>
      <c r="D2991" s="1" t="s">
        <v>11323</v>
      </c>
      <c r="E2991" s="1">
        <v>2990</v>
      </c>
      <c r="F2991" s="1">
        <v>15</v>
      </c>
      <c r="G2991" s="1" t="s">
        <v>5576</v>
      </c>
      <c r="H2991" s="1" t="s">
        <v>6470</v>
      </c>
      <c r="I2991" s="1">
        <v>2</v>
      </c>
      <c r="L2991" s="1">
        <v>2</v>
      </c>
      <c r="M2991" s="1" t="s">
        <v>738</v>
      </c>
      <c r="N2991" s="1" t="s">
        <v>9030</v>
      </c>
      <c r="T2991" s="1" t="s">
        <v>11389</v>
      </c>
      <c r="U2991" s="1" t="s">
        <v>324</v>
      </c>
      <c r="V2991" s="1" t="s">
        <v>6693</v>
      </c>
      <c r="Y2991" s="1" t="s">
        <v>4150</v>
      </c>
      <c r="Z2991" s="1" t="s">
        <v>8289</v>
      </c>
      <c r="AC2991" s="1">
        <v>29</v>
      </c>
      <c r="AD2991" s="1" t="s">
        <v>422</v>
      </c>
      <c r="AE2991" s="1" t="s">
        <v>8757</v>
      </c>
      <c r="AT2991" s="1" t="s">
        <v>297</v>
      </c>
      <c r="AU2991" s="1" t="s">
        <v>11759</v>
      </c>
      <c r="AV2991" s="1" t="s">
        <v>1637</v>
      </c>
      <c r="AW2991" s="1" t="s">
        <v>11800</v>
      </c>
      <c r="BB2991" s="1" t="s">
        <v>53</v>
      </c>
      <c r="BC2991" s="1" t="s">
        <v>6668</v>
      </c>
      <c r="BD2991" s="1" t="s">
        <v>5635</v>
      </c>
      <c r="BE2991" s="1" t="s">
        <v>9866</v>
      </c>
      <c r="BU2991" s="1" t="s">
        <v>14225</v>
      </c>
    </row>
    <row r="2992" spans="1:73" ht="13.5" customHeight="1" x14ac:dyDescent="0.25">
      <c r="A2992" s="4" t="str">
        <f t="shared" si="90"/>
        <v>1687_풍각남면_304</v>
      </c>
      <c r="B2992" s="1">
        <v>1687</v>
      </c>
      <c r="C2992" s="1" t="s">
        <v>11322</v>
      </c>
      <c r="D2992" s="1" t="s">
        <v>11323</v>
      </c>
      <c r="E2992" s="1">
        <v>2991</v>
      </c>
      <c r="F2992" s="1">
        <v>15</v>
      </c>
      <c r="G2992" s="1" t="s">
        <v>5576</v>
      </c>
      <c r="H2992" s="1" t="s">
        <v>6470</v>
      </c>
      <c r="I2992" s="1">
        <v>2</v>
      </c>
      <c r="L2992" s="1">
        <v>3</v>
      </c>
      <c r="M2992" s="1" t="s">
        <v>3884</v>
      </c>
      <c r="N2992" s="1" t="s">
        <v>8521</v>
      </c>
      <c r="T2992" s="1" t="s">
        <v>11368</v>
      </c>
      <c r="U2992" s="1" t="s">
        <v>4976</v>
      </c>
      <c r="V2992" s="1" t="s">
        <v>13356</v>
      </c>
      <c r="Y2992" s="1" t="s">
        <v>3884</v>
      </c>
      <c r="Z2992" s="1" t="s">
        <v>8521</v>
      </c>
      <c r="AC2992" s="1">
        <v>35</v>
      </c>
      <c r="AD2992" s="1" t="s">
        <v>39</v>
      </c>
      <c r="AE2992" s="1" t="s">
        <v>8715</v>
      </c>
      <c r="AJ2992" s="1" t="s">
        <v>17</v>
      </c>
      <c r="AK2992" s="1" t="s">
        <v>8908</v>
      </c>
      <c r="AL2992" s="1" t="s">
        <v>51</v>
      </c>
      <c r="AM2992" s="1" t="s">
        <v>8849</v>
      </c>
      <c r="AT2992" s="1" t="s">
        <v>216</v>
      </c>
      <c r="AU2992" s="1" t="s">
        <v>13344</v>
      </c>
      <c r="AV2992" s="1" t="s">
        <v>5636</v>
      </c>
      <c r="AW2992" s="1" t="s">
        <v>8574</v>
      </c>
      <c r="BB2992" s="1" t="s">
        <v>53</v>
      </c>
      <c r="BC2992" s="1" t="s">
        <v>6668</v>
      </c>
      <c r="BD2992" s="1" t="s">
        <v>5637</v>
      </c>
      <c r="BE2992" s="1" t="s">
        <v>7698</v>
      </c>
      <c r="BG2992" s="1" t="s">
        <v>60</v>
      </c>
      <c r="BH2992" s="1" t="s">
        <v>7012</v>
      </c>
      <c r="BI2992" s="1" t="s">
        <v>3453</v>
      </c>
      <c r="BJ2992" s="1" t="s">
        <v>9690</v>
      </c>
      <c r="BK2992" s="1" t="s">
        <v>335</v>
      </c>
      <c r="BL2992" s="1" t="s">
        <v>6942</v>
      </c>
      <c r="BM2992" s="1" t="s">
        <v>5638</v>
      </c>
      <c r="BN2992" s="1" t="s">
        <v>10715</v>
      </c>
      <c r="BO2992" s="1" t="s">
        <v>44</v>
      </c>
      <c r="BP2992" s="1" t="s">
        <v>6669</v>
      </c>
      <c r="BQ2992" s="1" t="s">
        <v>2140</v>
      </c>
      <c r="BR2992" s="1" t="s">
        <v>10726</v>
      </c>
      <c r="BS2992" s="1" t="s">
        <v>981</v>
      </c>
      <c r="BT2992" s="1" t="s">
        <v>8921</v>
      </c>
    </row>
    <row r="2993" spans="1:73" ht="13.5" customHeight="1" x14ac:dyDescent="0.25">
      <c r="A2993" s="4" t="str">
        <f t="shared" si="90"/>
        <v>1687_풍각남면_304</v>
      </c>
      <c r="B2993" s="1">
        <v>1687</v>
      </c>
      <c r="C2993" s="1" t="s">
        <v>11322</v>
      </c>
      <c r="D2993" s="1" t="s">
        <v>11323</v>
      </c>
      <c r="E2993" s="1">
        <v>2992</v>
      </c>
      <c r="F2993" s="1">
        <v>15</v>
      </c>
      <c r="G2993" s="1" t="s">
        <v>5576</v>
      </c>
      <c r="H2993" s="1" t="s">
        <v>6470</v>
      </c>
      <c r="I2993" s="1">
        <v>2</v>
      </c>
      <c r="L2993" s="1">
        <v>3</v>
      </c>
      <c r="M2993" s="1" t="s">
        <v>3884</v>
      </c>
      <c r="N2993" s="1" t="s">
        <v>8521</v>
      </c>
      <c r="S2993" s="1" t="s">
        <v>52</v>
      </c>
      <c r="T2993" s="1" t="s">
        <v>6593</v>
      </c>
      <c r="U2993" s="1" t="s">
        <v>53</v>
      </c>
      <c r="V2993" s="1" t="s">
        <v>6668</v>
      </c>
      <c r="Y2993" s="1" t="s">
        <v>5639</v>
      </c>
      <c r="Z2993" s="1" t="s">
        <v>8350</v>
      </c>
      <c r="AC2993" s="1">
        <v>46</v>
      </c>
      <c r="AD2993" s="1" t="s">
        <v>376</v>
      </c>
      <c r="AE2993" s="1" t="s">
        <v>8752</v>
      </c>
      <c r="AJ2993" s="1" t="s">
        <v>17</v>
      </c>
      <c r="AK2993" s="1" t="s">
        <v>8908</v>
      </c>
      <c r="AL2993" s="1" t="s">
        <v>163</v>
      </c>
      <c r="AM2993" s="1" t="s">
        <v>8851</v>
      </c>
      <c r="AN2993" s="1" t="s">
        <v>57</v>
      </c>
      <c r="AO2993" s="1" t="s">
        <v>8919</v>
      </c>
      <c r="AP2993" s="1" t="s">
        <v>5421</v>
      </c>
      <c r="AQ2993" s="1" t="s">
        <v>9014</v>
      </c>
      <c r="AR2993" s="1" t="s">
        <v>5640</v>
      </c>
      <c r="AS2993" s="1" t="s">
        <v>11659</v>
      </c>
      <c r="AT2993" s="1" t="s">
        <v>216</v>
      </c>
      <c r="AU2993" s="1" t="s">
        <v>13344</v>
      </c>
      <c r="AV2993" s="1" t="s">
        <v>5160</v>
      </c>
      <c r="AW2993" s="1" t="s">
        <v>8386</v>
      </c>
      <c r="BB2993" s="1" t="s">
        <v>53</v>
      </c>
      <c r="BC2993" s="1" t="s">
        <v>6668</v>
      </c>
      <c r="BD2993" s="1" t="s">
        <v>5641</v>
      </c>
      <c r="BE2993" s="1" t="s">
        <v>9867</v>
      </c>
      <c r="BG2993" s="1" t="s">
        <v>44</v>
      </c>
      <c r="BH2993" s="1" t="s">
        <v>6669</v>
      </c>
      <c r="BI2993" s="1" t="s">
        <v>5642</v>
      </c>
      <c r="BJ2993" s="1" t="s">
        <v>7564</v>
      </c>
      <c r="BK2993" s="1" t="s">
        <v>44</v>
      </c>
      <c r="BL2993" s="1" t="s">
        <v>6669</v>
      </c>
      <c r="BM2993" s="1" t="s">
        <v>5643</v>
      </c>
      <c r="BN2993" s="1" t="s">
        <v>10704</v>
      </c>
      <c r="BO2993" s="1" t="s">
        <v>44</v>
      </c>
      <c r="BP2993" s="1" t="s">
        <v>6669</v>
      </c>
      <c r="BQ2993" s="1" t="s">
        <v>706</v>
      </c>
      <c r="BR2993" s="1" t="s">
        <v>9976</v>
      </c>
      <c r="BS2993" s="1" t="s">
        <v>86</v>
      </c>
      <c r="BT2993" s="1" t="s">
        <v>8853</v>
      </c>
    </row>
    <row r="2994" spans="1:73" ht="13.5" customHeight="1" x14ac:dyDescent="0.25">
      <c r="A2994" s="4" t="str">
        <f t="shared" si="90"/>
        <v>1687_풍각남면_304</v>
      </c>
      <c r="B2994" s="1">
        <v>1687</v>
      </c>
      <c r="C2994" s="1" t="s">
        <v>11322</v>
      </c>
      <c r="D2994" s="1" t="s">
        <v>11323</v>
      </c>
      <c r="E2994" s="1">
        <v>2993</v>
      </c>
      <c r="F2994" s="1">
        <v>15</v>
      </c>
      <c r="G2994" s="1" t="s">
        <v>5576</v>
      </c>
      <c r="H2994" s="1" t="s">
        <v>6470</v>
      </c>
      <c r="I2994" s="1">
        <v>2</v>
      </c>
      <c r="L2994" s="1">
        <v>3</v>
      </c>
      <c r="M2994" s="1" t="s">
        <v>3884</v>
      </c>
      <c r="N2994" s="1" t="s">
        <v>8521</v>
      </c>
      <c r="S2994" s="1" t="s">
        <v>70</v>
      </c>
      <c r="T2994" s="1" t="s">
        <v>6596</v>
      </c>
      <c r="Y2994" s="1" t="s">
        <v>1574</v>
      </c>
      <c r="Z2994" s="1" t="s">
        <v>7483</v>
      </c>
      <c r="AC2994" s="1">
        <v>11</v>
      </c>
      <c r="AD2994" s="1" t="s">
        <v>192</v>
      </c>
      <c r="AE2994" s="1" t="s">
        <v>8735</v>
      </c>
      <c r="AF2994" s="1" t="s">
        <v>412</v>
      </c>
      <c r="AG2994" s="1" t="s">
        <v>8778</v>
      </c>
    </row>
    <row r="2995" spans="1:73" ht="13.5" customHeight="1" x14ac:dyDescent="0.25">
      <c r="A2995" s="4" t="str">
        <f t="shared" si="90"/>
        <v>1687_풍각남면_304</v>
      </c>
      <c r="B2995" s="1">
        <v>1687</v>
      </c>
      <c r="C2995" s="1" t="s">
        <v>11322</v>
      </c>
      <c r="D2995" s="1" t="s">
        <v>11323</v>
      </c>
      <c r="E2995" s="1">
        <v>2994</v>
      </c>
      <c r="F2995" s="1">
        <v>15</v>
      </c>
      <c r="G2995" s="1" t="s">
        <v>5576</v>
      </c>
      <c r="H2995" s="1" t="s">
        <v>6470</v>
      </c>
      <c r="I2995" s="1">
        <v>2</v>
      </c>
      <c r="L2995" s="1">
        <v>3</v>
      </c>
      <c r="M2995" s="1" t="s">
        <v>3884</v>
      </c>
      <c r="N2995" s="1" t="s">
        <v>8521</v>
      </c>
      <c r="S2995" s="1" t="s">
        <v>93</v>
      </c>
      <c r="T2995" s="1" t="s">
        <v>6597</v>
      </c>
      <c r="Y2995" s="1" t="s">
        <v>5644</v>
      </c>
      <c r="Z2995" s="1" t="s">
        <v>8522</v>
      </c>
      <c r="AF2995" s="1" t="s">
        <v>4510</v>
      </c>
      <c r="AG2995" s="1" t="s">
        <v>8814</v>
      </c>
    </row>
    <row r="2996" spans="1:73" ht="13.5" customHeight="1" x14ac:dyDescent="0.25">
      <c r="A2996" s="4" t="str">
        <f t="shared" si="90"/>
        <v>1687_풍각남면_304</v>
      </c>
      <c r="B2996" s="1">
        <v>1687</v>
      </c>
      <c r="C2996" s="1" t="s">
        <v>11322</v>
      </c>
      <c r="D2996" s="1" t="s">
        <v>11323</v>
      </c>
      <c r="E2996" s="1">
        <v>2995</v>
      </c>
      <c r="F2996" s="1">
        <v>15</v>
      </c>
      <c r="G2996" s="1" t="s">
        <v>5576</v>
      </c>
      <c r="H2996" s="1" t="s">
        <v>6470</v>
      </c>
      <c r="I2996" s="1">
        <v>2</v>
      </c>
      <c r="L2996" s="1">
        <v>3</v>
      </c>
      <c r="M2996" s="1" t="s">
        <v>3884</v>
      </c>
      <c r="N2996" s="1" t="s">
        <v>8521</v>
      </c>
      <c r="S2996" s="1" t="s">
        <v>70</v>
      </c>
      <c r="T2996" s="1" t="s">
        <v>6596</v>
      </c>
      <c r="Y2996" s="1" t="s">
        <v>2402</v>
      </c>
      <c r="Z2996" s="1" t="s">
        <v>7682</v>
      </c>
      <c r="AC2996" s="1">
        <v>5</v>
      </c>
      <c r="AD2996" s="1" t="s">
        <v>133</v>
      </c>
      <c r="AE2996" s="1" t="s">
        <v>8727</v>
      </c>
      <c r="AF2996" s="1" t="s">
        <v>97</v>
      </c>
      <c r="AG2996" s="1" t="s">
        <v>8774</v>
      </c>
    </row>
    <row r="2997" spans="1:73" ht="13.5" customHeight="1" x14ac:dyDescent="0.25">
      <c r="A2997" s="4" t="str">
        <f t="shared" si="90"/>
        <v>1687_풍각남면_304</v>
      </c>
      <c r="B2997" s="1">
        <v>1687</v>
      </c>
      <c r="C2997" s="1" t="s">
        <v>11322</v>
      </c>
      <c r="D2997" s="1" t="s">
        <v>11323</v>
      </c>
      <c r="E2997" s="1">
        <v>2996</v>
      </c>
      <c r="F2997" s="1">
        <v>15</v>
      </c>
      <c r="G2997" s="1" t="s">
        <v>5576</v>
      </c>
      <c r="H2997" s="1" t="s">
        <v>6470</v>
      </c>
      <c r="I2997" s="1">
        <v>2</v>
      </c>
      <c r="L2997" s="1">
        <v>4</v>
      </c>
      <c r="M2997" s="1" t="s">
        <v>12728</v>
      </c>
      <c r="N2997" s="1" t="s">
        <v>13229</v>
      </c>
      <c r="T2997" s="1" t="s">
        <v>11369</v>
      </c>
      <c r="U2997" s="1" t="s">
        <v>5645</v>
      </c>
      <c r="V2997" s="1" t="s">
        <v>7007</v>
      </c>
      <c r="W2997" s="1" t="s">
        <v>1729</v>
      </c>
      <c r="X2997" s="1" t="s">
        <v>7084</v>
      </c>
      <c r="Y2997" s="1" t="s">
        <v>5646</v>
      </c>
      <c r="Z2997" s="1" t="s">
        <v>8523</v>
      </c>
      <c r="AC2997" s="1">
        <v>42</v>
      </c>
      <c r="AD2997" s="1" t="s">
        <v>307</v>
      </c>
      <c r="AE2997" s="1" t="s">
        <v>8745</v>
      </c>
      <c r="AJ2997" s="1" t="s">
        <v>17</v>
      </c>
      <c r="AK2997" s="1" t="s">
        <v>8908</v>
      </c>
      <c r="AL2997" s="1" t="s">
        <v>51</v>
      </c>
      <c r="AM2997" s="1" t="s">
        <v>8849</v>
      </c>
      <c r="AT2997" s="1" t="s">
        <v>288</v>
      </c>
      <c r="AU2997" s="1" t="s">
        <v>6823</v>
      </c>
      <c r="AV2997" s="1" t="s">
        <v>5647</v>
      </c>
      <c r="AW2997" s="1" t="s">
        <v>9674</v>
      </c>
      <c r="BG2997" s="1" t="s">
        <v>334</v>
      </c>
      <c r="BH2997" s="1" t="s">
        <v>6767</v>
      </c>
      <c r="BI2997" s="1" t="s">
        <v>2970</v>
      </c>
      <c r="BJ2997" s="1" t="s">
        <v>7161</v>
      </c>
      <c r="BK2997" s="1" t="s">
        <v>60</v>
      </c>
      <c r="BL2997" s="1" t="s">
        <v>7012</v>
      </c>
      <c r="BM2997" s="1" t="s">
        <v>5648</v>
      </c>
      <c r="BN2997" s="1" t="s">
        <v>10266</v>
      </c>
      <c r="BO2997" s="1" t="s">
        <v>60</v>
      </c>
      <c r="BP2997" s="1" t="s">
        <v>7012</v>
      </c>
      <c r="BQ2997" s="1" t="s">
        <v>1153</v>
      </c>
      <c r="BR2997" s="1" t="s">
        <v>11993</v>
      </c>
      <c r="BS2997" s="1" t="s">
        <v>56</v>
      </c>
      <c r="BT2997" s="1" t="s">
        <v>11552</v>
      </c>
      <c r="BU2997" s="1" t="s">
        <v>14226</v>
      </c>
    </row>
    <row r="2998" spans="1:73" ht="13.5" customHeight="1" x14ac:dyDescent="0.25">
      <c r="A2998" s="4" t="str">
        <f t="shared" si="90"/>
        <v>1687_풍각남면_304</v>
      </c>
      <c r="B2998" s="1">
        <v>1687</v>
      </c>
      <c r="C2998" s="1" t="s">
        <v>11322</v>
      </c>
      <c r="D2998" s="1" t="s">
        <v>11323</v>
      </c>
      <c r="E2998" s="1">
        <v>2997</v>
      </c>
      <c r="F2998" s="1">
        <v>15</v>
      </c>
      <c r="G2998" s="1" t="s">
        <v>5576</v>
      </c>
      <c r="H2998" s="1" t="s">
        <v>6470</v>
      </c>
      <c r="I2998" s="1">
        <v>2</v>
      </c>
      <c r="L2998" s="1">
        <v>4</v>
      </c>
      <c r="M2998" s="1" t="s">
        <v>12728</v>
      </c>
      <c r="N2998" s="1" t="s">
        <v>13229</v>
      </c>
      <c r="S2998" s="1" t="s">
        <v>52</v>
      </c>
      <c r="T2998" s="1" t="s">
        <v>6593</v>
      </c>
      <c r="W2998" s="1" t="s">
        <v>145</v>
      </c>
      <c r="X2998" s="1" t="s">
        <v>7059</v>
      </c>
      <c r="Y2998" s="1" t="s">
        <v>140</v>
      </c>
      <c r="Z2998" s="1" t="s">
        <v>7129</v>
      </c>
      <c r="AC2998" s="1">
        <v>37</v>
      </c>
      <c r="AD2998" s="1" t="s">
        <v>124</v>
      </c>
      <c r="AE2998" s="1" t="s">
        <v>8726</v>
      </c>
      <c r="AJ2998" s="1" t="s">
        <v>17</v>
      </c>
      <c r="AK2998" s="1" t="s">
        <v>8908</v>
      </c>
      <c r="AL2998" s="1" t="s">
        <v>51</v>
      </c>
      <c r="AM2998" s="1" t="s">
        <v>8849</v>
      </c>
      <c r="AT2998" s="1" t="s">
        <v>78</v>
      </c>
      <c r="AU2998" s="1" t="s">
        <v>6689</v>
      </c>
      <c r="AV2998" s="1" t="s">
        <v>5344</v>
      </c>
      <c r="AW2998" s="1" t="s">
        <v>7105</v>
      </c>
      <c r="BG2998" s="1" t="s">
        <v>335</v>
      </c>
      <c r="BH2998" s="1" t="s">
        <v>6942</v>
      </c>
      <c r="BI2998" s="1" t="s">
        <v>5649</v>
      </c>
      <c r="BJ2998" s="1" t="s">
        <v>10035</v>
      </c>
      <c r="BK2998" s="1" t="s">
        <v>335</v>
      </c>
      <c r="BL2998" s="1" t="s">
        <v>6942</v>
      </c>
      <c r="BM2998" s="1" t="s">
        <v>926</v>
      </c>
      <c r="BN2998" s="1" t="s">
        <v>10425</v>
      </c>
      <c r="BO2998" s="1" t="s">
        <v>60</v>
      </c>
      <c r="BP2998" s="1" t="s">
        <v>7012</v>
      </c>
      <c r="BQ2998" s="1" t="s">
        <v>5650</v>
      </c>
      <c r="BR2998" s="1" t="s">
        <v>11180</v>
      </c>
      <c r="BS2998" s="1" t="s">
        <v>163</v>
      </c>
      <c r="BT2998" s="1" t="s">
        <v>8851</v>
      </c>
    </row>
    <row r="2999" spans="1:73" ht="13.5" customHeight="1" x14ac:dyDescent="0.25">
      <c r="A2999" s="4" t="str">
        <f t="shared" si="90"/>
        <v>1687_풍각남면_304</v>
      </c>
      <c r="B2999" s="1">
        <v>1687</v>
      </c>
      <c r="C2999" s="1" t="s">
        <v>11322</v>
      </c>
      <c r="D2999" s="1" t="s">
        <v>11323</v>
      </c>
      <c r="E2999" s="1">
        <v>2998</v>
      </c>
      <c r="F2999" s="1">
        <v>15</v>
      </c>
      <c r="G2999" s="1" t="s">
        <v>5576</v>
      </c>
      <c r="H2999" s="1" t="s">
        <v>6470</v>
      </c>
      <c r="I2999" s="1">
        <v>2</v>
      </c>
      <c r="L2999" s="1">
        <v>4</v>
      </c>
      <c r="M2999" s="1" t="s">
        <v>12728</v>
      </c>
      <c r="N2999" s="1" t="s">
        <v>13229</v>
      </c>
      <c r="S2999" s="1" t="s">
        <v>93</v>
      </c>
      <c r="T2999" s="1" t="s">
        <v>6597</v>
      </c>
      <c r="U2999" s="1" t="s">
        <v>189</v>
      </c>
      <c r="V2999" s="1" t="s">
        <v>6677</v>
      </c>
      <c r="Y2999" s="1" t="s">
        <v>5651</v>
      </c>
      <c r="Z2999" s="1" t="s">
        <v>8524</v>
      </c>
      <c r="AC2999" s="1">
        <v>17</v>
      </c>
      <c r="AD2999" s="1" t="s">
        <v>611</v>
      </c>
      <c r="AE2999" s="1" t="s">
        <v>8764</v>
      </c>
    </row>
    <row r="3000" spans="1:73" ht="13.5" customHeight="1" x14ac:dyDescent="0.25">
      <c r="A3000" s="4" t="str">
        <f t="shared" si="90"/>
        <v>1687_풍각남면_304</v>
      </c>
      <c r="B3000" s="1">
        <v>1687</v>
      </c>
      <c r="C3000" s="1" t="s">
        <v>11322</v>
      </c>
      <c r="D3000" s="1" t="s">
        <v>11323</v>
      </c>
      <c r="E3000" s="1">
        <v>2999</v>
      </c>
      <c r="F3000" s="1">
        <v>15</v>
      </c>
      <c r="G3000" s="1" t="s">
        <v>5576</v>
      </c>
      <c r="H3000" s="1" t="s">
        <v>6470</v>
      </c>
      <c r="I3000" s="1">
        <v>2</v>
      </c>
      <c r="L3000" s="1">
        <v>4</v>
      </c>
      <c r="M3000" s="1" t="s">
        <v>12728</v>
      </c>
      <c r="N3000" s="1" t="s">
        <v>13229</v>
      </c>
      <c r="S3000" s="1" t="s">
        <v>490</v>
      </c>
      <c r="T3000" s="1" t="s">
        <v>6607</v>
      </c>
      <c r="W3000" s="1" t="s">
        <v>306</v>
      </c>
      <c r="X3000" s="1" t="s">
        <v>7062</v>
      </c>
      <c r="Y3000" s="1" t="s">
        <v>140</v>
      </c>
      <c r="Z3000" s="1" t="s">
        <v>7129</v>
      </c>
      <c r="AC3000" s="1">
        <v>78</v>
      </c>
      <c r="AD3000" s="1" t="s">
        <v>801</v>
      </c>
      <c r="AE3000" s="1" t="s">
        <v>7937</v>
      </c>
    </row>
    <row r="3001" spans="1:73" ht="13.5" customHeight="1" x14ac:dyDescent="0.25">
      <c r="A3001" s="4" t="str">
        <f t="shared" si="90"/>
        <v>1687_풍각남면_304</v>
      </c>
      <c r="B3001" s="1">
        <v>1687</v>
      </c>
      <c r="C3001" s="1" t="s">
        <v>11322</v>
      </c>
      <c r="D3001" s="1" t="s">
        <v>11323</v>
      </c>
      <c r="E3001" s="1">
        <v>3000</v>
      </c>
      <c r="F3001" s="1">
        <v>15</v>
      </c>
      <c r="G3001" s="1" t="s">
        <v>5576</v>
      </c>
      <c r="H3001" s="1" t="s">
        <v>6470</v>
      </c>
      <c r="I3001" s="1">
        <v>2</v>
      </c>
      <c r="L3001" s="1">
        <v>5</v>
      </c>
      <c r="M3001" s="1" t="s">
        <v>12729</v>
      </c>
      <c r="N3001" s="1" t="s">
        <v>13230</v>
      </c>
      <c r="T3001" s="1" t="s">
        <v>11368</v>
      </c>
      <c r="U3001" s="1" t="s">
        <v>5645</v>
      </c>
      <c r="V3001" s="1" t="s">
        <v>7007</v>
      </c>
      <c r="W3001" s="1" t="s">
        <v>1729</v>
      </c>
      <c r="X3001" s="1" t="s">
        <v>7084</v>
      </c>
      <c r="Y3001" s="1" t="s">
        <v>2579</v>
      </c>
      <c r="Z3001" s="1" t="s">
        <v>7602</v>
      </c>
      <c r="AC3001" s="1">
        <v>42</v>
      </c>
      <c r="AD3001" s="1" t="s">
        <v>307</v>
      </c>
      <c r="AE3001" s="1" t="s">
        <v>8745</v>
      </c>
      <c r="AJ3001" s="1" t="s">
        <v>17</v>
      </c>
      <c r="AK3001" s="1" t="s">
        <v>8908</v>
      </c>
      <c r="AL3001" s="1" t="s">
        <v>51</v>
      </c>
      <c r="AM3001" s="1" t="s">
        <v>8849</v>
      </c>
      <c r="AT3001" s="1" t="s">
        <v>765</v>
      </c>
      <c r="AU3001" s="1" t="s">
        <v>8994</v>
      </c>
      <c r="AV3001" s="1" t="s">
        <v>1605</v>
      </c>
      <c r="AW3001" s="1" t="s">
        <v>8566</v>
      </c>
      <c r="BG3001" s="1" t="s">
        <v>334</v>
      </c>
      <c r="BH3001" s="1" t="s">
        <v>6767</v>
      </c>
      <c r="BI3001" s="1" t="s">
        <v>13728</v>
      </c>
      <c r="BJ3001" s="1" t="s">
        <v>7161</v>
      </c>
      <c r="BK3001" s="1" t="s">
        <v>60</v>
      </c>
      <c r="BL3001" s="1" t="s">
        <v>7012</v>
      </c>
      <c r="BM3001" s="1" t="s">
        <v>5594</v>
      </c>
      <c r="BN3001" s="1" t="s">
        <v>10266</v>
      </c>
      <c r="BO3001" s="1" t="s">
        <v>335</v>
      </c>
      <c r="BP3001" s="1" t="s">
        <v>6942</v>
      </c>
      <c r="BQ3001" s="1" t="s">
        <v>5652</v>
      </c>
      <c r="BR3001" s="1" t="s">
        <v>11204</v>
      </c>
      <c r="BS3001" s="1" t="s">
        <v>51</v>
      </c>
      <c r="BT3001" s="1" t="s">
        <v>8849</v>
      </c>
      <c r="BU3001" s="1" t="s">
        <v>14227</v>
      </c>
    </row>
    <row r="3002" spans="1:73" ht="13.5" customHeight="1" x14ac:dyDescent="0.25">
      <c r="A3002" s="4" t="str">
        <f t="shared" si="90"/>
        <v>1687_풍각남면_304</v>
      </c>
      <c r="B3002" s="1">
        <v>1687</v>
      </c>
      <c r="C3002" s="1" t="s">
        <v>11322</v>
      </c>
      <c r="D3002" s="1" t="s">
        <v>11323</v>
      </c>
      <c r="E3002" s="1">
        <v>3001</v>
      </c>
      <c r="F3002" s="1">
        <v>15</v>
      </c>
      <c r="G3002" s="1" t="s">
        <v>5576</v>
      </c>
      <c r="H3002" s="1" t="s">
        <v>6470</v>
      </c>
      <c r="I3002" s="1">
        <v>2</v>
      </c>
      <c r="L3002" s="1">
        <v>5</v>
      </c>
      <c r="M3002" s="1" t="s">
        <v>12729</v>
      </c>
      <c r="N3002" s="1" t="s">
        <v>13230</v>
      </c>
      <c r="S3002" s="1" t="s">
        <v>52</v>
      </c>
      <c r="T3002" s="1" t="s">
        <v>6593</v>
      </c>
      <c r="W3002" s="1" t="s">
        <v>145</v>
      </c>
      <c r="X3002" s="1" t="s">
        <v>7059</v>
      </c>
      <c r="Y3002" s="1" t="s">
        <v>140</v>
      </c>
      <c r="Z3002" s="1" t="s">
        <v>7129</v>
      </c>
      <c r="AC3002" s="1">
        <v>40</v>
      </c>
      <c r="AD3002" s="1" t="s">
        <v>327</v>
      </c>
      <c r="AE3002" s="1" t="s">
        <v>8748</v>
      </c>
      <c r="AJ3002" s="1" t="s">
        <v>17</v>
      </c>
      <c r="AK3002" s="1" t="s">
        <v>8908</v>
      </c>
      <c r="AL3002" s="1" t="s">
        <v>51</v>
      </c>
      <c r="AM3002" s="1" t="s">
        <v>8849</v>
      </c>
      <c r="AT3002" s="1" t="s">
        <v>78</v>
      </c>
      <c r="AU3002" s="1" t="s">
        <v>6689</v>
      </c>
      <c r="AV3002" s="1" t="s">
        <v>5344</v>
      </c>
      <c r="AW3002" s="1" t="s">
        <v>7105</v>
      </c>
      <c r="BG3002" s="1" t="s">
        <v>335</v>
      </c>
      <c r="BH3002" s="1" t="s">
        <v>6942</v>
      </c>
      <c r="BI3002" s="1" t="s">
        <v>5649</v>
      </c>
      <c r="BJ3002" s="1" t="s">
        <v>10035</v>
      </c>
      <c r="BK3002" s="1" t="s">
        <v>335</v>
      </c>
      <c r="BL3002" s="1" t="s">
        <v>6942</v>
      </c>
      <c r="BM3002" s="1" t="s">
        <v>926</v>
      </c>
      <c r="BN3002" s="1" t="s">
        <v>10425</v>
      </c>
      <c r="BO3002" s="1" t="s">
        <v>60</v>
      </c>
      <c r="BP3002" s="1" t="s">
        <v>7012</v>
      </c>
      <c r="BQ3002" s="1" t="s">
        <v>5650</v>
      </c>
      <c r="BR3002" s="1" t="s">
        <v>11180</v>
      </c>
      <c r="BS3002" s="1" t="s">
        <v>163</v>
      </c>
      <c r="BT3002" s="1" t="s">
        <v>8851</v>
      </c>
    </row>
    <row r="3003" spans="1:73" ht="13.5" customHeight="1" x14ac:dyDescent="0.25">
      <c r="A3003" s="4" t="str">
        <f t="shared" si="90"/>
        <v>1687_풍각남면_304</v>
      </c>
      <c r="B3003" s="1">
        <v>1687</v>
      </c>
      <c r="C3003" s="1" t="s">
        <v>11322</v>
      </c>
      <c r="D3003" s="1" t="s">
        <v>11323</v>
      </c>
      <c r="E3003" s="1">
        <v>3002</v>
      </c>
      <c r="F3003" s="1">
        <v>15</v>
      </c>
      <c r="G3003" s="1" t="s">
        <v>5576</v>
      </c>
      <c r="H3003" s="1" t="s">
        <v>6470</v>
      </c>
      <c r="I3003" s="1">
        <v>2</v>
      </c>
      <c r="L3003" s="1">
        <v>5</v>
      </c>
      <c r="M3003" s="1" t="s">
        <v>12729</v>
      </c>
      <c r="N3003" s="1" t="s">
        <v>13230</v>
      </c>
      <c r="S3003" s="1" t="s">
        <v>70</v>
      </c>
      <c r="T3003" s="1" t="s">
        <v>6596</v>
      </c>
      <c r="Y3003" s="1" t="s">
        <v>13737</v>
      </c>
      <c r="Z3003" s="1" t="s">
        <v>11476</v>
      </c>
      <c r="AC3003" s="1">
        <v>13</v>
      </c>
      <c r="AD3003" s="1" t="s">
        <v>314</v>
      </c>
      <c r="AE3003" s="1" t="s">
        <v>8747</v>
      </c>
    </row>
    <row r="3004" spans="1:73" ht="13.5" customHeight="1" x14ac:dyDescent="0.25">
      <c r="A3004" s="4" t="str">
        <f t="shared" si="90"/>
        <v>1687_풍각남면_304</v>
      </c>
      <c r="B3004" s="1">
        <v>1687</v>
      </c>
      <c r="C3004" s="1" t="s">
        <v>11322</v>
      </c>
      <c r="D3004" s="1" t="s">
        <v>11323</v>
      </c>
      <c r="E3004" s="1">
        <v>3003</v>
      </c>
      <c r="F3004" s="1">
        <v>15</v>
      </c>
      <c r="G3004" s="1" t="s">
        <v>5576</v>
      </c>
      <c r="H3004" s="1" t="s">
        <v>6470</v>
      </c>
      <c r="I3004" s="1">
        <v>2</v>
      </c>
      <c r="L3004" s="1">
        <v>5</v>
      </c>
      <c r="M3004" s="1" t="s">
        <v>12729</v>
      </c>
      <c r="N3004" s="1" t="s">
        <v>13230</v>
      </c>
      <c r="S3004" s="1" t="s">
        <v>93</v>
      </c>
      <c r="T3004" s="1" t="s">
        <v>6597</v>
      </c>
      <c r="U3004" s="1" t="s">
        <v>189</v>
      </c>
      <c r="V3004" s="1" t="s">
        <v>6677</v>
      </c>
      <c r="Y3004" s="1" t="s">
        <v>5653</v>
      </c>
      <c r="Z3004" s="1" t="s">
        <v>7677</v>
      </c>
      <c r="AC3004" s="1">
        <v>6</v>
      </c>
      <c r="AD3004" s="1" t="s">
        <v>333</v>
      </c>
      <c r="AE3004" s="1" t="s">
        <v>8749</v>
      </c>
    </row>
    <row r="3005" spans="1:73" ht="13.5" customHeight="1" x14ac:dyDescent="0.25">
      <c r="A3005" s="4" t="str">
        <f t="shared" si="90"/>
        <v>1687_풍각남면_304</v>
      </c>
      <c r="B3005" s="1">
        <v>1687</v>
      </c>
      <c r="C3005" s="1" t="s">
        <v>11322</v>
      </c>
      <c r="D3005" s="1" t="s">
        <v>11323</v>
      </c>
      <c r="E3005" s="1">
        <v>3004</v>
      </c>
      <c r="F3005" s="1">
        <v>15</v>
      </c>
      <c r="G3005" s="1" t="s">
        <v>5576</v>
      </c>
      <c r="H3005" s="1" t="s">
        <v>6470</v>
      </c>
      <c r="I3005" s="1">
        <v>3</v>
      </c>
      <c r="J3005" s="1" t="s">
        <v>5654</v>
      </c>
      <c r="K3005" s="1" t="s">
        <v>6560</v>
      </c>
      <c r="L3005" s="1">
        <v>1</v>
      </c>
      <c r="M3005" s="1" t="s">
        <v>12730</v>
      </c>
      <c r="N3005" s="1" t="s">
        <v>13231</v>
      </c>
      <c r="T3005" s="1" t="s">
        <v>11368</v>
      </c>
      <c r="U3005" s="1" t="s">
        <v>998</v>
      </c>
      <c r="V3005" s="1" t="s">
        <v>7008</v>
      </c>
      <c r="W3005" s="1" t="s">
        <v>994</v>
      </c>
      <c r="X3005" s="1" t="s">
        <v>7077</v>
      </c>
      <c r="Y3005" s="1" t="s">
        <v>5323</v>
      </c>
      <c r="Z3005" s="1" t="s">
        <v>8525</v>
      </c>
      <c r="AC3005" s="1">
        <v>34</v>
      </c>
      <c r="AD3005" s="1" t="s">
        <v>55</v>
      </c>
      <c r="AE3005" s="1" t="s">
        <v>8716</v>
      </c>
      <c r="AF3005" s="1" t="s">
        <v>443</v>
      </c>
      <c r="AG3005" s="1" t="s">
        <v>11537</v>
      </c>
      <c r="AJ3005" s="1" t="s">
        <v>17</v>
      </c>
      <c r="AK3005" s="1" t="s">
        <v>8908</v>
      </c>
      <c r="AL3005" s="1" t="s">
        <v>1095</v>
      </c>
      <c r="AM3005" s="1" t="s">
        <v>11631</v>
      </c>
      <c r="AT3005" s="1" t="s">
        <v>60</v>
      </c>
      <c r="AU3005" s="1" t="s">
        <v>7012</v>
      </c>
      <c r="AV3005" s="1" t="s">
        <v>13987</v>
      </c>
      <c r="AW3005" s="1" t="s">
        <v>11782</v>
      </c>
      <c r="BG3005" s="1" t="s">
        <v>335</v>
      </c>
      <c r="BH3005" s="1" t="s">
        <v>6942</v>
      </c>
      <c r="BI3005" s="1" t="s">
        <v>678</v>
      </c>
      <c r="BJ3005" s="1" t="s">
        <v>9302</v>
      </c>
      <c r="BK3005" s="1" t="s">
        <v>335</v>
      </c>
      <c r="BL3005" s="1" t="s">
        <v>6942</v>
      </c>
      <c r="BM3005" s="1" t="s">
        <v>2302</v>
      </c>
      <c r="BN3005" s="1" t="s">
        <v>7093</v>
      </c>
      <c r="BO3005" s="1" t="s">
        <v>173</v>
      </c>
      <c r="BP3005" s="1" t="s">
        <v>6934</v>
      </c>
      <c r="BQ3005" s="1" t="s">
        <v>5655</v>
      </c>
      <c r="BR3005" s="1" t="s">
        <v>12287</v>
      </c>
      <c r="BS3005" s="1" t="s">
        <v>116</v>
      </c>
      <c r="BT3005" s="1" t="s">
        <v>8914</v>
      </c>
      <c r="BU3005" s="1" t="s">
        <v>14228</v>
      </c>
    </row>
    <row r="3006" spans="1:73" ht="13.5" customHeight="1" x14ac:dyDescent="0.25">
      <c r="A3006" s="4" t="str">
        <f t="shared" si="90"/>
        <v>1687_풍각남면_304</v>
      </c>
      <c r="B3006" s="1">
        <v>1687</v>
      </c>
      <c r="C3006" s="1" t="s">
        <v>11322</v>
      </c>
      <c r="D3006" s="1" t="s">
        <v>11323</v>
      </c>
      <c r="E3006" s="1">
        <v>3005</v>
      </c>
      <c r="F3006" s="1">
        <v>15</v>
      </c>
      <c r="G3006" s="1" t="s">
        <v>5576</v>
      </c>
      <c r="H3006" s="1" t="s">
        <v>6470</v>
      </c>
      <c r="I3006" s="1">
        <v>3</v>
      </c>
      <c r="L3006" s="1">
        <v>1</v>
      </c>
      <c r="M3006" s="1" t="s">
        <v>12730</v>
      </c>
      <c r="N3006" s="1" t="s">
        <v>13231</v>
      </c>
      <c r="S3006" s="1" t="s">
        <v>52</v>
      </c>
      <c r="T3006" s="1" t="s">
        <v>6593</v>
      </c>
      <c r="W3006" s="1" t="s">
        <v>139</v>
      </c>
      <c r="X3006" s="1" t="s">
        <v>11441</v>
      </c>
      <c r="Y3006" s="1" t="s">
        <v>140</v>
      </c>
      <c r="Z3006" s="1" t="s">
        <v>7129</v>
      </c>
      <c r="AC3006" s="1">
        <v>26</v>
      </c>
      <c r="AD3006" s="1" t="s">
        <v>141</v>
      </c>
      <c r="AE3006" s="1" t="s">
        <v>8729</v>
      </c>
      <c r="AJ3006" s="1" t="s">
        <v>17</v>
      </c>
      <c r="AK3006" s="1" t="s">
        <v>8908</v>
      </c>
      <c r="AL3006" s="1" t="s">
        <v>2454</v>
      </c>
      <c r="AM3006" s="1" t="s">
        <v>8933</v>
      </c>
      <c r="AT3006" s="1" t="s">
        <v>60</v>
      </c>
      <c r="AU3006" s="1" t="s">
        <v>7012</v>
      </c>
      <c r="AV3006" s="1" t="s">
        <v>5656</v>
      </c>
      <c r="AW3006" s="1" t="s">
        <v>9675</v>
      </c>
      <c r="BG3006" s="1" t="s">
        <v>60</v>
      </c>
      <c r="BH3006" s="1" t="s">
        <v>7012</v>
      </c>
      <c r="BI3006" s="1" t="s">
        <v>5657</v>
      </c>
      <c r="BJ3006" s="1" t="s">
        <v>8924</v>
      </c>
      <c r="BK3006" s="1" t="s">
        <v>60</v>
      </c>
      <c r="BL3006" s="1" t="s">
        <v>7012</v>
      </c>
      <c r="BM3006" s="1" t="s">
        <v>5368</v>
      </c>
      <c r="BN3006" s="1" t="s">
        <v>9855</v>
      </c>
      <c r="BO3006" s="1" t="s">
        <v>78</v>
      </c>
      <c r="BP3006" s="1" t="s">
        <v>6689</v>
      </c>
      <c r="BQ3006" s="1" t="s">
        <v>4481</v>
      </c>
      <c r="BR3006" s="1" t="s">
        <v>12083</v>
      </c>
      <c r="BS3006" s="1" t="s">
        <v>56</v>
      </c>
      <c r="BT3006" s="1" t="s">
        <v>11552</v>
      </c>
    </row>
    <row r="3007" spans="1:73" ht="13.5" customHeight="1" x14ac:dyDescent="0.25">
      <c r="A3007" s="4" t="str">
        <f t="shared" si="90"/>
        <v>1687_풍각남면_304</v>
      </c>
      <c r="B3007" s="1">
        <v>1687</v>
      </c>
      <c r="C3007" s="1" t="s">
        <v>11322</v>
      </c>
      <c r="D3007" s="1" t="s">
        <v>11323</v>
      </c>
      <c r="E3007" s="1">
        <v>3006</v>
      </c>
      <c r="F3007" s="1">
        <v>15</v>
      </c>
      <c r="G3007" s="1" t="s">
        <v>5576</v>
      </c>
      <c r="H3007" s="1" t="s">
        <v>6470</v>
      </c>
      <c r="I3007" s="1">
        <v>3</v>
      </c>
      <c r="L3007" s="1">
        <v>1</v>
      </c>
      <c r="M3007" s="1" t="s">
        <v>12730</v>
      </c>
      <c r="N3007" s="1" t="s">
        <v>13231</v>
      </c>
      <c r="S3007" s="1" t="s">
        <v>68</v>
      </c>
      <c r="T3007" s="1" t="s">
        <v>6595</v>
      </c>
      <c r="W3007" s="1" t="s">
        <v>139</v>
      </c>
      <c r="X3007" s="1" t="s">
        <v>11441</v>
      </c>
      <c r="Y3007" s="1" t="s">
        <v>140</v>
      </c>
      <c r="Z3007" s="1" t="s">
        <v>7129</v>
      </c>
      <c r="AC3007" s="1">
        <v>60</v>
      </c>
      <c r="AD3007" s="1" t="s">
        <v>96</v>
      </c>
      <c r="AE3007" s="1" t="s">
        <v>8721</v>
      </c>
    </row>
    <row r="3008" spans="1:73" ht="13.5" customHeight="1" x14ac:dyDescent="0.25">
      <c r="A3008" s="4" t="str">
        <f t="shared" si="90"/>
        <v>1687_풍각남면_304</v>
      </c>
      <c r="B3008" s="1">
        <v>1687</v>
      </c>
      <c r="C3008" s="1" t="s">
        <v>11322</v>
      </c>
      <c r="D3008" s="1" t="s">
        <v>11323</v>
      </c>
      <c r="E3008" s="1">
        <v>3007</v>
      </c>
      <c r="F3008" s="1">
        <v>15</v>
      </c>
      <c r="G3008" s="1" t="s">
        <v>5576</v>
      </c>
      <c r="H3008" s="1" t="s">
        <v>6470</v>
      </c>
      <c r="I3008" s="1">
        <v>3</v>
      </c>
      <c r="L3008" s="1">
        <v>1</v>
      </c>
      <c r="M3008" s="1" t="s">
        <v>12730</v>
      </c>
      <c r="N3008" s="1" t="s">
        <v>13231</v>
      </c>
      <c r="S3008" s="1" t="s">
        <v>147</v>
      </c>
      <c r="T3008" s="1" t="s">
        <v>6598</v>
      </c>
      <c r="U3008" s="1" t="s">
        <v>288</v>
      </c>
      <c r="V3008" s="1" t="s">
        <v>6823</v>
      </c>
      <c r="Y3008" s="1" t="s">
        <v>5658</v>
      </c>
      <c r="Z3008" s="1" t="s">
        <v>8199</v>
      </c>
      <c r="AC3008" s="1">
        <v>25</v>
      </c>
      <c r="AD3008" s="1" t="s">
        <v>401</v>
      </c>
      <c r="AE3008" s="1" t="s">
        <v>8754</v>
      </c>
      <c r="AF3008" s="1" t="s">
        <v>97</v>
      </c>
      <c r="AG3008" s="1" t="s">
        <v>8774</v>
      </c>
    </row>
    <row r="3009" spans="1:73" ht="13.5" customHeight="1" x14ac:dyDescent="0.25">
      <c r="A3009" s="4" t="str">
        <f t="shared" ref="A3009:A3049" si="91">HYPERLINK("http://kyu.snu.ac.kr/sdhj/index.jsp?type=hj/GK14817_00IH_0001_0305.jpg","1687_풍각남면_305")</f>
        <v>1687_풍각남면_305</v>
      </c>
      <c r="B3009" s="1">
        <v>1687</v>
      </c>
      <c r="C3009" s="1" t="s">
        <v>11322</v>
      </c>
      <c r="D3009" s="1" t="s">
        <v>11323</v>
      </c>
      <c r="E3009" s="1">
        <v>3008</v>
      </c>
      <c r="F3009" s="1">
        <v>15</v>
      </c>
      <c r="G3009" s="1" t="s">
        <v>5576</v>
      </c>
      <c r="H3009" s="1" t="s">
        <v>6470</v>
      </c>
      <c r="I3009" s="1">
        <v>3</v>
      </c>
      <c r="L3009" s="1">
        <v>2</v>
      </c>
      <c r="M3009" s="1" t="s">
        <v>12731</v>
      </c>
      <c r="N3009" s="1" t="s">
        <v>13232</v>
      </c>
      <c r="T3009" s="1" t="s">
        <v>11368</v>
      </c>
      <c r="U3009" s="1" t="s">
        <v>5659</v>
      </c>
      <c r="V3009" s="1" t="s">
        <v>7009</v>
      </c>
      <c r="W3009" s="1" t="s">
        <v>1729</v>
      </c>
      <c r="X3009" s="1" t="s">
        <v>7084</v>
      </c>
      <c r="Y3009" s="1" t="s">
        <v>5660</v>
      </c>
      <c r="Z3009" s="1" t="s">
        <v>8526</v>
      </c>
      <c r="AC3009" s="1">
        <v>63</v>
      </c>
      <c r="AD3009" s="1" t="s">
        <v>96</v>
      </c>
      <c r="AE3009" s="1" t="s">
        <v>8721</v>
      </c>
      <c r="AJ3009" s="1" t="s">
        <v>17</v>
      </c>
      <c r="AK3009" s="1" t="s">
        <v>8908</v>
      </c>
      <c r="AL3009" s="1" t="s">
        <v>51</v>
      </c>
      <c r="AM3009" s="1" t="s">
        <v>8849</v>
      </c>
      <c r="AT3009" s="1" t="s">
        <v>180</v>
      </c>
      <c r="AU3009" s="1" t="s">
        <v>6712</v>
      </c>
      <c r="AV3009" s="1" t="s">
        <v>2925</v>
      </c>
      <c r="AW3009" s="1" t="s">
        <v>8066</v>
      </c>
      <c r="BG3009" s="1" t="s">
        <v>60</v>
      </c>
      <c r="BH3009" s="1" t="s">
        <v>7012</v>
      </c>
      <c r="BI3009" s="1" t="s">
        <v>5648</v>
      </c>
      <c r="BJ3009" s="1" t="s">
        <v>10266</v>
      </c>
      <c r="BK3009" s="1" t="s">
        <v>78</v>
      </c>
      <c r="BL3009" s="1" t="s">
        <v>6689</v>
      </c>
      <c r="BM3009" s="1" t="s">
        <v>5595</v>
      </c>
      <c r="BN3009" s="1" t="s">
        <v>10700</v>
      </c>
      <c r="BO3009" s="1" t="s">
        <v>60</v>
      </c>
      <c r="BP3009" s="1" t="s">
        <v>7012</v>
      </c>
      <c r="BQ3009" s="1" t="s">
        <v>927</v>
      </c>
      <c r="BR3009" s="1" t="s">
        <v>12085</v>
      </c>
      <c r="BS3009" s="1" t="s">
        <v>56</v>
      </c>
      <c r="BT3009" s="1" t="s">
        <v>11552</v>
      </c>
      <c r="BU3009" s="1" t="s">
        <v>14229</v>
      </c>
    </row>
    <row r="3010" spans="1:73" ht="13.5" customHeight="1" x14ac:dyDescent="0.25">
      <c r="A3010" s="4" t="str">
        <f t="shared" si="91"/>
        <v>1687_풍각남면_305</v>
      </c>
      <c r="B3010" s="1">
        <v>1687</v>
      </c>
      <c r="C3010" s="1" t="s">
        <v>11322</v>
      </c>
      <c r="D3010" s="1" t="s">
        <v>11323</v>
      </c>
      <c r="E3010" s="1">
        <v>3009</v>
      </c>
      <c r="F3010" s="1">
        <v>15</v>
      </c>
      <c r="G3010" s="1" t="s">
        <v>5576</v>
      </c>
      <c r="H3010" s="1" t="s">
        <v>6470</v>
      </c>
      <c r="I3010" s="1">
        <v>3</v>
      </c>
      <c r="L3010" s="1">
        <v>2</v>
      </c>
      <c r="M3010" s="1" t="s">
        <v>12731</v>
      </c>
      <c r="N3010" s="1" t="s">
        <v>13232</v>
      </c>
      <c r="S3010" s="1" t="s">
        <v>52</v>
      </c>
      <c r="T3010" s="1" t="s">
        <v>6593</v>
      </c>
      <c r="W3010" s="1" t="s">
        <v>84</v>
      </c>
      <c r="X3010" s="1" t="s">
        <v>11440</v>
      </c>
      <c r="Y3010" s="1" t="s">
        <v>140</v>
      </c>
      <c r="Z3010" s="1" t="s">
        <v>7129</v>
      </c>
      <c r="AC3010" s="1">
        <v>54</v>
      </c>
      <c r="AD3010" s="1" t="s">
        <v>264</v>
      </c>
      <c r="AE3010" s="1" t="s">
        <v>8743</v>
      </c>
      <c r="AJ3010" s="1" t="s">
        <v>17</v>
      </c>
      <c r="AK3010" s="1" t="s">
        <v>8908</v>
      </c>
      <c r="AL3010" s="1" t="s">
        <v>86</v>
      </c>
      <c r="AM3010" s="1" t="s">
        <v>8853</v>
      </c>
      <c r="AT3010" s="1" t="s">
        <v>579</v>
      </c>
      <c r="AU3010" s="1" t="s">
        <v>9171</v>
      </c>
      <c r="AV3010" s="1" t="s">
        <v>1143</v>
      </c>
      <c r="AW3010" s="1" t="s">
        <v>7077</v>
      </c>
      <c r="BG3010" s="1" t="s">
        <v>60</v>
      </c>
      <c r="BH3010" s="1" t="s">
        <v>7012</v>
      </c>
      <c r="BI3010" s="1" t="s">
        <v>1217</v>
      </c>
      <c r="BJ3010" s="1" t="s">
        <v>9314</v>
      </c>
      <c r="BK3010" s="1" t="s">
        <v>348</v>
      </c>
      <c r="BL3010" s="1" t="s">
        <v>9000</v>
      </c>
      <c r="BM3010" s="1" t="s">
        <v>1145</v>
      </c>
      <c r="BN3010" s="1" t="s">
        <v>10441</v>
      </c>
      <c r="BO3010" s="1" t="s">
        <v>60</v>
      </c>
      <c r="BP3010" s="1" t="s">
        <v>7012</v>
      </c>
      <c r="BQ3010" s="1" t="s">
        <v>1146</v>
      </c>
      <c r="BR3010" s="1" t="s">
        <v>10850</v>
      </c>
      <c r="BS3010" s="1" t="s">
        <v>981</v>
      </c>
      <c r="BT3010" s="1" t="s">
        <v>8921</v>
      </c>
    </row>
    <row r="3011" spans="1:73" ht="13.5" customHeight="1" x14ac:dyDescent="0.25">
      <c r="A3011" s="4" t="str">
        <f t="shared" si="91"/>
        <v>1687_풍각남면_305</v>
      </c>
      <c r="B3011" s="1">
        <v>1687</v>
      </c>
      <c r="C3011" s="1" t="s">
        <v>11322</v>
      </c>
      <c r="D3011" s="1" t="s">
        <v>11323</v>
      </c>
      <c r="E3011" s="1">
        <v>3010</v>
      </c>
      <c r="F3011" s="1">
        <v>15</v>
      </c>
      <c r="G3011" s="1" t="s">
        <v>5576</v>
      </c>
      <c r="H3011" s="1" t="s">
        <v>6470</v>
      </c>
      <c r="I3011" s="1">
        <v>3</v>
      </c>
      <c r="L3011" s="1">
        <v>2</v>
      </c>
      <c r="M3011" s="1" t="s">
        <v>12731</v>
      </c>
      <c r="N3011" s="1" t="s">
        <v>13232</v>
      </c>
      <c r="S3011" s="1" t="s">
        <v>66</v>
      </c>
      <c r="T3011" s="1" t="s">
        <v>11384</v>
      </c>
      <c r="U3011" s="1" t="s">
        <v>180</v>
      </c>
      <c r="V3011" s="1" t="s">
        <v>6712</v>
      </c>
      <c r="Y3011" s="1" t="s">
        <v>2925</v>
      </c>
      <c r="Z3011" s="1" t="s">
        <v>8066</v>
      </c>
      <c r="AC3011" s="1">
        <v>88</v>
      </c>
      <c r="AD3011" s="1" t="s">
        <v>340</v>
      </c>
      <c r="AE3011" s="1" t="s">
        <v>8750</v>
      </c>
    </row>
    <row r="3012" spans="1:73" ht="13.5" customHeight="1" x14ac:dyDescent="0.25">
      <c r="A3012" s="4" t="str">
        <f t="shared" si="91"/>
        <v>1687_풍각남면_305</v>
      </c>
      <c r="B3012" s="1">
        <v>1687</v>
      </c>
      <c r="C3012" s="1" t="s">
        <v>11322</v>
      </c>
      <c r="D3012" s="1" t="s">
        <v>11323</v>
      </c>
      <c r="E3012" s="1">
        <v>3011</v>
      </c>
      <c r="F3012" s="1">
        <v>15</v>
      </c>
      <c r="G3012" s="1" t="s">
        <v>5576</v>
      </c>
      <c r="H3012" s="1" t="s">
        <v>6470</v>
      </c>
      <c r="I3012" s="1">
        <v>3</v>
      </c>
      <c r="L3012" s="1">
        <v>2</v>
      </c>
      <c r="M3012" s="1" t="s">
        <v>12731</v>
      </c>
      <c r="N3012" s="1" t="s">
        <v>13232</v>
      </c>
      <c r="S3012" s="1" t="s">
        <v>68</v>
      </c>
      <c r="T3012" s="1" t="s">
        <v>6595</v>
      </c>
      <c r="W3012" s="1" t="s">
        <v>98</v>
      </c>
      <c r="X3012" s="1" t="s">
        <v>11439</v>
      </c>
      <c r="Y3012" s="1" t="s">
        <v>140</v>
      </c>
      <c r="Z3012" s="1" t="s">
        <v>7129</v>
      </c>
      <c r="AC3012" s="1">
        <v>84</v>
      </c>
      <c r="AD3012" s="1" t="s">
        <v>764</v>
      </c>
      <c r="AE3012" s="1" t="s">
        <v>8767</v>
      </c>
    </row>
    <row r="3013" spans="1:73" ht="13.5" customHeight="1" x14ac:dyDescent="0.25">
      <c r="A3013" s="4" t="str">
        <f t="shared" si="91"/>
        <v>1687_풍각남면_305</v>
      </c>
      <c r="B3013" s="1">
        <v>1687</v>
      </c>
      <c r="C3013" s="1" t="s">
        <v>11322</v>
      </c>
      <c r="D3013" s="1" t="s">
        <v>11323</v>
      </c>
      <c r="E3013" s="1">
        <v>3012</v>
      </c>
      <c r="F3013" s="1">
        <v>15</v>
      </c>
      <c r="G3013" s="1" t="s">
        <v>5576</v>
      </c>
      <c r="H3013" s="1" t="s">
        <v>6470</v>
      </c>
      <c r="I3013" s="1">
        <v>3</v>
      </c>
      <c r="L3013" s="1">
        <v>2</v>
      </c>
      <c r="M3013" s="1" t="s">
        <v>12731</v>
      </c>
      <c r="N3013" s="1" t="s">
        <v>13232</v>
      </c>
      <c r="S3013" s="1" t="s">
        <v>185</v>
      </c>
      <c r="T3013" s="1" t="s">
        <v>6599</v>
      </c>
      <c r="U3013" s="1" t="s">
        <v>5661</v>
      </c>
      <c r="V3013" s="1" t="s">
        <v>7010</v>
      </c>
      <c r="Y3013" s="1" t="s">
        <v>2189</v>
      </c>
      <c r="Z3013" s="1" t="s">
        <v>7491</v>
      </c>
      <c r="AC3013" s="1">
        <v>14</v>
      </c>
      <c r="AD3013" s="1" t="s">
        <v>240</v>
      </c>
      <c r="AE3013" s="1" t="s">
        <v>8740</v>
      </c>
      <c r="BU3013" s="1" t="s">
        <v>14230</v>
      </c>
    </row>
    <row r="3014" spans="1:73" ht="13.5" customHeight="1" x14ac:dyDescent="0.25">
      <c r="A3014" s="4" t="str">
        <f t="shared" si="91"/>
        <v>1687_풍각남면_305</v>
      </c>
      <c r="B3014" s="1">
        <v>1687</v>
      </c>
      <c r="C3014" s="1" t="s">
        <v>11322</v>
      </c>
      <c r="D3014" s="1" t="s">
        <v>11323</v>
      </c>
      <c r="E3014" s="1">
        <v>3013</v>
      </c>
      <c r="F3014" s="1">
        <v>15</v>
      </c>
      <c r="G3014" s="1" t="s">
        <v>5576</v>
      </c>
      <c r="H3014" s="1" t="s">
        <v>6470</v>
      </c>
      <c r="I3014" s="1">
        <v>3</v>
      </c>
      <c r="L3014" s="1">
        <v>3</v>
      </c>
      <c r="M3014" s="1" t="s">
        <v>12732</v>
      </c>
      <c r="N3014" s="1" t="s">
        <v>13233</v>
      </c>
      <c r="T3014" s="1" t="s">
        <v>11369</v>
      </c>
      <c r="U3014" s="1" t="s">
        <v>227</v>
      </c>
      <c r="V3014" s="1" t="s">
        <v>6680</v>
      </c>
      <c r="W3014" s="1" t="s">
        <v>98</v>
      </c>
      <c r="X3014" s="1" t="s">
        <v>11439</v>
      </c>
      <c r="Y3014" s="1" t="s">
        <v>5662</v>
      </c>
      <c r="Z3014" s="1" t="s">
        <v>8527</v>
      </c>
      <c r="AC3014" s="1">
        <v>48</v>
      </c>
      <c r="AD3014" s="1" t="s">
        <v>427</v>
      </c>
      <c r="AE3014" s="1" t="s">
        <v>8758</v>
      </c>
      <c r="AJ3014" s="1" t="s">
        <v>17</v>
      </c>
      <c r="AK3014" s="1" t="s">
        <v>8908</v>
      </c>
      <c r="AL3014" s="1" t="s">
        <v>1394</v>
      </c>
      <c r="AM3014" s="1" t="s">
        <v>8881</v>
      </c>
      <c r="AT3014" s="1" t="s">
        <v>180</v>
      </c>
      <c r="AU3014" s="1" t="s">
        <v>6712</v>
      </c>
      <c r="AV3014" s="1" t="s">
        <v>13965</v>
      </c>
      <c r="AW3014" s="1" t="s">
        <v>7526</v>
      </c>
      <c r="BG3014" s="1" t="s">
        <v>2446</v>
      </c>
      <c r="BH3014" s="1" t="s">
        <v>6952</v>
      </c>
      <c r="BI3014" s="1" t="s">
        <v>5663</v>
      </c>
      <c r="BJ3014" s="1" t="s">
        <v>10268</v>
      </c>
      <c r="BK3014" s="1" t="s">
        <v>5664</v>
      </c>
      <c r="BL3014" s="1" t="s">
        <v>13386</v>
      </c>
      <c r="BM3014" s="1" t="s">
        <v>5665</v>
      </c>
      <c r="BN3014" s="1" t="s">
        <v>9952</v>
      </c>
      <c r="BO3014" s="1" t="s">
        <v>335</v>
      </c>
      <c r="BP3014" s="1" t="s">
        <v>6942</v>
      </c>
      <c r="BQ3014" s="1" t="s">
        <v>5620</v>
      </c>
      <c r="BR3014" s="1" t="s">
        <v>11203</v>
      </c>
      <c r="BS3014" s="1" t="s">
        <v>1095</v>
      </c>
      <c r="BT3014" s="1" t="s">
        <v>11631</v>
      </c>
    </row>
    <row r="3015" spans="1:73" ht="13.5" customHeight="1" x14ac:dyDescent="0.25">
      <c r="A3015" s="4" t="str">
        <f t="shared" si="91"/>
        <v>1687_풍각남면_305</v>
      </c>
      <c r="B3015" s="1">
        <v>1687</v>
      </c>
      <c r="C3015" s="1" t="s">
        <v>11322</v>
      </c>
      <c r="D3015" s="1" t="s">
        <v>11323</v>
      </c>
      <c r="E3015" s="1">
        <v>3014</v>
      </c>
      <c r="F3015" s="1">
        <v>15</v>
      </c>
      <c r="G3015" s="1" t="s">
        <v>5576</v>
      </c>
      <c r="H3015" s="1" t="s">
        <v>6470</v>
      </c>
      <c r="I3015" s="1">
        <v>3</v>
      </c>
      <c r="L3015" s="1">
        <v>3</v>
      </c>
      <c r="M3015" s="1" t="s">
        <v>12732</v>
      </c>
      <c r="N3015" s="1" t="s">
        <v>13233</v>
      </c>
      <c r="S3015" s="1" t="s">
        <v>52</v>
      </c>
      <c r="T3015" s="1" t="s">
        <v>6593</v>
      </c>
      <c r="W3015" s="1" t="s">
        <v>560</v>
      </c>
      <c r="X3015" s="1" t="s">
        <v>7070</v>
      </c>
      <c r="Y3015" s="1" t="s">
        <v>140</v>
      </c>
      <c r="Z3015" s="1" t="s">
        <v>7129</v>
      </c>
      <c r="AC3015" s="1">
        <v>51</v>
      </c>
      <c r="AD3015" s="1" t="s">
        <v>107</v>
      </c>
      <c r="AE3015" s="1" t="s">
        <v>8723</v>
      </c>
      <c r="AJ3015" s="1" t="s">
        <v>17</v>
      </c>
      <c r="AK3015" s="1" t="s">
        <v>8908</v>
      </c>
      <c r="AL3015" s="1" t="s">
        <v>106</v>
      </c>
      <c r="AM3015" s="1" t="s">
        <v>8894</v>
      </c>
      <c r="AT3015" s="1" t="s">
        <v>60</v>
      </c>
      <c r="AU3015" s="1" t="s">
        <v>7012</v>
      </c>
      <c r="AV3015" s="1" t="s">
        <v>5169</v>
      </c>
      <c r="AW3015" s="1" t="s">
        <v>9676</v>
      </c>
      <c r="BG3015" s="1" t="s">
        <v>808</v>
      </c>
      <c r="BH3015" s="1" t="s">
        <v>6787</v>
      </c>
      <c r="BI3015" s="1" t="s">
        <v>13988</v>
      </c>
      <c r="BJ3015" s="1" t="s">
        <v>8030</v>
      </c>
      <c r="BK3015" s="1" t="s">
        <v>348</v>
      </c>
      <c r="BL3015" s="1" t="s">
        <v>9000</v>
      </c>
      <c r="BM3015" s="1" t="s">
        <v>5666</v>
      </c>
      <c r="BN3015" s="1" t="s">
        <v>10705</v>
      </c>
      <c r="BO3015" s="1" t="s">
        <v>60</v>
      </c>
      <c r="BP3015" s="1" t="s">
        <v>7012</v>
      </c>
      <c r="BQ3015" s="1" t="s">
        <v>5667</v>
      </c>
      <c r="BR3015" s="1" t="s">
        <v>12281</v>
      </c>
      <c r="BS3015" s="1" t="s">
        <v>522</v>
      </c>
      <c r="BT3015" s="1" t="s">
        <v>8889</v>
      </c>
    </row>
    <row r="3016" spans="1:73" ht="13.5" customHeight="1" x14ac:dyDescent="0.25">
      <c r="A3016" s="4" t="str">
        <f t="shared" si="91"/>
        <v>1687_풍각남면_305</v>
      </c>
      <c r="B3016" s="1">
        <v>1687</v>
      </c>
      <c r="C3016" s="1" t="s">
        <v>11322</v>
      </c>
      <c r="D3016" s="1" t="s">
        <v>11323</v>
      </c>
      <c r="E3016" s="1">
        <v>3015</v>
      </c>
      <c r="F3016" s="1">
        <v>15</v>
      </c>
      <c r="G3016" s="1" t="s">
        <v>5576</v>
      </c>
      <c r="H3016" s="1" t="s">
        <v>6470</v>
      </c>
      <c r="I3016" s="1">
        <v>3</v>
      </c>
      <c r="L3016" s="1">
        <v>3</v>
      </c>
      <c r="M3016" s="1" t="s">
        <v>12732</v>
      </c>
      <c r="N3016" s="1" t="s">
        <v>13233</v>
      </c>
      <c r="S3016" s="1" t="s">
        <v>93</v>
      </c>
      <c r="T3016" s="1" t="s">
        <v>6597</v>
      </c>
      <c r="U3016" s="1" t="s">
        <v>4300</v>
      </c>
      <c r="V3016" s="1" t="s">
        <v>6945</v>
      </c>
      <c r="Y3016" s="1" t="s">
        <v>5210</v>
      </c>
      <c r="Z3016" s="1" t="s">
        <v>7422</v>
      </c>
      <c r="AC3016" s="1">
        <v>30</v>
      </c>
      <c r="AD3016" s="1" t="s">
        <v>136</v>
      </c>
      <c r="AE3016" s="1" t="s">
        <v>8728</v>
      </c>
    </row>
    <row r="3017" spans="1:73" ht="13.5" customHeight="1" x14ac:dyDescent="0.25">
      <c r="A3017" s="4" t="str">
        <f t="shared" si="91"/>
        <v>1687_풍각남면_305</v>
      </c>
      <c r="B3017" s="1">
        <v>1687</v>
      </c>
      <c r="C3017" s="1" t="s">
        <v>11322</v>
      </c>
      <c r="D3017" s="1" t="s">
        <v>11323</v>
      </c>
      <c r="E3017" s="1">
        <v>3016</v>
      </c>
      <c r="F3017" s="1">
        <v>15</v>
      </c>
      <c r="G3017" s="1" t="s">
        <v>5576</v>
      </c>
      <c r="H3017" s="1" t="s">
        <v>6470</v>
      </c>
      <c r="I3017" s="1">
        <v>3</v>
      </c>
      <c r="L3017" s="1">
        <v>3</v>
      </c>
      <c r="M3017" s="1" t="s">
        <v>12732</v>
      </c>
      <c r="N3017" s="1" t="s">
        <v>13233</v>
      </c>
      <c r="S3017" s="1" t="s">
        <v>341</v>
      </c>
      <c r="T3017" s="1" t="s">
        <v>6594</v>
      </c>
      <c r="W3017" s="1" t="s">
        <v>98</v>
      </c>
      <c r="X3017" s="1" t="s">
        <v>11439</v>
      </c>
      <c r="Y3017" s="1" t="s">
        <v>140</v>
      </c>
      <c r="Z3017" s="1" t="s">
        <v>7129</v>
      </c>
      <c r="AC3017" s="1">
        <v>25</v>
      </c>
      <c r="AD3017" s="1" t="s">
        <v>401</v>
      </c>
      <c r="AE3017" s="1" t="s">
        <v>8754</v>
      </c>
      <c r="AJ3017" s="1" t="s">
        <v>17</v>
      </c>
      <c r="AK3017" s="1" t="s">
        <v>8908</v>
      </c>
      <c r="AL3017" s="1" t="s">
        <v>56</v>
      </c>
      <c r="AM3017" s="1" t="s">
        <v>11552</v>
      </c>
    </row>
    <row r="3018" spans="1:73" ht="13.5" customHeight="1" x14ac:dyDescent="0.25">
      <c r="A3018" s="4" t="str">
        <f t="shared" si="91"/>
        <v>1687_풍각남면_305</v>
      </c>
      <c r="B3018" s="1">
        <v>1687</v>
      </c>
      <c r="C3018" s="1" t="s">
        <v>11322</v>
      </c>
      <c r="D3018" s="1" t="s">
        <v>11323</v>
      </c>
      <c r="E3018" s="1">
        <v>3017</v>
      </c>
      <c r="F3018" s="1">
        <v>15</v>
      </c>
      <c r="G3018" s="1" t="s">
        <v>5576</v>
      </c>
      <c r="H3018" s="1" t="s">
        <v>6470</v>
      </c>
      <c r="I3018" s="1">
        <v>3</v>
      </c>
      <c r="L3018" s="1">
        <v>3</v>
      </c>
      <c r="M3018" s="1" t="s">
        <v>12732</v>
      </c>
      <c r="N3018" s="1" t="s">
        <v>13233</v>
      </c>
      <c r="S3018" s="1" t="s">
        <v>70</v>
      </c>
      <c r="T3018" s="1" t="s">
        <v>6596</v>
      </c>
      <c r="Y3018" s="1" t="s">
        <v>5610</v>
      </c>
      <c r="Z3018" s="1" t="s">
        <v>7517</v>
      </c>
      <c r="AC3018" s="1">
        <v>6</v>
      </c>
      <c r="AD3018" s="1" t="s">
        <v>333</v>
      </c>
      <c r="AE3018" s="1" t="s">
        <v>8749</v>
      </c>
    </row>
    <row r="3019" spans="1:73" ht="13.5" customHeight="1" x14ac:dyDescent="0.25">
      <c r="A3019" s="4" t="str">
        <f t="shared" si="91"/>
        <v>1687_풍각남면_305</v>
      </c>
      <c r="B3019" s="1">
        <v>1687</v>
      </c>
      <c r="C3019" s="1" t="s">
        <v>11322</v>
      </c>
      <c r="D3019" s="1" t="s">
        <v>11323</v>
      </c>
      <c r="E3019" s="1">
        <v>3018</v>
      </c>
      <c r="F3019" s="1">
        <v>15</v>
      </c>
      <c r="G3019" s="1" t="s">
        <v>5576</v>
      </c>
      <c r="H3019" s="1" t="s">
        <v>6470</v>
      </c>
      <c r="I3019" s="1">
        <v>3</v>
      </c>
      <c r="L3019" s="1">
        <v>4</v>
      </c>
      <c r="M3019" s="1" t="s">
        <v>12733</v>
      </c>
      <c r="N3019" s="1" t="s">
        <v>13234</v>
      </c>
      <c r="T3019" s="1" t="s">
        <v>11368</v>
      </c>
      <c r="U3019" s="1" t="s">
        <v>5668</v>
      </c>
      <c r="V3019" s="1" t="s">
        <v>13361</v>
      </c>
      <c r="W3019" s="1" t="s">
        <v>306</v>
      </c>
      <c r="X3019" s="1" t="s">
        <v>7062</v>
      </c>
      <c r="Y3019" s="1" t="s">
        <v>3121</v>
      </c>
      <c r="Z3019" s="1" t="s">
        <v>7167</v>
      </c>
      <c r="AC3019" s="1">
        <v>37</v>
      </c>
      <c r="AD3019" s="1" t="s">
        <v>124</v>
      </c>
      <c r="AE3019" s="1" t="s">
        <v>8726</v>
      </c>
      <c r="AJ3019" s="1" t="s">
        <v>17</v>
      </c>
      <c r="AK3019" s="1" t="s">
        <v>8908</v>
      </c>
      <c r="AL3019" s="1" t="s">
        <v>86</v>
      </c>
      <c r="AM3019" s="1" t="s">
        <v>8853</v>
      </c>
      <c r="AT3019" s="1" t="s">
        <v>423</v>
      </c>
      <c r="AU3019" s="1" t="s">
        <v>8997</v>
      </c>
      <c r="AV3019" s="1" t="s">
        <v>13989</v>
      </c>
      <c r="AW3019" s="1" t="s">
        <v>7205</v>
      </c>
      <c r="BB3019" s="1" t="s">
        <v>214</v>
      </c>
      <c r="BC3019" s="1" t="s">
        <v>13383</v>
      </c>
      <c r="BD3019" s="1" t="s">
        <v>5669</v>
      </c>
      <c r="BE3019" s="1" t="s">
        <v>9868</v>
      </c>
      <c r="BG3019" s="1" t="s">
        <v>970</v>
      </c>
      <c r="BH3019" s="1" t="s">
        <v>6704</v>
      </c>
      <c r="BI3019" s="1" t="s">
        <v>576</v>
      </c>
      <c r="BJ3019" s="1" t="s">
        <v>7768</v>
      </c>
      <c r="BK3019" s="1" t="s">
        <v>60</v>
      </c>
      <c r="BL3019" s="1" t="s">
        <v>7012</v>
      </c>
      <c r="BM3019" s="1" t="s">
        <v>5670</v>
      </c>
      <c r="BN3019" s="1" t="s">
        <v>10706</v>
      </c>
      <c r="BO3019" s="1" t="s">
        <v>60</v>
      </c>
      <c r="BP3019" s="1" t="s">
        <v>7012</v>
      </c>
      <c r="BQ3019" s="1" t="s">
        <v>5671</v>
      </c>
      <c r="BR3019" s="1" t="s">
        <v>11205</v>
      </c>
      <c r="BS3019" s="1" t="s">
        <v>77</v>
      </c>
      <c r="BT3019" s="1" t="s">
        <v>8882</v>
      </c>
    </row>
    <row r="3020" spans="1:73" ht="13.5" customHeight="1" x14ac:dyDescent="0.25">
      <c r="A3020" s="4" t="str">
        <f t="shared" si="91"/>
        <v>1687_풍각남면_305</v>
      </c>
      <c r="B3020" s="1">
        <v>1687</v>
      </c>
      <c r="C3020" s="1" t="s">
        <v>11322</v>
      </c>
      <c r="D3020" s="1" t="s">
        <v>11323</v>
      </c>
      <c r="E3020" s="1">
        <v>3019</v>
      </c>
      <c r="F3020" s="1">
        <v>15</v>
      </c>
      <c r="G3020" s="1" t="s">
        <v>5576</v>
      </c>
      <c r="H3020" s="1" t="s">
        <v>6470</v>
      </c>
      <c r="I3020" s="1">
        <v>3</v>
      </c>
      <c r="L3020" s="1">
        <v>4</v>
      </c>
      <c r="M3020" s="1" t="s">
        <v>12733</v>
      </c>
      <c r="N3020" s="1" t="s">
        <v>13234</v>
      </c>
      <c r="S3020" s="1" t="s">
        <v>52</v>
      </c>
      <c r="T3020" s="1" t="s">
        <v>6593</v>
      </c>
      <c r="Y3020" s="1" t="s">
        <v>1252</v>
      </c>
      <c r="Z3020" s="1" t="s">
        <v>7386</v>
      </c>
      <c r="AF3020" s="1" t="s">
        <v>129</v>
      </c>
      <c r="AG3020" s="1" t="s">
        <v>8738</v>
      </c>
    </row>
    <row r="3021" spans="1:73" ht="13.5" customHeight="1" x14ac:dyDescent="0.25">
      <c r="A3021" s="4" t="str">
        <f t="shared" si="91"/>
        <v>1687_풍각남면_305</v>
      </c>
      <c r="B3021" s="1">
        <v>1687</v>
      </c>
      <c r="C3021" s="1" t="s">
        <v>11322</v>
      </c>
      <c r="D3021" s="1" t="s">
        <v>11323</v>
      </c>
      <c r="E3021" s="1">
        <v>3020</v>
      </c>
      <c r="F3021" s="1">
        <v>15</v>
      </c>
      <c r="G3021" s="1" t="s">
        <v>5576</v>
      </c>
      <c r="H3021" s="1" t="s">
        <v>6470</v>
      </c>
      <c r="I3021" s="1">
        <v>3</v>
      </c>
      <c r="L3021" s="1">
        <v>4</v>
      </c>
      <c r="M3021" s="1" t="s">
        <v>12733</v>
      </c>
      <c r="N3021" s="1" t="s">
        <v>13234</v>
      </c>
      <c r="S3021" s="1" t="s">
        <v>195</v>
      </c>
      <c r="T3021" s="1" t="s">
        <v>6600</v>
      </c>
      <c r="U3021" s="1" t="s">
        <v>83</v>
      </c>
      <c r="V3021" s="1" t="s">
        <v>11397</v>
      </c>
      <c r="W3021" s="1" t="s">
        <v>84</v>
      </c>
      <c r="X3021" s="1" t="s">
        <v>11440</v>
      </c>
      <c r="Y3021" s="1" t="s">
        <v>2506</v>
      </c>
      <c r="Z3021" s="1" t="s">
        <v>7058</v>
      </c>
      <c r="AC3021" s="1">
        <v>35</v>
      </c>
      <c r="AD3021" s="1" t="s">
        <v>39</v>
      </c>
      <c r="AE3021" s="1" t="s">
        <v>8715</v>
      </c>
      <c r="AJ3021" s="1" t="s">
        <v>17</v>
      </c>
      <c r="AK3021" s="1" t="s">
        <v>8908</v>
      </c>
      <c r="AL3021" s="1" t="s">
        <v>522</v>
      </c>
      <c r="AM3021" s="1" t="s">
        <v>8889</v>
      </c>
      <c r="AT3021" s="1" t="s">
        <v>78</v>
      </c>
      <c r="AU3021" s="1" t="s">
        <v>6689</v>
      </c>
      <c r="AV3021" s="1" t="s">
        <v>5672</v>
      </c>
      <c r="AW3021" s="1" t="s">
        <v>8036</v>
      </c>
      <c r="BG3021" s="1" t="s">
        <v>60</v>
      </c>
      <c r="BH3021" s="1" t="s">
        <v>7012</v>
      </c>
      <c r="BI3021" s="1" t="s">
        <v>2624</v>
      </c>
      <c r="BJ3021" s="1" t="s">
        <v>7736</v>
      </c>
      <c r="BK3021" s="1" t="s">
        <v>60</v>
      </c>
      <c r="BL3021" s="1" t="s">
        <v>7012</v>
      </c>
      <c r="BM3021" s="1" t="s">
        <v>5673</v>
      </c>
      <c r="BN3021" s="1" t="s">
        <v>10707</v>
      </c>
      <c r="BO3021" s="1" t="s">
        <v>78</v>
      </c>
      <c r="BP3021" s="1" t="s">
        <v>6689</v>
      </c>
      <c r="BQ3021" s="1" t="s">
        <v>5674</v>
      </c>
      <c r="BR3021" s="1" t="s">
        <v>12148</v>
      </c>
      <c r="BS3021" s="1" t="s">
        <v>56</v>
      </c>
      <c r="BT3021" s="1" t="s">
        <v>11552</v>
      </c>
    </row>
    <row r="3022" spans="1:73" ht="13.5" customHeight="1" x14ac:dyDescent="0.25">
      <c r="A3022" s="4" t="str">
        <f t="shared" si="91"/>
        <v>1687_풍각남면_305</v>
      </c>
      <c r="B3022" s="1">
        <v>1687</v>
      </c>
      <c r="C3022" s="1" t="s">
        <v>11322</v>
      </c>
      <c r="D3022" s="1" t="s">
        <v>11323</v>
      </c>
      <c r="E3022" s="1">
        <v>3021</v>
      </c>
      <c r="F3022" s="1">
        <v>15</v>
      </c>
      <c r="G3022" s="1" t="s">
        <v>5576</v>
      </c>
      <c r="H3022" s="1" t="s">
        <v>6470</v>
      </c>
      <c r="I3022" s="1">
        <v>3</v>
      </c>
      <c r="L3022" s="1">
        <v>4</v>
      </c>
      <c r="M3022" s="1" t="s">
        <v>12733</v>
      </c>
      <c r="N3022" s="1" t="s">
        <v>13234</v>
      </c>
      <c r="S3022" s="1" t="s">
        <v>93</v>
      </c>
      <c r="T3022" s="1" t="s">
        <v>6597</v>
      </c>
      <c r="Y3022" s="1" t="s">
        <v>375</v>
      </c>
      <c r="Z3022" s="1" t="s">
        <v>7172</v>
      </c>
      <c r="AF3022" s="1" t="s">
        <v>129</v>
      </c>
      <c r="AG3022" s="1" t="s">
        <v>8738</v>
      </c>
    </row>
    <row r="3023" spans="1:73" ht="13.5" customHeight="1" x14ac:dyDescent="0.25">
      <c r="A3023" s="4" t="str">
        <f t="shared" si="91"/>
        <v>1687_풍각남면_305</v>
      </c>
      <c r="B3023" s="1">
        <v>1687</v>
      </c>
      <c r="C3023" s="1" t="s">
        <v>11322</v>
      </c>
      <c r="D3023" s="1" t="s">
        <v>11323</v>
      </c>
      <c r="E3023" s="1">
        <v>3022</v>
      </c>
      <c r="F3023" s="1">
        <v>15</v>
      </c>
      <c r="G3023" s="1" t="s">
        <v>5576</v>
      </c>
      <c r="H3023" s="1" t="s">
        <v>6470</v>
      </c>
      <c r="I3023" s="1">
        <v>3</v>
      </c>
      <c r="L3023" s="1">
        <v>5</v>
      </c>
      <c r="M3023" s="1" t="s">
        <v>5675</v>
      </c>
      <c r="N3023" s="1" t="s">
        <v>8528</v>
      </c>
      <c r="T3023" s="1" t="s">
        <v>11369</v>
      </c>
      <c r="U3023" s="1" t="s">
        <v>1350</v>
      </c>
      <c r="V3023" s="1" t="s">
        <v>6754</v>
      </c>
      <c r="Y3023" s="1" t="s">
        <v>5675</v>
      </c>
      <c r="Z3023" s="1" t="s">
        <v>8528</v>
      </c>
      <c r="AC3023" s="1">
        <v>40</v>
      </c>
      <c r="AD3023" s="1" t="s">
        <v>327</v>
      </c>
      <c r="AE3023" s="1" t="s">
        <v>8748</v>
      </c>
      <c r="AJ3023" s="1" t="s">
        <v>17</v>
      </c>
      <c r="AK3023" s="1" t="s">
        <v>8908</v>
      </c>
      <c r="AL3023" s="1" t="s">
        <v>86</v>
      </c>
      <c r="AM3023" s="1" t="s">
        <v>8853</v>
      </c>
      <c r="AN3023" s="1" t="s">
        <v>598</v>
      </c>
      <c r="AO3023" s="1" t="s">
        <v>8969</v>
      </c>
      <c r="AP3023" s="1" t="s">
        <v>60</v>
      </c>
      <c r="AQ3023" s="1" t="s">
        <v>7012</v>
      </c>
      <c r="AR3023" s="1" t="s">
        <v>5676</v>
      </c>
      <c r="AS3023" s="1" t="s">
        <v>9139</v>
      </c>
      <c r="AT3023" s="1" t="s">
        <v>423</v>
      </c>
      <c r="AU3023" s="1" t="s">
        <v>8997</v>
      </c>
      <c r="AV3023" s="1" t="s">
        <v>13989</v>
      </c>
      <c r="AW3023" s="1" t="s">
        <v>7205</v>
      </c>
      <c r="BB3023" s="1" t="s">
        <v>46</v>
      </c>
      <c r="BC3023" s="1" t="s">
        <v>6783</v>
      </c>
      <c r="BD3023" s="1" t="s">
        <v>5677</v>
      </c>
      <c r="BE3023" s="1" t="s">
        <v>9869</v>
      </c>
      <c r="BG3023" s="1" t="s">
        <v>970</v>
      </c>
      <c r="BH3023" s="1" t="s">
        <v>6704</v>
      </c>
      <c r="BI3023" s="1" t="s">
        <v>576</v>
      </c>
      <c r="BJ3023" s="1" t="s">
        <v>7768</v>
      </c>
      <c r="BK3023" s="1" t="s">
        <v>60</v>
      </c>
      <c r="BL3023" s="1" t="s">
        <v>7012</v>
      </c>
      <c r="BM3023" s="1" t="s">
        <v>5670</v>
      </c>
      <c r="BN3023" s="1" t="s">
        <v>10706</v>
      </c>
      <c r="BO3023" s="1" t="s">
        <v>44</v>
      </c>
      <c r="BP3023" s="1" t="s">
        <v>6669</v>
      </c>
      <c r="BQ3023" s="1" t="s">
        <v>5678</v>
      </c>
      <c r="BR3023" s="1" t="s">
        <v>11206</v>
      </c>
      <c r="BS3023" s="1" t="s">
        <v>163</v>
      </c>
      <c r="BT3023" s="1" t="s">
        <v>8851</v>
      </c>
    </row>
    <row r="3024" spans="1:73" ht="13.5" customHeight="1" x14ac:dyDescent="0.25">
      <c r="A3024" s="4" t="str">
        <f t="shared" si="91"/>
        <v>1687_풍각남면_305</v>
      </c>
      <c r="B3024" s="1">
        <v>1687</v>
      </c>
      <c r="C3024" s="1" t="s">
        <v>11322</v>
      </c>
      <c r="D3024" s="1" t="s">
        <v>11323</v>
      </c>
      <c r="E3024" s="1">
        <v>3023</v>
      </c>
      <c r="F3024" s="1">
        <v>15</v>
      </c>
      <c r="G3024" s="1" t="s">
        <v>5576</v>
      </c>
      <c r="H3024" s="1" t="s">
        <v>6470</v>
      </c>
      <c r="I3024" s="1">
        <v>3</v>
      </c>
      <c r="L3024" s="1">
        <v>5</v>
      </c>
      <c r="M3024" s="1" t="s">
        <v>5675</v>
      </c>
      <c r="N3024" s="1" t="s">
        <v>8528</v>
      </c>
      <c r="S3024" s="1" t="s">
        <v>52</v>
      </c>
      <c r="T3024" s="1" t="s">
        <v>6593</v>
      </c>
      <c r="U3024" s="1" t="s">
        <v>53</v>
      </c>
      <c r="V3024" s="1" t="s">
        <v>6668</v>
      </c>
      <c r="Y3024" s="1" t="s">
        <v>3825</v>
      </c>
      <c r="Z3024" s="1" t="s">
        <v>8529</v>
      </c>
      <c r="AC3024" s="1">
        <v>42</v>
      </c>
      <c r="AD3024" s="1" t="s">
        <v>307</v>
      </c>
      <c r="AE3024" s="1" t="s">
        <v>8745</v>
      </c>
      <c r="AJ3024" s="1" t="s">
        <v>17</v>
      </c>
      <c r="AK3024" s="1" t="s">
        <v>8908</v>
      </c>
      <c r="AL3024" s="1" t="s">
        <v>13635</v>
      </c>
      <c r="AM3024" s="1" t="s">
        <v>11641</v>
      </c>
      <c r="AN3024" s="1" t="s">
        <v>4661</v>
      </c>
      <c r="AO3024" s="1" t="s">
        <v>11640</v>
      </c>
      <c r="AP3024" s="1" t="s">
        <v>58</v>
      </c>
      <c r="AQ3024" s="1" t="s">
        <v>6774</v>
      </c>
      <c r="AR3024" s="1" t="s">
        <v>13990</v>
      </c>
      <c r="AS3024" s="1" t="s">
        <v>13645</v>
      </c>
      <c r="AT3024" s="1" t="s">
        <v>44</v>
      </c>
      <c r="AU3024" s="1" t="s">
        <v>6669</v>
      </c>
      <c r="AV3024" s="1" t="s">
        <v>1601</v>
      </c>
      <c r="AW3024" s="1" t="s">
        <v>7492</v>
      </c>
      <c r="BB3024" s="1" t="s">
        <v>46</v>
      </c>
      <c r="BC3024" s="1" t="s">
        <v>6783</v>
      </c>
      <c r="BD3024" s="1" t="s">
        <v>4208</v>
      </c>
      <c r="BE3024" s="1" t="s">
        <v>7895</v>
      </c>
      <c r="BG3024" s="1" t="s">
        <v>44</v>
      </c>
      <c r="BH3024" s="1" t="s">
        <v>6669</v>
      </c>
      <c r="BI3024" s="1" t="s">
        <v>5679</v>
      </c>
      <c r="BJ3024" s="1" t="s">
        <v>10269</v>
      </c>
      <c r="BK3024" s="1" t="s">
        <v>60</v>
      </c>
      <c r="BL3024" s="1" t="s">
        <v>7012</v>
      </c>
      <c r="BM3024" s="1" t="s">
        <v>13510</v>
      </c>
      <c r="BN3024" s="1" t="s">
        <v>13513</v>
      </c>
      <c r="BO3024" s="1" t="s">
        <v>148</v>
      </c>
      <c r="BP3024" s="1" t="s">
        <v>11401</v>
      </c>
      <c r="BQ3024" s="1" t="s">
        <v>5680</v>
      </c>
      <c r="BR3024" s="1" t="s">
        <v>11950</v>
      </c>
      <c r="BS3024" s="1" t="s">
        <v>56</v>
      </c>
      <c r="BT3024" s="1" t="s">
        <v>11552</v>
      </c>
    </row>
    <row r="3025" spans="1:72" ht="13.5" customHeight="1" x14ac:dyDescent="0.25">
      <c r="A3025" s="4" t="str">
        <f t="shared" si="91"/>
        <v>1687_풍각남면_305</v>
      </c>
      <c r="B3025" s="1">
        <v>1687</v>
      </c>
      <c r="C3025" s="1" t="s">
        <v>11322</v>
      </c>
      <c r="D3025" s="1" t="s">
        <v>11323</v>
      </c>
      <c r="E3025" s="1">
        <v>3024</v>
      </c>
      <c r="F3025" s="1">
        <v>15</v>
      </c>
      <c r="G3025" s="1" t="s">
        <v>5576</v>
      </c>
      <c r="H3025" s="1" t="s">
        <v>6470</v>
      </c>
      <c r="I3025" s="1">
        <v>3</v>
      </c>
      <c r="L3025" s="1">
        <v>5</v>
      </c>
      <c r="M3025" s="1" t="s">
        <v>5675</v>
      </c>
      <c r="N3025" s="1" t="s">
        <v>8528</v>
      </c>
      <c r="S3025" s="1" t="s">
        <v>93</v>
      </c>
      <c r="T3025" s="1" t="s">
        <v>6597</v>
      </c>
      <c r="U3025" s="1" t="s">
        <v>1089</v>
      </c>
      <c r="V3025" s="1" t="s">
        <v>6744</v>
      </c>
      <c r="Y3025" s="1" t="s">
        <v>3003</v>
      </c>
      <c r="Z3025" s="1" t="s">
        <v>8074</v>
      </c>
      <c r="AC3025" s="1">
        <v>18</v>
      </c>
      <c r="AD3025" s="1" t="s">
        <v>801</v>
      </c>
      <c r="AE3025" s="1" t="s">
        <v>7937</v>
      </c>
    </row>
    <row r="3026" spans="1:72" ht="13.5" customHeight="1" x14ac:dyDescent="0.25">
      <c r="A3026" s="4" t="str">
        <f t="shared" si="91"/>
        <v>1687_풍각남면_305</v>
      </c>
      <c r="B3026" s="1">
        <v>1687</v>
      </c>
      <c r="C3026" s="1" t="s">
        <v>11322</v>
      </c>
      <c r="D3026" s="1" t="s">
        <v>11323</v>
      </c>
      <c r="E3026" s="1">
        <v>3025</v>
      </c>
      <c r="F3026" s="1">
        <v>15</v>
      </c>
      <c r="G3026" s="1" t="s">
        <v>5576</v>
      </c>
      <c r="H3026" s="1" t="s">
        <v>6470</v>
      </c>
      <c r="I3026" s="1">
        <v>3</v>
      </c>
      <c r="L3026" s="1">
        <v>5</v>
      </c>
      <c r="M3026" s="1" t="s">
        <v>5675</v>
      </c>
      <c r="N3026" s="1" t="s">
        <v>8528</v>
      </c>
      <c r="S3026" s="1" t="s">
        <v>70</v>
      </c>
      <c r="T3026" s="1" t="s">
        <v>6596</v>
      </c>
      <c r="Y3026" s="1" t="s">
        <v>13434</v>
      </c>
      <c r="Z3026" s="1" t="s">
        <v>13453</v>
      </c>
      <c r="AC3026" s="1">
        <v>8</v>
      </c>
      <c r="AD3026" s="1" t="s">
        <v>429</v>
      </c>
      <c r="AE3026" s="1" t="s">
        <v>8759</v>
      </c>
    </row>
    <row r="3027" spans="1:72" ht="13.5" customHeight="1" x14ac:dyDescent="0.25">
      <c r="A3027" s="4" t="str">
        <f t="shared" si="91"/>
        <v>1687_풍각남면_305</v>
      </c>
      <c r="B3027" s="1">
        <v>1687</v>
      </c>
      <c r="C3027" s="1" t="s">
        <v>11322</v>
      </c>
      <c r="D3027" s="1" t="s">
        <v>11323</v>
      </c>
      <c r="E3027" s="1">
        <v>3026</v>
      </c>
      <c r="F3027" s="1">
        <v>15</v>
      </c>
      <c r="G3027" s="1" t="s">
        <v>5576</v>
      </c>
      <c r="H3027" s="1" t="s">
        <v>6470</v>
      </c>
      <c r="I3027" s="1">
        <v>3</v>
      </c>
      <c r="L3027" s="1">
        <v>5</v>
      </c>
      <c r="M3027" s="1" t="s">
        <v>5675</v>
      </c>
      <c r="N3027" s="1" t="s">
        <v>8528</v>
      </c>
      <c r="S3027" s="1" t="s">
        <v>93</v>
      </c>
      <c r="T3027" s="1" t="s">
        <v>6597</v>
      </c>
      <c r="Y3027" s="1" t="s">
        <v>5681</v>
      </c>
      <c r="Z3027" s="1" t="s">
        <v>8530</v>
      </c>
      <c r="AC3027" s="1">
        <v>13</v>
      </c>
      <c r="AD3027" s="1" t="s">
        <v>314</v>
      </c>
      <c r="AE3027" s="1" t="s">
        <v>8747</v>
      </c>
    </row>
    <row r="3028" spans="1:72" ht="13.5" customHeight="1" x14ac:dyDescent="0.25">
      <c r="A3028" s="4" t="str">
        <f t="shared" si="91"/>
        <v>1687_풍각남면_305</v>
      </c>
      <c r="B3028" s="1">
        <v>1687</v>
      </c>
      <c r="C3028" s="1" t="s">
        <v>11322</v>
      </c>
      <c r="D3028" s="1" t="s">
        <v>11323</v>
      </c>
      <c r="E3028" s="1">
        <v>3027</v>
      </c>
      <c r="F3028" s="1">
        <v>15</v>
      </c>
      <c r="G3028" s="1" t="s">
        <v>5576</v>
      </c>
      <c r="H3028" s="1" t="s">
        <v>6470</v>
      </c>
      <c r="I3028" s="1">
        <v>4</v>
      </c>
      <c r="J3028" s="1" t="s">
        <v>5682</v>
      </c>
      <c r="K3028" s="1" t="s">
        <v>6558</v>
      </c>
      <c r="L3028" s="1">
        <v>1</v>
      </c>
      <c r="M3028" s="1" t="s">
        <v>3828</v>
      </c>
      <c r="N3028" s="1" t="s">
        <v>8206</v>
      </c>
      <c r="T3028" s="1" t="s">
        <v>11368</v>
      </c>
      <c r="U3028" s="1" t="s">
        <v>640</v>
      </c>
      <c r="V3028" s="1" t="s">
        <v>6711</v>
      </c>
      <c r="Y3028" s="1" t="s">
        <v>3828</v>
      </c>
      <c r="Z3028" s="1" t="s">
        <v>8206</v>
      </c>
      <c r="AC3028" s="1">
        <v>43</v>
      </c>
      <c r="AD3028" s="1" t="s">
        <v>382</v>
      </c>
      <c r="AE3028" s="1" t="s">
        <v>8753</v>
      </c>
      <c r="AJ3028" s="1" t="s">
        <v>17</v>
      </c>
      <c r="AK3028" s="1" t="s">
        <v>8908</v>
      </c>
      <c r="AL3028" s="1" t="s">
        <v>51</v>
      </c>
      <c r="AM3028" s="1" t="s">
        <v>8849</v>
      </c>
      <c r="AN3028" s="1" t="s">
        <v>598</v>
      </c>
      <c r="AO3028" s="1" t="s">
        <v>8969</v>
      </c>
      <c r="AP3028" s="1" t="s">
        <v>58</v>
      </c>
      <c r="AQ3028" s="1" t="s">
        <v>6774</v>
      </c>
      <c r="AR3028" s="1" t="s">
        <v>5092</v>
      </c>
      <c r="AS3028" s="1" t="s">
        <v>11696</v>
      </c>
      <c r="AT3028" s="1" t="s">
        <v>44</v>
      </c>
      <c r="AU3028" s="1" t="s">
        <v>6669</v>
      </c>
      <c r="AV3028" s="1" t="s">
        <v>5683</v>
      </c>
      <c r="AW3028" s="1" t="s">
        <v>8531</v>
      </c>
      <c r="BB3028" s="1" t="s">
        <v>46</v>
      </c>
      <c r="BC3028" s="1" t="s">
        <v>6783</v>
      </c>
      <c r="BD3028" s="1" t="s">
        <v>161</v>
      </c>
      <c r="BE3028" s="1" t="s">
        <v>7132</v>
      </c>
      <c r="BG3028" s="1" t="s">
        <v>44</v>
      </c>
      <c r="BH3028" s="1" t="s">
        <v>6669</v>
      </c>
      <c r="BI3028" s="1" t="s">
        <v>5684</v>
      </c>
      <c r="BJ3028" s="1" t="s">
        <v>10270</v>
      </c>
      <c r="BK3028" s="1" t="s">
        <v>44</v>
      </c>
      <c r="BL3028" s="1" t="s">
        <v>6669</v>
      </c>
      <c r="BM3028" s="1" t="s">
        <v>5685</v>
      </c>
      <c r="BN3028" s="1" t="s">
        <v>9529</v>
      </c>
      <c r="BO3028" s="1" t="s">
        <v>44</v>
      </c>
      <c r="BP3028" s="1" t="s">
        <v>6669</v>
      </c>
      <c r="BQ3028" s="1" t="s">
        <v>5686</v>
      </c>
      <c r="BR3028" s="1" t="s">
        <v>10291</v>
      </c>
      <c r="BS3028" s="1" t="s">
        <v>351</v>
      </c>
      <c r="BT3028" s="1" t="s">
        <v>8854</v>
      </c>
    </row>
    <row r="3029" spans="1:72" ht="13.5" customHeight="1" x14ac:dyDescent="0.25">
      <c r="A3029" s="4" t="str">
        <f t="shared" si="91"/>
        <v>1687_풍각남면_305</v>
      </c>
      <c r="B3029" s="1">
        <v>1687</v>
      </c>
      <c r="C3029" s="1" t="s">
        <v>11322</v>
      </c>
      <c r="D3029" s="1" t="s">
        <v>11323</v>
      </c>
      <c r="E3029" s="1">
        <v>3028</v>
      </c>
      <c r="F3029" s="1">
        <v>15</v>
      </c>
      <c r="G3029" s="1" t="s">
        <v>5576</v>
      </c>
      <c r="H3029" s="1" t="s">
        <v>6470</v>
      </c>
      <c r="I3029" s="1">
        <v>4</v>
      </c>
      <c r="L3029" s="1">
        <v>1</v>
      </c>
      <c r="M3029" s="1" t="s">
        <v>3828</v>
      </c>
      <c r="N3029" s="1" t="s">
        <v>8206</v>
      </c>
      <c r="S3029" s="1" t="s">
        <v>52</v>
      </c>
      <c r="T3029" s="1" t="s">
        <v>6593</v>
      </c>
      <c r="U3029" s="1" t="s">
        <v>577</v>
      </c>
      <c r="V3029" s="1" t="s">
        <v>6707</v>
      </c>
      <c r="W3029" s="1" t="s">
        <v>1254</v>
      </c>
      <c r="X3029" s="1" t="s">
        <v>7079</v>
      </c>
      <c r="Y3029" s="1" t="s">
        <v>2223</v>
      </c>
      <c r="Z3029" s="1" t="s">
        <v>7465</v>
      </c>
      <c r="AC3029" s="1">
        <v>40</v>
      </c>
      <c r="AD3029" s="1" t="s">
        <v>327</v>
      </c>
      <c r="AE3029" s="1" t="s">
        <v>8748</v>
      </c>
      <c r="AJ3029" s="1" t="s">
        <v>17</v>
      </c>
      <c r="AK3029" s="1" t="s">
        <v>8908</v>
      </c>
      <c r="AL3029" s="1" t="s">
        <v>57</v>
      </c>
      <c r="AM3029" s="1" t="s">
        <v>8919</v>
      </c>
      <c r="AT3029" s="1" t="s">
        <v>618</v>
      </c>
      <c r="AU3029" s="1" t="s">
        <v>6817</v>
      </c>
      <c r="AV3029" s="1" t="s">
        <v>13487</v>
      </c>
      <c r="AW3029" s="1" t="s">
        <v>13490</v>
      </c>
      <c r="BG3029" s="1" t="s">
        <v>618</v>
      </c>
      <c r="BH3029" s="1" t="s">
        <v>6817</v>
      </c>
      <c r="BI3029" s="1" t="s">
        <v>5687</v>
      </c>
      <c r="BJ3029" s="1" t="s">
        <v>10271</v>
      </c>
      <c r="BK3029" s="1" t="s">
        <v>618</v>
      </c>
      <c r="BL3029" s="1" t="s">
        <v>6817</v>
      </c>
      <c r="BM3029" s="1" t="s">
        <v>5688</v>
      </c>
      <c r="BN3029" s="1" t="s">
        <v>10708</v>
      </c>
      <c r="BO3029" s="1" t="s">
        <v>60</v>
      </c>
      <c r="BP3029" s="1" t="s">
        <v>7012</v>
      </c>
      <c r="BQ3029" s="1" t="s">
        <v>5689</v>
      </c>
      <c r="BR3029" s="1" t="s">
        <v>13391</v>
      </c>
      <c r="BS3029" s="1" t="s">
        <v>56</v>
      </c>
      <c r="BT3029" s="1" t="s">
        <v>11552</v>
      </c>
    </row>
    <row r="3030" spans="1:72" ht="13.5" customHeight="1" x14ac:dyDescent="0.25">
      <c r="A3030" s="4" t="str">
        <f t="shared" si="91"/>
        <v>1687_풍각남면_305</v>
      </c>
      <c r="B3030" s="1">
        <v>1687</v>
      </c>
      <c r="C3030" s="1" t="s">
        <v>11322</v>
      </c>
      <c r="D3030" s="1" t="s">
        <v>11323</v>
      </c>
      <c r="E3030" s="1">
        <v>3029</v>
      </c>
      <c r="F3030" s="1">
        <v>15</v>
      </c>
      <c r="G3030" s="1" t="s">
        <v>5576</v>
      </c>
      <c r="H3030" s="1" t="s">
        <v>6470</v>
      </c>
      <c r="I3030" s="1">
        <v>4</v>
      </c>
      <c r="L3030" s="1">
        <v>1</v>
      </c>
      <c r="M3030" s="1" t="s">
        <v>3828</v>
      </c>
      <c r="N3030" s="1" t="s">
        <v>8206</v>
      </c>
      <c r="S3030" s="1" t="s">
        <v>66</v>
      </c>
      <c r="T3030" s="1" t="s">
        <v>11384</v>
      </c>
      <c r="Y3030" s="1" t="s">
        <v>5683</v>
      </c>
      <c r="Z3030" s="1" t="s">
        <v>8531</v>
      </c>
      <c r="AF3030" s="1" t="s">
        <v>531</v>
      </c>
      <c r="AG3030" s="1" t="s">
        <v>8781</v>
      </c>
    </row>
    <row r="3031" spans="1:72" ht="13.5" customHeight="1" x14ac:dyDescent="0.25">
      <c r="A3031" s="4" t="str">
        <f t="shared" si="91"/>
        <v>1687_풍각남면_305</v>
      </c>
      <c r="B3031" s="1">
        <v>1687</v>
      </c>
      <c r="C3031" s="1" t="s">
        <v>11322</v>
      </c>
      <c r="D3031" s="1" t="s">
        <v>11323</v>
      </c>
      <c r="E3031" s="1">
        <v>3030</v>
      </c>
      <c r="F3031" s="1">
        <v>15</v>
      </c>
      <c r="G3031" s="1" t="s">
        <v>5576</v>
      </c>
      <c r="H3031" s="1" t="s">
        <v>6470</v>
      </c>
      <c r="I3031" s="1">
        <v>4</v>
      </c>
      <c r="L3031" s="1">
        <v>1</v>
      </c>
      <c r="M3031" s="1" t="s">
        <v>3828</v>
      </c>
      <c r="N3031" s="1" t="s">
        <v>8206</v>
      </c>
      <c r="S3031" s="1" t="s">
        <v>70</v>
      </c>
      <c r="T3031" s="1" t="s">
        <v>6596</v>
      </c>
      <c r="Y3031" s="1" t="s">
        <v>2523</v>
      </c>
      <c r="Z3031" s="1" t="s">
        <v>7715</v>
      </c>
      <c r="AC3031" s="1">
        <v>13</v>
      </c>
      <c r="AD3031" s="1" t="s">
        <v>314</v>
      </c>
      <c r="AE3031" s="1" t="s">
        <v>8747</v>
      </c>
    </row>
    <row r="3032" spans="1:72" ht="13.5" customHeight="1" x14ac:dyDescent="0.25">
      <c r="A3032" s="4" t="str">
        <f t="shared" si="91"/>
        <v>1687_풍각남면_305</v>
      </c>
      <c r="B3032" s="1">
        <v>1687</v>
      </c>
      <c r="C3032" s="1" t="s">
        <v>11322</v>
      </c>
      <c r="D3032" s="1" t="s">
        <v>11323</v>
      </c>
      <c r="E3032" s="1">
        <v>3031</v>
      </c>
      <c r="F3032" s="1">
        <v>15</v>
      </c>
      <c r="G3032" s="1" t="s">
        <v>5576</v>
      </c>
      <c r="H3032" s="1" t="s">
        <v>6470</v>
      </c>
      <c r="I3032" s="1">
        <v>4</v>
      </c>
      <c r="L3032" s="1">
        <v>1</v>
      </c>
      <c r="M3032" s="1" t="s">
        <v>3828</v>
      </c>
      <c r="N3032" s="1" t="s">
        <v>8206</v>
      </c>
      <c r="S3032" s="1" t="s">
        <v>93</v>
      </c>
      <c r="T3032" s="1" t="s">
        <v>6597</v>
      </c>
      <c r="Y3032" s="1" t="s">
        <v>5690</v>
      </c>
      <c r="Z3032" s="1" t="s">
        <v>8532</v>
      </c>
      <c r="AC3032" s="1">
        <v>7</v>
      </c>
      <c r="AD3032" s="1" t="s">
        <v>121</v>
      </c>
      <c r="AE3032" s="1" t="s">
        <v>8725</v>
      </c>
    </row>
    <row r="3033" spans="1:72" ht="13.5" customHeight="1" x14ac:dyDescent="0.25">
      <c r="A3033" s="4" t="str">
        <f t="shared" si="91"/>
        <v>1687_풍각남면_305</v>
      </c>
      <c r="B3033" s="1">
        <v>1687</v>
      </c>
      <c r="C3033" s="1" t="s">
        <v>11322</v>
      </c>
      <c r="D3033" s="1" t="s">
        <v>11323</v>
      </c>
      <c r="E3033" s="1">
        <v>3032</v>
      </c>
      <c r="F3033" s="1">
        <v>15</v>
      </c>
      <c r="G3033" s="1" t="s">
        <v>5576</v>
      </c>
      <c r="H3033" s="1" t="s">
        <v>6470</v>
      </c>
      <c r="I3033" s="1">
        <v>4</v>
      </c>
      <c r="L3033" s="1">
        <v>1</v>
      </c>
      <c r="M3033" s="1" t="s">
        <v>3828</v>
      </c>
      <c r="N3033" s="1" t="s">
        <v>8206</v>
      </c>
      <c r="S3033" s="1" t="s">
        <v>5691</v>
      </c>
      <c r="T3033" s="1" t="s">
        <v>6660</v>
      </c>
      <c r="Y3033" s="1" t="s">
        <v>4660</v>
      </c>
      <c r="Z3033" s="1" t="s">
        <v>8254</v>
      </c>
      <c r="AG3033" s="1" t="s">
        <v>11626</v>
      </c>
    </row>
    <row r="3034" spans="1:72" ht="13.5" customHeight="1" x14ac:dyDescent="0.25">
      <c r="A3034" s="4" t="str">
        <f t="shared" si="91"/>
        <v>1687_풍각남면_305</v>
      </c>
      <c r="B3034" s="1">
        <v>1687</v>
      </c>
      <c r="C3034" s="1" t="s">
        <v>11322</v>
      </c>
      <c r="D3034" s="1" t="s">
        <v>11323</v>
      </c>
      <c r="E3034" s="1">
        <v>3033</v>
      </c>
      <c r="F3034" s="1">
        <v>15</v>
      </c>
      <c r="G3034" s="1" t="s">
        <v>5576</v>
      </c>
      <c r="H3034" s="1" t="s">
        <v>6470</v>
      </c>
      <c r="I3034" s="1">
        <v>4</v>
      </c>
      <c r="L3034" s="1">
        <v>1</v>
      </c>
      <c r="M3034" s="1" t="s">
        <v>3828</v>
      </c>
      <c r="N3034" s="1" t="s">
        <v>8206</v>
      </c>
      <c r="S3034" s="1" t="s">
        <v>5692</v>
      </c>
      <c r="T3034" s="1" t="s">
        <v>6661</v>
      </c>
      <c r="U3034" s="1" t="s">
        <v>53</v>
      </c>
      <c r="V3034" s="1" t="s">
        <v>6668</v>
      </c>
      <c r="Y3034" s="1" t="s">
        <v>5693</v>
      </c>
      <c r="Z3034" s="1" t="s">
        <v>8533</v>
      </c>
      <c r="AF3034" s="1" t="s">
        <v>11625</v>
      </c>
      <c r="AG3034" s="1" t="s">
        <v>8833</v>
      </c>
    </row>
    <row r="3035" spans="1:72" ht="13.5" customHeight="1" x14ac:dyDescent="0.25">
      <c r="A3035" s="4" t="str">
        <f t="shared" si="91"/>
        <v>1687_풍각남면_305</v>
      </c>
      <c r="B3035" s="1">
        <v>1687</v>
      </c>
      <c r="C3035" s="1" t="s">
        <v>11322</v>
      </c>
      <c r="D3035" s="1" t="s">
        <v>11323</v>
      </c>
      <c r="E3035" s="1">
        <v>3034</v>
      </c>
      <c r="F3035" s="1">
        <v>15</v>
      </c>
      <c r="G3035" s="1" t="s">
        <v>5576</v>
      </c>
      <c r="H3035" s="1" t="s">
        <v>6470</v>
      </c>
      <c r="I3035" s="1">
        <v>4</v>
      </c>
      <c r="L3035" s="1">
        <v>1</v>
      </c>
      <c r="M3035" s="1" t="s">
        <v>3828</v>
      </c>
      <c r="N3035" s="1" t="s">
        <v>8206</v>
      </c>
      <c r="S3035" s="1" t="s">
        <v>70</v>
      </c>
      <c r="T3035" s="1" t="s">
        <v>6596</v>
      </c>
      <c r="Y3035" s="1" t="s">
        <v>1622</v>
      </c>
      <c r="Z3035" s="1" t="s">
        <v>7496</v>
      </c>
      <c r="AF3035" s="1" t="s">
        <v>571</v>
      </c>
      <c r="AG3035" s="1" t="s">
        <v>7068</v>
      </c>
    </row>
    <row r="3036" spans="1:72" ht="13.5" customHeight="1" x14ac:dyDescent="0.25">
      <c r="A3036" s="4" t="str">
        <f t="shared" si="91"/>
        <v>1687_풍각남면_305</v>
      </c>
      <c r="B3036" s="1">
        <v>1687</v>
      </c>
      <c r="C3036" s="1" t="s">
        <v>11322</v>
      </c>
      <c r="D3036" s="1" t="s">
        <v>11323</v>
      </c>
      <c r="E3036" s="1">
        <v>3035</v>
      </c>
      <c r="F3036" s="1">
        <v>15</v>
      </c>
      <c r="G3036" s="1" t="s">
        <v>5576</v>
      </c>
      <c r="H3036" s="1" t="s">
        <v>6470</v>
      </c>
      <c r="I3036" s="1">
        <v>4</v>
      </c>
      <c r="L3036" s="1">
        <v>1</v>
      </c>
      <c r="M3036" s="1" t="s">
        <v>3828</v>
      </c>
      <c r="N3036" s="1" t="s">
        <v>8206</v>
      </c>
      <c r="S3036" s="1" t="s">
        <v>5692</v>
      </c>
      <c r="T3036" s="1" t="s">
        <v>6661</v>
      </c>
      <c r="U3036" s="1" t="s">
        <v>53</v>
      </c>
      <c r="V3036" s="1" t="s">
        <v>6668</v>
      </c>
      <c r="Y3036" s="1" t="s">
        <v>749</v>
      </c>
      <c r="Z3036" s="1" t="s">
        <v>7261</v>
      </c>
      <c r="AC3036" s="1">
        <v>36</v>
      </c>
      <c r="AD3036" s="1" t="s">
        <v>76</v>
      </c>
      <c r="AE3036" s="1" t="s">
        <v>8719</v>
      </c>
      <c r="AF3036" s="1" t="s">
        <v>97</v>
      </c>
      <c r="AG3036" s="1" t="s">
        <v>8774</v>
      </c>
      <c r="AN3036" s="1" t="s">
        <v>351</v>
      </c>
      <c r="AO3036" s="1" t="s">
        <v>8854</v>
      </c>
      <c r="AP3036" s="1" t="s">
        <v>53</v>
      </c>
      <c r="AQ3036" s="1" t="s">
        <v>6668</v>
      </c>
      <c r="AR3036" s="1" t="s">
        <v>5411</v>
      </c>
      <c r="AS3036" s="1" t="s">
        <v>8118</v>
      </c>
    </row>
    <row r="3037" spans="1:72" ht="13.5" customHeight="1" x14ac:dyDescent="0.25">
      <c r="A3037" s="4" t="str">
        <f t="shared" si="91"/>
        <v>1687_풍각남면_305</v>
      </c>
      <c r="B3037" s="1">
        <v>1687</v>
      </c>
      <c r="C3037" s="1" t="s">
        <v>11322</v>
      </c>
      <c r="D3037" s="1" t="s">
        <v>11323</v>
      </c>
      <c r="E3037" s="1">
        <v>3036</v>
      </c>
      <c r="F3037" s="1">
        <v>15</v>
      </c>
      <c r="G3037" s="1" t="s">
        <v>5576</v>
      </c>
      <c r="H3037" s="1" t="s">
        <v>6470</v>
      </c>
      <c r="I3037" s="1">
        <v>4</v>
      </c>
      <c r="L3037" s="1">
        <v>1</v>
      </c>
      <c r="M3037" s="1" t="s">
        <v>3828</v>
      </c>
      <c r="N3037" s="1" t="s">
        <v>8206</v>
      </c>
      <c r="S3037" s="1" t="s">
        <v>3384</v>
      </c>
      <c r="T3037" s="1" t="s">
        <v>6642</v>
      </c>
      <c r="Y3037" s="1" t="s">
        <v>5014</v>
      </c>
      <c r="Z3037" s="1" t="s">
        <v>8360</v>
      </c>
      <c r="AC3037" s="1">
        <v>3</v>
      </c>
      <c r="AD3037" s="1" t="s">
        <v>96</v>
      </c>
      <c r="AE3037" s="1" t="s">
        <v>8721</v>
      </c>
      <c r="AF3037" s="1" t="s">
        <v>97</v>
      </c>
      <c r="AG3037" s="1" t="s">
        <v>8774</v>
      </c>
    </row>
    <row r="3038" spans="1:72" ht="13.5" customHeight="1" x14ac:dyDescent="0.25">
      <c r="A3038" s="4" t="str">
        <f t="shared" si="91"/>
        <v>1687_풍각남면_305</v>
      </c>
      <c r="B3038" s="1">
        <v>1687</v>
      </c>
      <c r="C3038" s="1" t="s">
        <v>11322</v>
      </c>
      <c r="D3038" s="1" t="s">
        <v>11323</v>
      </c>
      <c r="E3038" s="1">
        <v>3037</v>
      </c>
      <c r="F3038" s="1">
        <v>15</v>
      </c>
      <c r="G3038" s="1" t="s">
        <v>5576</v>
      </c>
      <c r="H3038" s="1" t="s">
        <v>6470</v>
      </c>
      <c r="I3038" s="1">
        <v>4</v>
      </c>
      <c r="L3038" s="1">
        <v>2</v>
      </c>
      <c r="M3038" s="1" t="s">
        <v>13469</v>
      </c>
      <c r="N3038" s="1" t="s">
        <v>13471</v>
      </c>
      <c r="Q3038" s="1" t="s">
        <v>13991</v>
      </c>
      <c r="R3038" s="1" t="s">
        <v>6589</v>
      </c>
      <c r="T3038" s="1" t="s">
        <v>11369</v>
      </c>
      <c r="U3038" s="1" t="s">
        <v>1913</v>
      </c>
      <c r="V3038" s="1" t="s">
        <v>6792</v>
      </c>
      <c r="W3038" s="1" t="s">
        <v>145</v>
      </c>
      <c r="X3038" s="1" t="s">
        <v>7059</v>
      </c>
      <c r="Y3038" s="1" t="s">
        <v>13417</v>
      </c>
      <c r="Z3038" s="1" t="s">
        <v>13419</v>
      </c>
      <c r="AC3038" s="1">
        <v>48</v>
      </c>
      <c r="AD3038" s="1" t="s">
        <v>427</v>
      </c>
      <c r="AE3038" s="1" t="s">
        <v>8758</v>
      </c>
      <c r="AJ3038" s="1" t="s">
        <v>17</v>
      </c>
      <c r="AK3038" s="1" t="s">
        <v>8908</v>
      </c>
      <c r="AL3038" s="1" t="s">
        <v>51</v>
      </c>
      <c r="AM3038" s="1" t="s">
        <v>8849</v>
      </c>
      <c r="AT3038" s="1" t="s">
        <v>78</v>
      </c>
      <c r="AU3038" s="1" t="s">
        <v>6689</v>
      </c>
      <c r="AV3038" s="1" t="s">
        <v>4207</v>
      </c>
      <c r="AW3038" s="1" t="s">
        <v>9677</v>
      </c>
      <c r="BG3038" s="1" t="s">
        <v>44</v>
      </c>
      <c r="BH3038" s="1" t="s">
        <v>6669</v>
      </c>
      <c r="BI3038" s="1" t="s">
        <v>5694</v>
      </c>
      <c r="BJ3038" s="1" t="s">
        <v>10272</v>
      </c>
      <c r="BK3038" s="1" t="s">
        <v>44</v>
      </c>
      <c r="BL3038" s="1" t="s">
        <v>6669</v>
      </c>
      <c r="BM3038" s="1" t="s">
        <v>5695</v>
      </c>
      <c r="BN3038" s="1" t="s">
        <v>10709</v>
      </c>
      <c r="BO3038" s="1" t="s">
        <v>60</v>
      </c>
      <c r="BP3038" s="1" t="s">
        <v>7012</v>
      </c>
      <c r="BQ3038" s="1" t="s">
        <v>5696</v>
      </c>
      <c r="BR3038" s="1" t="s">
        <v>11207</v>
      </c>
      <c r="BS3038" s="1" t="s">
        <v>351</v>
      </c>
      <c r="BT3038" s="1" t="s">
        <v>8854</v>
      </c>
    </row>
    <row r="3039" spans="1:72" ht="13.5" customHeight="1" x14ac:dyDescent="0.25">
      <c r="A3039" s="4" t="str">
        <f t="shared" si="91"/>
        <v>1687_풍각남면_305</v>
      </c>
      <c r="B3039" s="1">
        <v>1687</v>
      </c>
      <c r="C3039" s="1" t="s">
        <v>11322</v>
      </c>
      <c r="D3039" s="1" t="s">
        <v>11323</v>
      </c>
      <c r="E3039" s="1">
        <v>3038</v>
      </c>
      <c r="F3039" s="1">
        <v>15</v>
      </c>
      <c r="G3039" s="1" t="s">
        <v>5576</v>
      </c>
      <c r="H3039" s="1" t="s">
        <v>6470</v>
      </c>
      <c r="I3039" s="1">
        <v>4</v>
      </c>
      <c r="L3039" s="1">
        <v>2</v>
      </c>
      <c r="M3039" s="1" t="s">
        <v>13468</v>
      </c>
      <c r="N3039" s="1" t="s">
        <v>13470</v>
      </c>
      <c r="S3039" s="1" t="s">
        <v>93</v>
      </c>
      <c r="T3039" s="1" t="s">
        <v>6597</v>
      </c>
      <c r="U3039" s="1" t="s">
        <v>154</v>
      </c>
      <c r="V3039" s="1" t="s">
        <v>6675</v>
      </c>
      <c r="W3039" s="1" t="s">
        <v>1254</v>
      </c>
      <c r="X3039" s="1" t="s">
        <v>7079</v>
      </c>
      <c r="Y3039" s="1" t="s">
        <v>3315</v>
      </c>
      <c r="Z3039" s="1" t="s">
        <v>7911</v>
      </c>
      <c r="AC3039" s="1">
        <v>23</v>
      </c>
      <c r="AD3039" s="1" t="s">
        <v>202</v>
      </c>
      <c r="AE3039" s="1" t="s">
        <v>8736</v>
      </c>
    </row>
    <row r="3040" spans="1:72" ht="13.5" customHeight="1" x14ac:dyDescent="0.25">
      <c r="A3040" s="4" t="str">
        <f t="shared" si="91"/>
        <v>1687_풍각남면_305</v>
      </c>
      <c r="B3040" s="1">
        <v>1687</v>
      </c>
      <c r="C3040" s="1" t="s">
        <v>11322</v>
      </c>
      <c r="D3040" s="1" t="s">
        <v>11323</v>
      </c>
      <c r="E3040" s="1">
        <v>3039</v>
      </c>
      <c r="F3040" s="1">
        <v>15</v>
      </c>
      <c r="G3040" s="1" t="s">
        <v>5576</v>
      </c>
      <c r="H3040" s="1" t="s">
        <v>6470</v>
      </c>
      <c r="I3040" s="1">
        <v>4</v>
      </c>
      <c r="L3040" s="1">
        <v>2</v>
      </c>
      <c r="M3040" s="1" t="s">
        <v>13468</v>
      </c>
      <c r="N3040" s="1" t="s">
        <v>13470</v>
      </c>
      <c r="S3040" s="1" t="s">
        <v>70</v>
      </c>
      <c r="T3040" s="1" t="s">
        <v>6596</v>
      </c>
      <c r="Y3040" s="1" t="s">
        <v>13992</v>
      </c>
      <c r="Z3040" s="1" t="s">
        <v>8534</v>
      </c>
      <c r="AC3040" s="1">
        <v>14</v>
      </c>
      <c r="AD3040" s="1" t="s">
        <v>240</v>
      </c>
      <c r="AE3040" s="1" t="s">
        <v>8740</v>
      </c>
    </row>
    <row r="3041" spans="1:72" ht="13.5" customHeight="1" x14ac:dyDescent="0.25">
      <c r="A3041" s="4" t="str">
        <f t="shared" si="91"/>
        <v>1687_풍각남면_305</v>
      </c>
      <c r="B3041" s="1">
        <v>1687</v>
      </c>
      <c r="C3041" s="1" t="s">
        <v>11322</v>
      </c>
      <c r="D3041" s="1" t="s">
        <v>11323</v>
      </c>
      <c r="E3041" s="1">
        <v>3040</v>
      </c>
      <c r="F3041" s="1">
        <v>15</v>
      </c>
      <c r="G3041" s="1" t="s">
        <v>5576</v>
      </c>
      <c r="H3041" s="1" t="s">
        <v>6470</v>
      </c>
      <c r="I3041" s="1">
        <v>4</v>
      </c>
      <c r="L3041" s="1">
        <v>2</v>
      </c>
      <c r="M3041" s="1" t="s">
        <v>13468</v>
      </c>
      <c r="N3041" s="1" t="s">
        <v>13470</v>
      </c>
      <c r="S3041" s="1" t="s">
        <v>70</v>
      </c>
      <c r="T3041" s="1" t="s">
        <v>6596</v>
      </c>
      <c r="Y3041" s="1" t="s">
        <v>2000</v>
      </c>
      <c r="Z3041" s="1" t="s">
        <v>7586</v>
      </c>
      <c r="AC3041" s="1">
        <v>6</v>
      </c>
      <c r="AD3041" s="1" t="s">
        <v>333</v>
      </c>
      <c r="AE3041" s="1" t="s">
        <v>8749</v>
      </c>
    </row>
    <row r="3042" spans="1:72" ht="13.5" customHeight="1" x14ac:dyDescent="0.25">
      <c r="A3042" s="4" t="str">
        <f t="shared" si="91"/>
        <v>1687_풍각남면_305</v>
      </c>
      <c r="B3042" s="1">
        <v>1687</v>
      </c>
      <c r="C3042" s="1" t="s">
        <v>11322</v>
      </c>
      <c r="D3042" s="1" t="s">
        <v>11323</v>
      </c>
      <c r="E3042" s="1">
        <v>3041</v>
      </c>
      <c r="F3042" s="1">
        <v>15</v>
      </c>
      <c r="G3042" s="1" t="s">
        <v>5576</v>
      </c>
      <c r="H3042" s="1" t="s">
        <v>6470</v>
      </c>
      <c r="I3042" s="1">
        <v>4</v>
      </c>
      <c r="L3042" s="1">
        <v>3</v>
      </c>
      <c r="M3042" s="1" t="s">
        <v>12734</v>
      </c>
      <c r="N3042" s="1" t="s">
        <v>13235</v>
      </c>
      <c r="T3042" s="1" t="s">
        <v>11368</v>
      </c>
      <c r="U3042" s="1" t="s">
        <v>4473</v>
      </c>
      <c r="V3042" s="1" t="s">
        <v>6951</v>
      </c>
      <c r="W3042" s="1" t="s">
        <v>145</v>
      </c>
      <c r="X3042" s="1" t="s">
        <v>7059</v>
      </c>
      <c r="Y3042" s="1" t="s">
        <v>5697</v>
      </c>
      <c r="Z3042" s="1" t="s">
        <v>8535</v>
      </c>
      <c r="AC3042" s="1">
        <v>41</v>
      </c>
      <c r="AD3042" s="1" t="s">
        <v>287</v>
      </c>
      <c r="AE3042" s="1" t="s">
        <v>8744</v>
      </c>
      <c r="AJ3042" s="1" t="s">
        <v>17</v>
      </c>
      <c r="AK3042" s="1" t="s">
        <v>8908</v>
      </c>
      <c r="AL3042" s="1" t="s">
        <v>51</v>
      </c>
      <c r="AM3042" s="1" t="s">
        <v>8849</v>
      </c>
      <c r="AT3042" s="1" t="s">
        <v>2792</v>
      </c>
      <c r="AU3042" s="1" t="s">
        <v>7011</v>
      </c>
      <c r="AV3042" s="1" t="s">
        <v>2793</v>
      </c>
      <c r="AW3042" s="1" t="s">
        <v>8537</v>
      </c>
      <c r="BG3042" s="1" t="s">
        <v>869</v>
      </c>
      <c r="BH3042" s="1" t="s">
        <v>9173</v>
      </c>
      <c r="BI3042" s="1" t="s">
        <v>5698</v>
      </c>
      <c r="BJ3042" s="1" t="s">
        <v>10102</v>
      </c>
      <c r="BK3042" s="1" t="s">
        <v>335</v>
      </c>
      <c r="BL3042" s="1" t="s">
        <v>6942</v>
      </c>
      <c r="BM3042" s="1" t="s">
        <v>5649</v>
      </c>
      <c r="BN3042" s="1" t="s">
        <v>10035</v>
      </c>
      <c r="BO3042" s="1" t="s">
        <v>335</v>
      </c>
      <c r="BP3042" s="1" t="s">
        <v>6942</v>
      </c>
      <c r="BQ3042" s="1" t="s">
        <v>5699</v>
      </c>
      <c r="BR3042" s="1" t="s">
        <v>11208</v>
      </c>
      <c r="BS3042" s="1" t="s">
        <v>51</v>
      </c>
      <c r="BT3042" s="1" t="s">
        <v>8849</v>
      </c>
    </row>
    <row r="3043" spans="1:72" ht="13.5" customHeight="1" x14ac:dyDescent="0.25">
      <c r="A3043" s="4" t="str">
        <f t="shared" si="91"/>
        <v>1687_풍각남면_305</v>
      </c>
      <c r="B3043" s="1">
        <v>1687</v>
      </c>
      <c r="C3043" s="1" t="s">
        <v>11322</v>
      </c>
      <c r="D3043" s="1" t="s">
        <v>11323</v>
      </c>
      <c r="E3043" s="1">
        <v>3042</v>
      </c>
      <c r="F3043" s="1">
        <v>15</v>
      </c>
      <c r="G3043" s="1" t="s">
        <v>5576</v>
      </c>
      <c r="H3043" s="1" t="s">
        <v>6470</v>
      </c>
      <c r="I3043" s="1">
        <v>4</v>
      </c>
      <c r="L3043" s="1">
        <v>3</v>
      </c>
      <c r="M3043" s="1" t="s">
        <v>12734</v>
      </c>
      <c r="N3043" s="1" t="s">
        <v>13235</v>
      </c>
      <c r="S3043" s="1" t="s">
        <v>52</v>
      </c>
      <c r="T3043" s="1" t="s">
        <v>6593</v>
      </c>
      <c r="W3043" s="1" t="s">
        <v>617</v>
      </c>
      <c r="X3043" s="1" t="s">
        <v>7072</v>
      </c>
      <c r="Y3043" s="1" t="s">
        <v>140</v>
      </c>
      <c r="Z3043" s="1" t="s">
        <v>7129</v>
      </c>
      <c r="AC3043" s="1">
        <v>40</v>
      </c>
      <c r="AD3043" s="1" t="s">
        <v>327</v>
      </c>
      <c r="AE3043" s="1" t="s">
        <v>8748</v>
      </c>
      <c r="AJ3043" s="1" t="s">
        <v>17</v>
      </c>
      <c r="AK3043" s="1" t="s">
        <v>8908</v>
      </c>
      <c r="AL3043" s="1" t="s">
        <v>57</v>
      </c>
      <c r="AM3043" s="1" t="s">
        <v>8919</v>
      </c>
      <c r="AT3043" s="1" t="s">
        <v>60</v>
      </c>
      <c r="AU3043" s="1" t="s">
        <v>7012</v>
      </c>
      <c r="AV3043" s="1" t="s">
        <v>5700</v>
      </c>
      <c r="AW3043" s="1" t="s">
        <v>9678</v>
      </c>
      <c r="BG3043" s="1" t="s">
        <v>60</v>
      </c>
      <c r="BH3043" s="1" t="s">
        <v>7012</v>
      </c>
      <c r="BI3043" s="1" t="s">
        <v>5701</v>
      </c>
      <c r="BJ3043" s="1" t="s">
        <v>10273</v>
      </c>
      <c r="BK3043" s="1" t="s">
        <v>60</v>
      </c>
      <c r="BL3043" s="1" t="s">
        <v>7012</v>
      </c>
      <c r="BM3043" s="1" t="s">
        <v>5702</v>
      </c>
      <c r="BN3043" s="1" t="s">
        <v>10710</v>
      </c>
      <c r="BO3043" s="1" t="s">
        <v>60</v>
      </c>
      <c r="BP3043" s="1" t="s">
        <v>7012</v>
      </c>
      <c r="BQ3043" s="1" t="s">
        <v>5703</v>
      </c>
      <c r="BR3043" s="1" t="s">
        <v>11209</v>
      </c>
      <c r="BS3043" s="1" t="s">
        <v>51</v>
      </c>
      <c r="BT3043" s="1" t="s">
        <v>8849</v>
      </c>
    </row>
    <row r="3044" spans="1:72" ht="13.5" customHeight="1" x14ac:dyDescent="0.25">
      <c r="A3044" s="4" t="str">
        <f t="shared" si="91"/>
        <v>1687_풍각남면_305</v>
      </c>
      <c r="B3044" s="1">
        <v>1687</v>
      </c>
      <c r="C3044" s="1" t="s">
        <v>11322</v>
      </c>
      <c r="D3044" s="1" t="s">
        <v>11323</v>
      </c>
      <c r="E3044" s="1">
        <v>3043</v>
      </c>
      <c r="F3044" s="1">
        <v>15</v>
      </c>
      <c r="G3044" s="1" t="s">
        <v>5576</v>
      </c>
      <c r="H3044" s="1" t="s">
        <v>6470</v>
      </c>
      <c r="I3044" s="1">
        <v>4</v>
      </c>
      <c r="L3044" s="1">
        <v>3</v>
      </c>
      <c r="M3044" s="1" t="s">
        <v>12734</v>
      </c>
      <c r="N3044" s="1" t="s">
        <v>13235</v>
      </c>
      <c r="S3044" s="1" t="s">
        <v>13860</v>
      </c>
      <c r="T3044" s="1" t="s">
        <v>6641</v>
      </c>
      <c r="W3044" s="1" t="s">
        <v>617</v>
      </c>
      <c r="X3044" s="1" t="s">
        <v>7072</v>
      </c>
      <c r="Y3044" s="1" t="s">
        <v>5704</v>
      </c>
      <c r="Z3044" s="1" t="s">
        <v>8536</v>
      </c>
      <c r="AF3044" s="1" t="s">
        <v>3478</v>
      </c>
      <c r="AG3044" s="1" t="s">
        <v>8787</v>
      </c>
      <c r="AH3044" s="1" t="s">
        <v>680</v>
      </c>
      <c r="AI3044" s="1" t="s">
        <v>8897</v>
      </c>
    </row>
    <row r="3045" spans="1:72" ht="13.5" customHeight="1" x14ac:dyDescent="0.25">
      <c r="A3045" s="4" t="str">
        <f t="shared" si="91"/>
        <v>1687_풍각남면_305</v>
      </c>
      <c r="B3045" s="1">
        <v>1687</v>
      </c>
      <c r="C3045" s="1" t="s">
        <v>11322</v>
      </c>
      <c r="D3045" s="1" t="s">
        <v>11323</v>
      </c>
      <c r="E3045" s="1">
        <v>3044</v>
      </c>
      <c r="F3045" s="1">
        <v>15</v>
      </c>
      <c r="G3045" s="1" t="s">
        <v>5576</v>
      </c>
      <c r="H3045" s="1" t="s">
        <v>6470</v>
      </c>
      <c r="I3045" s="1">
        <v>4</v>
      </c>
      <c r="L3045" s="1">
        <v>3</v>
      </c>
      <c r="M3045" s="1" t="s">
        <v>12734</v>
      </c>
      <c r="N3045" s="1" t="s">
        <v>13235</v>
      </c>
      <c r="S3045" s="1" t="s">
        <v>70</v>
      </c>
      <c r="T3045" s="1" t="s">
        <v>6596</v>
      </c>
      <c r="Y3045" s="1" t="s">
        <v>13791</v>
      </c>
      <c r="Z3045" s="1" t="s">
        <v>11481</v>
      </c>
      <c r="AC3045" s="1">
        <v>6</v>
      </c>
      <c r="AD3045" s="1" t="s">
        <v>333</v>
      </c>
      <c r="AE3045" s="1" t="s">
        <v>8749</v>
      </c>
    </row>
    <row r="3046" spans="1:72" ht="13.5" customHeight="1" x14ac:dyDescent="0.25">
      <c r="A3046" s="4" t="str">
        <f t="shared" si="91"/>
        <v>1687_풍각남면_305</v>
      </c>
      <c r="B3046" s="1">
        <v>1687</v>
      </c>
      <c r="C3046" s="1" t="s">
        <v>11322</v>
      </c>
      <c r="D3046" s="1" t="s">
        <v>11323</v>
      </c>
      <c r="E3046" s="1">
        <v>3045</v>
      </c>
      <c r="F3046" s="1">
        <v>15</v>
      </c>
      <c r="G3046" s="1" t="s">
        <v>5576</v>
      </c>
      <c r="H3046" s="1" t="s">
        <v>6470</v>
      </c>
      <c r="I3046" s="1">
        <v>4</v>
      </c>
      <c r="L3046" s="1">
        <v>3</v>
      </c>
      <c r="M3046" s="1" t="s">
        <v>12734</v>
      </c>
      <c r="N3046" s="1" t="s">
        <v>13235</v>
      </c>
      <c r="S3046" s="1" t="s">
        <v>66</v>
      </c>
      <c r="T3046" s="1" t="s">
        <v>11384</v>
      </c>
      <c r="Y3046" s="1" t="s">
        <v>2793</v>
      </c>
      <c r="Z3046" s="1" t="s">
        <v>8537</v>
      </c>
      <c r="AG3046" s="1" t="s">
        <v>11537</v>
      </c>
    </row>
    <row r="3047" spans="1:72" ht="13.5" customHeight="1" x14ac:dyDescent="0.25">
      <c r="A3047" s="4" t="str">
        <f t="shared" si="91"/>
        <v>1687_풍각남면_305</v>
      </c>
      <c r="B3047" s="1">
        <v>1687</v>
      </c>
      <c r="C3047" s="1" t="s">
        <v>11322</v>
      </c>
      <c r="D3047" s="1" t="s">
        <v>11323</v>
      </c>
      <c r="E3047" s="1">
        <v>3046</v>
      </c>
      <c r="F3047" s="1">
        <v>15</v>
      </c>
      <c r="G3047" s="1" t="s">
        <v>5576</v>
      </c>
      <c r="H3047" s="1" t="s">
        <v>6470</v>
      </c>
      <c r="I3047" s="1">
        <v>4</v>
      </c>
      <c r="L3047" s="1">
        <v>3</v>
      </c>
      <c r="M3047" s="1" t="s">
        <v>12734</v>
      </c>
      <c r="N3047" s="1" t="s">
        <v>13235</v>
      </c>
      <c r="S3047" s="1" t="s">
        <v>147</v>
      </c>
      <c r="T3047" s="1" t="s">
        <v>6598</v>
      </c>
      <c r="Y3047" s="1" t="s">
        <v>3003</v>
      </c>
      <c r="Z3047" s="1" t="s">
        <v>8074</v>
      </c>
      <c r="AG3047" s="1" t="s">
        <v>11537</v>
      </c>
    </row>
    <row r="3048" spans="1:72" ht="13.5" customHeight="1" x14ac:dyDescent="0.25">
      <c r="A3048" s="4" t="str">
        <f t="shared" si="91"/>
        <v>1687_풍각남면_305</v>
      </c>
      <c r="B3048" s="1">
        <v>1687</v>
      </c>
      <c r="C3048" s="1" t="s">
        <v>11322</v>
      </c>
      <c r="D3048" s="1" t="s">
        <v>11323</v>
      </c>
      <c r="E3048" s="1">
        <v>3047</v>
      </c>
      <c r="F3048" s="1">
        <v>15</v>
      </c>
      <c r="G3048" s="1" t="s">
        <v>5576</v>
      </c>
      <c r="H3048" s="1" t="s">
        <v>6470</v>
      </c>
      <c r="I3048" s="1">
        <v>4</v>
      </c>
      <c r="L3048" s="1">
        <v>3</v>
      </c>
      <c r="M3048" s="1" t="s">
        <v>12734</v>
      </c>
      <c r="N3048" s="1" t="s">
        <v>13235</v>
      </c>
      <c r="S3048" s="1" t="s">
        <v>1935</v>
      </c>
      <c r="T3048" s="1" t="s">
        <v>6623</v>
      </c>
      <c r="AG3048" s="1" t="s">
        <v>11537</v>
      </c>
    </row>
    <row r="3049" spans="1:72" ht="13.5" customHeight="1" x14ac:dyDescent="0.25">
      <c r="A3049" s="4" t="str">
        <f t="shared" si="91"/>
        <v>1687_풍각남면_305</v>
      </c>
      <c r="B3049" s="1">
        <v>1687</v>
      </c>
      <c r="C3049" s="1" t="s">
        <v>11322</v>
      </c>
      <c r="D3049" s="1" t="s">
        <v>11323</v>
      </c>
      <c r="E3049" s="1">
        <v>3048</v>
      </c>
      <c r="F3049" s="1">
        <v>15</v>
      </c>
      <c r="G3049" s="1" t="s">
        <v>5576</v>
      </c>
      <c r="H3049" s="1" t="s">
        <v>6470</v>
      </c>
      <c r="I3049" s="1">
        <v>4</v>
      </c>
      <c r="L3049" s="1">
        <v>3</v>
      </c>
      <c r="M3049" s="1" t="s">
        <v>12734</v>
      </c>
      <c r="N3049" s="1" t="s">
        <v>13235</v>
      </c>
      <c r="S3049" s="1" t="s">
        <v>265</v>
      </c>
      <c r="T3049" s="1" t="s">
        <v>6603</v>
      </c>
      <c r="Y3049" s="1" t="s">
        <v>13773</v>
      </c>
      <c r="Z3049" s="1" t="s">
        <v>11490</v>
      </c>
      <c r="AF3049" s="1" t="s">
        <v>11628</v>
      </c>
      <c r="AG3049" s="1" t="s">
        <v>11627</v>
      </c>
    </row>
    <row r="3050" spans="1:72" ht="13.5" customHeight="1" x14ac:dyDescent="0.25">
      <c r="A3050" s="4" t="str">
        <f t="shared" ref="A3050:A3084" si="92">HYPERLINK("http://kyu.snu.ac.kr/sdhj/index.jsp?type=hj/GK14817_00IH_0001_0306.jpg","1687_풍각남면_306")</f>
        <v>1687_풍각남면_306</v>
      </c>
      <c r="B3050" s="1">
        <v>1687</v>
      </c>
      <c r="C3050" s="1" t="s">
        <v>11322</v>
      </c>
      <c r="D3050" s="1" t="s">
        <v>11323</v>
      </c>
      <c r="E3050" s="1">
        <v>3049</v>
      </c>
      <c r="F3050" s="1">
        <v>15</v>
      </c>
      <c r="G3050" s="1" t="s">
        <v>5576</v>
      </c>
      <c r="H3050" s="1" t="s">
        <v>6470</v>
      </c>
      <c r="I3050" s="1">
        <v>4</v>
      </c>
      <c r="L3050" s="1">
        <v>4</v>
      </c>
      <c r="M3050" s="1" t="s">
        <v>12735</v>
      </c>
      <c r="N3050" s="1" t="s">
        <v>13236</v>
      </c>
      <c r="O3050" s="1" t="s">
        <v>443</v>
      </c>
      <c r="P3050" s="1" t="s">
        <v>11371</v>
      </c>
      <c r="T3050" s="1" t="s">
        <v>11369</v>
      </c>
      <c r="U3050" s="1" t="s">
        <v>5705</v>
      </c>
      <c r="V3050" s="1" t="s">
        <v>11398</v>
      </c>
      <c r="W3050" s="1" t="s">
        <v>145</v>
      </c>
      <c r="X3050" s="1" t="s">
        <v>7059</v>
      </c>
      <c r="Y3050" s="1" t="s">
        <v>3003</v>
      </c>
      <c r="Z3050" s="1" t="s">
        <v>8074</v>
      </c>
      <c r="AC3050" s="1">
        <v>19</v>
      </c>
      <c r="AD3050" s="1" t="s">
        <v>188</v>
      </c>
      <c r="AE3050" s="1" t="s">
        <v>8734</v>
      </c>
      <c r="AJ3050" s="1" t="s">
        <v>17</v>
      </c>
      <c r="AK3050" s="1" t="s">
        <v>8908</v>
      </c>
      <c r="AL3050" s="1" t="s">
        <v>51</v>
      </c>
      <c r="AM3050" s="1" t="s">
        <v>8849</v>
      </c>
      <c r="AT3050" s="1" t="s">
        <v>2792</v>
      </c>
      <c r="AU3050" s="1" t="s">
        <v>7011</v>
      </c>
      <c r="AV3050" s="1" t="s">
        <v>2793</v>
      </c>
      <c r="AW3050" s="1" t="s">
        <v>8537</v>
      </c>
      <c r="BG3050" s="1" t="s">
        <v>869</v>
      </c>
      <c r="BH3050" s="1" t="s">
        <v>9173</v>
      </c>
      <c r="BI3050" s="1" t="s">
        <v>5698</v>
      </c>
      <c r="BJ3050" s="1" t="s">
        <v>10102</v>
      </c>
      <c r="BK3050" s="1" t="s">
        <v>335</v>
      </c>
      <c r="BL3050" s="1" t="s">
        <v>6942</v>
      </c>
      <c r="BM3050" s="1" t="s">
        <v>5649</v>
      </c>
      <c r="BN3050" s="1" t="s">
        <v>10035</v>
      </c>
      <c r="BO3050" s="1" t="s">
        <v>618</v>
      </c>
      <c r="BP3050" s="1" t="s">
        <v>6817</v>
      </c>
      <c r="BQ3050" s="1" t="s">
        <v>5706</v>
      </c>
      <c r="BR3050" s="1" t="s">
        <v>8972</v>
      </c>
      <c r="BS3050" s="1" t="s">
        <v>57</v>
      </c>
      <c r="BT3050" s="1" t="s">
        <v>8919</v>
      </c>
    </row>
    <row r="3051" spans="1:72" ht="13.5" customHeight="1" x14ac:dyDescent="0.25">
      <c r="A3051" s="4" t="str">
        <f t="shared" si="92"/>
        <v>1687_풍각남면_306</v>
      </c>
      <c r="B3051" s="1">
        <v>1687</v>
      </c>
      <c r="C3051" s="1" t="s">
        <v>11322</v>
      </c>
      <c r="D3051" s="1" t="s">
        <v>11323</v>
      </c>
      <c r="E3051" s="1">
        <v>3050</v>
      </c>
      <c r="F3051" s="1">
        <v>15</v>
      </c>
      <c r="G3051" s="1" t="s">
        <v>5576</v>
      </c>
      <c r="H3051" s="1" t="s">
        <v>6470</v>
      </c>
      <c r="I3051" s="1">
        <v>4</v>
      </c>
      <c r="L3051" s="1">
        <v>4</v>
      </c>
      <c r="M3051" s="1" t="s">
        <v>12735</v>
      </c>
      <c r="N3051" s="1" t="s">
        <v>13236</v>
      </c>
      <c r="S3051" s="1" t="s">
        <v>52</v>
      </c>
      <c r="T3051" s="1" t="s">
        <v>6593</v>
      </c>
      <c r="W3051" s="1" t="s">
        <v>98</v>
      </c>
      <c r="X3051" s="1" t="s">
        <v>11439</v>
      </c>
      <c r="Y3051" s="1" t="s">
        <v>140</v>
      </c>
      <c r="Z3051" s="1" t="s">
        <v>7129</v>
      </c>
      <c r="AC3051" s="1">
        <v>22</v>
      </c>
      <c r="AD3051" s="1" t="s">
        <v>253</v>
      </c>
      <c r="AE3051" s="1" t="s">
        <v>8742</v>
      </c>
      <c r="AJ3051" s="1" t="s">
        <v>17</v>
      </c>
      <c r="AK3051" s="1" t="s">
        <v>8908</v>
      </c>
      <c r="AL3051" s="1" t="s">
        <v>56</v>
      </c>
      <c r="AM3051" s="1" t="s">
        <v>11552</v>
      </c>
      <c r="AT3051" s="1" t="s">
        <v>60</v>
      </c>
      <c r="AU3051" s="1" t="s">
        <v>7012</v>
      </c>
      <c r="AV3051" s="1" t="s">
        <v>5707</v>
      </c>
      <c r="AW3051" s="1" t="s">
        <v>9679</v>
      </c>
      <c r="BG3051" s="1" t="s">
        <v>60</v>
      </c>
      <c r="BH3051" s="1" t="s">
        <v>7012</v>
      </c>
      <c r="BI3051" s="1" t="s">
        <v>5708</v>
      </c>
      <c r="BJ3051" s="1" t="s">
        <v>10274</v>
      </c>
      <c r="BK3051" s="1" t="s">
        <v>60</v>
      </c>
      <c r="BL3051" s="1" t="s">
        <v>7012</v>
      </c>
      <c r="BM3051" s="1" t="s">
        <v>960</v>
      </c>
      <c r="BN3051" s="1" t="s">
        <v>9990</v>
      </c>
      <c r="BO3051" s="1" t="s">
        <v>78</v>
      </c>
      <c r="BP3051" s="1" t="s">
        <v>6689</v>
      </c>
      <c r="BQ3051" s="1" t="s">
        <v>5709</v>
      </c>
      <c r="BR3051" s="1" t="s">
        <v>12019</v>
      </c>
      <c r="BS3051" s="1" t="s">
        <v>56</v>
      </c>
      <c r="BT3051" s="1" t="s">
        <v>11552</v>
      </c>
    </row>
    <row r="3052" spans="1:72" ht="13.5" customHeight="1" x14ac:dyDescent="0.25">
      <c r="A3052" s="4" t="str">
        <f t="shared" si="92"/>
        <v>1687_풍각남면_306</v>
      </c>
      <c r="B3052" s="1">
        <v>1687</v>
      </c>
      <c r="C3052" s="1" t="s">
        <v>11322</v>
      </c>
      <c r="D3052" s="1" t="s">
        <v>11323</v>
      </c>
      <c r="E3052" s="1">
        <v>3051</v>
      </c>
      <c r="F3052" s="1">
        <v>15</v>
      </c>
      <c r="G3052" s="1" t="s">
        <v>5576</v>
      </c>
      <c r="H3052" s="1" t="s">
        <v>6470</v>
      </c>
      <c r="I3052" s="1">
        <v>4</v>
      </c>
      <c r="L3052" s="1">
        <v>4</v>
      </c>
      <c r="M3052" s="1" t="s">
        <v>12735</v>
      </c>
      <c r="N3052" s="1" t="s">
        <v>13236</v>
      </c>
      <c r="S3052" s="1" t="s">
        <v>66</v>
      </c>
      <c r="T3052" s="1" t="s">
        <v>11384</v>
      </c>
      <c r="U3052" s="1" t="s">
        <v>2792</v>
      </c>
      <c r="V3052" s="1" t="s">
        <v>7011</v>
      </c>
      <c r="Y3052" s="1" t="s">
        <v>2793</v>
      </c>
      <c r="Z3052" s="1" t="s">
        <v>8537</v>
      </c>
      <c r="AC3052" s="1">
        <v>72</v>
      </c>
      <c r="AD3052" s="1" t="s">
        <v>150</v>
      </c>
      <c r="AE3052" s="1" t="s">
        <v>8731</v>
      </c>
    </row>
    <row r="3053" spans="1:72" ht="13.5" customHeight="1" x14ac:dyDescent="0.25">
      <c r="A3053" s="4" t="str">
        <f t="shared" si="92"/>
        <v>1687_풍각남면_306</v>
      </c>
      <c r="B3053" s="1">
        <v>1687</v>
      </c>
      <c r="C3053" s="1" t="s">
        <v>11322</v>
      </c>
      <c r="D3053" s="1" t="s">
        <v>11323</v>
      </c>
      <c r="E3053" s="1">
        <v>3052</v>
      </c>
      <c r="F3053" s="1">
        <v>15</v>
      </c>
      <c r="G3053" s="1" t="s">
        <v>5576</v>
      </c>
      <c r="H3053" s="1" t="s">
        <v>6470</v>
      </c>
      <c r="I3053" s="1">
        <v>4</v>
      </c>
      <c r="L3053" s="1">
        <v>4</v>
      </c>
      <c r="M3053" s="1" t="s">
        <v>12735</v>
      </c>
      <c r="N3053" s="1" t="s">
        <v>13236</v>
      </c>
      <c r="S3053" s="1" t="s">
        <v>68</v>
      </c>
      <c r="T3053" s="1" t="s">
        <v>6595</v>
      </c>
      <c r="U3053" s="1" t="s">
        <v>577</v>
      </c>
      <c r="V3053" s="1" t="s">
        <v>6707</v>
      </c>
      <c r="W3053" s="1" t="s">
        <v>1254</v>
      </c>
      <c r="X3053" s="1" t="s">
        <v>7079</v>
      </c>
      <c r="Y3053" s="1" t="s">
        <v>140</v>
      </c>
      <c r="Z3053" s="1" t="s">
        <v>7129</v>
      </c>
      <c r="AC3053" s="1">
        <v>56</v>
      </c>
      <c r="AD3053" s="1" t="s">
        <v>521</v>
      </c>
      <c r="AE3053" s="1" t="s">
        <v>8761</v>
      </c>
    </row>
    <row r="3054" spans="1:72" ht="13.5" customHeight="1" x14ac:dyDescent="0.25">
      <c r="A3054" s="4" t="str">
        <f t="shared" si="92"/>
        <v>1687_풍각남면_306</v>
      </c>
      <c r="B3054" s="1">
        <v>1687</v>
      </c>
      <c r="C3054" s="1" t="s">
        <v>11322</v>
      </c>
      <c r="D3054" s="1" t="s">
        <v>11323</v>
      </c>
      <c r="E3054" s="1">
        <v>3053</v>
      </c>
      <c r="F3054" s="1">
        <v>15</v>
      </c>
      <c r="G3054" s="1" t="s">
        <v>5576</v>
      </c>
      <c r="H3054" s="1" t="s">
        <v>6470</v>
      </c>
      <c r="I3054" s="1">
        <v>4</v>
      </c>
      <c r="L3054" s="1">
        <v>4</v>
      </c>
      <c r="M3054" s="1" t="s">
        <v>12735</v>
      </c>
      <c r="N3054" s="1" t="s">
        <v>13236</v>
      </c>
      <c r="S3054" s="1" t="s">
        <v>265</v>
      </c>
      <c r="T3054" s="1" t="s">
        <v>6603</v>
      </c>
      <c r="Y3054" s="1" t="s">
        <v>5582</v>
      </c>
      <c r="Z3054" s="1" t="s">
        <v>11490</v>
      </c>
      <c r="AC3054" s="1">
        <v>13</v>
      </c>
      <c r="AD3054" s="1" t="s">
        <v>314</v>
      </c>
      <c r="AE3054" s="1" t="s">
        <v>8747</v>
      </c>
    </row>
    <row r="3055" spans="1:72" ht="13.5" customHeight="1" x14ac:dyDescent="0.25">
      <c r="A3055" s="4" t="str">
        <f t="shared" si="92"/>
        <v>1687_풍각남면_306</v>
      </c>
      <c r="B3055" s="1">
        <v>1687</v>
      </c>
      <c r="C3055" s="1" t="s">
        <v>11322</v>
      </c>
      <c r="D3055" s="1" t="s">
        <v>11323</v>
      </c>
      <c r="E3055" s="1">
        <v>3054</v>
      </c>
      <c r="F3055" s="1">
        <v>15</v>
      </c>
      <c r="G3055" s="1" t="s">
        <v>5576</v>
      </c>
      <c r="H3055" s="1" t="s">
        <v>6470</v>
      </c>
      <c r="I3055" s="1">
        <v>4</v>
      </c>
      <c r="L3055" s="1">
        <v>5</v>
      </c>
      <c r="M3055" s="1" t="s">
        <v>12736</v>
      </c>
      <c r="N3055" s="1" t="s">
        <v>13237</v>
      </c>
      <c r="Q3055" s="1" t="s">
        <v>13993</v>
      </c>
      <c r="R3055" s="1" t="s">
        <v>6590</v>
      </c>
      <c r="T3055" s="1" t="s">
        <v>11368</v>
      </c>
      <c r="U3055" s="1" t="s">
        <v>4418</v>
      </c>
      <c r="V3055" s="1" t="s">
        <v>11391</v>
      </c>
      <c r="W3055" s="1" t="s">
        <v>74</v>
      </c>
      <c r="X3055" s="1" t="s">
        <v>7057</v>
      </c>
      <c r="Y3055" s="1" t="s">
        <v>140</v>
      </c>
      <c r="Z3055" s="1" t="s">
        <v>7129</v>
      </c>
      <c r="AC3055" s="1">
        <v>45</v>
      </c>
      <c r="AD3055" s="1" t="s">
        <v>406</v>
      </c>
      <c r="AE3055" s="1" t="s">
        <v>8755</v>
      </c>
      <c r="AJ3055" s="1" t="s">
        <v>17</v>
      </c>
      <c r="AK3055" s="1" t="s">
        <v>8908</v>
      </c>
      <c r="AL3055" s="1" t="s">
        <v>238</v>
      </c>
      <c r="AM3055" s="1" t="s">
        <v>8872</v>
      </c>
      <c r="AT3055" s="1" t="s">
        <v>618</v>
      </c>
      <c r="AU3055" s="1" t="s">
        <v>6817</v>
      </c>
      <c r="AV3055" s="1" t="s">
        <v>5710</v>
      </c>
      <c r="AW3055" s="1" t="s">
        <v>9680</v>
      </c>
      <c r="BG3055" s="1" t="s">
        <v>618</v>
      </c>
      <c r="BH3055" s="1" t="s">
        <v>6817</v>
      </c>
      <c r="BI3055" s="1" t="s">
        <v>5711</v>
      </c>
      <c r="BJ3055" s="1" t="s">
        <v>8694</v>
      </c>
      <c r="BK3055" s="1" t="s">
        <v>618</v>
      </c>
      <c r="BL3055" s="1" t="s">
        <v>6817</v>
      </c>
      <c r="BM3055" s="1" t="s">
        <v>2592</v>
      </c>
      <c r="BN3055" s="1" t="s">
        <v>7729</v>
      </c>
      <c r="BO3055" s="1" t="s">
        <v>60</v>
      </c>
      <c r="BP3055" s="1" t="s">
        <v>7012</v>
      </c>
      <c r="BQ3055" s="1" t="s">
        <v>5712</v>
      </c>
      <c r="BR3055" s="1" t="s">
        <v>12239</v>
      </c>
      <c r="BS3055" s="1" t="s">
        <v>522</v>
      </c>
      <c r="BT3055" s="1" t="s">
        <v>8889</v>
      </c>
    </row>
    <row r="3056" spans="1:72" ht="13.5" customHeight="1" x14ac:dyDescent="0.25">
      <c r="A3056" s="4" t="str">
        <f t="shared" si="92"/>
        <v>1687_풍각남면_306</v>
      </c>
      <c r="B3056" s="1">
        <v>1687</v>
      </c>
      <c r="C3056" s="1" t="s">
        <v>11322</v>
      </c>
      <c r="D3056" s="1" t="s">
        <v>11323</v>
      </c>
      <c r="E3056" s="1">
        <v>3055</v>
      </c>
      <c r="F3056" s="1">
        <v>15</v>
      </c>
      <c r="G3056" s="1" t="s">
        <v>5576</v>
      </c>
      <c r="H3056" s="1" t="s">
        <v>6470</v>
      </c>
      <c r="I3056" s="1">
        <v>4</v>
      </c>
      <c r="L3056" s="1">
        <v>5</v>
      </c>
      <c r="M3056" s="1" t="s">
        <v>12736</v>
      </c>
      <c r="N3056" s="1" t="s">
        <v>13237</v>
      </c>
      <c r="S3056" s="1" t="s">
        <v>68</v>
      </c>
      <c r="T3056" s="1" t="s">
        <v>6595</v>
      </c>
      <c r="Y3056" s="1" t="s">
        <v>5542</v>
      </c>
      <c r="Z3056" s="1" t="s">
        <v>8538</v>
      </c>
      <c r="AF3056" s="1" t="s">
        <v>571</v>
      </c>
      <c r="AG3056" s="1" t="s">
        <v>7068</v>
      </c>
    </row>
    <row r="3057" spans="1:73" ht="13.5" customHeight="1" x14ac:dyDescent="0.25">
      <c r="A3057" s="4" t="str">
        <f t="shared" si="92"/>
        <v>1687_풍각남면_306</v>
      </c>
      <c r="B3057" s="1">
        <v>1687</v>
      </c>
      <c r="C3057" s="1" t="s">
        <v>11322</v>
      </c>
      <c r="D3057" s="1" t="s">
        <v>11323</v>
      </c>
      <c r="E3057" s="1">
        <v>3056</v>
      </c>
      <c r="F3057" s="1">
        <v>15</v>
      </c>
      <c r="G3057" s="1" t="s">
        <v>5576</v>
      </c>
      <c r="H3057" s="1" t="s">
        <v>6470</v>
      </c>
      <c r="I3057" s="1">
        <v>4</v>
      </c>
      <c r="L3057" s="1">
        <v>5</v>
      </c>
      <c r="M3057" s="1" t="s">
        <v>12736</v>
      </c>
      <c r="N3057" s="1" t="s">
        <v>13237</v>
      </c>
      <c r="S3057" s="1" t="s">
        <v>93</v>
      </c>
      <c r="T3057" s="1" t="s">
        <v>6597</v>
      </c>
      <c r="Y3057" s="1" t="s">
        <v>5713</v>
      </c>
      <c r="Z3057" s="1" t="s">
        <v>8539</v>
      </c>
      <c r="AC3057" s="1">
        <v>14</v>
      </c>
      <c r="AD3057" s="1" t="s">
        <v>240</v>
      </c>
      <c r="AE3057" s="1" t="s">
        <v>8740</v>
      </c>
    </row>
    <row r="3058" spans="1:73" ht="13.5" customHeight="1" x14ac:dyDescent="0.25">
      <c r="A3058" s="4" t="str">
        <f t="shared" si="92"/>
        <v>1687_풍각남면_306</v>
      </c>
      <c r="B3058" s="1">
        <v>1687</v>
      </c>
      <c r="C3058" s="1" t="s">
        <v>11322</v>
      </c>
      <c r="D3058" s="1" t="s">
        <v>11323</v>
      </c>
      <c r="E3058" s="1">
        <v>3057</v>
      </c>
      <c r="F3058" s="1">
        <v>15</v>
      </c>
      <c r="G3058" s="1" t="s">
        <v>5576</v>
      </c>
      <c r="H3058" s="1" t="s">
        <v>6470</v>
      </c>
      <c r="I3058" s="1">
        <v>4</v>
      </c>
      <c r="L3058" s="1">
        <v>5</v>
      </c>
      <c r="M3058" s="1" t="s">
        <v>12736</v>
      </c>
      <c r="N3058" s="1" t="s">
        <v>13237</v>
      </c>
      <c r="S3058" s="1" t="s">
        <v>70</v>
      </c>
      <c r="T3058" s="1" t="s">
        <v>6596</v>
      </c>
      <c r="Y3058" s="1" t="s">
        <v>4345</v>
      </c>
      <c r="Z3058" s="1" t="s">
        <v>8167</v>
      </c>
      <c r="AC3058" s="1">
        <v>9</v>
      </c>
      <c r="AD3058" s="1" t="s">
        <v>594</v>
      </c>
      <c r="AE3058" s="1" t="s">
        <v>8763</v>
      </c>
    </row>
    <row r="3059" spans="1:73" ht="13.5" customHeight="1" x14ac:dyDescent="0.25">
      <c r="A3059" s="4" t="str">
        <f t="shared" si="92"/>
        <v>1687_풍각남면_306</v>
      </c>
      <c r="B3059" s="1">
        <v>1687</v>
      </c>
      <c r="C3059" s="1" t="s">
        <v>11322</v>
      </c>
      <c r="D3059" s="1" t="s">
        <v>11323</v>
      </c>
      <c r="E3059" s="1">
        <v>3058</v>
      </c>
      <c r="F3059" s="1">
        <v>15</v>
      </c>
      <c r="G3059" s="1" t="s">
        <v>5576</v>
      </c>
      <c r="H3059" s="1" t="s">
        <v>6470</v>
      </c>
      <c r="I3059" s="1">
        <v>4</v>
      </c>
      <c r="L3059" s="1">
        <v>5</v>
      </c>
      <c r="M3059" s="1" t="s">
        <v>12736</v>
      </c>
      <c r="N3059" s="1" t="s">
        <v>13237</v>
      </c>
      <c r="S3059" s="1" t="s">
        <v>93</v>
      </c>
      <c r="T3059" s="1" t="s">
        <v>6597</v>
      </c>
      <c r="Y3059" s="1" t="s">
        <v>842</v>
      </c>
      <c r="Z3059" s="1" t="s">
        <v>7275</v>
      </c>
      <c r="AC3059" s="1">
        <v>6</v>
      </c>
      <c r="AD3059" s="1" t="s">
        <v>333</v>
      </c>
      <c r="AE3059" s="1" t="s">
        <v>8749</v>
      </c>
    </row>
    <row r="3060" spans="1:73" ht="13.5" customHeight="1" x14ac:dyDescent="0.25">
      <c r="A3060" s="4" t="str">
        <f t="shared" si="92"/>
        <v>1687_풍각남면_306</v>
      </c>
      <c r="B3060" s="1">
        <v>1687</v>
      </c>
      <c r="C3060" s="1" t="s">
        <v>11322</v>
      </c>
      <c r="D3060" s="1" t="s">
        <v>11323</v>
      </c>
      <c r="E3060" s="1">
        <v>3059</v>
      </c>
      <c r="F3060" s="1">
        <v>15</v>
      </c>
      <c r="G3060" s="1" t="s">
        <v>5576</v>
      </c>
      <c r="H3060" s="1" t="s">
        <v>6470</v>
      </c>
      <c r="I3060" s="1">
        <v>5</v>
      </c>
      <c r="J3060" s="1" t="s">
        <v>5714</v>
      </c>
      <c r="K3060" s="1" t="s">
        <v>6561</v>
      </c>
      <c r="L3060" s="1">
        <v>1</v>
      </c>
      <c r="M3060" s="1" t="s">
        <v>12737</v>
      </c>
      <c r="N3060" s="1" t="s">
        <v>13238</v>
      </c>
      <c r="T3060" s="1" t="s">
        <v>11369</v>
      </c>
      <c r="U3060" s="1" t="s">
        <v>1986</v>
      </c>
      <c r="V3060" s="1" t="s">
        <v>6796</v>
      </c>
      <c r="W3060" s="1" t="s">
        <v>1729</v>
      </c>
      <c r="X3060" s="1" t="s">
        <v>7084</v>
      </c>
      <c r="Y3060" s="1" t="s">
        <v>5715</v>
      </c>
      <c r="Z3060" s="1" t="s">
        <v>8540</v>
      </c>
      <c r="AC3060" s="1">
        <v>43</v>
      </c>
      <c r="AD3060" s="1" t="s">
        <v>382</v>
      </c>
      <c r="AE3060" s="1" t="s">
        <v>8753</v>
      </c>
      <c r="AJ3060" s="1" t="s">
        <v>17</v>
      </c>
      <c r="AK3060" s="1" t="s">
        <v>8908</v>
      </c>
      <c r="AL3060" s="1" t="s">
        <v>51</v>
      </c>
      <c r="AM3060" s="1" t="s">
        <v>8849</v>
      </c>
      <c r="AT3060" s="1" t="s">
        <v>60</v>
      </c>
      <c r="AU3060" s="1" t="s">
        <v>7012</v>
      </c>
      <c r="AV3060" s="1" t="s">
        <v>5716</v>
      </c>
      <c r="AW3060" s="1" t="s">
        <v>8541</v>
      </c>
      <c r="BG3060" s="1" t="s">
        <v>180</v>
      </c>
      <c r="BH3060" s="1" t="s">
        <v>6712</v>
      </c>
      <c r="BI3060" s="1" t="s">
        <v>2925</v>
      </c>
      <c r="BJ3060" s="1" t="s">
        <v>8066</v>
      </c>
      <c r="BK3060" s="1" t="s">
        <v>60</v>
      </c>
      <c r="BL3060" s="1" t="s">
        <v>7012</v>
      </c>
      <c r="BM3060" s="1" t="s">
        <v>5717</v>
      </c>
      <c r="BN3060" s="1" t="s">
        <v>10266</v>
      </c>
      <c r="BO3060" s="1" t="s">
        <v>60</v>
      </c>
      <c r="BP3060" s="1" t="s">
        <v>7012</v>
      </c>
      <c r="BQ3060" s="1" t="s">
        <v>5084</v>
      </c>
      <c r="BR3060" s="1" t="s">
        <v>11663</v>
      </c>
      <c r="BS3060" s="1" t="s">
        <v>56</v>
      </c>
      <c r="BT3060" s="1" t="s">
        <v>11552</v>
      </c>
      <c r="BU3060" s="1" t="s">
        <v>14231</v>
      </c>
    </row>
    <row r="3061" spans="1:73" ht="13.5" customHeight="1" x14ac:dyDescent="0.25">
      <c r="A3061" s="4" t="str">
        <f t="shared" si="92"/>
        <v>1687_풍각남면_306</v>
      </c>
      <c r="B3061" s="1">
        <v>1687</v>
      </c>
      <c r="C3061" s="1" t="s">
        <v>11322</v>
      </c>
      <c r="D3061" s="1" t="s">
        <v>11323</v>
      </c>
      <c r="E3061" s="1">
        <v>3060</v>
      </c>
      <c r="F3061" s="1">
        <v>15</v>
      </c>
      <c r="G3061" s="1" t="s">
        <v>5576</v>
      </c>
      <c r="H3061" s="1" t="s">
        <v>6470</v>
      </c>
      <c r="I3061" s="1">
        <v>5</v>
      </c>
      <c r="L3061" s="1">
        <v>1</v>
      </c>
      <c r="M3061" s="1" t="s">
        <v>12737</v>
      </c>
      <c r="N3061" s="1" t="s">
        <v>13238</v>
      </c>
      <c r="S3061" s="1" t="s">
        <v>52</v>
      </c>
      <c r="T3061" s="1" t="s">
        <v>6593</v>
      </c>
      <c r="W3061" s="1" t="s">
        <v>3491</v>
      </c>
      <c r="X3061" s="1" t="s">
        <v>7098</v>
      </c>
      <c r="Y3061" s="1" t="s">
        <v>140</v>
      </c>
      <c r="Z3061" s="1" t="s">
        <v>7129</v>
      </c>
      <c r="AC3061" s="1">
        <v>32</v>
      </c>
      <c r="AD3061" s="1" t="s">
        <v>633</v>
      </c>
      <c r="AE3061" s="1" t="s">
        <v>7260</v>
      </c>
      <c r="AJ3061" s="1" t="s">
        <v>17</v>
      </c>
      <c r="AK3061" s="1" t="s">
        <v>8908</v>
      </c>
      <c r="AL3061" s="1" t="s">
        <v>3297</v>
      </c>
      <c r="AM3061" s="1" t="s">
        <v>8956</v>
      </c>
      <c r="AT3061" s="1" t="s">
        <v>173</v>
      </c>
      <c r="AU3061" s="1" t="s">
        <v>6934</v>
      </c>
      <c r="AV3061" s="1" t="s">
        <v>886</v>
      </c>
      <c r="AW3061" s="1" t="s">
        <v>7287</v>
      </c>
      <c r="BG3061" s="1" t="s">
        <v>5718</v>
      </c>
      <c r="BH3061" s="1" t="s">
        <v>13384</v>
      </c>
      <c r="BI3061" s="1" t="s">
        <v>5719</v>
      </c>
      <c r="BJ3061" s="1" t="s">
        <v>9389</v>
      </c>
      <c r="BK3061" s="1" t="s">
        <v>5184</v>
      </c>
      <c r="BL3061" s="1" t="s">
        <v>9943</v>
      </c>
      <c r="BM3061" s="1" t="s">
        <v>3606</v>
      </c>
      <c r="BN3061" s="1" t="s">
        <v>10577</v>
      </c>
      <c r="BO3061" s="1" t="s">
        <v>180</v>
      </c>
      <c r="BP3061" s="1" t="s">
        <v>6712</v>
      </c>
      <c r="BQ3061" s="1" t="s">
        <v>5186</v>
      </c>
      <c r="BR3061" s="1" t="s">
        <v>11167</v>
      </c>
      <c r="BS3061" s="1" t="s">
        <v>77</v>
      </c>
      <c r="BT3061" s="1" t="s">
        <v>8882</v>
      </c>
    </row>
    <row r="3062" spans="1:73" ht="13.5" customHeight="1" x14ac:dyDescent="0.25">
      <c r="A3062" s="4" t="str">
        <f t="shared" si="92"/>
        <v>1687_풍각남면_306</v>
      </c>
      <c r="B3062" s="1">
        <v>1687</v>
      </c>
      <c r="C3062" s="1" t="s">
        <v>11322</v>
      </c>
      <c r="D3062" s="1" t="s">
        <v>11323</v>
      </c>
      <c r="E3062" s="1">
        <v>3061</v>
      </c>
      <c r="F3062" s="1">
        <v>15</v>
      </c>
      <c r="G3062" s="1" t="s">
        <v>5576</v>
      </c>
      <c r="H3062" s="1" t="s">
        <v>6470</v>
      </c>
      <c r="I3062" s="1">
        <v>5</v>
      </c>
      <c r="L3062" s="1">
        <v>1</v>
      </c>
      <c r="M3062" s="1" t="s">
        <v>12737</v>
      </c>
      <c r="N3062" s="1" t="s">
        <v>13238</v>
      </c>
      <c r="S3062" s="1" t="s">
        <v>66</v>
      </c>
      <c r="T3062" s="1" t="s">
        <v>11384</v>
      </c>
      <c r="U3062" s="1" t="s">
        <v>60</v>
      </c>
      <c r="V3062" s="1" t="s">
        <v>7012</v>
      </c>
      <c r="Y3062" s="1" t="s">
        <v>5716</v>
      </c>
      <c r="Z3062" s="1" t="s">
        <v>8541</v>
      </c>
      <c r="AC3062" s="1">
        <v>74</v>
      </c>
      <c r="AD3062" s="1" t="s">
        <v>240</v>
      </c>
      <c r="AE3062" s="1" t="s">
        <v>8740</v>
      </c>
    </row>
    <row r="3063" spans="1:73" ht="13.5" customHeight="1" x14ac:dyDescent="0.25">
      <c r="A3063" s="4" t="str">
        <f t="shared" si="92"/>
        <v>1687_풍각남면_306</v>
      </c>
      <c r="B3063" s="1">
        <v>1687</v>
      </c>
      <c r="C3063" s="1" t="s">
        <v>11322</v>
      </c>
      <c r="D3063" s="1" t="s">
        <v>11323</v>
      </c>
      <c r="E3063" s="1">
        <v>3062</v>
      </c>
      <c r="F3063" s="1">
        <v>15</v>
      </c>
      <c r="G3063" s="1" t="s">
        <v>5576</v>
      </c>
      <c r="H3063" s="1" t="s">
        <v>6470</v>
      </c>
      <c r="I3063" s="1">
        <v>5</v>
      </c>
      <c r="L3063" s="1">
        <v>1</v>
      </c>
      <c r="M3063" s="1" t="s">
        <v>12737</v>
      </c>
      <c r="N3063" s="1" t="s">
        <v>13238</v>
      </c>
      <c r="S3063" s="1" t="s">
        <v>68</v>
      </c>
      <c r="T3063" s="1" t="s">
        <v>6595</v>
      </c>
      <c r="W3063" s="1" t="s">
        <v>98</v>
      </c>
      <c r="X3063" s="1" t="s">
        <v>11439</v>
      </c>
      <c r="Y3063" s="1" t="s">
        <v>140</v>
      </c>
      <c r="Z3063" s="1" t="s">
        <v>7129</v>
      </c>
      <c r="AC3063" s="1">
        <v>64</v>
      </c>
      <c r="AD3063" s="1" t="s">
        <v>72</v>
      </c>
      <c r="AE3063" s="1" t="s">
        <v>8718</v>
      </c>
    </row>
    <row r="3064" spans="1:73" ht="13.5" customHeight="1" x14ac:dyDescent="0.25">
      <c r="A3064" s="4" t="str">
        <f t="shared" si="92"/>
        <v>1687_풍각남면_306</v>
      </c>
      <c r="B3064" s="1">
        <v>1687</v>
      </c>
      <c r="C3064" s="1" t="s">
        <v>11322</v>
      </c>
      <c r="D3064" s="1" t="s">
        <v>11323</v>
      </c>
      <c r="E3064" s="1">
        <v>3063</v>
      </c>
      <c r="F3064" s="1">
        <v>15</v>
      </c>
      <c r="G3064" s="1" t="s">
        <v>5576</v>
      </c>
      <c r="H3064" s="1" t="s">
        <v>6470</v>
      </c>
      <c r="I3064" s="1">
        <v>5</v>
      </c>
      <c r="L3064" s="1">
        <v>1</v>
      </c>
      <c r="M3064" s="1" t="s">
        <v>12737</v>
      </c>
      <c r="N3064" s="1" t="s">
        <v>13238</v>
      </c>
      <c r="S3064" s="1" t="s">
        <v>147</v>
      </c>
      <c r="T3064" s="1" t="s">
        <v>6598</v>
      </c>
      <c r="U3064" s="1" t="s">
        <v>5720</v>
      </c>
      <c r="V3064" s="1" t="s">
        <v>7013</v>
      </c>
      <c r="Y3064" s="1" t="s">
        <v>4683</v>
      </c>
      <c r="Z3064" s="1" t="s">
        <v>8263</v>
      </c>
      <c r="AC3064" s="1">
        <v>29</v>
      </c>
      <c r="AD3064" s="1" t="s">
        <v>422</v>
      </c>
      <c r="AE3064" s="1" t="s">
        <v>8757</v>
      </c>
    </row>
    <row r="3065" spans="1:73" ht="13.5" customHeight="1" x14ac:dyDescent="0.25">
      <c r="A3065" s="4" t="str">
        <f t="shared" si="92"/>
        <v>1687_풍각남면_306</v>
      </c>
      <c r="B3065" s="1">
        <v>1687</v>
      </c>
      <c r="C3065" s="1" t="s">
        <v>11322</v>
      </c>
      <c r="D3065" s="1" t="s">
        <v>11323</v>
      </c>
      <c r="E3065" s="1">
        <v>3064</v>
      </c>
      <c r="F3065" s="1">
        <v>15</v>
      </c>
      <c r="G3065" s="1" t="s">
        <v>5576</v>
      </c>
      <c r="H3065" s="1" t="s">
        <v>6470</v>
      </c>
      <c r="I3065" s="1">
        <v>5</v>
      </c>
      <c r="L3065" s="1">
        <v>1</v>
      </c>
      <c r="M3065" s="1" t="s">
        <v>12737</v>
      </c>
      <c r="N3065" s="1" t="s">
        <v>13238</v>
      </c>
      <c r="S3065" s="1" t="s">
        <v>70</v>
      </c>
      <c r="T3065" s="1" t="s">
        <v>6596</v>
      </c>
      <c r="Y3065" s="1" t="s">
        <v>1415</v>
      </c>
      <c r="Z3065" s="1" t="s">
        <v>8542</v>
      </c>
      <c r="AC3065" s="1">
        <v>2</v>
      </c>
      <c r="AD3065" s="1" t="s">
        <v>69</v>
      </c>
      <c r="AE3065" s="1" t="s">
        <v>6722</v>
      </c>
      <c r="AF3065" s="1" t="s">
        <v>97</v>
      </c>
      <c r="AG3065" s="1" t="s">
        <v>8774</v>
      </c>
    </row>
    <row r="3066" spans="1:73" ht="13.5" customHeight="1" x14ac:dyDescent="0.25">
      <c r="A3066" s="4" t="str">
        <f t="shared" si="92"/>
        <v>1687_풍각남면_306</v>
      </c>
      <c r="B3066" s="1">
        <v>1687</v>
      </c>
      <c r="C3066" s="1" t="s">
        <v>11322</v>
      </c>
      <c r="D3066" s="1" t="s">
        <v>11323</v>
      </c>
      <c r="E3066" s="1">
        <v>3065</v>
      </c>
      <c r="F3066" s="1">
        <v>15</v>
      </c>
      <c r="G3066" s="1" t="s">
        <v>5576</v>
      </c>
      <c r="H3066" s="1" t="s">
        <v>6470</v>
      </c>
      <c r="I3066" s="1">
        <v>5</v>
      </c>
      <c r="L3066" s="1">
        <v>2</v>
      </c>
      <c r="M3066" s="1" t="s">
        <v>12738</v>
      </c>
      <c r="N3066" s="1" t="s">
        <v>13239</v>
      </c>
      <c r="T3066" s="1" t="s">
        <v>11368</v>
      </c>
      <c r="U3066" s="1" t="s">
        <v>4675</v>
      </c>
      <c r="V3066" s="1" t="s">
        <v>6961</v>
      </c>
      <c r="W3066" s="1" t="s">
        <v>1729</v>
      </c>
      <c r="X3066" s="1" t="s">
        <v>7084</v>
      </c>
      <c r="Y3066" s="1" t="s">
        <v>5721</v>
      </c>
      <c r="Z3066" s="1" t="s">
        <v>7614</v>
      </c>
      <c r="AC3066" s="1">
        <v>32</v>
      </c>
      <c r="AD3066" s="1" t="s">
        <v>633</v>
      </c>
      <c r="AE3066" s="1" t="s">
        <v>7260</v>
      </c>
      <c r="AJ3066" s="1" t="s">
        <v>17</v>
      </c>
      <c r="AK3066" s="1" t="s">
        <v>8908</v>
      </c>
      <c r="AL3066" s="1" t="s">
        <v>51</v>
      </c>
      <c r="AM3066" s="1" t="s">
        <v>8849</v>
      </c>
      <c r="AT3066" s="1" t="s">
        <v>60</v>
      </c>
      <c r="AU3066" s="1" t="s">
        <v>7012</v>
      </c>
      <c r="AV3066" s="1" t="s">
        <v>5722</v>
      </c>
      <c r="AW3066" s="1" t="s">
        <v>9681</v>
      </c>
      <c r="BG3066" s="1" t="s">
        <v>288</v>
      </c>
      <c r="BH3066" s="1" t="s">
        <v>6823</v>
      </c>
      <c r="BI3066" s="1" t="s">
        <v>5579</v>
      </c>
      <c r="BJ3066" s="1" t="s">
        <v>9363</v>
      </c>
      <c r="BK3066" s="1" t="s">
        <v>60</v>
      </c>
      <c r="BL3066" s="1" t="s">
        <v>7012</v>
      </c>
      <c r="BM3066" s="1" t="s">
        <v>5717</v>
      </c>
      <c r="BN3066" s="1" t="s">
        <v>10266</v>
      </c>
      <c r="BO3066" s="1" t="s">
        <v>60</v>
      </c>
      <c r="BP3066" s="1" t="s">
        <v>7012</v>
      </c>
      <c r="BQ3066" s="1" t="s">
        <v>13968</v>
      </c>
      <c r="BR3066" s="1" t="s">
        <v>11172</v>
      </c>
      <c r="BS3066" s="1" t="s">
        <v>106</v>
      </c>
      <c r="BT3066" s="1" t="s">
        <v>8894</v>
      </c>
      <c r="BU3066" s="1" t="s">
        <v>14231</v>
      </c>
    </row>
    <row r="3067" spans="1:73" ht="13.5" customHeight="1" x14ac:dyDescent="0.25">
      <c r="A3067" s="4" t="str">
        <f t="shared" si="92"/>
        <v>1687_풍각남면_306</v>
      </c>
      <c r="B3067" s="1">
        <v>1687</v>
      </c>
      <c r="C3067" s="1" t="s">
        <v>11322</v>
      </c>
      <c r="D3067" s="1" t="s">
        <v>11323</v>
      </c>
      <c r="E3067" s="1">
        <v>3066</v>
      </c>
      <c r="F3067" s="1">
        <v>15</v>
      </c>
      <c r="G3067" s="1" t="s">
        <v>5576</v>
      </c>
      <c r="H3067" s="1" t="s">
        <v>6470</v>
      </c>
      <c r="I3067" s="1">
        <v>5</v>
      </c>
      <c r="L3067" s="1">
        <v>2</v>
      </c>
      <c r="M3067" s="1" t="s">
        <v>12738</v>
      </c>
      <c r="N3067" s="1" t="s">
        <v>13239</v>
      </c>
      <c r="S3067" s="1" t="s">
        <v>52</v>
      </c>
      <c r="T3067" s="1" t="s">
        <v>6593</v>
      </c>
      <c r="W3067" s="1" t="s">
        <v>509</v>
      </c>
      <c r="X3067" s="1" t="s">
        <v>7067</v>
      </c>
      <c r="Y3067" s="1" t="s">
        <v>140</v>
      </c>
      <c r="Z3067" s="1" t="s">
        <v>7129</v>
      </c>
      <c r="AC3067" s="1">
        <v>27</v>
      </c>
      <c r="AD3067" s="1" t="s">
        <v>162</v>
      </c>
      <c r="AE3067" s="1" t="s">
        <v>8732</v>
      </c>
      <c r="AJ3067" s="1" t="s">
        <v>17</v>
      </c>
      <c r="AK3067" s="1" t="s">
        <v>8908</v>
      </c>
      <c r="AL3067" s="1" t="s">
        <v>13637</v>
      </c>
      <c r="AM3067" s="1" t="s">
        <v>11647</v>
      </c>
      <c r="AT3067" s="1" t="s">
        <v>5723</v>
      </c>
      <c r="AU3067" s="1" t="s">
        <v>9238</v>
      </c>
      <c r="AV3067" s="1" t="s">
        <v>5724</v>
      </c>
      <c r="AW3067" s="1" t="s">
        <v>9682</v>
      </c>
      <c r="BG3067" s="1" t="s">
        <v>60</v>
      </c>
      <c r="BH3067" s="1" t="s">
        <v>7012</v>
      </c>
      <c r="BI3067" s="1" t="s">
        <v>13994</v>
      </c>
      <c r="BJ3067" s="1" t="s">
        <v>10275</v>
      </c>
      <c r="BK3067" s="1" t="s">
        <v>60</v>
      </c>
      <c r="BL3067" s="1" t="s">
        <v>7012</v>
      </c>
      <c r="BM3067" s="1" t="s">
        <v>5725</v>
      </c>
      <c r="BN3067" s="1" t="s">
        <v>7070</v>
      </c>
      <c r="BO3067" s="1" t="s">
        <v>60</v>
      </c>
      <c r="BP3067" s="1" t="s">
        <v>7012</v>
      </c>
      <c r="BQ3067" s="1" t="s">
        <v>5726</v>
      </c>
      <c r="BR3067" s="1" t="s">
        <v>11210</v>
      </c>
      <c r="BS3067" s="1" t="s">
        <v>51</v>
      </c>
      <c r="BT3067" s="1" t="s">
        <v>8849</v>
      </c>
    </row>
    <row r="3068" spans="1:73" ht="13.5" customHeight="1" x14ac:dyDescent="0.25">
      <c r="A3068" s="4" t="str">
        <f t="shared" si="92"/>
        <v>1687_풍각남면_306</v>
      </c>
      <c r="B3068" s="1">
        <v>1687</v>
      </c>
      <c r="C3068" s="1" t="s">
        <v>11322</v>
      </c>
      <c r="D3068" s="1" t="s">
        <v>11323</v>
      </c>
      <c r="E3068" s="1">
        <v>3067</v>
      </c>
      <c r="F3068" s="1">
        <v>15</v>
      </c>
      <c r="G3068" s="1" t="s">
        <v>5576</v>
      </c>
      <c r="H3068" s="1" t="s">
        <v>6470</v>
      </c>
      <c r="I3068" s="1">
        <v>5</v>
      </c>
      <c r="L3068" s="1">
        <v>2</v>
      </c>
      <c r="M3068" s="1" t="s">
        <v>12738</v>
      </c>
      <c r="N3068" s="1" t="s">
        <v>13239</v>
      </c>
      <c r="S3068" s="1" t="s">
        <v>66</v>
      </c>
      <c r="T3068" s="1" t="s">
        <v>11384</v>
      </c>
      <c r="U3068" s="1" t="s">
        <v>487</v>
      </c>
      <c r="V3068" s="1" t="s">
        <v>6703</v>
      </c>
      <c r="Y3068" s="1" t="s">
        <v>4380</v>
      </c>
      <c r="Z3068" s="1" t="s">
        <v>8175</v>
      </c>
      <c r="AC3068" s="1">
        <v>67</v>
      </c>
      <c r="AD3068" s="1" t="s">
        <v>121</v>
      </c>
      <c r="AE3068" s="1" t="s">
        <v>8725</v>
      </c>
    </row>
    <row r="3069" spans="1:73" ht="13.5" customHeight="1" x14ac:dyDescent="0.25">
      <c r="A3069" s="4" t="str">
        <f t="shared" si="92"/>
        <v>1687_풍각남면_306</v>
      </c>
      <c r="B3069" s="1">
        <v>1687</v>
      </c>
      <c r="C3069" s="1" t="s">
        <v>11322</v>
      </c>
      <c r="D3069" s="1" t="s">
        <v>11323</v>
      </c>
      <c r="E3069" s="1">
        <v>3068</v>
      </c>
      <c r="F3069" s="1">
        <v>15</v>
      </c>
      <c r="G3069" s="1" t="s">
        <v>5576</v>
      </c>
      <c r="H3069" s="1" t="s">
        <v>6470</v>
      </c>
      <c r="I3069" s="1">
        <v>5</v>
      </c>
      <c r="L3069" s="1">
        <v>2</v>
      </c>
      <c r="M3069" s="1" t="s">
        <v>12738</v>
      </c>
      <c r="N3069" s="1" t="s">
        <v>13239</v>
      </c>
      <c r="S3069" s="1" t="s">
        <v>68</v>
      </c>
      <c r="T3069" s="1" t="s">
        <v>6595</v>
      </c>
      <c r="W3069" s="1" t="s">
        <v>560</v>
      </c>
      <c r="X3069" s="1" t="s">
        <v>7070</v>
      </c>
      <c r="Y3069" s="1" t="s">
        <v>140</v>
      </c>
      <c r="Z3069" s="1" t="s">
        <v>7129</v>
      </c>
      <c r="AC3069" s="1">
        <v>60</v>
      </c>
      <c r="AD3069" s="1" t="s">
        <v>312</v>
      </c>
      <c r="AE3069" s="1" t="s">
        <v>8746</v>
      </c>
    </row>
    <row r="3070" spans="1:73" ht="13.5" customHeight="1" x14ac:dyDescent="0.25">
      <c r="A3070" s="4" t="str">
        <f t="shared" si="92"/>
        <v>1687_풍각남면_306</v>
      </c>
      <c r="B3070" s="1">
        <v>1687</v>
      </c>
      <c r="C3070" s="1" t="s">
        <v>11322</v>
      </c>
      <c r="D3070" s="1" t="s">
        <v>11323</v>
      </c>
      <c r="E3070" s="1">
        <v>3069</v>
      </c>
      <c r="F3070" s="1">
        <v>15</v>
      </c>
      <c r="G3070" s="1" t="s">
        <v>5576</v>
      </c>
      <c r="H3070" s="1" t="s">
        <v>6470</v>
      </c>
      <c r="I3070" s="1">
        <v>5</v>
      </c>
      <c r="L3070" s="1">
        <v>3</v>
      </c>
      <c r="M3070" s="1" t="s">
        <v>13995</v>
      </c>
      <c r="N3070" s="1" t="s">
        <v>13240</v>
      </c>
      <c r="T3070" s="1" t="s">
        <v>11369</v>
      </c>
      <c r="U3070" s="1" t="s">
        <v>487</v>
      </c>
      <c r="V3070" s="1" t="s">
        <v>6703</v>
      </c>
      <c r="W3070" s="1" t="s">
        <v>1729</v>
      </c>
      <c r="X3070" s="1" t="s">
        <v>7084</v>
      </c>
      <c r="Y3070" s="1" t="s">
        <v>13931</v>
      </c>
      <c r="Z3070" s="1" t="s">
        <v>8248</v>
      </c>
      <c r="AC3070" s="1">
        <v>65</v>
      </c>
      <c r="AD3070" s="1" t="s">
        <v>133</v>
      </c>
      <c r="AE3070" s="1" t="s">
        <v>8727</v>
      </c>
      <c r="AJ3070" s="1" t="s">
        <v>17</v>
      </c>
      <c r="AK3070" s="1" t="s">
        <v>8908</v>
      </c>
      <c r="AL3070" s="1" t="s">
        <v>51</v>
      </c>
      <c r="AM3070" s="1" t="s">
        <v>8849</v>
      </c>
      <c r="AT3070" s="1" t="s">
        <v>293</v>
      </c>
      <c r="AU3070" s="1" t="s">
        <v>6947</v>
      </c>
      <c r="AV3070" s="1" t="s">
        <v>1783</v>
      </c>
      <c r="AW3070" s="1" t="s">
        <v>7916</v>
      </c>
      <c r="BG3070" s="1" t="s">
        <v>60</v>
      </c>
      <c r="BH3070" s="1" t="s">
        <v>7012</v>
      </c>
      <c r="BI3070" s="1" t="s">
        <v>5717</v>
      </c>
      <c r="BJ3070" s="1" t="s">
        <v>10266</v>
      </c>
      <c r="BK3070" s="1" t="s">
        <v>60</v>
      </c>
      <c r="BL3070" s="1" t="s">
        <v>7012</v>
      </c>
      <c r="BM3070" s="1" t="s">
        <v>5595</v>
      </c>
      <c r="BN3070" s="1" t="s">
        <v>10700</v>
      </c>
      <c r="BO3070" s="1" t="s">
        <v>78</v>
      </c>
      <c r="BP3070" s="1" t="s">
        <v>6689</v>
      </c>
      <c r="BQ3070" s="1" t="s">
        <v>5727</v>
      </c>
      <c r="BR3070" s="1" t="s">
        <v>11211</v>
      </c>
      <c r="BS3070" s="1" t="s">
        <v>537</v>
      </c>
      <c r="BT3070" s="1" t="s">
        <v>8937</v>
      </c>
      <c r="BU3070" s="1" t="s">
        <v>14232</v>
      </c>
    </row>
    <row r="3071" spans="1:73" ht="13.5" customHeight="1" x14ac:dyDescent="0.25">
      <c r="A3071" s="4" t="str">
        <f t="shared" si="92"/>
        <v>1687_풍각남면_306</v>
      </c>
      <c r="B3071" s="1">
        <v>1687</v>
      </c>
      <c r="C3071" s="1" t="s">
        <v>11322</v>
      </c>
      <c r="D3071" s="1" t="s">
        <v>11323</v>
      </c>
      <c r="E3071" s="1">
        <v>3070</v>
      </c>
      <c r="F3071" s="1">
        <v>15</v>
      </c>
      <c r="G3071" s="1" t="s">
        <v>5576</v>
      </c>
      <c r="H3071" s="1" t="s">
        <v>6470</v>
      </c>
      <c r="I3071" s="1">
        <v>5</v>
      </c>
      <c r="L3071" s="1">
        <v>3</v>
      </c>
      <c r="M3071" s="1" t="s">
        <v>13995</v>
      </c>
      <c r="N3071" s="1" t="s">
        <v>13240</v>
      </c>
      <c r="S3071" s="1" t="s">
        <v>52</v>
      </c>
      <c r="T3071" s="1" t="s">
        <v>6593</v>
      </c>
      <c r="W3071" s="1" t="s">
        <v>342</v>
      </c>
      <c r="X3071" s="1" t="s">
        <v>7064</v>
      </c>
      <c r="Y3071" s="1" t="s">
        <v>140</v>
      </c>
      <c r="Z3071" s="1" t="s">
        <v>7129</v>
      </c>
      <c r="AC3071" s="1">
        <v>60</v>
      </c>
      <c r="AD3071" s="1" t="s">
        <v>312</v>
      </c>
      <c r="AE3071" s="1" t="s">
        <v>8746</v>
      </c>
      <c r="AJ3071" s="1" t="s">
        <v>17</v>
      </c>
      <c r="AK3071" s="1" t="s">
        <v>8908</v>
      </c>
      <c r="AL3071" s="1" t="s">
        <v>537</v>
      </c>
      <c r="AM3071" s="1" t="s">
        <v>8937</v>
      </c>
      <c r="AT3071" s="1" t="s">
        <v>60</v>
      </c>
      <c r="AU3071" s="1" t="s">
        <v>7012</v>
      </c>
      <c r="AV3071" s="1" t="s">
        <v>3534</v>
      </c>
      <c r="AW3071" s="1" t="s">
        <v>7960</v>
      </c>
      <c r="BG3071" s="1" t="s">
        <v>78</v>
      </c>
      <c r="BH3071" s="1" t="s">
        <v>6689</v>
      </c>
      <c r="BI3071" s="1" t="s">
        <v>13965</v>
      </c>
      <c r="BJ3071" s="1" t="s">
        <v>7526</v>
      </c>
      <c r="BK3071" s="1" t="s">
        <v>60</v>
      </c>
      <c r="BL3071" s="1" t="s">
        <v>7012</v>
      </c>
      <c r="BM3071" s="1" t="s">
        <v>5728</v>
      </c>
      <c r="BN3071" s="1" t="s">
        <v>8645</v>
      </c>
      <c r="BO3071" s="1" t="s">
        <v>78</v>
      </c>
      <c r="BP3071" s="1" t="s">
        <v>6689</v>
      </c>
      <c r="BQ3071" s="1" t="s">
        <v>5729</v>
      </c>
      <c r="BR3071" s="1" t="s">
        <v>12061</v>
      </c>
      <c r="BS3071" s="1" t="s">
        <v>56</v>
      </c>
      <c r="BT3071" s="1" t="s">
        <v>11552</v>
      </c>
    </row>
    <row r="3072" spans="1:73" ht="13.5" customHeight="1" x14ac:dyDescent="0.25">
      <c r="A3072" s="4" t="str">
        <f t="shared" si="92"/>
        <v>1687_풍각남면_306</v>
      </c>
      <c r="B3072" s="1">
        <v>1687</v>
      </c>
      <c r="C3072" s="1" t="s">
        <v>11322</v>
      </c>
      <c r="D3072" s="1" t="s">
        <v>11323</v>
      </c>
      <c r="E3072" s="1">
        <v>3071</v>
      </c>
      <c r="F3072" s="1">
        <v>15</v>
      </c>
      <c r="G3072" s="1" t="s">
        <v>5576</v>
      </c>
      <c r="H3072" s="1" t="s">
        <v>6470</v>
      </c>
      <c r="I3072" s="1">
        <v>5</v>
      </c>
      <c r="L3072" s="1">
        <v>3</v>
      </c>
      <c r="M3072" s="1" t="s">
        <v>13995</v>
      </c>
      <c r="N3072" s="1" t="s">
        <v>13240</v>
      </c>
      <c r="S3072" s="1" t="s">
        <v>93</v>
      </c>
      <c r="T3072" s="1" t="s">
        <v>6597</v>
      </c>
      <c r="U3072" s="1" t="s">
        <v>5730</v>
      </c>
      <c r="V3072" s="1" t="s">
        <v>6788</v>
      </c>
      <c r="Y3072" s="1" t="s">
        <v>1942</v>
      </c>
      <c r="Z3072" s="1" t="s">
        <v>7576</v>
      </c>
      <c r="AC3072" s="1">
        <v>21</v>
      </c>
      <c r="AD3072" s="1" t="s">
        <v>415</v>
      </c>
      <c r="AE3072" s="1" t="s">
        <v>8756</v>
      </c>
    </row>
    <row r="3073" spans="1:73" ht="13.5" customHeight="1" x14ac:dyDescent="0.25">
      <c r="A3073" s="4" t="str">
        <f t="shared" si="92"/>
        <v>1687_풍각남면_306</v>
      </c>
      <c r="B3073" s="1">
        <v>1687</v>
      </c>
      <c r="C3073" s="1" t="s">
        <v>11322</v>
      </c>
      <c r="D3073" s="1" t="s">
        <v>11323</v>
      </c>
      <c r="E3073" s="1">
        <v>3072</v>
      </c>
      <c r="F3073" s="1">
        <v>15</v>
      </c>
      <c r="G3073" s="1" t="s">
        <v>5576</v>
      </c>
      <c r="H3073" s="1" t="s">
        <v>6470</v>
      </c>
      <c r="I3073" s="1">
        <v>5</v>
      </c>
      <c r="L3073" s="1">
        <v>3</v>
      </c>
      <c r="M3073" s="1" t="s">
        <v>13995</v>
      </c>
      <c r="N3073" s="1" t="s">
        <v>13240</v>
      </c>
      <c r="S3073" s="1" t="s">
        <v>341</v>
      </c>
      <c r="T3073" s="1" t="s">
        <v>6594</v>
      </c>
      <c r="W3073" s="1" t="s">
        <v>98</v>
      </c>
      <c r="X3073" s="1" t="s">
        <v>11439</v>
      </c>
      <c r="Y3073" s="1" t="s">
        <v>140</v>
      </c>
      <c r="Z3073" s="1" t="s">
        <v>7129</v>
      </c>
      <c r="AC3073" s="1">
        <v>20</v>
      </c>
      <c r="AD3073" s="1" t="s">
        <v>1066</v>
      </c>
      <c r="AE3073" s="1" t="s">
        <v>7176</v>
      </c>
      <c r="AF3073" s="1" t="s">
        <v>97</v>
      </c>
      <c r="AG3073" s="1" t="s">
        <v>8774</v>
      </c>
    </row>
    <row r="3074" spans="1:73" ht="13.5" customHeight="1" x14ac:dyDescent="0.25">
      <c r="A3074" s="4" t="str">
        <f t="shared" si="92"/>
        <v>1687_풍각남면_306</v>
      </c>
      <c r="B3074" s="1">
        <v>1687</v>
      </c>
      <c r="C3074" s="1" t="s">
        <v>11322</v>
      </c>
      <c r="D3074" s="1" t="s">
        <v>11323</v>
      </c>
      <c r="E3074" s="1">
        <v>3073</v>
      </c>
      <c r="F3074" s="1">
        <v>15</v>
      </c>
      <c r="G3074" s="1" t="s">
        <v>5576</v>
      </c>
      <c r="H3074" s="1" t="s">
        <v>6470</v>
      </c>
      <c r="I3074" s="1">
        <v>5</v>
      </c>
      <c r="L3074" s="1">
        <v>4</v>
      </c>
      <c r="M3074" s="1" t="s">
        <v>12739</v>
      </c>
      <c r="N3074" s="1" t="s">
        <v>13241</v>
      </c>
      <c r="T3074" s="1" t="s">
        <v>11368</v>
      </c>
      <c r="U3074" s="1" t="s">
        <v>227</v>
      </c>
      <c r="V3074" s="1" t="s">
        <v>6680</v>
      </c>
      <c r="W3074" s="1" t="s">
        <v>1729</v>
      </c>
      <c r="X3074" s="1" t="s">
        <v>7084</v>
      </c>
      <c r="Y3074" s="1" t="s">
        <v>5731</v>
      </c>
      <c r="Z3074" s="1" t="s">
        <v>7123</v>
      </c>
      <c r="AC3074" s="1">
        <v>38</v>
      </c>
      <c r="AD3074" s="1" t="s">
        <v>85</v>
      </c>
      <c r="AE3074" s="1" t="s">
        <v>8720</v>
      </c>
      <c r="AJ3074" s="1" t="s">
        <v>17</v>
      </c>
      <c r="AK3074" s="1" t="s">
        <v>8908</v>
      </c>
      <c r="AL3074" s="1" t="s">
        <v>51</v>
      </c>
      <c r="AM3074" s="1" t="s">
        <v>8849</v>
      </c>
      <c r="AT3074" s="1" t="s">
        <v>60</v>
      </c>
      <c r="AU3074" s="1" t="s">
        <v>7012</v>
      </c>
      <c r="AV3074" s="1" t="s">
        <v>13931</v>
      </c>
      <c r="AW3074" s="1" t="s">
        <v>8248</v>
      </c>
      <c r="BG3074" s="1" t="s">
        <v>60</v>
      </c>
      <c r="BH3074" s="1" t="s">
        <v>7012</v>
      </c>
      <c r="BI3074" s="1" t="s">
        <v>1783</v>
      </c>
      <c r="BJ3074" s="1" t="s">
        <v>7916</v>
      </c>
      <c r="BK3074" s="1" t="s">
        <v>60</v>
      </c>
      <c r="BL3074" s="1" t="s">
        <v>7012</v>
      </c>
      <c r="BM3074" s="1" t="s">
        <v>5594</v>
      </c>
      <c r="BN3074" s="1" t="s">
        <v>10266</v>
      </c>
      <c r="BO3074" s="1" t="s">
        <v>78</v>
      </c>
      <c r="BP3074" s="1" t="s">
        <v>6689</v>
      </c>
      <c r="BQ3074" s="1" t="s">
        <v>5732</v>
      </c>
      <c r="BR3074" s="1" t="s">
        <v>11212</v>
      </c>
      <c r="BS3074" s="1" t="s">
        <v>537</v>
      </c>
      <c r="BT3074" s="1" t="s">
        <v>8937</v>
      </c>
      <c r="BU3074" s="1" t="s">
        <v>14227</v>
      </c>
    </row>
    <row r="3075" spans="1:73" ht="13.5" customHeight="1" x14ac:dyDescent="0.25">
      <c r="A3075" s="4" t="str">
        <f t="shared" si="92"/>
        <v>1687_풍각남면_306</v>
      </c>
      <c r="B3075" s="1">
        <v>1687</v>
      </c>
      <c r="C3075" s="1" t="s">
        <v>11322</v>
      </c>
      <c r="D3075" s="1" t="s">
        <v>11323</v>
      </c>
      <c r="E3075" s="1">
        <v>3074</v>
      </c>
      <c r="F3075" s="1">
        <v>15</v>
      </c>
      <c r="G3075" s="1" t="s">
        <v>5576</v>
      </c>
      <c r="H3075" s="1" t="s">
        <v>6470</v>
      </c>
      <c r="I3075" s="1">
        <v>5</v>
      </c>
      <c r="L3075" s="1">
        <v>4</v>
      </c>
      <c r="M3075" s="1" t="s">
        <v>12739</v>
      </c>
      <c r="N3075" s="1" t="s">
        <v>13241</v>
      </c>
      <c r="S3075" s="1" t="s">
        <v>52</v>
      </c>
      <c r="T3075" s="1" t="s">
        <v>6593</v>
      </c>
      <c r="W3075" s="1" t="s">
        <v>145</v>
      </c>
      <c r="X3075" s="1" t="s">
        <v>7059</v>
      </c>
      <c r="Y3075" s="1" t="s">
        <v>140</v>
      </c>
      <c r="Z3075" s="1" t="s">
        <v>7129</v>
      </c>
      <c r="AC3075" s="1">
        <v>40</v>
      </c>
      <c r="AD3075" s="1" t="s">
        <v>327</v>
      </c>
      <c r="AE3075" s="1" t="s">
        <v>8748</v>
      </c>
      <c r="AJ3075" s="1" t="s">
        <v>17</v>
      </c>
      <c r="AK3075" s="1" t="s">
        <v>8908</v>
      </c>
      <c r="AL3075" s="1" t="s">
        <v>51</v>
      </c>
      <c r="AM3075" s="1" t="s">
        <v>8849</v>
      </c>
      <c r="AT3075" s="1" t="s">
        <v>78</v>
      </c>
      <c r="AU3075" s="1" t="s">
        <v>6689</v>
      </c>
      <c r="AV3075" s="1" t="s">
        <v>5344</v>
      </c>
      <c r="AW3075" s="1" t="s">
        <v>7105</v>
      </c>
      <c r="BG3075" s="1" t="s">
        <v>335</v>
      </c>
      <c r="BH3075" s="1" t="s">
        <v>6942</v>
      </c>
      <c r="BI3075" s="1" t="s">
        <v>5649</v>
      </c>
      <c r="BJ3075" s="1" t="s">
        <v>10035</v>
      </c>
      <c r="BK3075" s="1" t="s">
        <v>335</v>
      </c>
      <c r="BL3075" s="1" t="s">
        <v>6942</v>
      </c>
      <c r="BM3075" s="1" t="s">
        <v>926</v>
      </c>
      <c r="BN3075" s="1" t="s">
        <v>10425</v>
      </c>
      <c r="BO3075" s="1" t="s">
        <v>60</v>
      </c>
      <c r="BP3075" s="1" t="s">
        <v>7012</v>
      </c>
      <c r="BQ3075" s="1" t="s">
        <v>5650</v>
      </c>
      <c r="BR3075" s="1" t="s">
        <v>11180</v>
      </c>
      <c r="BS3075" s="1" t="s">
        <v>163</v>
      </c>
      <c r="BT3075" s="1" t="s">
        <v>8851</v>
      </c>
    </row>
    <row r="3076" spans="1:73" ht="13.5" customHeight="1" x14ac:dyDescent="0.25">
      <c r="A3076" s="4" t="str">
        <f t="shared" si="92"/>
        <v>1687_풍각남면_306</v>
      </c>
      <c r="B3076" s="1">
        <v>1687</v>
      </c>
      <c r="C3076" s="1" t="s">
        <v>11322</v>
      </c>
      <c r="D3076" s="1" t="s">
        <v>11323</v>
      </c>
      <c r="E3076" s="1">
        <v>3075</v>
      </c>
      <c r="F3076" s="1">
        <v>15</v>
      </c>
      <c r="G3076" s="1" t="s">
        <v>5576</v>
      </c>
      <c r="H3076" s="1" t="s">
        <v>6470</v>
      </c>
      <c r="I3076" s="1">
        <v>5</v>
      </c>
      <c r="L3076" s="1">
        <v>4</v>
      </c>
      <c r="M3076" s="1" t="s">
        <v>12739</v>
      </c>
      <c r="N3076" s="1" t="s">
        <v>13241</v>
      </c>
      <c r="S3076" s="1" t="s">
        <v>93</v>
      </c>
      <c r="T3076" s="1" t="s">
        <v>6597</v>
      </c>
      <c r="U3076" s="1" t="s">
        <v>134</v>
      </c>
      <c r="V3076" s="1" t="s">
        <v>6674</v>
      </c>
      <c r="Y3076" s="1" t="s">
        <v>941</v>
      </c>
      <c r="Z3076" s="1" t="s">
        <v>7297</v>
      </c>
      <c r="AC3076" s="1">
        <v>24</v>
      </c>
      <c r="AD3076" s="1" t="s">
        <v>764</v>
      </c>
      <c r="AE3076" s="1" t="s">
        <v>8767</v>
      </c>
    </row>
    <row r="3077" spans="1:73" ht="13.5" customHeight="1" x14ac:dyDescent="0.25">
      <c r="A3077" s="4" t="str">
        <f t="shared" si="92"/>
        <v>1687_풍각남면_306</v>
      </c>
      <c r="B3077" s="1">
        <v>1687</v>
      </c>
      <c r="C3077" s="1" t="s">
        <v>11322</v>
      </c>
      <c r="D3077" s="1" t="s">
        <v>11323</v>
      </c>
      <c r="E3077" s="1">
        <v>3076</v>
      </c>
      <c r="F3077" s="1">
        <v>15</v>
      </c>
      <c r="G3077" s="1" t="s">
        <v>5576</v>
      </c>
      <c r="H3077" s="1" t="s">
        <v>6470</v>
      </c>
      <c r="I3077" s="1">
        <v>5</v>
      </c>
      <c r="L3077" s="1">
        <v>4</v>
      </c>
      <c r="M3077" s="1" t="s">
        <v>12739</v>
      </c>
      <c r="N3077" s="1" t="s">
        <v>13241</v>
      </c>
      <c r="S3077" s="1" t="s">
        <v>70</v>
      </c>
      <c r="T3077" s="1" t="s">
        <v>6596</v>
      </c>
      <c r="Y3077" s="1" t="s">
        <v>5390</v>
      </c>
      <c r="Z3077" s="1" t="s">
        <v>8450</v>
      </c>
      <c r="AC3077" s="1">
        <v>16</v>
      </c>
      <c r="AD3077" s="1" t="s">
        <v>1075</v>
      </c>
      <c r="AE3077" s="1" t="s">
        <v>8769</v>
      </c>
    </row>
    <row r="3078" spans="1:73" ht="13.5" customHeight="1" x14ac:dyDescent="0.25">
      <c r="A3078" s="4" t="str">
        <f t="shared" si="92"/>
        <v>1687_풍각남면_306</v>
      </c>
      <c r="B3078" s="1">
        <v>1687</v>
      </c>
      <c r="C3078" s="1" t="s">
        <v>11322</v>
      </c>
      <c r="D3078" s="1" t="s">
        <v>11323</v>
      </c>
      <c r="E3078" s="1">
        <v>3077</v>
      </c>
      <c r="F3078" s="1">
        <v>15</v>
      </c>
      <c r="G3078" s="1" t="s">
        <v>5576</v>
      </c>
      <c r="H3078" s="1" t="s">
        <v>6470</v>
      </c>
      <c r="I3078" s="1">
        <v>5</v>
      </c>
      <c r="L3078" s="1">
        <v>4</v>
      </c>
      <c r="M3078" s="1" t="s">
        <v>12739</v>
      </c>
      <c r="N3078" s="1" t="s">
        <v>13241</v>
      </c>
      <c r="S3078" s="1" t="s">
        <v>70</v>
      </c>
      <c r="T3078" s="1" t="s">
        <v>6596</v>
      </c>
      <c r="Y3078" s="1" t="s">
        <v>5733</v>
      </c>
      <c r="Z3078" s="1" t="s">
        <v>8543</v>
      </c>
      <c r="AC3078" s="1">
        <v>1</v>
      </c>
      <c r="AD3078" s="1" t="s">
        <v>661</v>
      </c>
      <c r="AE3078" s="1" t="s">
        <v>8765</v>
      </c>
      <c r="AF3078" s="1" t="s">
        <v>97</v>
      </c>
      <c r="AG3078" s="1" t="s">
        <v>8774</v>
      </c>
    </row>
    <row r="3079" spans="1:73" ht="13.5" customHeight="1" x14ac:dyDescent="0.25">
      <c r="A3079" s="4" t="str">
        <f t="shared" si="92"/>
        <v>1687_풍각남면_306</v>
      </c>
      <c r="B3079" s="1">
        <v>1687</v>
      </c>
      <c r="C3079" s="1" t="s">
        <v>11322</v>
      </c>
      <c r="D3079" s="1" t="s">
        <v>11323</v>
      </c>
      <c r="E3079" s="1">
        <v>3078</v>
      </c>
      <c r="F3079" s="1">
        <v>15</v>
      </c>
      <c r="G3079" s="1" t="s">
        <v>5576</v>
      </c>
      <c r="H3079" s="1" t="s">
        <v>6470</v>
      </c>
      <c r="I3079" s="1">
        <v>5</v>
      </c>
      <c r="L3079" s="1">
        <v>5</v>
      </c>
      <c r="M3079" s="1" t="s">
        <v>12740</v>
      </c>
      <c r="N3079" s="1" t="s">
        <v>13242</v>
      </c>
      <c r="T3079" s="1" t="s">
        <v>11369</v>
      </c>
      <c r="U3079" s="1" t="s">
        <v>3599</v>
      </c>
      <c r="V3079" s="1" t="s">
        <v>6898</v>
      </c>
      <c r="W3079" s="1" t="s">
        <v>1729</v>
      </c>
      <c r="X3079" s="1" t="s">
        <v>7084</v>
      </c>
      <c r="Y3079" s="1" t="s">
        <v>5734</v>
      </c>
      <c r="Z3079" s="1" t="s">
        <v>8544</v>
      </c>
      <c r="AC3079" s="1">
        <v>23</v>
      </c>
      <c r="AD3079" s="1" t="s">
        <v>202</v>
      </c>
      <c r="AE3079" s="1" t="s">
        <v>8736</v>
      </c>
      <c r="AJ3079" s="1" t="s">
        <v>17</v>
      </c>
      <c r="AK3079" s="1" t="s">
        <v>8908</v>
      </c>
      <c r="AL3079" s="1" t="s">
        <v>51</v>
      </c>
      <c r="AM3079" s="1" t="s">
        <v>8849</v>
      </c>
      <c r="AT3079" s="1" t="s">
        <v>288</v>
      </c>
      <c r="AU3079" s="1" t="s">
        <v>6823</v>
      </c>
      <c r="AV3079" s="1" t="s">
        <v>5735</v>
      </c>
      <c r="AW3079" s="1" t="s">
        <v>9683</v>
      </c>
      <c r="BG3079" s="1" t="s">
        <v>60</v>
      </c>
      <c r="BH3079" s="1" t="s">
        <v>7012</v>
      </c>
      <c r="BI3079" s="1" t="s">
        <v>5579</v>
      </c>
      <c r="BJ3079" s="1" t="s">
        <v>9363</v>
      </c>
      <c r="BK3079" s="1" t="s">
        <v>60</v>
      </c>
      <c r="BL3079" s="1" t="s">
        <v>7012</v>
      </c>
      <c r="BM3079" s="1" t="s">
        <v>5594</v>
      </c>
      <c r="BN3079" s="1" t="s">
        <v>10266</v>
      </c>
      <c r="BO3079" s="1" t="s">
        <v>3247</v>
      </c>
      <c r="BP3079" s="1" t="s">
        <v>9236</v>
      </c>
      <c r="BQ3079" s="1" t="s">
        <v>5736</v>
      </c>
      <c r="BR3079" s="1" t="s">
        <v>12073</v>
      </c>
      <c r="BS3079" s="1" t="s">
        <v>56</v>
      </c>
      <c r="BT3079" s="1" t="s">
        <v>11552</v>
      </c>
      <c r="BU3079" s="1" t="s">
        <v>14227</v>
      </c>
    </row>
    <row r="3080" spans="1:73" ht="13.5" customHeight="1" x14ac:dyDescent="0.25">
      <c r="A3080" s="4" t="str">
        <f t="shared" si="92"/>
        <v>1687_풍각남면_306</v>
      </c>
      <c r="B3080" s="1">
        <v>1687</v>
      </c>
      <c r="C3080" s="1" t="s">
        <v>11322</v>
      </c>
      <c r="D3080" s="1" t="s">
        <v>11323</v>
      </c>
      <c r="E3080" s="1">
        <v>3079</v>
      </c>
      <c r="F3080" s="1">
        <v>15</v>
      </c>
      <c r="G3080" s="1" t="s">
        <v>5576</v>
      </c>
      <c r="H3080" s="1" t="s">
        <v>6470</v>
      </c>
      <c r="I3080" s="1">
        <v>5</v>
      </c>
      <c r="L3080" s="1">
        <v>5</v>
      </c>
      <c r="M3080" s="1" t="s">
        <v>12740</v>
      </c>
      <c r="N3080" s="1" t="s">
        <v>13242</v>
      </c>
      <c r="S3080" s="1" t="s">
        <v>52</v>
      </c>
      <c r="T3080" s="1" t="s">
        <v>6593</v>
      </c>
      <c r="W3080" s="1" t="s">
        <v>98</v>
      </c>
      <c r="X3080" s="1" t="s">
        <v>11439</v>
      </c>
      <c r="Y3080" s="1" t="s">
        <v>140</v>
      </c>
      <c r="Z3080" s="1" t="s">
        <v>7129</v>
      </c>
      <c r="AC3080" s="1">
        <v>29</v>
      </c>
      <c r="AD3080" s="1" t="s">
        <v>422</v>
      </c>
      <c r="AE3080" s="1" t="s">
        <v>8757</v>
      </c>
      <c r="AJ3080" s="1" t="s">
        <v>17</v>
      </c>
      <c r="AK3080" s="1" t="s">
        <v>8908</v>
      </c>
      <c r="AL3080" s="1" t="s">
        <v>56</v>
      </c>
      <c r="AM3080" s="1" t="s">
        <v>11552</v>
      </c>
      <c r="AT3080" s="1" t="s">
        <v>1425</v>
      </c>
      <c r="AU3080" s="1" t="s">
        <v>9179</v>
      </c>
      <c r="AV3080" s="1" t="s">
        <v>3618</v>
      </c>
      <c r="AW3080" s="1" t="s">
        <v>8169</v>
      </c>
      <c r="BG3080" s="1" t="s">
        <v>931</v>
      </c>
      <c r="BH3080" s="1" t="s">
        <v>6813</v>
      </c>
      <c r="BI3080" s="1" t="s">
        <v>5737</v>
      </c>
      <c r="BJ3080" s="1" t="s">
        <v>7290</v>
      </c>
      <c r="BK3080" s="1" t="s">
        <v>334</v>
      </c>
      <c r="BL3080" s="1" t="s">
        <v>6767</v>
      </c>
      <c r="BM3080" s="1" t="s">
        <v>5738</v>
      </c>
      <c r="BN3080" s="1" t="s">
        <v>10711</v>
      </c>
      <c r="BO3080" s="1" t="s">
        <v>78</v>
      </c>
      <c r="BP3080" s="1" t="s">
        <v>6689</v>
      </c>
      <c r="BQ3080" s="1" t="s">
        <v>13996</v>
      </c>
      <c r="BR3080" s="1" t="s">
        <v>11213</v>
      </c>
      <c r="BS3080" s="1" t="s">
        <v>108</v>
      </c>
      <c r="BT3080" s="1" t="s">
        <v>8869</v>
      </c>
    </row>
    <row r="3081" spans="1:73" ht="13.5" customHeight="1" x14ac:dyDescent="0.25">
      <c r="A3081" s="4" t="str">
        <f t="shared" si="92"/>
        <v>1687_풍각남면_306</v>
      </c>
      <c r="B3081" s="1">
        <v>1687</v>
      </c>
      <c r="C3081" s="1" t="s">
        <v>11322</v>
      </c>
      <c r="D3081" s="1" t="s">
        <v>11323</v>
      </c>
      <c r="E3081" s="1">
        <v>3080</v>
      </c>
      <c r="F3081" s="1">
        <v>15</v>
      </c>
      <c r="G3081" s="1" t="s">
        <v>5576</v>
      </c>
      <c r="H3081" s="1" t="s">
        <v>6470</v>
      </c>
      <c r="I3081" s="1">
        <v>5</v>
      </c>
      <c r="L3081" s="1">
        <v>5</v>
      </c>
      <c r="M3081" s="1" t="s">
        <v>12740</v>
      </c>
      <c r="N3081" s="1" t="s">
        <v>13242</v>
      </c>
      <c r="S3081" s="1" t="s">
        <v>68</v>
      </c>
      <c r="T3081" s="1" t="s">
        <v>6595</v>
      </c>
      <c r="W3081" s="1" t="s">
        <v>98</v>
      </c>
      <c r="X3081" s="1" t="s">
        <v>11439</v>
      </c>
      <c r="Y3081" s="1" t="s">
        <v>140</v>
      </c>
      <c r="Z3081" s="1" t="s">
        <v>7129</v>
      </c>
      <c r="AC3081" s="1">
        <v>41</v>
      </c>
      <c r="AD3081" s="1" t="s">
        <v>287</v>
      </c>
      <c r="AE3081" s="1" t="s">
        <v>8744</v>
      </c>
    </row>
    <row r="3082" spans="1:73" ht="13.5" customHeight="1" x14ac:dyDescent="0.25">
      <c r="A3082" s="4" t="str">
        <f t="shared" si="92"/>
        <v>1687_풍각남면_306</v>
      </c>
      <c r="B3082" s="1">
        <v>1687</v>
      </c>
      <c r="C3082" s="1" t="s">
        <v>11322</v>
      </c>
      <c r="D3082" s="1" t="s">
        <v>11323</v>
      </c>
      <c r="E3082" s="1">
        <v>3081</v>
      </c>
      <c r="F3082" s="1">
        <v>15</v>
      </c>
      <c r="G3082" s="1" t="s">
        <v>5576</v>
      </c>
      <c r="H3082" s="1" t="s">
        <v>6470</v>
      </c>
      <c r="I3082" s="1">
        <v>5</v>
      </c>
      <c r="L3082" s="1">
        <v>5</v>
      </c>
      <c r="M3082" s="1" t="s">
        <v>12740</v>
      </c>
      <c r="N3082" s="1" t="s">
        <v>13242</v>
      </c>
      <c r="S3082" s="1" t="s">
        <v>1586</v>
      </c>
      <c r="T3082" s="1" t="s">
        <v>6618</v>
      </c>
      <c r="W3082" s="1" t="s">
        <v>145</v>
      </c>
      <c r="X3082" s="1" t="s">
        <v>7059</v>
      </c>
      <c r="Y3082" s="1" t="s">
        <v>140</v>
      </c>
      <c r="Z3082" s="1" t="s">
        <v>7129</v>
      </c>
      <c r="AC3082" s="1">
        <v>57</v>
      </c>
      <c r="AD3082" s="1" t="s">
        <v>2010</v>
      </c>
      <c r="AE3082" s="1" t="s">
        <v>8771</v>
      </c>
      <c r="AJ3082" s="1" t="s">
        <v>17</v>
      </c>
      <c r="AK3082" s="1" t="s">
        <v>8908</v>
      </c>
      <c r="AL3082" s="1" t="s">
        <v>51</v>
      </c>
      <c r="AM3082" s="1" t="s">
        <v>8849</v>
      </c>
      <c r="AT3082" s="1" t="s">
        <v>293</v>
      </c>
      <c r="AU3082" s="1" t="s">
        <v>6947</v>
      </c>
      <c r="AV3082" s="1" t="s">
        <v>3696</v>
      </c>
      <c r="AW3082" s="1" t="s">
        <v>9588</v>
      </c>
      <c r="BG3082" s="1" t="s">
        <v>293</v>
      </c>
      <c r="BH3082" s="1" t="s">
        <v>6947</v>
      </c>
      <c r="BI3082" s="1" t="s">
        <v>5739</v>
      </c>
      <c r="BJ3082" s="1" t="s">
        <v>10276</v>
      </c>
      <c r="BK3082" s="1" t="s">
        <v>60</v>
      </c>
      <c r="BL3082" s="1" t="s">
        <v>7012</v>
      </c>
      <c r="BM3082" s="1" t="s">
        <v>5740</v>
      </c>
      <c r="BN3082" s="1" t="s">
        <v>10712</v>
      </c>
      <c r="BO3082" s="1" t="s">
        <v>60</v>
      </c>
      <c r="BP3082" s="1" t="s">
        <v>7012</v>
      </c>
      <c r="BQ3082" s="1" t="s">
        <v>4674</v>
      </c>
      <c r="BR3082" s="1" t="s">
        <v>12243</v>
      </c>
      <c r="BS3082" s="1" t="s">
        <v>163</v>
      </c>
      <c r="BT3082" s="1" t="s">
        <v>8851</v>
      </c>
    </row>
    <row r="3083" spans="1:73" ht="13.5" customHeight="1" x14ac:dyDescent="0.25">
      <c r="A3083" s="4" t="str">
        <f t="shared" si="92"/>
        <v>1687_풍각남면_306</v>
      </c>
      <c r="B3083" s="1">
        <v>1687</v>
      </c>
      <c r="C3083" s="1" t="s">
        <v>11322</v>
      </c>
      <c r="D3083" s="1" t="s">
        <v>11323</v>
      </c>
      <c r="E3083" s="1">
        <v>3082</v>
      </c>
      <c r="F3083" s="1">
        <v>15</v>
      </c>
      <c r="G3083" s="1" t="s">
        <v>5576</v>
      </c>
      <c r="H3083" s="1" t="s">
        <v>6470</v>
      </c>
      <c r="I3083" s="1">
        <v>5</v>
      </c>
      <c r="L3083" s="1">
        <v>5</v>
      </c>
      <c r="M3083" s="1" t="s">
        <v>12740</v>
      </c>
      <c r="N3083" s="1" t="s">
        <v>13242</v>
      </c>
      <c r="S3083" s="1" t="s">
        <v>265</v>
      </c>
      <c r="T3083" s="1" t="s">
        <v>6603</v>
      </c>
      <c r="Y3083" s="1" t="s">
        <v>857</v>
      </c>
      <c r="Z3083" s="1" t="s">
        <v>7279</v>
      </c>
      <c r="AF3083" s="1" t="s">
        <v>943</v>
      </c>
      <c r="AG3083" s="1" t="s">
        <v>8783</v>
      </c>
      <c r="AH3083" s="1" t="s">
        <v>108</v>
      </c>
      <c r="AI3083" s="1" t="s">
        <v>8869</v>
      </c>
    </row>
    <row r="3084" spans="1:73" ht="13.5" customHeight="1" x14ac:dyDescent="0.25">
      <c r="A3084" s="4" t="str">
        <f t="shared" si="92"/>
        <v>1687_풍각남면_306</v>
      </c>
      <c r="B3084" s="1">
        <v>1687</v>
      </c>
      <c r="C3084" s="1" t="s">
        <v>11322</v>
      </c>
      <c r="D3084" s="1" t="s">
        <v>11323</v>
      </c>
      <c r="E3084" s="1">
        <v>3083</v>
      </c>
      <c r="F3084" s="1">
        <v>15</v>
      </c>
      <c r="G3084" s="1" t="s">
        <v>5576</v>
      </c>
      <c r="H3084" s="1" t="s">
        <v>6470</v>
      </c>
      <c r="I3084" s="1">
        <v>5</v>
      </c>
      <c r="L3084" s="1">
        <v>5</v>
      </c>
      <c r="M3084" s="1" t="s">
        <v>12740</v>
      </c>
      <c r="N3084" s="1" t="s">
        <v>13242</v>
      </c>
      <c r="S3084" s="1" t="s">
        <v>70</v>
      </c>
      <c r="T3084" s="1" t="s">
        <v>6596</v>
      </c>
      <c r="Y3084" s="1" t="s">
        <v>5411</v>
      </c>
      <c r="Z3084" s="1" t="s">
        <v>8118</v>
      </c>
      <c r="AC3084" s="1">
        <v>2</v>
      </c>
      <c r="AD3084" s="1" t="s">
        <v>69</v>
      </c>
      <c r="AE3084" s="1" t="s">
        <v>6722</v>
      </c>
      <c r="AF3084" s="1" t="s">
        <v>97</v>
      </c>
      <c r="AG3084" s="1" t="s">
        <v>8774</v>
      </c>
    </row>
    <row r="3085" spans="1:73" ht="13.5" customHeight="1" x14ac:dyDescent="0.25">
      <c r="A3085" s="4" t="str">
        <f t="shared" ref="A3085:A3115" si="93">HYPERLINK("http://kyu.snu.ac.kr/sdhj/index.jsp?type=hj/GK14817_00IH_0001_0307.jpg","1687_풍각남면_307")</f>
        <v>1687_풍각남면_307</v>
      </c>
      <c r="B3085" s="1">
        <v>1687</v>
      </c>
      <c r="C3085" s="1" t="s">
        <v>11322</v>
      </c>
      <c r="D3085" s="1" t="s">
        <v>11323</v>
      </c>
      <c r="E3085" s="1">
        <v>3084</v>
      </c>
      <c r="F3085" s="1">
        <v>15</v>
      </c>
      <c r="G3085" s="1" t="s">
        <v>5576</v>
      </c>
      <c r="H3085" s="1" t="s">
        <v>6470</v>
      </c>
      <c r="I3085" s="1">
        <v>6</v>
      </c>
      <c r="J3085" s="1" t="s">
        <v>5741</v>
      </c>
      <c r="K3085" s="1" t="s">
        <v>6562</v>
      </c>
      <c r="L3085" s="1">
        <v>1</v>
      </c>
      <c r="M3085" s="1" t="s">
        <v>5743</v>
      </c>
      <c r="N3085" s="1" t="s">
        <v>8545</v>
      </c>
      <c r="T3085" s="1" t="s">
        <v>11369</v>
      </c>
      <c r="U3085" s="1" t="s">
        <v>5742</v>
      </c>
      <c r="V3085" s="1" t="s">
        <v>13357</v>
      </c>
      <c r="Y3085" s="1" t="s">
        <v>5743</v>
      </c>
      <c r="Z3085" s="1" t="s">
        <v>8545</v>
      </c>
      <c r="AC3085" s="1">
        <v>35</v>
      </c>
      <c r="AD3085" s="1" t="s">
        <v>39</v>
      </c>
      <c r="AE3085" s="1" t="s">
        <v>8715</v>
      </c>
      <c r="AJ3085" s="1" t="s">
        <v>17</v>
      </c>
      <c r="AK3085" s="1" t="s">
        <v>8908</v>
      </c>
      <c r="AL3085" s="1" t="s">
        <v>51</v>
      </c>
      <c r="AM3085" s="1" t="s">
        <v>8849</v>
      </c>
      <c r="AT3085" s="1" t="s">
        <v>293</v>
      </c>
      <c r="AU3085" s="1" t="s">
        <v>6947</v>
      </c>
      <c r="AV3085" s="1" t="s">
        <v>5744</v>
      </c>
      <c r="AW3085" s="1" t="s">
        <v>9684</v>
      </c>
      <c r="BB3085" s="1" t="s">
        <v>214</v>
      </c>
      <c r="BC3085" s="1" t="s">
        <v>13383</v>
      </c>
      <c r="BD3085" s="1" t="s">
        <v>5745</v>
      </c>
      <c r="BE3085" s="1" t="s">
        <v>9870</v>
      </c>
      <c r="BG3085" s="1" t="s">
        <v>60</v>
      </c>
      <c r="BH3085" s="1" t="s">
        <v>7012</v>
      </c>
      <c r="BI3085" s="1" t="s">
        <v>5579</v>
      </c>
      <c r="BJ3085" s="1" t="s">
        <v>9363</v>
      </c>
      <c r="BK3085" s="1" t="s">
        <v>60</v>
      </c>
      <c r="BL3085" s="1" t="s">
        <v>7012</v>
      </c>
      <c r="BM3085" s="1" t="s">
        <v>5237</v>
      </c>
      <c r="BN3085" s="1" t="s">
        <v>10266</v>
      </c>
      <c r="BO3085" s="1" t="s">
        <v>288</v>
      </c>
      <c r="BP3085" s="1" t="s">
        <v>6823</v>
      </c>
      <c r="BQ3085" s="1" t="s">
        <v>5746</v>
      </c>
      <c r="BR3085" s="1" t="s">
        <v>11214</v>
      </c>
      <c r="BS3085" s="1" t="s">
        <v>163</v>
      </c>
      <c r="BT3085" s="1" t="s">
        <v>8851</v>
      </c>
      <c r="BU3085" s="1" t="s">
        <v>14233</v>
      </c>
    </row>
    <row r="3086" spans="1:73" ht="13.5" customHeight="1" x14ac:dyDescent="0.25">
      <c r="A3086" s="4" t="str">
        <f t="shared" si="93"/>
        <v>1687_풍각남면_307</v>
      </c>
      <c r="B3086" s="1">
        <v>1687</v>
      </c>
      <c r="C3086" s="1" t="s">
        <v>11322</v>
      </c>
      <c r="D3086" s="1" t="s">
        <v>11323</v>
      </c>
      <c r="E3086" s="1">
        <v>3085</v>
      </c>
      <c r="F3086" s="1">
        <v>15</v>
      </c>
      <c r="G3086" s="1" t="s">
        <v>5576</v>
      </c>
      <c r="H3086" s="1" t="s">
        <v>6470</v>
      </c>
      <c r="I3086" s="1">
        <v>6</v>
      </c>
      <c r="L3086" s="1">
        <v>1</v>
      </c>
      <c r="M3086" s="1" t="s">
        <v>5743</v>
      </c>
      <c r="N3086" s="1" t="s">
        <v>8545</v>
      </c>
      <c r="S3086" s="1" t="s">
        <v>52</v>
      </c>
      <c r="T3086" s="1" t="s">
        <v>6593</v>
      </c>
      <c r="U3086" s="1" t="s">
        <v>53</v>
      </c>
      <c r="V3086" s="1" t="s">
        <v>6668</v>
      </c>
      <c r="Y3086" s="1" t="s">
        <v>5747</v>
      </c>
      <c r="Z3086" s="1" t="s">
        <v>8546</v>
      </c>
      <c r="AC3086" s="1">
        <v>32</v>
      </c>
      <c r="AD3086" s="1" t="s">
        <v>633</v>
      </c>
      <c r="AE3086" s="1" t="s">
        <v>7260</v>
      </c>
      <c r="AJ3086" s="1" t="s">
        <v>17</v>
      </c>
      <c r="AK3086" s="1" t="s">
        <v>8908</v>
      </c>
      <c r="AL3086" s="1" t="s">
        <v>106</v>
      </c>
      <c r="AM3086" s="1" t="s">
        <v>8894</v>
      </c>
      <c r="AN3086" s="1" t="s">
        <v>163</v>
      </c>
      <c r="AO3086" s="1" t="s">
        <v>8851</v>
      </c>
      <c r="AP3086" s="1" t="s">
        <v>60</v>
      </c>
      <c r="AQ3086" s="1" t="s">
        <v>7012</v>
      </c>
      <c r="AR3086" s="1" t="s">
        <v>5748</v>
      </c>
      <c r="AS3086" s="1" t="s">
        <v>9140</v>
      </c>
      <c r="AT3086" s="1" t="s">
        <v>1853</v>
      </c>
      <c r="AU3086" s="1" t="s">
        <v>9239</v>
      </c>
      <c r="AV3086" s="1" t="s">
        <v>5749</v>
      </c>
      <c r="AW3086" s="1" t="s">
        <v>9685</v>
      </c>
      <c r="BB3086" s="1" t="s">
        <v>53</v>
      </c>
      <c r="BC3086" s="1" t="s">
        <v>6668</v>
      </c>
      <c r="BD3086" s="1" t="s">
        <v>1167</v>
      </c>
      <c r="BE3086" s="1" t="s">
        <v>7806</v>
      </c>
      <c r="BG3086" s="1" t="s">
        <v>60</v>
      </c>
      <c r="BH3086" s="1" t="s">
        <v>7012</v>
      </c>
      <c r="BI3086" s="1" t="s">
        <v>5750</v>
      </c>
      <c r="BJ3086" s="1" t="s">
        <v>10277</v>
      </c>
      <c r="BK3086" s="1" t="s">
        <v>60</v>
      </c>
      <c r="BL3086" s="1" t="s">
        <v>7012</v>
      </c>
      <c r="BM3086" s="1" t="s">
        <v>5751</v>
      </c>
      <c r="BN3086" s="1" t="s">
        <v>10713</v>
      </c>
      <c r="BO3086" s="1" t="s">
        <v>60</v>
      </c>
      <c r="BP3086" s="1" t="s">
        <v>7012</v>
      </c>
      <c r="BQ3086" s="1" t="s">
        <v>5752</v>
      </c>
      <c r="BR3086" s="1" t="s">
        <v>11215</v>
      </c>
      <c r="BS3086" s="1" t="s">
        <v>51</v>
      </c>
      <c r="BT3086" s="1" t="s">
        <v>8849</v>
      </c>
    </row>
    <row r="3087" spans="1:73" ht="13.5" customHeight="1" x14ac:dyDescent="0.25">
      <c r="A3087" s="4" t="str">
        <f t="shared" si="93"/>
        <v>1687_풍각남면_307</v>
      </c>
      <c r="B3087" s="1">
        <v>1687</v>
      </c>
      <c r="C3087" s="1" t="s">
        <v>11322</v>
      </c>
      <c r="D3087" s="1" t="s">
        <v>11323</v>
      </c>
      <c r="E3087" s="1">
        <v>3086</v>
      </c>
      <c r="F3087" s="1">
        <v>15</v>
      </c>
      <c r="G3087" s="1" t="s">
        <v>5576</v>
      </c>
      <c r="H3087" s="1" t="s">
        <v>6470</v>
      </c>
      <c r="I3087" s="1">
        <v>6</v>
      </c>
      <c r="L3087" s="1">
        <v>1</v>
      </c>
      <c r="M3087" s="1" t="s">
        <v>5743</v>
      </c>
      <c r="N3087" s="1" t="s">
        <v>8545</v>
      </c>
      <c r="S3087" s="1" t="s">
        <v>93</v>
      </c>
      <c r="T3087" s="1" t="s">
        <v>6597</v>
      </c>
      <c r="Y3087" s="1" t="s">
        <v>1772</v>
      </c>
      <c r="Z3087" s="1" t="s">
        <v>7789</v>
      </c>
      <c r="AC3087" s="1">
        <v>10</v>
      </c>
      <c r="AD3087" s="1" t="s">
        <v>67</v>
      </c>
      <c r="AE3087" s="1" t="s">
        <v>8717</v>
      </c>
    </row>
    <row r="3088" spans="1:73" ht="13.5" customHeight="1" x14ac:dyDescent="0.25">
      <c r="A3088" s="4" t="str">
        <f t="shared" si="93"/>
        <v>1687_풍각남면_307</v>
      </c>
      <c r="B3088" s="1">
        <v>1687</v>
      </c>
      <c r="C3088" s="1" t="s">
        <v>11322</v>
      </c>
      <c r="D3088" s="1" t="s">
        <v>11323</v>
      </c>
      <c r="E3088" s="1">
        <v>3087</v>
      </c>
      <c r="F3088" s="1">
        <v>15</v>
      </c>
      <c r="G3088" s="1" t="s">
        <v>5576</v>
      </c>
      <c r="H3088" s="1" t="s">
        <v>6470</v>
      </c>
      <c r="I3088" s="1">
        <v>6</v>
      </c>
      <c r="L3088" s="1">
        <v>1</v>
      </c>
      <c r="M3088" s="1" t="s">
        <v>5743</v>
      </c>
      <c r="N3088" s="1" t="s">
        <v>8545</v>
      </c>
      <c r="S3088" s="1" t="s">
        <v>5753</v>
      </c>
      <c r="T3088" s="1" t="s">
        <v>6662</v>
      </c>
      <c r="U3088" s="1" t="s">
        <v>214</v>
      </c>
      <c r="V3088" s="1" t="s">
        <v>13345</v>
      </c>
      <c r="Y3088" s="1" t="s">
        <v>5754</v>
      </c>
      <c r="Z3088" s="1" t="s">
        <v>8547</v>
      </c>
      <c r="AC3088" s="1">
        <v>38</v>
      </c>
      <c r="AD3088" s="1" t="s">
        <v>85</v>
      </c>
      <c r="AE3088" s="1" t="s">
        <v>8720</v>
      </c>
    </row>
    <row r="3089" spans="1:72" ht="13.5" customHeight="1" x14ac:dyDescent="0.25">
      <c r="A3089" s="4" t="str">
        <f t="shared" si="93"/>
        <v>1687_풍각남면_307</v>
      </c>
      <c r="B3089" s="1">
        <v>1687</v>
      </c>
      <c r="C3089" s="1" t="s">
        <v>11322</v>
      </c>
      <c r="D3089" s="1" t="s">
        <v>11323</v>
      </c>
      <c r="E3089" s="1">
        <v>3088</v>
      </c>
      <c r="F3089" s="1">
        <v>15</v>
      </c>
      <c r="G3089" s="1" t="s">
        <v>5576</v>
      </c>
      <c r="H3089" s="1" t="s">
        <v>6470</v>
      </c>
      <c r="I3089" s="1">
        <v>6</v>
      </c>
      <c r="L3089" s="1">
        <v>1</v>
      </c>
      <c r="M3089" s="1" t="s">
        <v>5743</v>
      </c>
      <c r="N3089" s="1" t="s">
        <v>8545</v>
      </c>
      <c r="S3089" s="1" t="s">
        <v>3384</v>
      </c>
      <c r="T3089" s="1" t="s">
        <v>6642</v>
      </c>
      <c r="Y3089" s="1" t="s">
        <v>5755</v>
      </c>
      <c r="Z3089" s="1" t="s">
        <v>7540</v>
      </c>
      <c r="AC3089" s="1">
        <v>14</v>
      </c>
      <c r="AD3089" s="1" t="s">
        <v>240</v>
      </c>
      <c r="AE3089" s="1" t="s">
        <v>8740</v>
      </c>
    </row>
    <row r="3090" spans="1:72" ht="13.5" customHeight="1" x14ac:dyDescent="0.25">
      <c r="A3090" s="4" t="str">
        <f t="shared" si="93"/>
        <v>1687_풍각남면_307</v>
      </c>
      <c r="B3090" s="1">
        <v>1687</v>
      </c>
      <c r="C3090" s="1" t="s">
        <v>11322</v>
      </c>
      <c r="D3090" s="1" t="s">
        <v>11323</v>
      </c>
      <c r="E3090" s="1">
        <v>3089</v>
      </c>
      <c r="F3090" s="1">
        <v>15</v>
      </c>
      <c r="G3090" s="1" t="s">
        <v>5576</v>
      </c>
      <c r="H3090" s="1" t="s">
        <v>6470</v>
      </c>
      <c r="I3090" s="1">
        <v>6</v>
      </c>
      <c r="L3090" s="1">
        <v>1</v>
      </c>
      <c r="M3090" s="1" t="s">
        <v>5743</v>
      </c>
      <c r="N3090" s="1" t="s">
        <v>8545</v>
      </c>
      <c r="S3090" s="1" t="s">
        <v>5691</v>
      </c>
      <c r="T3090" s="1" t="s">
        <v>6660</v>
      </c>
      <c r="Y3090" s="1" t="s">
        <v>5756</v>
      </c>
      <c r="Z3090" s="1" t="s">
        <v>7649</v>
      </c>
      <c r="AC3090" s="1">
        <v>11</v>
      </c>
      <c r="AD3090" s="1" t="s">
        <v>192</v>
      </c>
      <c r="AE3090" s="1" t="s">
        <v>8735</v>
      </c>
    </row>
    <row r="3091" spans="1:72" ht="13.5" customHeight="1" x14ac:dyDescent="0.25">
      <c r="A3091" s="4" t="str">
        <f t="shared" si="93"/>
        <v>1687_풍각남면_307</v>
      </c>
      <c r="B3091" s="1">
        <v>1687</v>
      </c>
      <c r="C3091" s="1" t="s">
        <v>11322</v>
      </c>
      <c r="D3091" s="1" t="s">
        <v>11323</v>
      </c>
      <c r="E3091" s="1">
        <v>3090</v>
      </c>
      <c r="F3091" s="1">
        <v>15</v>
      </c>
      <c r="G3091" s="1" t="s">
        <v>5576</v>
      </c>
      <c r="H3091" s="1" t="s">
        <v>6470</v>
      </c>
      <c r="I3091" s="1">
        <v>6</v>
      </c>
      <c r="L3091" s="1">
        <v>2</v>
      </c>
      <c r="M3091" s="1" t="s">
        <v>12741</v>
      </c>
      <c r="N3091" s="1" t="s">
        <v>13243</v>
      </c>
      <c r="T3091" s="1" t="s">
        <v>11369</v>
      </c>
      <c r="U3091" s="1" t="s">
        <v>4418</v>
      </c>
      <c r="V3091" s="1" t="s">
        <v>11391</v>
      </c>
      <c r="W3091" s="1" t="s">
        <v>404</v>
      </c>
      <c r="X3091" s="1" t="s">
        <v>7066</v>
      </c>
      <c r="Y3091" s="1" t="s">
        <v>140</v>
      </c>
      <c r="Z3091" s="1" t="s">
        <v>7129</v>
      </c>
      <c r="AC3091" s="1">
        <v>62</v>
      </c>
      <c r="AD3091" s="1" t="s">
        <v>69</v>
      </c>
      <c r="AE3091" s="1" t="s">
        <v>6722</v>
      </c>
      <c r="AJ3091" s="1" t="s">
        <v>17</v>
      </c>
      <c r="AK3091" s="1" t="s">
        <v>8908</v>
      </c>
      <c r="AL3091" s="1" t="s">
        <v>56</v>
      </c>
      <c r="AM3091" s="1" t="s">
        <v>11552</v>
      </c>
      <c r="AT3091" s="1" t="s">
        <v>78</v>
      </c>
      <c r="AU3091" s="1" t="s">
        <v>6689</v>
      </c>
      <c r="AV3091" s="1" t="s">
        <v>407</v>
      </c>
      <c r="AW3091" s="1" t="s">
        <v>9260</v>
      </c>
      <c r="BG3091" s="1" t="s">
        <v>288</v>
      </c>
      <c r="BH3091" s="1" t="s">
        <v>6823</v>
      </c>
      <c r="BI3091" s="1" t="s">
        <v>408</v>
      </c>
      <c r="BJ3091" s="1" t="s">
        <v>9964</v>
      </c>
      <c r="BK3091" s="1" t="s">
        <v>288</v>
      </c>
      <c r="BL3091" s="1" t="s">
        <v>6823</v>
      </c>
      <c r="BM3091" s="1" t="s">
        <v>409</v>
      </c>
      <c r="BN3091" s="1" t="s">
        <v>10401</v>
      </c>
      <c r="BO3091" s="1" t="s">
        <v>78</v>
      </c>
      <c r="BP3091" s="1" t="s">
        <v>6689</v>
      </c>
      <c r="BQ3091" s="1" t="s">
        <v>3471</v>
      </c>
      <c r="BR3091" s="1" t="s">
        <v>12010</v>
      </c>
      <c r="BS3091" s="1" t="s">
        <v>56</v>
      </c>
      <c r="BT3091" s="1" t="s">
        <v>11552</v>
      </c>
    </row>
    <row r="3092" spans="1:72" ht="13.5" customHeight="1" x14ac:dyDescent="0.25">
      <c r="A3092" s="4" t="str">
        <f t="shared" si="93"/>
        <v>1687_풍각남면_307</v>
      </c>
      <c r="B3092" s="1">
        <v>1687</v>
      </c>
      <c r="C3092" s="1" t="s">
        <v>11322</v>
      </c>
      <c r="D3092" s="1" t="s">
        <v>11323</v>
      </c>
      <c r="E3092" s="1">
        <v>3091</v>
      </c>
      <c r="F3092" s="1">
        <v>15</v>
      </c>
      <c r="G3092" s="1" t="s">
        <v>5576</v>
      </c>
      <c r="H3092" s="1" t="s">
        <v>6470</v>
      </c>
      <c r="I3092" s="1">
        <v>6</v>
      </c>
      <c r="L3092" s="1">
        <v>2</v>
      </c>
      <c r="M3092" s="1" t="s">
        <v>12741</v>
      </c>
      <c r="N3092" s="1" t="s">
        <v>13243</v>
      </c>
      <c r="S3092" s="1" t="s">
        <v>70</v>
      </c>
      <c r="T3092" s="1" t="s">
        <v>6596</v>
      </c>
      <c r="W3092" s="1" t="s">
        <v>1729</v>
      </c>
      <c r="X3092" s="1" t="s">
        <v>7084</v>
      </c>
      <c r="Y3092" s="1" t="s">
        <v>140</v>
      </c>
      <c r="Z3092" s="1" t="s">
        <v>7129</v>
      </c>
      <c r="AC3092" s="1">
        <v>20</v>
      </c>
      <c r="AD3092" s="1" t="s">
        <v>1066</v>
      </c>
      <c r="AE3092" s="1" t="s">
        <v>7176</v>
      </c>
    </row>
    <row r="3093" spans="1:72" ht="13.5" customHeight="1" x14ac:dyDescent="0.25">
      <c r="A3093" s="4" t="str">
        <f t="shared" si="93"/>
        <v>1687_풍각남면_307</v>
      </c>
      <c r="B3093" s="1">
        <v>1687</v>
      </c>
      <c r="C3093" s="1" t="s">
        <v>11322</v>
      </c>
      <c r="D3093" s="1" t="s">
        <v>11323</v>
      </c>
      <c r="E3093" s="1">
        <v>3092</v>
      </c>
      <c r="F3093" s="1">
        <v>15</v>
      </c>
      <c r="G3093" s="1" t="s">
        <v>5576</v>
      </c>
      <c r="H3093" s="1" t="s">
        <v>6470</v>
      </c>
      <c r="I3093" s="1">
        <v>6</v>
      </c>
      <c r="L3093" s="1">
        <v>2</v>
      </c>
      <c r="M3093" s="1" t="s">
        <v>12741</v>
      </c>
      <c r="N3093" s="1" t="s">
        <v>13243</v>
      </c>
      <c r="T3093" s="1" t="s">
        <v>11389</v>
      </c>
      <c r="U3093" s="1" t="s">
        <v>324</v>
      </c>
      <c r="V3093" s="1" t="s">
        <v>6693</v>
      </c>
      <c r="Y3093" s="1" t="s">
        <v>5757</v>
      </c>
      <c r="Z3093" s="1" t="s">
        <v>11503</v>
      </c>
      <c r="AC3093" s="1">
        <v>30</v>
      </c>
      <c r="AD3093" s="1" t="s">
        <v>136</v>
      </c>
      <c r="AE3093" s="1" t="s">
        <v>8728</v>
      </c>
      <c r="AT3093" s="1" t="s">
        <v>44</v>
      </c>
      <c r="AU3093" s="1" t="s">
        <v>6669</v>
      </c>
      <c r="AV3093" s="1" t="s">
        <v>1947</v>
      </c>
      <c r="AW3093" s="1" t="s">
        <v>9356</v>
      </c>
      <c r="BB3093" s="1" t="s">
        <v>46</v>
      </c>
      <c r="BC3093" s="1" t="s">
        <v>6783</v>
      </c>
      <c r="BD3093" s="1" t="s">
        <v>5758</v>
      </c>
      <c r="BE3093" s="1" t="s">
        <v>9871</v>
      </c>
    </row>
    <row r="3094" spans="1:72" ht="13.5" customHeight="1" x14ac:dyDescent="0.25">
      <c r="A3094" s="4" t="str">
        <f t="shared" si="93"/>
        <v>1687_풍각남면_307</v>
      </c>
      <c r="B3094" s="1">
        <v>1687</v>
      </c>
      <c r="C3094" s="1" t="s">
        <v>11322</v>
      </c>
      <c r="D3094" s="1" t="s">
        <v>11323</v>
      </c>
      <c r="E3094" s="1">
        <v>3093</v>
      </c>
      <c r="F3094" s="1">
        <v>15</v>
      </c>
      <c r="G3094" s="1" t="s">
        <v>5576</v>
      </c>
      <c r="H3094" s="1" t="s">
        <v>6470</v>
      </c>
      <c r="I3094" s="1">
        <v>6</v>
      </c>
      <c r="L3094" s="1">
        <v>3</v>
      </c>
      <c r="M3094" s="1" t="s">
        <v>4860</v>
      </c>
      <c r="N3094" s="1" t="s">
        <v>8548</v>
      </c>
      <c r="Q3094" s="1" t="s">
        <v>5759</v>
      </c>
      <c r="R3094" s="1" t="s">
        <v>6591</v>
      </c>
      <c r="T3094" s="1" t="s">
        <v>11368</v>
      </c>
      <c r="U3094" s="1" t="s">
        <v>5760</v>
      </c>
      <c r="V3094" s="1" t="s">
        <v>13351</v>
      </c>
      <c r="Y3094" s="1" t="s">
        <v>4860</v>
      </c>
      <c r="Z3094" s="1" t="s">
        <v>8548</v>
      </c>
      <c r="AC3094" s="1">
        <v>70</v>
      </c>
      <c r="AD3094" s="1" t="s">
        <v>67</v>
      </c>
      <c r="AE3094" s="1" t="s">
        <v>8717</v>
      </c>
      <c r="AJ3094" s="1" t="s">
        <v>17</v>
      </c>
      <c r="AK3094" s="1" t="s">
        <v>8908</v>
      </c>
      <c r="AL3094" s="1" t="s">
        <v>56</v>
      </c>
      <c r="AM3094" s="1" t="s">
        <v>11552</v>
      </c>
      <c r="AT3094" s="1" t="s">
        <v>60</v>
      </c>
      <c r="AU3094" s="1" t="s">
        <v>7012</v>
      </c>
      <c r="AV3094" s="1" t="s">
        <v>5761</v>
      </c>
      <c r="AW3094" s="1" t="s">
        <v>9686</v>
      </c>
      <c r="BB3094" s="1" t="s">
        <v>214</v>
      </c>
      <c r="BC3094" s="1" t="s">
        <v>13383</v>
      </c>
      <c r="BD3094" s="1" t="s">
        <v>3401</v>
      </c>
      <c r="BE3094" s="1" t="s">
        <v>7931</v>
      </c>
      <c r="BG3094" s="1" t="s">
        <v>60</v>
      </c>
      <c r="BH3094" s="1" t="s">
        <v>7012</v>
      </c>
      <c r="BI3094" s="1" t="s">
        <v>5762</v>
      </c>
      <c r="BJ3094" s="1" t="s">
        <v>10278</v>
      </c>
      <c r="BK3094" s="1" t="s">
        <v>348</v>
      </c>
      <c r="BL3094" s="1" t="s">
        <v>9000</v>
      </c>
      <c r="BM3094" s="1" t="s">
        <v>5763</v>
      </c>
      <c r="BN3094" s="1" t="s">
        <v>10714</v>
      </c>
      <c r="BO3094" s="1" t="s">
        <v>60</v>
      </c>
      <c r="BP3094" s="1" t="s">
        <v>7012</v>
      </c>
      <c r="BQ3094" s="1" t="s">
        <v>5764</v>
      </c>
      <c r="BR3094" s="1" t="s">
        <v>11216</v>
      </c>
      <c r="BS3094" s="1" t="s">
        <v>1620</v>
      </c>
      <c r="BT3094" s="1" t="s">
        <v>12315</v>
      </c>
    </row>
    <row r="3095" spans="1:72" ht="13.5" customHeight="1" x14ac:dyDescent="0.25">
      <c r="A3095" s="4" t="str">
        <f t="shared" si="93"/>
        <v>1687_풍각남면_307</v>
      </c>
      <c r="B3095" s="1">
        <v>1687</v>
      </c>
      <c r="C3095" s="1" t="s">
        <v>11322</v>
      </c>
      <c r="D3095" s="1" t="s">
        <v>11323</v>
      </c>
      <c r="E3095" s="1">
        <v>3094</v>
      </c>
      <c r="F3095" s="1">
        <v>15</v>
      </c>
      <c r="G3095" s="1" t="s">
        <v>5576</v>
      </c>
      <c r="H3095" s="1" t="s">
        <v>6470</v>
      </c>
      <c r="I3095" s="1">
        <v>6</v>
      </c>
      <c r="L3095" s="1">
        <v>3</v>
      </c>
      <c r="M3095" s="1" t="s">
        <v>4860</v>
      </c>
      <c r="N3095" s="1" t="s">
        <v>8548</v>
      </c>
      <c r="S3095" s="1" t="s">
        <v>341</v>
      </c>
      <c r="T3095" s="1" t="s">
        <v>6594</v>
      </c>
      <c r="U3095" s="1" t="s">
        <v>5765</v>
      </c>
      <c r="V3095" s="1" t="s">
        <v>13352</v>
      </c>
      <c r="Y3095" s="1" t="s">
        <v>5766</v>
      </c>
      <c r="Z3095" s="1" t="s">
        <v>8549</v>
      </c>
      <c r="AC3095" s="1">
        <v>40</v>
      </c>
      <c r="AD3095" s="1" t="s">
        <v>327</v>
      </c>
      <c r="AE3095" s="1" t="s">
        <v>8748</v>
      </c>
      <c r="AJ3095" s="1" t="s">
        <v>17</v>
      </c>
      <c r="AK3095" s="1" t="s">
        <v>8908</v>
      </c>
      <c r="AL3095" s="1" t="s">
        <v>51</v>
      </c>
      <c r="AM3095" s="1" t="s">
        <v>8849</v>
      </c>
      <c r="AT3095" s="1" t="s">
        <v>78</v>
      </c>
      <c r="AU3095" s="1" t="s">
        <v>6689</v>
      </c>
      <c r="AV3095" s="1" t="s">
        <v>5767</v>
      </c>
      <c r="AW3095" s="1" t="s">
        <v>9687</v>
      </c>
      <c r="BB3095" s="1" t="s">
        <v>214</v>
      </c>
      <c r="BC3095" s="1" t="s">
        <v>13383</v>
      </c>
      <c r="BD3095" s="1" t="s">
        <v>1755</v>
      </c>
      <c r="BE3095" s="1" t="s">
        <v>8220</v>
      </c>
    </row>
    <row r="3096" spans="1:72" ht="13.5" customHeight="1" x14ac:dyDescent="0.25">
      <c r="A3096" s="4" t="str">
        <f t="shared" si="93"/>
        <v>1687_풍각남면_307</v>
      </c>
      <c r="B3096" s="1">
        <v>1687</v>
      </c>
      <c r="C3096" s="1" t="s">
        <v>11322</v>
      </c>
      <c r="D3096" s="1" t="s">
        <v>11323</v>
      </c>
      <c r="E3096" s="1">
        <v>3095</v>
      </c>
      <c r="F3096" s="1">
        <v>15</v>
      </c>
      <c r="G3096" s="1" t="s">
        <v>5576</v>
      </c>
      <c r="H3096" s="1" t="s">
        <v>6470</v>
      </c>
      <c r="I3096" s="1">
        <v>6</v>
      </c>
      <c r="L3096" s="1">
        <v>3</v>
      </c>
      <c r="M3096" s="1" t="s">
        <v>4860</v>
      </c>
      <c r="N3096" s="1" t="s">
        <v>8548</v>
      </c>
      <c r="S3096" s="1" t="s">
        <v>343</v>
      </c>
      <c r="T3096" s="1" t="s">
        <v>6604</v>
      </c>
      <c r="Y3096" s="1" t="s">
        <v>5768</v>
      </c>
      <c r="Z3096" s="1" t="s">
        <v>8550</v>
      </c>
      <c r="AC3096" s="1">
        <v>13</v>
      </c>
      <c r="AD3096" s="1" t="s">
        <v>314</v>
      </c>
      <c r="AE3096" s="1" t="s">
        <v>8747</v>
      </c>
    </row>
    <row r="3097" spans="1:72" ht="13.5" customHeight="1" x14ac:dyDescent="0.25">
      <c r="A3097" s="4" t="str">
        <f t="shared" si="93"/>
        <v>1687_풍각남면_307</v>
      </c>
      <c r="B3097" s="1">
        <v>1687</v>
      </c>
      <c r="C3097" s="1" t="s">
        <v>11322</v>
      </c>
      <c r="D3097" s="1" t="s">
        <v>11323</v>
      </c>
      <c r="E3097" s="1">
        <v>3096</v>
      </c>
      <c r="F3097" s="1">
        <v>15</v>
      </c>
      <c r="G3097" s="1" t="s">
        <v>5576</v>
      </c>
      <c r="H3097" s="1" t="s">
        <v>6470</v>
      </c>
      <c r="I3097" s="1">
        <v>6</v>
      </c>
      <c r="L3097" s="1">
        <v>3</v>
      </c>
      <c r="M3097" s="1" t="s">
        <v>4860</v>
      </c>
      <c r="N3097" s="1" t="s">
        <v>8548</v>
      </c>
      <c r="S3097" s="1" t="s">
        <v>914</v>
      </c>
      <c r="T3097" s="1" t="s">
        <v>6611</v>
      </c>
      <c r="U3097" s="1" t="s">
        <v>669</v>
      </c>
      <c r="V3097" s="1" t="s">
        <v>7014</v>
      </c>
      <c r="Y3097" s="1" t="s">
        <v>174</v>
      </c>
      <c r="Z3097" s="1" t="s">
        <v>7137</v>
      </c>
      <c r="AC3097" s="1">
        <v>9</v>
      </c>
      <c r="AD3097" s="1" t="s">
        <v>594</v>
      </c>
      <c r="AE3097" s="1" t="s">
        <v>8763</v>
      </c>
    </row>
    <row r="3098" spans="1:72" ht="13.5" customHeight="1" x14ac:dyDescent="0.25">
      <c r="A3098" s="4" t="str">
        <f t="shared" si="93"/>
        <v>1687_풍각남면_307</v>
      </c>
      <c r="B3098" s="1">
        <v>1687</v>
      </c>
      <c r="C3098" s="1" t="s">
        <v>11322</v>
      </c>
      <c r="D3098" s="1" t="s">
        <v>11323</v>
      </c>
      <c r="E3098" s="1">
        <v>3097</v>
      </c>
      <c r="F3098" s="1">
        <v>15</v>
      </c>
      <c r="G3098" s="1" t="s">
        <v>5576</v>
      </c>
      <c r="H3098" s="1" t="s">
        <v>6470</v>
      </c>
      <c r="I3098" s="1">
        <v>6</v>
      </c>
      <c r="L3098" s="1">
        <v>4</v>
      </c>
      <c r="M3098" s="1" t="s">
        <v>12742</v>
      </c>
      <c r="N3098" s="1" t="s">
        <v>13244</v>
      </c>
      <c r="T3098" s="1" t="s">
        <v>11369</v>
      </c>
      <c r="U3098" s="1" t="s">
        <v>5769</v>
      </c>
      <c r="V3098" s="1" t="s">
        <v>7015</v>
      </c>
      <c r="W3098" s="1" t="s">
        <v>139</v>
      </c>
      <c r="X3098" s="1" t="s">
        <v>11441</v>
      </c>
      <c r="Y3098" s="1" t="s">
        <v>676</v>
      </c>
      <c r="Z3098" s="1" t="s">
        <v>8183</v>
      </c>
      <c r="AC3098" s="1">
        <v>50</v>
      </c>
      <c r="AD3098" s="1" t="s">
        <v>533</v>
      </c>
      <c r="AE3098" s="1" t="s">
        <v>7162</v>
      </c>
      <c r="AJ3098" s="1" t="s">
        <v>17</v>
      </c>
      <c r="AK3098" s="1" t="s">
        <v>8908</v>
      </c>
      <c r="AL3098" s="1" t="s">
        <v>2105</v>
      </c>
      <c r="AM3098" s="1" t="s">
        <v>8935</v>
      </c>
      <c r="AT3098" s="1" t="s">
        <v>60</v>
      </c>
      <c r="AU3098" s="1" t="s">
        <v>7012</v>
      </c>
      <c r="AV3098" s="1" t="s">
        <v>5770</v>
      </c>
      <c r="AW3098" s="1" t="s">
        <v>9688</v>
      </c>
      <c r="BB3098" s="1" t="s">
        <v>577</v>
      </c>
      <c r="BC3098" s="1" t="s">
        <v>6707</v>
      </c>
      <c r="BD3098" s="1" t="s">
        <v>3441</v>
      </c>
      <c r="BE3098" s="1" t="s">
        <v>7942</v>
      </c>
      <c r="BG3098" s="1" t="s">
        <v>60</v>
      </c>
      <c r="BH3098" s="1" t="s">
        <v>7012</v>
      </c>
      <c r="BI3098" s="1" t="s">
        <v>1637</v>
      </c>
      <c r="BJ3098" s="1" t="s">
        <v>11907</v>
      </c>
      <c r="BK3098" s="1" t="s">
        <v>60</v>
      </c>
      <c r="BL3098" s="1" t="s">
        <v>7012</v>
      </c>
      <c r="BM3098" s="1" t="s">
        <v>5771</v>
      </c>
      <c r="BN3098" s="1" t="s">
        <v>10279</v>
      </c>
      <c r="BO3098" s="1" t="s">
        <v>618</v>
      </c>
      <c r="BP3098" s="1" t="s">
        <v>6817</v>
      </c>
      <c r="BQ3098" s="1" t="s">
        <v>5772</v>
      </c>
      <c r="BR3098" s="1" t="s">
        <v>11217</v>
      </c>
      <c r="BS3098" s="1" t="s">
        <v>51</v>
      </c>
      <c r="BT3098" s="1" t="s">
        <v>8849</v>
      </c>
    </row>
    <row r="3099" spans="1:72" ht="13.5" customHeight="1" x14ac:dyDescent="0.25">
      <c r="A3099" s="4" t="str">
        <f t="shared" si="93"/>
        <v>1687_풍각남면_307</v>
      </c>
      <c r="B3099" s="1">
        <v>1687</v>
      </c>
      <c r="C3099" s="1" t="s">
        <v>11322</v>
      </c>
      <c r="D3099" s="1" t="s">
        <v>11323</v>
      </c>
      <c r="E3099" s="1">
        <v>3098</v>
      </c>
      <c r="F3099" s="1">
        <v>15</v>
      </c>
      <c r="G3099" s="1" t="s">
        <v>5576</v>
      </c>
      <c r="H3099" s="1" t="s">
        <v>6470</v>
      </c>
      <c r="I3099" s="1">
        <v>6</v>
      </c>
      <c r="L3099" s="1">
        <v>4</v>
      </c>
      <c r="M3099" s="1" t="s">
        <v>12742</v>
      </c>
      <c r="N3099" s="1" t="s">
        <v>13244</v>
      </c>
      <c r="S3099" s="1" t="s">
        <v>5773</v>
      </c>
      <c r="T3099" s="1" t="s">
        <v>6663</v>
      </c>
      <c r="Y3099" s="1" t="s">
        <v>1504</v>
      </c>
      <c r="Z3099" s="1" t="s">
        <v>7466</v>
      </c>
      <c r="AC3099" s="1">
        <v>30</v>
      </c>
      <c r="AD3099" s="1" t="s">
        <v>314</v>
      </c>
      <c r="AE3099" s="1" t="s">
        <v>8747</v>
      </c>
    </row>
    <row r="3100" spans="1:72" ht="13.5" customHeight="1" x14ac:dyDescent="0.25">
      <c r="A3100" s="4" t="str">
        <f t="shared" si="93"/>
        <v>1687_풍각남면_307</v>
      </c>
      <c r="B3100" s="1">
        <v>1687</v>
      </c>
      <c r="C3100" s="1" t="s">
        <v>11322</v>
      </c>
      <c r="D3100" s="1" t="s">
        <v>11323</v>
      </c>
      <c r="E3100" s="1">
        <v>3099</v>
      </c>
      <c r="F3100" s="1">
        <v>15</v>
      </c>
      <c r="G3100" s="1" t="s">
        <v>5576</v>
      </c>
      <c r="H3100" s="1" t="s">
        <v>6470</v>
      </c>
      <c r="I3100" s="1">
        <v>6</v>
      </c>
      <c r="L3100" s="1">
        <v>4</v>
      </c>
      <c r="M3100" s="1" t="s">
        <v>12742</v>
      </c>
      <c r="N3100" s="1" t="s">
        <v>13244</v>
      </c>
      <c r="S3100" s="1" t="s">
        <v>52</v>
      </c>
      <c r="T3100" s="1" t="s">
        <v>6593</v>
      </c>
      <c r="U3100" s="1" t="s">
        <v>53</v>
      </c>
      <c r="V3100" s="1" t="s">
        <v>6668</v>
      </c>
      <c r="Y3100" s="1" t="s">
        <v>5774</v>
      </c>
      <c r="Z3100" s="1" t="s">
        <v>8551</v>
      </c>
      <c r="AC3100" s="1">
        <v>37</v>
      </c>
      <c r="AD3100" s="1" t="s">
        <v>124</v>
      </c>
      <c r="AE3100" s="1" t="s">
        <v>8726</v>
      </c>
      <c r="AJ3100" s="1" t="s">
        <v>17</v>
      </c>
      <c r="AK3100" s="1" t="s">
        <v>8908</v>
      </c>
      <c r="AL3100" s="1" t="s">
        <v>497</v>
      </c>
      <c r="AM3100" s="1" t="s">
        <v>8848</v>
      </c>
      <c r="AN3100" s="1" t="s">
        <v>693</v>
      </c>
      <c r="AO3100" s="1" t="s">
        <v>8970</v>
      </c>
      <c r="AP3100" s="1" t="s">
        <v>58</v>
      </c>
      <c r="AQ3100" s="1" t="s">
        <v>6774</v>
      </c>
      <c r="AR3100" s="1" t="s">
        <v>5775</v>
      </c>
      <c r="AS3100" s="1" t="s">
        <v>9141</v>
      </c>
      <c r="AT3100" s="1" t="s">
        <v>44</v>
      </c>
      <c r="AU3100" s="1" t="s">
        <v>6669</v>
      </c>
      <c r="AV3100" s="1" t="s">
        <v>5115</v>
      </c>
      <c r="AW3100" s="1" t="s">
        <v>9620</v>
      </c>
      <c r="BB3100" s="1" t="s">
        <v>46</v>
      </c>
      <c r="BC3100" s="1" t="s">
        <v>6783</v>
      </c>
      <c r="BD3100" s="1" t="s">
        <v>5776</v>
      </c>
      <c r="BE3100" s="1" t="s">
        <v>9872</v>
      </c>
      <c r="BG3100" s="1" t="s">
        <v>44</v>
      </c>
      <c r="BH3100" s="1" t="s">
        <v>6669</v>
      </c>
      <c r="BI3100" s="1" t="s">
        <v>5777</v>
      </c>
      <c r="BJ3100" s="1" t="s">
        <v>7238</v>
      </c>
      <c r="BK3100" s="1" t="s">
        <v>44</v>
      </c>
      <c r="BL3100" s="1" t="s">
        <v>6669</v>
      </c>
      <c r="BM3100" s="1" t="s">
        <v>1521</v>
      </c>
      <c r="BN3100" s="1" t="s">
        <v>9334</v>
      </c>
      <c r="BO3100" s="1" t="s">
        <v>44</v>
      </c>
      <c r="BP3100" s="1" t="s">
        <v>6669</v>
      </c>
      <c r="BQ3100" s="1" t="s">
        <v>2298</v>
      </c>
      <c r="BR3100" s="1" t="s">
        <v>10082</v>
      </c>
      <c r="BS3100" s="1" t="s">
        <v>5509</v>
      </c>
      <c r="BT3100" s="1" t="s">
        <v>8959</v>
      </c>
    </row>
    <row r="3101" spans="1:72" ht="13.5" customHeight="1" x14ac:dyDescent="0.25">
      <c r="A3101" s="4" t="str">
        <f t="shared" si="93"/>
        <v>1687_풍각남면_307</v>
      </c>
      <c r="B3101" s="1">
        <v>1687</v>
      </c>
      <c r="C3101" s="1" t="s">
        <v>11322</v>
      </c>
      <c r="D3101" s="1" t="s">
        <v>11323</v>
      </c>
      <c r="E3101" s="1">
        <v>3100</v>
      </c>
      <c r="F3101" s="1">
        <v>15</v>
      </c>
      <c r="G3101" s="1" t="s">
        <v>5576</v>
      </c>
      <c r="H3101" s="1" t="s">
        <v>6470</v>
      </c>
      <c r="I3101" s="1">
        <v>6</v>
      </c>
      <c r="L3101" s="1">
        <v>5</v>
      </c>
      <c r="M3101" s="1" t="s">
        <v>542</v>
      </c>
      <c r="N3101" s="1" t="s">
        <v>7207</v>
      </c>
      <c r="T3101" s="1" t="s">
        <v>11368</v>
      </c>
      <c r="U3101" s="1" t="s">
        <v>4712</v>
      </c>
      <c r="V3101" s="1" t="s">
        <v>13354</v>
      </c>
      <c r="Y3101" s="1" t="s">
        <v>542</v>
      </c>
      <c r="Z3101" s="1" t="s">
        <v>7207</v>
      </c>
      <c r="AC3101" s="1">
        <v>60</v>
      </c>
      <c r="AD3101" s="1" t="s">
        <v>312</v>
      </c>
      <c r="AE3101" s="1" t="s">
        <v>8746</v>
      </c>
      <c r="AJ3101" s="1" t="s">
        <v>17</v>
      </c>
      <c r="AK3101" s="1" t="s">
        <v>8908</v>
      </c>
      <c r="AL3101" s="1" t="s">
        <v>2105</v>
      </c>
      <c r="AM3101" s="1" t="s">
        <v>8935</v>
      </c>
      <c r="AT3101" s="1" t="s">
        <v>216</v>
      </c>
      <c r="AU3101" s="1" t="s">
        <v>13344</v>
      </c>
      <c r="AV3101" s="1" t="s">
        <v>1637</v>
      </c>
      <c r="AW3101" s="1" t="s">
        <v>11800</v>
      </c>
      <c r="BB3101" s="1" t="s">
        <v>83</v>
      </c>
      <c r="BC3101" s="1" t="s">
        <v>11816</v>
      </c>
      <c r="BD3101" s="1" t="s">
        <v>5778</v>
      </c>
      <c r="BE3101" s="1" t="s">
        <v>13652</v>
      </c>
      <c r="BG3101" s="1" t="s">
        <v>60</v>
      </c>
      <c r="BH3101" s="1" t="s">
        <v>7012</v>
      </c>
      <c r="BI3101" s="1" t="s">
        <v>5771</v>
      </c>
      <c r="BJ3101" s="1" t="s">
        <v>10279</v>
      </c>
      <c r="BK3101" s="1" t="s">
        <v>60</v>
      </c>
      <c r="BL3101" s="1" t="s">
        <v>7012</v>
      </c>
      <c r="BM3101" s="1" t="s">
        <v>319</v>
      </c>
      <c r="BN3101" s="1" t="s">
        <v>7951</v>
      </c>
      <c r="BO3101" s="1" t="s">
        <v>60</v>
      </c>
      <c r="BP3101" s="1" t="s">
        <v>7012</v>
      </c>
      <c r="BQ3101" s="1" t="s">
        <v>5779</v>
      </c>
      <c r="BR3101" s="1" t="s">
        <v>11218</v>
      </c>
      <c r="BS3101" s="1" t="s">
        <v>51</v>
      </c>
      <c r="BT3101" s="1" t="s">
        <v>8849</v>
      </c>
    </row>
    <row r="3102" spans="1:72" ht="13.5" customHeight="1" x14ac:dyDescent="0.25">
      <c r="A3102" s="4" t="str">
        <f t="shared" si="93"/>
        <v>1687_풍각남면_307</v>
      </c>
      <c r="B3102" s="1">
        <v>1687</v>
      </c>
      <c r="C3102" s="1" t="s">
        <v>11322</v>
      </c>
      <c r="D3102" s="1" t="s">
        <v>11323</v>
      </c>
      <c r="E3102" s="1">
        <v>3101</v>
      </c>
      <c r="F3102" s="1">
        <v>15</v>
      </c>
      <c r="G3102" s="1" t="s">
        <v>5576</v>
      </c>
      <c r="H3102" s="1" t="s">
        <v>6470</v>
      </c>
      <c r="I3102" s="1">
        <v>6</v>
      </c>
      <c r="L3102" s="1">
        <v>5</v>
      </c>
      <c r="M3102" s="1" t="s">
        <v>542</v>
      </c>
      <c r="N3102" s="1" t="s">
        <v>7207</v>
      </c>
      <c r="S3102" s="1" t="s">
        <v>52</v>
      </c>
      <c r="T3102" s="1" t="s">
        <v>6593</v>
      </c>
      <c r="U3102" s="1" t="s">
        <v>5780</v>
      </c>
      <c r="V3102" s="1" t="s">
        <v>13367</v>
      </c>
      <c r="Y3102" s="1" t="s">
        <v>5781</v>
      </c>
      <c r="Z3102" s="1" t="s">
        <v>7944</v>
      </c>
      <c r="AC3102" s="1">
        <v>57</v>
      </c>
      <c r="AD3102" s="1" t="s">
        <v>2010</v>
      </c>
      <c r="AE3102" s="1" t="s">
        <v>8771</v>
      </c>
      <c r="AJ3102" s="1" t="s">
        <v>17</v>
      </c>
      <c r="AK3102" s="1" t="s">
        <v>8908</v>
      </c>
      <c r="AL3102" s="1" t="s">
        <v>51</v>
      </c>
      <c r="AM3102" s="1" t="s">
        <v>8849</v>
      </c>
      <c r="AT3102" s="1" t="s">
        <v>78</v>
      </c>
      <c r="AU3102" s="1" t="s">
        <v>6689</v>
      </c>
      <c r="AV3102" s="1" t="s">
        <v>5782</v>
      </c>
      <c r="AW3102" s="1" t="s">
        <v>9689</v>
      </c>
      <c r="BB3102" s="1" t="s">
        <v>83</v>
      </c>
      <c r="BC3102" s="1" t="s">
        <v>11816</v>
      </c>
      <c r="BD3102" s="1" t="s">
        <v>5783</v>
      </c>
      <c r="BE3102" s="1" t="s">
        <v>9873</v>
      </c>
      <c r="BG3102" s="1" t="s">
        <v>334</v>
      </c>
      <c r="BH3102" s="1" t="s">
        <v>6767</v>
      </c>
      <c r="BI3102" s="1" t="s">
        <v>230</v>
      </c>
      <c r="BJ3102" s="1" t="s">
        <v>9251</v>
      </c>
      <c r="BK3102" s="1" t="s">
        <v>348</v>
      </c>
      <c r="BL3102" s="1" t="s">
        <v>9000</v>
      </c>
      <c r="BM3102" s="1" t="s">
        <v>5784</v>
      </c>
      <c r="BN3102" s="1" t="s">
        <v>8464</v>
      </c>
      <c r="BO3102" s="1" t="s">
        <v>60</v>
      </c>
      <c r="BP3102" s="1" t="s">
        <v>7012</v>
      </c>
      <c r="BQ3102" s="1" t="s">
        <v>2265</v>
      </c>
      <c r="BR3102" s="1" t="s">
        <v>10920</v>
      </c>
      <c r="BS3102" s="1" t="s">
        <v>179</v>
      </c>
      <c r="BT3102" s="1" t="s">
        <v>8927</v>
      </c>
    </row>
    <row r="3103" spans="1:72" ht="13.5" customHeight="1" x14ac:dyDescent="0.25">
      <c r="A3103" s="4" t="str">
        <f t="shared" si="93"/>
        <v>1687_풍각남면_307</v>
      </c>
      <c r="B3103" s="1">
        <v>1687</v>
      </c>
      <c r="C3103" s="1" t="s">
        <v>11322</v>
      </c>
      <c r="D3103" s="1" t="s">
        <v>11323</v>
      </c>
      <c r="E3103" s="1">
        <v>3102</v>
      </c>
      <c r="F3103" s="1">
        <v>15</v>
      </c>
      <c r="G3103" s="1" t="s">
        <v>5576</v>
      </c>
      <c r="H3103" s="1" t="s">
        <v>6470</v>
      </c>
      <c r="I3103" s="1">
        <v>6</v>
      </c>
      <c r="L3103" s="1">
        <v>5</v>
      </c>
      <c r="M3103" s="1" t="s">
        <v>542</v>
      </c>
      <c r="N3103" s="1" t="s">
        <v>7207</v>
      </c>
      <c r="S3103" s="1" t="s">
        <v>93</v>
      </c>
      <c r="T3103" s="1" t="s">
        <v>6597</v>
      </c>
      <c r="U3103" s="1" t="s">
        <v>1089</v>
      </c>
      <c r="V3103" s="1" t="s">
        <v>6744</v>
      </c>
      <c r="Y3103" s="1" t="s">
        <v>1337</v>
      </c>
      <c r="Z3103" s="1" t="s">
        <v>7411</v>
      </c>
      <c r="AC3103" s="1">
        <v>22</v>
      </c>
      <c r="AD3103" s="1" t="s">
        <v>253</v>
      </c>
      <c r="AE3103" s="1" t="s">
        <v>8742</v>
      </c>
    </row>
    <row r="3104" spans="1:72" ht="13.5" customHeight="1" x14ac:dyDescent="0.25">
      <c r="A3104" s="4" t="str">
        <f t="shared" si="93"/>
        <v>1687_풍각남면_307</v>
      </c>
      <c r="B3104" s="1">
        <v>1687</v>
      </c>
      <c r="C3104" s="1" t="s">
        <v>11322</v>
      </c>
      <c r="D3104" s="1" t="s">
        <v>11323</v>
      </c>
      <c r="E3104" s="1">
        <v>3103</v>
      </c>
      <c r="F3104" s="1">
        <v>15</v>
      </c>
      <c r="G3104" s="1" t="s">
        <v>5576</v>
      </c>
      <c r="H3104" s="1" t="s">
        <v>6470</v>
      </c>
      <c r="I3104" s="1">
        <v>6</v>
      </c>
      <c r="L3104" s="1">
        <v>5</v>
      </c>
      <c r="M3104" s="1" t="s">
        <v>542</v>
      </c>
      <c r="N3104" s="1" t="s">
        <v>7207</v>
      </c>
      <c r="S3104" s="1" t="s">
        <v>93</v>
      </c>
      <c r="T3104" s="1" t="s">
        <v>6597</v>
      </c>
      <c r="Y3104" s="1" t="s">
        <v>5785</v>
      </c>
      <c r="Z3104" s="1" t="s">
        <v>8552</v>
      </c>
      <c r="AC3104" s="1">
        <v>11</v>
      </c>
      <c r="AD3104" s="1" t="s">
        <v>192</v>
      </c>
      <c r="AE3104" s="1" t="s">
        <v>8735</v>
      </c>
    </row>
    <row r="3105" spans="1:72" ht="13.5" customHeight="1" x14ac:dyDescent="0.25">
      <c r="A3105" s="4" t="str">
        <f t="shared" si="93"/>
        <v>1687_풍각남면_307</v>
      </c>
      <c r="B3105" s="1">
        <v>1687</v>
      </c>
      <c r="C3105" s="1" t="s">
        <v>11322</v>
      </c>
      <c r="D3105" s="1" t="s">
        <v>11323</v>
      </c>
      <c r="E3105" s="1">
        <v>3104</v>
      </c>
      <c r="F3105" s="1">
        <v>15</v>
      </c>
      <c r="G3105" s="1" t="s">
        <v>5576</v>
      </c>
      <c r="H3105" s="1" t="s">
        <v>6470</v>
      </c>
      <c r="I3105" s="1">
        <v>6</v>
      </c>
      <c r="L3105" s="1">
        <v>5</v>
      </c>
      <c r="M3105" s="1" t="s">
        <v>542</v>
      </c>
      <c r="N3105" s="1" t="s">
        <v>7207</v>
      </c>
      <c r="S3105" s="1" t="s">
        <v>93</v>
      </c>
      <c r="T3105" s="1" t="s">
        <v>6597</v>
      </c>
      <c r="U3105" s="1" t="s">
        <v>813</v>
      </c>
      <c r="V3105" s="1" t="s">
        <v>6722</v>
      </c>
      <c r="Y3105" s="1" t="s">
        <v>4656</v>
      </c>
      <c r="Z3105" s="1" t="s">
        <v>7697</v>
      </c>
      <c r="AF3105" s="1" t="s">
        <v>129</v>
      </c>
      <c r="AG3105" s="1" t="s">
        <v>8738</v>
      </c>
    </row>
    <row r="3106" spans="1:72" ht="13.5" customHeight="1" x14ac:dyDescent="0.25">
      <c r="A3106" s="4" t="str">
        <f t="shared" si="93"/>
        <v>1687_풍각남면_307</v>
      </c>
      <c r="B3106" s="1">
        <v>1687</v>
      </c>
      <c r="C3106" s="1" t="s">
        <v>11322</v>
      </c>
      <c r="D3106" s="1" t="s">
        <v>11323</v>
      </c>
      <c r="E3106" s="1">
        <v>3105</v>
      </c>
      <c r="F3106" s="1">
        <v>15</v>
      </c>
      <c r="G3106" s="1" t="s">
        <v>5576</v>
      </c>
      <c r="H3106" s="1" t="s">
        <v>6470</v>
      </c>
      <c r="I3106" s="1">
        <v>6</v>
      </c>
      <c r="L3106" s="1">
        <v>5</v>
      </c>
      <c r="M3106" s="1" t="s">
        <v>542</v>
      </c>
      <c r="N3106" s="1" t="s">
        <v>7207</v>
      </c>
      <c r="S3106" s="1" t="s">
        <v>341</v>
      </c>
      <c r="T3106" s="1" t="s">
        <v>6594</v>
      </c>
      <c r="U3106" s="1" t="s">
        <v>53</v>
      </c>
      <c r="V3106" s="1" t="s">
        <v>6668</v>
      </c>
      <c r="Y3106" s="1" t="s">
        <v>5786</v>
      </c>
      <c r="Z3106" s="1" t="s">
        <v>8553</v>
      </c>
      <c r="AF3106" s="1" t="s">
        <v>412</v>
      </c>
      <c r="AG3106" s="1" t="s">
        <v>8778</v>
      </c>
      <c r="AH3106" s="1" t="s">
        <v>5787</v>
      </c>
      <c r="AI3106" s="1" t="s">
        <v>11629</v>
      </c>
    </row>
    <row r="3107" spans="1:72" ht="13.5" customHeight="1" x14ac:dyDescent="0.25">
      <c r="A3107" s="4" t="str">
        <f t="shared" si="93"/>
        <v>1687_풍각남면_307</v>
      </c>
      <c r="B3107" s="1">
        <v>1687</v>
      </c>
      <c r="C3107" s="1" t="s">
        <v>11322</v>
      </c>
      <c r="D3107" s="1" t="s">
        <v>11323</v>
      </c>
      <c r="E3107" s="1">
        <v>3106</v>
      </c>
      <c r="F3107" s="1">
        <v>15</v>
      </c>
      <c r="G3107" s="1" t="s">
        <v>5576</v>
      </c>
      <c r="H3107" s="1" t="s">
        <v>6470</v>
      </c>
      <c r="I3107" s="1">
        <v>7</v>
      </c>
      <c r="J3107" s="1" t="s">
        <v>5788</v>
      </c>
      <c r="K3107" s="1" t="s">
        <v>13377</v>
      </c>
      <c r="L3107" s="1">
        <v>1</v>
      </c>
      <c r="M3107" s="1" t="s">
        <v>1036</v>
      </c>
      <c r="N3107" s="1" t="s">
        <v>7628</v>
      </c>
      <c r="T3107" s="1" t="s">
        <v>11368</v>
      </c>
      <c r="U3107" s="1" t="s">
        <v>5742</v>
      </c>
      <c r="V3107" s="1" t="s">
        <v>13357</v>
      </c>
      <c r="Y3107" s="1" t="s">
        <v>1036</v>
      </c>
      <c r="Z3107" s="1" t="s">
        <v>7628</v>
      </c>
      <c r="AC3107" s="1">
        <v>49</v>
      </c>
      <c r="AD3107" s="1" t="s">
        <v>100</v>
      </c>
      <c r="AE3107" s="1" t="s">
        <v>8722</v>
      </c>
      <c r="AJ3107" s="1" t="s">
        <v>17</v>
      </c>
      <c r="AK3107" s="1" t="s">
        <v>8908</v>
      </c>
      <c r="AL3107" s="1" t="s">
        <v>51</v>
      </c>
      <c r="AM3107" s="1" t="s">
        <v>8849</v>
      </c>
      <c r="AT3107" s="1" t="s">
        <v>44</v>
      </c>
      <c r="AU3107" s="1" t="s">
        <v>6669</v>
      </c>
      <c r="AV3107" s="1" t="s">
        <v>5789</v>
      </c>
      <c r="AW3107" s="1" t="s">
        <v>8574</v>
      </c>
      <c r="BB3107" s="1" t="s">
        <v>53</v>
      </c>
      <c r="BC3107" s="1" t="s">
        <v>6668</v>
      </c>
      <c r="BD3107" s="1" t="s">
        <v>2460</v>
      </c>
      <c r="BE3107" s="1" t="s">
        <v>7698</v>
      </c>
      <c r="BG3107" s="1" t="s">
        <v>60</v>
      </c>
      <c r="BH3107" s="1" t="s">
        <v>7012</v>
      </c>
      <c r="BI3107" s="1" t="s">
        <v>3453</v>
      </c>
      <c r="BJ3107" s="1" t="s">
        <v>9690</v>
      </c>
      <c r="BK3107" s="1" t="s">
        <v>3802</v>
      </c>
      <c r="BL3107" s="1" t="s">
        <v>6942</v>
      </c>
      <c r="BM3107" s="1" t="s">
        <v>5345</v>
      </c>
      <c r="BN3107" s="1" t="s">
        <v>10035</v>
      </c>
      <c r="BO3107" s="1" t="s">
        <v>44</v>
      </c>
      <c r="BP3107" s="1" t="s">
        <v>6669</v>
      </c>
      <c r="BQ3107" s="1" t="s">
        <v>5790</v>
      </c>
      <c r="BR3107" s="1" t="s">
        <v>11219</v>
      </c>
      <c r="BS3107" s="1" t="s">
        <v>981</v>
      </c>
      <c r="BT3107" s="1" t="s">
        <v>8921</v>
      </c>
    </row>
    <row r="3108" spans="1:72" ht="13.5" customHeight="1" x14ac:dyDescent="0.25">
      <c r="A3108" s="4" t="str">
        <f t="shared" si="93"/>
        <v>1687_풍각남면_307</v>
      </c>
      <c r="B3108" s="1">
        <v>1687</v>
      </c>
      <c r="C3108" s="1" t="s">
        <v>11322</v>
      </c>
      <c r="D3108" s="1" t="s">
        <v>11323</v>
      </c>
      <c r="E3108" s="1">
        <v>3107</v>
      </c>
      <c r="F3108" s="1">
        <v>15</v>
      </c>
      <c r="G3108" s="1" t="s">
        <v>5576</v>
      </c>
      <c r="H3108" s="1" t="s">
        <v>6470</v>
      </c>
      <c r="I3108" s="1">
        <v>7</v>
      </c>
      <c r="L3108" s="1">
        <v>1</v>
      </c>
      <c r="M3108" s="1" t="s">
        <v>1036</v>
      </c>
      <c r="N3108" s="1" t="s">
        <v>7628</v>
      </c>
      <c r="S3108" s="1" t="s">
        <v>52</v>
      </c>
      <c r="T3108" s="1" t="s">
        <v>6593</v>
      </c>
      <c r="U3108" s="1" t="s">
        <v>53</v>
      </c>
      <c r="V3108" s="1" t="s">
        <v>6668</v>
      </c>
      <c r="Y3108" s="1" t="s">
        <v>5791</v>
      </c>
      <c r="Z3108" s="1" t="s">
        <v>8554</v>
      </c>
      <c r="AC3108" s="1">
        <v>45</v>
      </c>
      <c r="AD3108" s="1" t="s">
        <v>406</v>
      </c>
      <c r="AE3108" s="1" t="s">
        <v>8755</v>
      </c>
      <c r="AJ3108" s="1" t="s">
        <v>17</v>
      </c>
      <c r="AK3108" s="1" t="s">
        <v>8908</v>
      </c>
      <c r="AL3108" s="1" t="s">
        <v>51</v>
      </c>
      <c r="AM3108" s="1" t="s">
        <v>8849</v>
      </c>
      <c r="AN3108" s="1" t="s">
        <v>351</v>
      </c>
      <c r="AO3108" s="1" t="s">
        <v>8854</v>
      </c>
      <c r="AP3108" s="1" t="s">
        <v>60</v>
      </c>
      <c r="AQ3108" s="1" t="s">
        <v>7012</v>
      </c>
      <c r="AR3108" s="1" t="s">
        <v>5792</v>
      </c>
      <c r="AS3108" s="1" t="s">
        <v>11658</v>
      </c>
      <c r="AT3108" s="1" t="s">
        <v>44</v>
      </c>
      <c r="AU3108" s="1" t="s">
        <v>6669</v>
      </c>
      <c r="AV3108" s="1" t="s">
        <v>210</v>
      </c>
      <c r="AW3108" s="1" t="s">
        <v>8591</v>
      </c>
      <c r="BB3108" s="1" t="s">
        <v>46</v>
      </c>
      <c r="BC3108" s="1" t="s">
        <v>6783</v>
      </c>
      <c r="BD3108" s="1" t="s">
        <v>1434</v>
      </c>
      <c r="BE3108" s="1" t="s">
        <v>7440</v>
      </c>
      <c r="BG3108" s="1" t="s">
        <v>44</v>
      </c>
      <c r="BH3108" s="1" t="s">
        <v>6669</v>
      </c>
      <c r="BI3108" s="1" t="s">
        <v>310</v>
      </c>
      <c r="BJ3108" s="1" t="s">
        <v>7854</v>
      </c>
      <c r="BK3108" s="1" t="s">
        <v>44</v>
      </c>
      <c r="BL3108" s="1" t="s">
        <v>6669</v>
      </c>
      <c r="BM3108" s="1" t="s">
        <v>5482</v>
      </c>
      <c r="BN3108" s="1" t="s">
        <v>8477</v>
      </c>
      <c r="BO3108" s="1" t="s">
        <v>44</v>
      </c>
      <c r="BP3108" s="1" t="s">
        <v>6669</v>
      </c>
      <c r="BQ3108" s="1" t="s">
        <v>5793</v>
      </c>
      <c r="BR3108" s="1" t="s">
        <v>8257</v>
      </c>
      <c r="BS3108" s="1" t="s">
        <v>351</v>
      </c>
      <c r="BT3108" s="1" t="s">
        <v>8854</v>
      </c>
    </row>
    <row r="3109" spans="1:72" ht="13.5" customHeight="1" x14ac:dyDescent="0.25">
      <c r="A3109" s="4" t="str">
        <f t="shared" si="93"/>
        <v>1687_풍각남면_307</v>
      </c>
      <c r="B3109" s="1">
        <v>1687</v>
      </c>
      <c r="C3109" s="1" t="s">
        <v>11322</v>
      </c>
      <c r="D3109" s="1" t="s">
        <v>11323</v>
      </c>
      <c r="E3109" s="1">
        <v>3108</v>
      </c>
      <c r="F3109" s="1">
        <v>15</v>
      </c>
      <c r="G3109" s="1" t="s">
        <v>5576</v>
      </c>
      <c r="H3109" s="1" t="s">
        <v>6470</v>
      </c>
      <c r="I3109" s="1">
        <v>7</v>
      </c>
      <c r="L3109" s="1">
        <v>1</v>
      </c>
      <c r="M3109" s="1" t="s">
        <v>1036</v>
      </c>
      <c r="N3109" s="1" t="s">
        <v>7628</v>
      </c>
      <c r="S3109" s="1" t="s">
        <v>93</v>
      </c>
      <c r="T3109" s="1" t="s">
        <v>6597</v>
      </c>
      <c r="Y3109" s="1" t="s">
        <v>4227</v>
      </c>
      <c r="Z3109" s="1" t="s">
        <v>8555</v>
      </c>
      <c r="AC3109" s="1">
        <v>7</v>
      </c>
      <c r="AD3109" s="1" t="s">
        <v>121</v>
      </c>
      <c r="AE3109" s="1" t="s">
        <v>8725</v>
      </c>
    </row>
    <row r="3110" spans="1:72" ht="13.5" customHeight="1" x14ac:dyDescent="0.25">
      <c r="A3110" s="4" t="str">
        <f t="shared" si="93"/>
        <v>1687_풍각남면_307</v>
      </c>
      <c r="B3110" s="1">
        <v>1687</v>
      </c>
      <c r="C3110" s="1" t="s">
        <v>11322</v>
      </c>
      <c r="D3110" s="1" t="s">
        <v>11323</v>
      </c>
      <c r="E3110" s="1">
        <v>3109</v>
      </c>
      <c r="F3110" s="1">
        <v>15</v>
      </c>
      <c r="G3110" s="1" t="s">
        <v>5576</v>
      </c>
      <c r="H3110" s="1" t="s">
        <v>6470</v>
      </c>
      <c r="I3110" s="1">
        <v>7</v>
      </c>
      <c r="L3110" s="1">
        <v>1</v>
      </c>
      <c r="M3110" s="1" t="s">
        <v>1036</v>
      </c>
      <c r="N3110" s="1" t="s">
        <v>7628</v>
      </c>
      <c r="S3110" s="1" t="s">
        <v>93</v>
      </c>
      <c r="T3110" s="1" t="s">
        <v>6597</v>
      </c>
      <c r="Y3110" s="1" t="s">
        <v>1068</v>
      </c>
      <c r="Z3110" s="1" t="s">
        <v>7332</v>
      </c>
      <c r="AC3110" s="1">
        <v>5</v>
      </c>
      <c r="AD3110" s="1" t="s">
        <v>133</v>
      </c>
      <c r="AE3110" s="1" t="s">
        <v>8727</v>
      </c>
      <c r="AF3110" s="1" t="s">
        <v>97</v>
      </c>
      <c r="AG3110" s="1" t="s">
        <v>8774</v>
      </c>
    </row>
    <row r="3111" spans="1:72" ht="13.5" customHeight="1" x14ac:dyDescent="0.25">
      <c r="A3111" s="4" t="str">
        <f t="shared" si="93"/>
        <v>1687_풍각남면_307</v>
      </c>
      <c r="B3111" s="1">
        <v>1687</v>
      </c>
      <c r="C3111" s="1" t="s">
        <v>11322</v>
      </c>
      <c r="D3111" s="1" t="s">
        <v>11323</v>
      </c>
      <c r="E3111" s="1">
        <v>3110</v>
      </c>
      <c r="F3111" s="1">
        <v>15</v>
      </c>
      <c r="G3111" s="1" t="s">
        <v>5576</v>
      </c>
      <c r="H3111" s="1" t="s">
        <v>6470</v>
      </c>
      <c r="I3111" s="1">
        <v>7</v>
      </c>
      <c r="L3111" s="1">
        <v>2</v>
      </c>
      <c r="M3111" s="1" t="s">
        <v>3689</v>
      </c>
      <c r="N3111" s="1" t="s">
        <v>7999</v>
      </c>
      <c r="T3111" s="1" t="s">
        <v>11368</v>
      </c>
      <c r="U3111" s="1" t="s">
        <v>640</v>
      </c>
      <c r="V3111" s="1" t="s">
        <v>6711</v>
      </c>
      <c r="Y3111" s="1" t="s">
        <v>3689</v>
      </c>
      <c r="Z3111" s="1" t="s">
        <v>7999</v>
      </c>
      <c r="AC3111" s="1">
        <v>38</v>
      </c>
      <c r="AD3111" s="1" t="s">
        <v>85</v>
      </c>
      <c r="AE3111" s="1" t="s">
        <v>8720</v>
      </c>
      <c r="AJ3111" s="1" t="s">
        <v>17</v>
      </c>
      <c r="AK3111" s="1" t="s">
        <v>8908</v>
      </c>
      <c r="AL3111" s="1" t="s">
        <v>51</v>
      </c>
      <c r="AM3111" s="1" t="s">
        <v>8849</v>
      </c>
      <c r="AN3111" s="1" t="s">
        <v>981</v>
      </c>
      <c r="AO3111" s="1" t="s">
        <v>8921</v>
      </c>
      <c r="AP3111" s="1" t="s">
        <v>58</v>
      </c>
      <c r="AQ3111" s="1" t="s">
        <v>6774</v>
      </c>
      <c r="AR3111" s="1" t="s">
        <v>5794</v>
      </c>
      <c r="AS3111" s="1" t="s">
        <v>9142</v>
      </c>
      <c r="AT3111" s="1" t="s">
        <v>216</v>
      </c>
      <c r="AU3111" s="1" t="s">
        <v>13344</v>
      </c>
      <c r="AV3111" s="1" t="s">
        <v>5636</v>
      </c>
      <c r="AW3111" s="1" t="s">
        <v>8574</v>
      </c>
      <c r="BB3111" s="1" t="s">
        <v>53</v>
      </c>
      <c r="BC3111" s="1" t="s">
        <v>6668</v>
      </c>
      <c r="BD3111" s="1" t="s">
        <v>2460</v>
      </c>
      <c r="BE3111" s="1" t="s">
        <v>7698</v>
      </c>
      <c r="BG3111" s="1" t="s">
        <v>60</v>
      </c>
      <c r="BH3111" s="1" t="s">
        <v>7012</v>
      </c>
      <c r="BI3111" s="1" t="s">
        <v>3453</v>
      </c>
      <c r="BJ3111" s="1" t="s">
        <v>9690</v>
      </c>
      <c r="BK3111" s="1" t="s">
        <v>3802</v>
      </c>
      <c r="BL3111" s="1" t="s">
        <v>6942</v>
      </c>
      <c r="BM3111" s="1" t="s">
        <v>5795</v>
      </c>
      <c r="BN3111" s="1" t="s">
        <v>10715</v>
      </c>
      <c r="BO3111" s="1" t="s">
        <v>44</v>
      </c>
      <c r="BP3111" s="1" t="s">
        <v>6669</v>
      </c>
      <c r="BQ3111" s="1" t="s">
        <v>5790</v>
      </c>
      <c r="BR3111" s="1" t="s">
        <v>11219</v>
      </c>
      <c r="BS3111" s="1" t="s">
        <v>981</v>
      </c>
      <c r="BT3111" s="1" t="s">
        <v>8921</v>
      </c>
    </row>
    <row r="3112" spans="1:72" ht="13.5" customHeight="1" x14ac:dyDescent="0.25">
      <c r="A3112" s="4" t="str">
        <f t="shared" si="93"/>
        <v>1687_풍각남면_307</v>
      </c>
      <c r="B3112" s="1">
        <v>1687</v>
      </c>
      <c r="C3112" s="1" t="s">
        <v>11322</v>
      </c>
      <c r="D3112" s="1" t="s">
        <v>11323</v>
      </c>
      <c r="E3112" s="1">
        <v>3111</v>
      </c>
      <c r="F3112" s="1">
        <v>15</v>
      </c>
      <c r="G3112" s="1" t="s">
        <v>5576</v>
      </c>
      <c r="H3112" s="1" t="s">
        <v>6470</v>
      </c>
      <c r="I3112" s="1">
        <v>7</v>
      </c>
      <c r="L3112" s="1">
        <v>2</v>
      </c>
      <c r="M3112" s="1" t="s">
        <v>3689</v>
      </c>
      <c r="N3112" s="1" t="s">
        <v>7999</v>
      </c>
      <c r="S3112" s="1" t="s">
        <v>52</v>
      </c>
      <c r="T3112" s="1" t="s">
        <v>6593</v>
      </c>
      <c r="U3112" s="1" t="s">
        <v>53</v>
      </c>
      <c r="V3112" s="1" t="s">
        <v>6668</v>
      </c>
      <c r="Y3112" s="1" t="s">
        <v>5796</v>
      </c>
      <c r="Z3112" s="1" t="s">
        <v>8556</v>
      </c>
      <c r="AC3112" s="1">
        <v>29</v>
      </c>
      <c r="AD3112" s="1" t="s">
        <v>422</v>
      </c>
      <c r="AE3112" s="1" t="s">
        <v>8757</v>
      </c>
      <c r="AJ3112" s="1" t="s">
        <v>17</v>
      </c>
      <c r="AK3112" s="1" t="s">
        <v>8908</v>
      </c>
      <c r="AL3112" s="1" t="s">
        <v>51</v>
      </c>
      <c r="AM3112" s="1" t="s">
        <v>8849</v>
      </c>
      <c r="AN3112" s="1" t="s">
        <v>51</v>
      </c>
      <c r="AO3112" s="1" t="s">
        <v>8849</v>
      </c>
      <c r="AP3112" s="1" t="s">
        <v>58</v>
      </c>
      <c r="AQ3112" s="1" t="s">
        <v>6774</v>
      </c>
      <c r="AR3112" s="1" t="s">
        <v>5797</v>
      </c>
      <c r="AS3112" s="1" t="s">
        <v>9143</v>
      </c>
      <c r="AT3112" s="1" t="s">
        <v>44</v>
      </c>
      <c r="AU3112" s="1" t="s">
        <v>6669</v>
      </c>
      <c r="AV3112" s="1" t="s">
        <v>1309</v>
      </c>
      <c r="AW3112" s="1" t="s">
        <v>8281</v>
      </c>
      <c r="BB3112" s="1" t="s">
        <v>83</v>
      </c>
      <c r="BC3112" s="1" t="s">
        <v>11816</v>
      </c>
      <c r="BD3112" s="1" t="s">
        <v>542</v>
      </c>
      <c r="BE3112" s="1" t="s">
        <v>7207</v>
      </c>
      <c r="BG3112" s="1" t="s">
        <v>44</v>
      </c>
      <c r="BH3112" s="1" t="s">
        <v>6669</v>
      </c>
      <c r="BI3112" s="1" t="s">
        <v>802</v>
      </c>
      <c r="BJ3112" s="1" t="s">
        <v>7653</v>
      </c>
      <c r="BM3112" s="1" t="s">
        <v>320</v>
      </c>
      <c r="BN3112" s="1" t="s">
        <v>11933</v>
      </c>
      <c r="BO3112" s="1" t="s">
        <v>148</v>
      </c>
      <c r="BP3112" s="1" t="s">
        <v>11401</v>
      </c>
      <c r="BQ3112" s="1" t="s">
        <v>5798</v>
      </c>
      <c r="BR3112" s="1" t="s">
        <v>11220</v>
      </c>
      <c r="BS3112" s="1" t="s">
        <v>116</v>
      </c>
      <c r="BT3112" s="1" t="s">
        <v>8914</v>
      </c>
    </row>
    <row r="3113" spans="1:72" ht="13.5" customHeight="1" x14ac:dyDescent="0.25">
      <c r="A3113" s="4" t="str">
        <f t="shared" si="93"/>
        <v>1687_풍각남면_307</v>
      </c>
      <c r="B3113" s="1">
        <v>1687</v>
      </c>
      <c r="C3113" s="1" t="s">
        <v>11322</v>
      </c>
      <c r="D3113" s="1" t="s">
        <v>11323</v>
      </c>
      <c r="E3113" s="1">
        <v>3112</v>
      </c>
      <c r="F3113" s="1">
        <v>15</v>
      </c>
      <c r="G3113" s="1" t="s">
        <v>5576</v>
      </c>
      <c r="H3113" s="1" t="s">
        <v>6470</v>
      </c>
      <c r="I3113" s="1">
        <v>7</v>
      </c>
      <c r="L3113" s="1">
        <v>3</v>
      </c>
      <c r="M3113" s="1" t="s">
        <v>12743</v>
      </c>
      <c r="N3113" s="1" t="s">
        <v>13245</v>
      </c>
      <c r="T3113" s="1" t="s">
        <v>11369</v>
      </c>
      <c r="U3113" s="1" t="s">
        <v>180</v>
      </c>
      <c r="V3113" s="1" t="s">
        <v>6712</v>
      </c>
      <c r="W3113" s="1" t="s">
        <v>145</v>
      </c>
      <c r="X3113" s="1" t="s">
        <v>7059</v>
      </c>
      <c r="Y3113" s="1" t="s">
        <v>5799</v>
      </c>
      <c r="Z3113" s="1" t="s">
        <v>8557</v>
      </c>
      <c r="AC3113" s="1">
        <v>84</v>
      </c>
      <c r="AD3113" s="1" t="s">
        <v>764</v>
      </c>
      <c r="AE3113" s="1" t="s">
        <v>8767</v>
      </c>
      <c r="AJ3113" s="1" t="s">
        <v>17</v>
      </c>
      <c r="AK3113" s="1" t="s">
        <v>8908</v>
      </c>
      <c r="AL3113" s="1" t="s">
        <v>51</v>
      </c>
      <c r="AM3113" s="1" t="s">
        <v>8849</v>
      </c>
      <c r="AT3113" s="1" t="s">
        <v>60</v>
      </c>
      <c r="AU3113" s="1" t="s">
        <v>7012</v>
      </c>
      <c r="AV3113" s="1" t="s">
        <v>5800</v>
      </c>
      <c r="AW3113" s="1" t="s">
        <v>9690</v>
      </c>
      <c r="BG3113" s="1" t="s">
        <v>1181</v>
      </c>
      <c r="BH3113" s="1" t="s">
        <v>9946</v>
      </c>
      <c r="BI3113" s="1" t="s">
        <v>5801</v>
      </c>
      <c r="BJ3113" s="1" t="s">
        <v>10715</v>
      </c>
      <c r="BK3113" s="1" t="s">
        <v>335</v>
      </c>
      <c r="BL3113" s="1" t="s">
        <v>6942</v>
      </c>
      <c r="BM3113" s="1" t="s">
        <v>926</v>
      </c>
      <c r="BN3113" s="1" t="s">
        <v>10425</v>
      </c>
      <c r="BO3113" s="1" t="s">
        <v>60</v>
      </c>
      <c r="BP3113" s="1" t="s">
        <v>7012</v>
      </c>
      <c r="BQ3113" s="1" t="s">
        <v>14026</v>
      </c>
      <c r="BR3113" s="1" t="s">
        <v>12188</v>
      </c>
      <c r="BS3113" s="1" t="s">
        <v>86</v>
      </c>
      <c r="BT3113" s="1" t="s">
        <v>8853</v>
      </c>
    </row>
    <row r="3114" spans="1:72" ht="13.5" customHeight="1" x14ac:dyDescent="0.25">
      <c r="A3114" s="4" t="str">
        <f t="shared" si="93"/>
        <v>1687_풍각남면_307</v>
      </c>
      <c r="B3114" s="1">
        <v>1687</v>
      </c>
      <c r="C3114" s="1" t="s">
        <v>11322</v>
      </c>
      <c r="D3114" s="1" t="s">
        <v>11323</v>
      </c>
      <c r="E3114" s="1">
        <v>3113</v>
      </c>
      <c r="F3114" s="1">
        <v>15</v>
      </c>
      <c r="G3114" s="1" t="s">
        <v>5576</v>
      </c>
      <c r="H3114" s="1" t="s">
        <v>6470</v>
      </c>
      <c r="I3114" s="1">
        <v>7</v>
      </c>
      <c r="L3114" s="1">
        <v>3</v>
      </c>
      <c r="M3114" s="1" t="s">
        <v>12743</v>
      </c>
      <c r="N3114" s="1" t="s">
        <v>13245</v>
      </c>
      <c r="S3114" s="1" t="s">
        <v>52</v>
      </c>
      <c r="T3114" s="1" t="s">
        <v>6593</v>
      </c>
      <c r="W3114" s="1" t="s">
        <v>98</v>
      </c>
      <c r="X3114" s="1" t="s">
        <v>11439</v>
      </c>
      <c r="Y3114" s="1" t="s">
        <v>140</v>
      </c>
      <c r="Z3114" s="1" t="s">
        <v>7129</v>
      </c>
      <c r="AC3114" s="1">
        <v>64</v>
      </c>
      <c r="AD3114" s="1" t="s">
        <v>72</v>
      </c>
      <c r="AE3114" s="1" t="s">
        <v>8718</v>
      </c>
      <c r="AJ3114" s="1" t="s">
        <v>17</v>
      </c>
      <c r="AK3114" s="1" t="s">
        <v>8908</v>
      </c>
      <c r="AL3114" s="1" t="s">
        <v>56</v>
      </c>
      <c r="AM3114" s="1" t="s">
        <v>11552</v>
      </c>
      <c r="AT3114" s="1" t="s">
        <v>60</v>
      </c>
      <c r="AU3114" s="1" t="s">
        <v>7012</v>
      </c>
      <c r="AV3114" s="1" t="s">
        <v>5802</v>
      </c>
      <c r="AW3114" s="1" t="s">
        <v>8825</v>
      </c>
      <c r="BG3114" s="1" t="s">
        <v>1181</v>
      </c>
      <c r="BH3114" s="1" t="s">
        <v>9946</v>
      </c>
      <c r="BI3114" s="1" t="s">
        <v>5803</v>
      </c>
      <c r="BJ3114" s="1" t="s">
        <v>10280</v>
      </c>
      <c r="BK3114" s="1" t="s">
        <v>60</v>
      </c>
      <c r="BL3114" s="1" t="s">
        <v>7012</v>
      </c>
      <c r="BM3114" s="1" t="s">
        <v>2302</v>
      </c>
      <c r="BN3114" s="1" t="s">
        <v>7093</v>
      </c>
      <c r="BO3114" s="1" t="s">
        <v>288</v>
      </c>
      <c r="BP3114" s="1" t="s">
        <v>6823</v>
      </c>
      <c r="BQ3114" s="1" t="s">
        <v>5804</v>
      </c>
      <c r="BR3114" s="1" t="s">
        <v>11221</v>
      </c>
      <c r="BS3114" s="1" t="s">
        <v>51</v>
      </c>
      <c r="BT3114" s="1" t="s">
        <v>8849</v>
      </c>
    </row>
    <row r="3115" spans="1:72" ht="13.5" customHeight="1" x14ac:dyDescent="0.25">
      <c r="A3115" s="4" t="str">
        <f t="shared" si="93"/>
        <v>1687_풍각남면_307</v>
      </c>
      <c r="B3115" s="1">
        <v>1687</v>
      </c>
      <c r="C3115" s="1" t="s">
        <v>11322</v>
      </c>
      <c r="D3115" s="1" t="s">
        <v>11323</v>
      </c>
      <c r="E3115" s="1">
        <v>3114</v>
      </c>
      <c r="F3115" s="1">
        <v>15</v>
      </c>
      <c r="G3115" s="1" t="s">
        <v>5576</v>
      </c>
      <c r="H3115" s="1" t="s">
        <v>6470</v>
      </c>
      <c r="I3115" s="1">
        <v>7</v>
      </c>
      <c r="L3115" s="1">
        <v>3</v>
      </c>
      <c r="M3115" s="1" t="s">
        <v>12743</v>
      </c>
      <c r="N3115" s="1" t="s">
        <v>13245</v>
      </c>
      <c r="S3115" s="1" t="s">
        <v>93</v>
      </c>
      <c r="T3115" s="1" t="s">
        <v>6597</v>
      </c>
      <c r="U3115" s="1" t="s">
        <v>5805</v>
      </c>
      <c r="V3115" s="1" t="s">
        <v>7016</v>
      </c>
      <c r="Y3115" s="1" t="s">
        <v>5806</v>
      </c>
      <c r="Z3115" s="1" t="s">
        <v>8558</v>
      </c>
      <c r="AC3115" s="1">
        <v>31</v>
      </c>
      <c r="AD3115" s="1" t="s">
        <v>247</v>
      </c>
      <c r="AE3115" s="1" t="s">
        <v>8741</v>
      </c>
    </row>
    <row r="3116" spans="1:72" ht="13.5" customHeight="1" x14ac:dyDescent="0.25">
      <c r="A3116" s="4" t="str">
        <f t="shared" ref="A3116:A3152" si="94">HYPERLINK("http://kyu.snu.ac.kr/sdhj/index.jsp?type=hj/GK14817_00IH_0001_0308.jpg","1687_풍각남면_308")</f>
        <v>1687_풍각남면_308</v>
      </c>
      <c r="B3116" s="1">
        <v>1687</v>
      </c>
      <c r="C3116" s="1" t="s">
        <v>11322</v>
      </c>
      <c r="D3116" s="1" t="s">
        <v>11323</v>
      </c>
      <c r="E3116" s="1">
        <v>3115</v>
      </c>
      <c r="F3116" s="1">
        <v>15</v>
      </c>
      <c r="G3116" s="1" t="s">
        <v>5576</v>
      </c>
      <c r="H3116" s="1" t="s">
        <v>6470</v>
      </c>
      <c r="I3116" s="1">
        <v>7</v>
      </c>
      <c r="L3116" s="1">
        <v>4</v>
      </c>
      <c r="M3116" s="1" t="s">
        <v>12744</v>
      </c>
      <c r="N3116" s="1" t="s">
        <v>13246</v>
      </c>
      <c r="T3116" s="1" t="s">
        <v>11368</v>
      </c>
      <c r="U3116" s="1" t="s">
        <v>4712</v>
      </c>
      <c r="V3116" s="1" t="s">
        <v>13354</v>
      </c>
      <c r="W3116" s="1" t="s">
        <v>139</v>
      </c>
      <c r="X3116" s="1" t="s">
        <v>11441</v>
      </c>
      <c r="Y3116" s="1" t="s">
        <v>874</v>
      </c>
      <c r="Z3116" s="1" t="s">
        <v>7282</v>
      </c>
      <c r="AC3116" s="1">
        <v>52</v>
      </c>
      <c r="AD3116" s="1" t="s">
        <v>747</v>
      </c>
      <c r="AE3116" s="1" t="s">
        <v>8766</v>
      </c>
      <c r="AJ3116" s="1" t="s">
        <v>17</v>
      </c>
      <c r="AK3116" s="1" t="s">
        <v>8908</v>
      </c>
      <c r="AL3116" s="1" t="s">
        <v>2105</v>
      </c>
      <c r="AM3116" s="1" t="s">
        <v>8935</v>
      </c>
      <c r="AT3116" s="1" t="s">
        <v>216</v>
      </c>
      <c r="AU3116" s="1" t="s">
        <v>13344</v>
      </c>
      <c r="AV3116" s="1" t="s">
        <v>5807</v>
      </c>
      <c r="AW3116" s="1" t="s">
        <v>11797</v>
      </c>
      <c r="BB3116" s="1" t="s">
        <v>83</v>
      </c>
      <c r="BC3116" s="1" t="s">
        <v>11816</v>
      </c>
      <c r="BD3116" s="1" t="s">
        <v>5778</v>
      </c>
      <c r="BE3116" s="1" t="s">
        <v>13652</v>
      </c>
      <c r="BG3116" s="1" t="s">
        <v>60</v>
      </c>
      <c r="BH3116" s="1" t="s">
        <v>7012</v>
      </c>
      <c r="BI3116" s="1" t="s">
        <v>5771</v>
      </c>
      <c r="BJ3116" s="1" t="s">
        <v>10279</v>
      </c>
      <c r="BK3116" s="1" t="s">
        <v>60</v>
      </c>
      <c r="BL3116" s="1" t="s">
        <v>7012</v>
      </c>
      <c r="BM3116" s="1" t="s">
        <v>5808</v>
      </c>
      <c r="BN3116" s="1" t="s">
        <v>11931</v>
      </c>
      <c r="BO3116" s="1" t="s">
        <v>60</v>
      </c>
      <c r="BP3116" s="1" t="s">
        <v>7012</v>
      </c>
      <c r="BQ3116" s="1" t="s">
        <v>5779</v>
      </c>
      <c r="BR3116" s="1" t="s">
        <v>11218</v>
      </c>
      <c r="BS3116" s="1" t="s">
        <v>51</v>
      </c>
      <c r="BT3116" s="1" t="s">
        <v>8849</v>
      </c>
    </row>
    <row r="3117" spans="1:72" ht="13.5" customHeight="1" x14ac:dyDescent="0.25">
      <c r="A3117" s="4" t="str">
        <f t="shared" si="94"/>
        <v>1687_풍각남면_308</v>
      </c>
      <c r="B3117" s="1">
        <v>1687</v>
      </c>
      <c r="C3117" s="1" t="s">
        <v>11322</v>
      </c>
      <c r="D3117" s="1" t="s">
        <v>11323</v>
      </c>
      <c r="E3117" s="1">
        <v>3116</v>
      </c>
      <c r="F3117" s="1">
        <v>15</v>
      </c>
      <c r="G3117" s="1" t="s">
        <v>5576</v>
      </c>
      <c r="H3117" s="1" t="s">
        <v>6470</v>
      </c>
      <c r="I3117" s="1">
        <v>7</v>
      </c>
      <c r="L3117" s="1">
        <v>4</v>
      </c>
      <c r="M3117" s="1" t="s">
        <v>12744</v>
      </c>
      <c r="N3117" s="1" t="s">
        <v>13246</v>
      </c>
      <c r="S3117" s="1" t="s">
        <v>52</v>
      </c>
      <c r="T3117" s="1" t="s">
        <v>6593</v>
      </c>
      <c r="U3117" s="1" t="s">
        <v>5809</v>
      </c>
      <c r="V3117" s="1" t="s">
        <v>13358</v>
      </c>
      <c r="Y3117" s="1" t="s">
        <v>4860</v>
      </c>
      <c r="Z3117" s="1" t="s">
        <v>8548</v>
      </c>
      <c r="AC3117" s="1">
        <v>54</v>
      </c>
      <c r="AD3117" s="1" t="s">
        <v>264</v>
      </c>
      <c r="AE3117" s="1" t="s">
        <v>8743</v>
      </c>
      <c r="AJ3117" s="1" t="s">
        <v>17</v>
      </c>
      <c r="AK3117" s="1" t="s">
        <v>8908</v>
      </c>
      <c r="AL3117" s="1" t="s">
        <v>51</v>
      </c>
      <c r="AM3117" s="1" t="s">
        <v>8849</v>
      </c>
      <c r="AT3117" s="1" t="s">
        <v>60</v>
      </c>
      <c r="AU3117" s="1" t="s">
        <v>7012</v>
      </c>
      <c r="AV3117" s="1" t="s">
        <v>5810</v>
      </c>
      <c r="AW3117" s="1" t="s">
        <v>9691</v>
      </c>
      <c r="BB3117" s="1" t="s">
        <v>214</v>
      </c>
      <c r="BC3117" s="1" t="s">
        <v>13383</v>
      </c>
      <c r="BD3117" s="1" t="s">
        <v>5811</v>
      </c>
      <c r="BE3117" s="1" t="s">
        <v>9874</v>
      </c>
      <c r="BG3117" s="1" t="s">
        <v>60</v>
      </c>
      <c r="BH3117" s="1" t="s">
        <v>7012</v>
      </c>
      <c r="BI3117" s="1" t="s">
        <v>3665</v>
      </c>
      <c r="BJ3117" s="1" t="s">
        <v>8055</v>
      </c>
      <c r="BK3117" s="1" t="s">
        <v>60</v>
      </c>
      <c r="BL3117" s="1" t="s">
        <v>7012</v>
      </c>
      <c r="BM3117" s="1" t="s">
        <v>5812</v>
      </c>
      <c r="BN3117" s="1" t="s">
        <v>10716</v>
      </c>
      <c r="BO3117" s="1" t="s">
        <v>60</v>
      </c>
      <c r="BP3117" s="1" t="s">
        <v>7012</v>
      </c>
      <c r="BQ3117" s="1" t="s">
        <v>5813</v>
      </c>
      <c r="BR3117" s="1" t="s">
        <v>12217</v>
      </c>
      <c r="BS3117" s="1" t="s">
        <v>986</v>
      </c>
      <c r="BT3117" s="1" t="s">
        <v>8922</v>
      </c>
    </row>
    <row r="3118" spans="1:72" ht="13.5" customHeight="1" x14ac:dyDescent="0.25">
      <c r="A3118" s="4" t="str">
        <f t="shared" si="94"/>
        <v>1687_풍각남면_308</v>
      </c>
      <c r="B3118" s="1">
        <v>1687</v>
      </c>
      <c r="C3118" s="1" t="s">
        <v>11322</v>
      </c>
      <c r="D3118" s="1" t="s">
        <v>11323</v>
      </c>
      <c r="E3118" s="1">
        <v>3117</v>
      </c>
      <c r="F3118" s="1">
        <v>15</v>
      </c>
      <c r="G3118" s="1" t="s">
        <v>5576</v>
      </c>
      <c r="H3118" s="1" t="s">
        <v>6470</v>
      </c>
      <c r="I3118" s="1">
        <v>7</v>
      </c>
      <c r="L3118" s="1">
        <v>4</v>
      </c>
      <c r="M3118" s="1" t="s">
        <v>12744</v>
      </c>
      <c r="N3118" s="1" t="s">
        <v>13246</v>
      </c>
      <c r="S3118" s="1" t="s">
        <v>93</v>
      </c>
      <c r="T3118" s="1" t="s">
        <v>6597</v>
      </c>
      <c r="U3118" s="1" t="s">
        <v>1089</v>
      </c>
      <c r="V3118" s="1" t="s">
        <v>6744</v>
      </c>
      <c r="Y3118" s="1" t="s">
        <v>1559</v>
      </c>
      <c r="Z3118" s="1" t="s">
        <v>7481</v>
      </c>
      <c r="AC3118" s="1">
        <v>23</v>
      </c>
      <c r="AD3118" s="1" t="s">
        <v>202</v>
      </c>
      <c r="AE3118" s="1" t="s">
        <v>8736</v>
      </c>
    </row>
    <row r="3119" spans="1:72" ht="13.5" customHeight="1" x14ac:dyDescent="0.25">
      <c r="A3119" s="4" t="str">
        <f t="shared" si="94"/>
        <v>1687_풍각남면_308</v>
      </c>
      <c r="B3119" s="1">
        <v>1687</v>
      </c>
      <c r="C3119" s="1" t="s">
        <v>11322</v>
      </c>
      <c r="D3119" s="1" t="s">
        <v>11323</v>
      </c>
      <c r="E3119" s="1">
        <v>3118</v>
      </c>
      <c r="F3119" s="1">
        <v>15</v>
      </c>
      <c r="G3119" s="1" t="s">
        <v>5576</v>
      </c>
      <c r="H3119" s="1" t="s">
        <v>6470</v>
      </c>
      <c r="I3119" s="1">
        <v>7</v>
      </c>
      <c r="L3119" s="1">
        <v>4</v>
      </c>
      <c r="M3119" s="1" t="s">
        <v>12744</v>
      </c>
      <c r="N3119" s="1" t="s">
        <v>13246</v>
      </c>
      <c r="S3119" s="1" t="s">
        <v>93</v>
      </c>
      <c r="T3119" s="1" t="s">
        <v>6597</v>
      </c>
      <c r="Y3119" s="1" t="s">
        <v>1104</v>
      </c>
      <c r="Z3119" s="1" t="s">
        <v>7346</v>
      </c>
      <c r="AF3119" s="1" t="s">
        <v>129</v>
      </c>
      <c r="AG3119" s="1" t="s">
        <v>8738</v>
      </c>
    </row>
    <row r="3120" spans="1:72" ht="13.5" customHeight="1" x14ac:dyDescent="0.25">
      <c r="A3120" s="4" t="str">
        <f t="shared" si="94"/>
        <v>1687_풍각남면_308</v>
      </c>
      <c r="B3120" s="1">
        <v>1687</v>
      </c>
      <c r="C3120" s="1" t="s">
        <v>11322</v>
      </c>
      <c r="D3120" s="1" t="s">
        <v>11323</v>
      </c>
      <c r="E3120" s="1">
        <v>3119</v>
      </c>
      <c r="F3120" s="1">
        <v>15</v>
      </c>
      <c r="G3120" s="1" t="s">
        <v>5576</v>
      </c>
      <c r="H3120" s="1" t="s">
        <v>6470</v>
      </c>
      <c r="I3120" s="1">
        <v>7</v>
      </c>
      <c r="L3120" s="1">
        <v>5</v>
      </c>
      <c r="M3120" s="1" t="s">
        <v>12745</v>
      </c>
      <c r="N3120" s="1" t="s">
        <v>13247</v>
      </c>
      <c r="T3120" s="1" t="s">
        <v>11369</v>
      </c>
      <c r="U3120" s="1" t="s">
        <v>5321</v>
      </c>
      <c r="V3120" s="1" t="s">
        <v>6993</v>
      </c>
      <c r="W3120" s="1" t="s">
        <v>617</v>
      </c>
      <c r="X3120" s="1" t="s">
        <v>7072</v>
      </c>
      <c r="Y3120" s="1" t="s">
        <v>5814</v>
      </c>
      <c r="Z3120" s="1" t="s">
        <v>8559</v>
      </c>
      <c r="AC3120" s="1">
        <v>61</v>
      </c>
      <c r="AD3120" s="1" t="s">
        <v>415</v>
      </c>
      <c r="AE3120" s="1" t="s">
        <v>8756</v>
      </c>
      <c r="AJ3120" s="1" t="s">
        <v>17</v>
      </c>
      <c r="AK3120" s="1" t="s">
        <v>8908</v>
      </c>
      <c r="AL3120" s="1" t="s">
        <v>57</v>
      </c>
      <c r="AM3120" s="1" t="s">
        <v>8919</v>
      </c>
      <c r="AT3120" s="1" t="s">
        <v>60</v>
      </c>
      <c r="AU3120" s="1" t="s">
        <v>7012</v>
      </c>
      <c r="AV3120" s="1" t="s">
        <v>5815</v>
      </c>
      <c r="AW3120" s="1" t="s">
        <v>9692</v>
      </c>
      <c r="BG3120" s="1" t="s">
        <v>1277</v>
      </c>
      <c r="BH3120" s="1" t="s">
        <v>9920</v>
      </c>
      <c r="BI3120" s="1" t="s">
        <v>5816</v>
      </c>
      <c r="BJ3120" s="1" t="s">
        <v>7063</v>
      </c>
      <c r="BK3120" s="1" t="s">
        <v>335</v>
      </c>
      <c r="BL3120" s="1" t="s">
        <v>6942</v>
      </c>
      <c r="BM3120" s="1" t="s">
        <v>5817</v>
      </c>
      <c r="BN3120" s="1" t="s">
        <v>11930</v>
      </c>
      <c r="BO3120" s="1" t="s">
        <v>335</v>
      </c>
      <c r="BP3120" s="1" t="s">
        <v>6942</v>
      </c>
      <c r="BQ3120" s="1" t="s">
        <v>5818</v>
      </c>
      <c r="BR3120" s="1" t="s">
        <v>12300</v>
      </c>
      <c r="BS3120" s="1" t="s">
        <v>51</v>
      </c>
      <c r="BT3120" s="1" t="s">
        <v>8849</v>
      </c>
    </row>
    <row r="3121" spans="1:73" ht="13.5" customHeight="1" x14ac:dyDescent="0.25">
      <c r="A3121" s="4" t="str">
        <f t="shared" si="94"/>
        <v>1687_풍각남면_308</v>
      </c>
      <c r="B3121" s="1">
        <v>1687</v>
      </c>
      <c r="C3121" s="1" t="s">
        <v>11322</v>
      </c>
      <c r="D3121" s="1" t="s">
        <v>11323</v>
      </c>
      <c r="E3121" s="1">
        <v>3120</v>
      </c>
      <c r="F3121" s="1">
        <v>15</v>
      </c>
      <c r="G3121" s="1" t="s">
        <v>5576</v>
      </c>
      <c r="H3121" s="1" t="s">
        <v>6470</v>
      </c>
      <c r="I3121" s="1">
        <v>7</v>
      </c>
      <c r="L3121" s="1">
        <v>5</v>
      </c>
      <c r="M3121" s="1" t="s">
        <v>12745</v>
      </c>
      <c r="N3121" s="1" t="s">
        <v>13247</v>
      </c>
      <c r="S3121" s="1" t="s">
        <v>52</v>
      </c>
      <c r="T3121" s="1" t="s">
        <v>6593</v>
      </c>
      <c r="W3121" s="1" t="s">
        <v>98</v>
      </c>
      <c r="X3121" s="1" t="s">
        <v>11439</v>
      </c>
      <c r="Y3121" s="1" t="s">
        <v>140</v>
      </c>
      <c r="Z3121" s="1" t="s">
        <v>7129</v>
      </c>
      <c r="AC3121" s="1">
        <v>45</v>
      </c>
      <c r="AD3121" s="1" t="s">
        <v>406</v>
      </c>
      <c r="AE3121" s="1" t="s">
        <v>8755</v>
      </c>
      <c r="AF3121" s="1" t="s">
        <v>97</v>
      </c>
      <c r="AG3121" s="1" t="s">
        <v>8774</v>
      </c>
      <c r="AJ3121" s="1" t="s">
        <v>17</v>
      </c>
      <c r="AK3121" s="1" t="s">
        <v>8908</v>
      </c>
      <c r="AL3121" s="1" t="s">
        <v>56</v>
      </c>
      <c r="AM3121" s="1" t="s">
        <v>11552</v>
      </c>
      <c r="AT3121" s="1" t="s">
        <v>60</v>
      </c>
      <c r="AU3121" s="1" t="s">
        <v>7012</v>
      </c>
      <c r="AV3121" s="1" t="s">
        <v>1259</v>
      </c>
      <c r="AW3121" s="1" t="s">
        <v>7388</v>
      </c>
      <c r="BG3121" s="1" t="s">
        <v>60</v>
      </c>
      <c r="BH3121" s="1" t="s">
        <v>7012</v>
      </c>
      <c r="BI3121" s="1" t="s">
        <v>2702</v>
      </c>
      <c r="BJ3121" s="1" t="s">
        <v>10281</v>
      </c>
      <c r="BK3121" s="1" t="s">
        <v>60</v>
      </c>
      <c r="BL3121" s="1" t="s">
        <v>7012</v>
      </c>
      <c r="BM3121" s="1" t="s">
        <v>13997</v>
      </c>
      <c r="BN3121" s="1" t="s">
        <v>7168</v>
      </c>
      <c r="BO3121" s="1" t="s">
        <v>60</v>
      </c>
      <c r="BP3121" s="1" t="s">
        <v>7012</v>
      </c>
      <c r="BQ3121" s="1" t="s">
        <v>13998</v>
      </c>
      <c r="BR3121" s="1" t="s">
        <v>11222</v>
      </c>
      <c r="BS3121" s="1" t="s">
        <v>833</v>
      </c>
      <c r="BT3121" s="1" t="s">
        <v>8552</v>
      </c>
    </row>
    <row r="3122" spans="1:73" ht="13.5" customHeight="1" x14ac:dyDescent="0.25">
      <c r="A3122" s="4" t="str">
        <f t="shared" si="94"/>
        <v>1687_풍각남면_308</v>
      </c>
      <c r="B3122" s="1">
        <v>1687</v>
      </c>
      <c r="C3122" s="1" t="s">
        <v>11322</v>
      </c>
      <c r="D3122" s="1" t="s">
        <v>11323</v>
      </c>
      <c r="E3122" s="1">
        <v>3121</v>
      </c>
      <c r="F3122" s="1">
        <v>15</v>
      </c>
      <c r="G3122" s="1" t="s">
        <v>5576</v>
      </c>
      <c r="H3122" s="1" t="s">
        <v>6470</v>
      </c>
      <c r="I3122" s="1">
        <v>7</v>
      </c>
      <c r="L3122" s="1">
        <v>5</v>
      </c>
      <c r="M3122" s="1" t="s">
        <v>12745</v>
      </c>
      <c r="N3122" s="1" t="s">
        <v>13247</v>
      </c>
      <c r="S3122" s="1" t="s">
        <v>93</v>
      </c>
      <c r="T3122" s="1" t="s">
        <v>6597</v>
      </c>
      <c r="U3122" s="1" t="s">
        <v>3599</v>
      </c>
      <c r="V3122" s="1" t="s">
        <v>6898</v>
      </c>
      <c r="Y3122" s="1" t="s">
        <v>5819</v>
      </c>
      <c r="Z3122" s="1" t="s">
        <v>8560</v>
      </c>
      <c r="AC3122" s="1">
        <v>26</v>
      </c>
      <c r="AD3122" s="1" t="s">
        <v>141</v>
      </c>
      <c r="AE3122" s="1" t="s">
        <v>8729</v>
      </c>
    </row>
    <row r="3123" spans="1:73" ht="13.5" customHeight="1" x14ac:dyDescent="0.25">
      <c r="A3123" s="4" t="str">
        <f t="shared" si="94"/>
        <v>1687_풍각남면_308</v>
      </c>
      <c r="B3123" s="1">
        <v>1687</v>
      </c>
      <c r="C3123" s="1" t="s">
        <v>11322</v>
      </c>
      <c r="D3123" s="1" t="s">
        <v>11323</v>
      </c>
      <c r="E3123" s="1">
        <v>3122</v>
      </c>
      <c r="F3123" s="1">
        <v>15</v>
      </c>
      <c r="G3123" s="1" t="s">
        <v>5576</v>
      </c>
      <c r="H3123" s="1" t="s">
        <v>6470</v>
      </c>
      <c r="I3123" s="1">
        <v>7</v>
      </c>
      <c r="L3123" s="1">
        <v>5</v>
      </c>
      <c r="M3123" s="1" t="s">
        <v>12745</v>
      </c>
      <c r="N3123" s="1" t="s">
        <v>13247</v>
      </c>
      <c r="S3123" s="1" t="s">
        <v>341</v>
      </c>
      <c r="T3123" s="1" t="s">
        <v>6594</v>
      </c>
      <c r="W3123" s="1" t="s">
        <v>1254</v>
      </c>
      <c r="X3123" s="1" t="s">
        <v>7079</v>
      </c>
      <c r="Y3123" s="1" t="s">
        <v>140</v>
      </c>
      <c r="Z3123" s="1" t="s">
        <v>7129</v>
      </c>
      <c r="AC3123" s="1">
        <v>28</v>
      </c>
      <c r="AD3123" s="1" t="s">
        <v>340</v>
      </c>
      <c r="AE3123" s="1" t="s">
        <v>8750</v>
      </c>
    </row>
    <row r="3124" spans="1:73" ht="13.5" customHeight="1" x14ac:dyDescent="0.25">
      <c r="A3124" s="4" t="str">
        <f t="shared" si="94"/>
        <v>1687_풍각남면_308</v>
      </c>
      <c r="B3124" s="1">
        <v>1687</v>
      </c>
      <c r="C3124" s="1" t="s">
        <v>11322</v>
      </c>
      <c r="D3124" s="1" t="s">
        <v>11323</v>
      </c>
      <c r="E3124" s="1">
        <v>3123</v>
      </c>
      <c r="F3124" s="1">
        <v>15</v>
      </c>
      <c r="G3124" s="1" t="s">
        <v>5576</v>
      </c>
      <c r="H3124" s="1" t="s">
        <v>6470</v>
      </c>
      <c r="I3124" s="1">
        <v>7</v>
      </c>
      <c r="L3124" s="1">
        <v>5</v>
      </c>
      <c r="M3124" s="1" t="s">
        <v>12745</v>
      </c>
      <c r="N3124" s="1" t="s">
        <v>13247</v>
      </c>
      <c r="S3124" s="1" t="s">
        <v>195</v>
      </c>
      <c r="T3124" s="1" t="s">
        <v>6600</v>
      </c>
      <c r="W3124" s="1" t="s">
        <v>98</v>
      </c>
      <c r="X3124" s="1" t="s">
        <v>11439</v>
      </c>
      <c r="Y3124" s="1" t="s">
        <v>140</v>
      </c>
      <c r="Z3124" s="1" t="s">
        <v>7129</v>
      </c>
      <c r="AC3124" s="1">
        <v>34</v>
      </c>
      <c r="AD3124" s="1" t="s">
        <v>55</v>
      </c>
      <c r="AE3124" s="1" t="s">
        <v>8716</v>
      </c>
      <c r="AJ3124" s="1" t="s">
        <v>17</v>
      </c>
      <c r="AK3124" s="1" t="s">
        <v>8908</v>
      </c>
      <c r="AL3124" s="1" t="s">
        <v>56</v>
      </c>
      <c r="AM3124" s="1" t="s">
        <v>11552</v>
      </c>
      <c r="AT3124" s="1" t="s">
        <v>60</v>
      </c>
      <c r="AU3124" s="1" t="s">
        <v>7012</v>
      </c>
      <c r="AV3124" s="1" t="s">
        <v>13999</v>
      </c>
      <c r="AW3124" s="1" t="s">
        <v>9693</v>
      </c>
      <c r="BG3124" s="1" t="s">
        <v>60</v>
      </c>
      <c r="BH3124" s="1" t="s">
        <v>7012</v>
      </c>
      <c r="BI3124" s="1" t="s">
        <v>5820</v>
      </c>
      <c r="BJ3124" s="1" t="s">
        <v>10282</v>
      </c>
      <c r="BK3124" s="1" t="s">
        <v>60</v>
      </c>
      <c r="BL3124" s="1" t="s">
        <v>7012</v>
      </c>
      <c r="BM3124" s="1" t="s">
        <v>5821</v>
      </c>
      <c r="BN3124" s="1" t="s">
        <v>10458</v>
      </c>
      <c r="BO3124" s="1" t="s">
        <v>60</v>
      </c>
      <c r="BP3124" s="1" t="s">
        <v>7012</v>
      </c>
      <c r="BQ3124" s="1" t="s">
        <v>5822</v>
      </c>
      <c r="BR3124" s="1" t="s">
        <v>11223</v>
      </c>
      <c r="BS3124" s="1" t="s">
        <v>51</v>
      </c>
      <c r="BT3124" s="1" t="s">
        <v>8849</v>
      </c>
    </row>
    <row r="3125" spans="1:73" ht="13.5" customHeight="1" x14ac:dyDescent="0.25">
      <c r="A3125" s="4" t="str">
        <f t="shared" si="94"/>
        <v>1687_풍각남면_308</v>
      </c>
      <c r="B3125" s="1">
        <v>1687</v>
      </c>
      <c r="C3125" s="1" t="s">
        <v>11322</v>
      </c>
      <c r="D3125" s="1" t="s">
        <v>11323</v>
      </c>
      <c r="E3125" s="1">
        <v>3124</v>
      </c>
      <c r="F3125" s="1">
        <v>15</v>
      </c>
      <c r="G3125" s="1" t="s">
        <v>5576</v>
      </c>
      <c r="H3125" s="1" t="s">
        <v>6470</v>
      </c>
      <c r="I3125" s="1">
        <v>7</v>
      </c>
      <c r="L3125" s="1">
        <v>5</v>
      </c>
      <c r="M3125" s="1" t="s">
        <v>12745</v>
      </c>
      <c r="N3125" s="1" t="s">
        <v>13247</v>
      </c>
      <c r="S3125" s="1" t="s">
        <v>93</v>
      </c>
      <c r="T3125" s="1" t="s">
        <v>6597</v>
      </c>
      <c r="U3125" s="1" t="s">
        <v>189</v>
      </c>
      <c r="V3125" s="1" t="s">
        <v>6677</v>
      </c>
      <c r="Y3125" s="1" t="s">
        <v>5823</v>
      </c>
      <c r="Z3125" s="1" t="s">
        <v>8561</v>
      </c>
      <c r="AC3125" s="1">
        <v>30</v>
      </c>
      <c r="AD3125" s="1" t="s">
        <v>136</v>
      </c>
      <c r="AE3125" s="1" t="s">
        <v>8728</v>
      </c>
    </row>
    <row r="3126" spans="1:73" ht="13.5" customHeight="1" x14ac:dyDescent="0.25">
      <c r="A3126" s="4" t="str">
        <f t="shared" si="94"/>
        <v>1687_풍각남면_308</v>
      </c>
      <c r="B3126" s="1">
        <v>1687</v>
      </c>
      <c r="C3126" s="1" t="s">
        <v>11322</v>
      </c>
      <c r="D3126" s="1" t="s">
        <v>11323</v>
      </c>
      <c r="E3126" s="1">
        <v>3125</v>
      </c>
      <c r="F3126" s="1">
        <v>15</v>
      </c>
      <c r="G3126" s="1" t="s">
        <v>5576</v>
      </c>
      <c r="H3126" s="1" t="s">
        <v>6470</v>
      </c>
      <c r="I3126" s="1">
        <v>8</v>
      </c>
      <c r="J3126" s="1" t="s">
        <v>5824</v>
      </c>
      <c r="K3126" s="1" t="s">
        <v>6563</v>
      </c>
      <c r="L3126" s="1">
        <v>1</v>
      </c>
      <c r="M3126" s="1" t="s">
        <v>12746</v>
      </c>
      <c r="N3126" s="1" t="s">
        <v>13248</v>
      </c>
      <c r="O3126" s="1" t="s">
        <v>443</v>
      </c>
      <c r="P3126" s="1" t="s">
        <v>11371</v>
      </c>
      <c r="T3126" s="1" t="s">
        <v>11369</v>
      </c>
      <c r="U3126" s="1" t="s">
        <v>5825</v>
      </c>
      <c r="V3126" s="1" t="s">
        <v>7017</v>
      </c>
      <c r="W3126" s="1" t="s">
        <v>145</v>
      </c>
      <c r="X3126" s="1" t="s">
        <v>7059</v>
      </c>
      <c r="Y3126" s="1" t="s">
        <v>5826</v>
      </c>
      <c r="Z3126" s="1" t="s">
        <v>8562</v>
      </c>
      <c r="AC3126" s="1">
        <v>28</v>
      </c>
      <c r="AD3126" s="1" t="s">
        <v>340</v>
      </c>
      <c r="AE3126" s="1" t="s">
        <v>8750</v>
      </c>
      <c r="AJ3126" s="1" t="s">
        <v>17</v>
      </c>
      <c r="AK3126" s="1" t="s">
        <v>8908</v>
      </c>
      <c r="AL3126" s="1" t="s">
        <v>51</v>
      </c>
      <c r="AM3126" s="1" t="s">
        <v>8849</v>
      </c>
      <c r="AT3126" s="1" t="s">
        <v>841</v>
      </c>
      <c r="AU3126" s="1" t="s">
        <v>6724</v>
      </c>
      <c r="AV3126" s="1" t="s">
        <v>485</v>
      </c>
      <c r="AW3126" s="1" t="s">
        <v>8564</v>
      </c>
      <c r="BG3126" s="1" t="s">
        <v>78</v>
      </c>
      <c r="BH3126" s="1" t="s">
        <v>6689</v>
      </c>
      <c r="BI3126" s="1" t="s">
        <v>5782</v>
      </c>
      <c r="BJ3126" s="1" t="s">
        <v>9689</v>
      </c>
      <c r="BK3126" s="1" t="s">
        <v>334</v>
      </c>
      <c r="BL3126" s="1" t="s">
        <v>6767</v>
      </c>
      <c r="BM3126" s="1" t="s">
        <v>230</v>
      </c>
      <c r="BN3126" s="1" t="s">
        <v>9251</v>
      </c>
      <c r="BO3126" s="1" t="s">
        <v>78</v>
      </c>
      <c r="BP3126" s="1" t="s">
        <v>6689</v>
      </c>
      <c r="BQ3126" s="1" t="s">
        <v>5827</v>
      </c>
      <c r="BR3126" s="1" t="s">
        <v>11224</v>
      </c>
      <c r="BS3126" s="1" t="s">
        <v>196</v>
      </c>
      <c r="BT3126" s="1" t="s">
        <v>8873</v>
      </c>
    </row>
    <row r="3127" spans="1:73" ht="13.5" customHeight="1" x14ac:dyDescent="0.25">
      <c r="A3127" s="4" t="str">
        <f t="shared" si="94"/>
        <v>1687_풍각남면_308</v>
      </c>
      <c r="B3127" s="1">
        <v>1687</v>
      </c>
      <c r="C3127" s="1" t="s">
        <v>11322</v>
      </c>
      <c r="D3127" s="1" t="s">
        <v>11323</v>
      </c>
      <c r="E3127" s="1">
        <v>3126</v>
      </c>
      <c r="F3127" s="1">
        <v>15</v>
      </c>
      <c r="G3127" s="1" t="s">
        <v>5576</v>
      </c>
      <c r="H3127" s="1" t="s">
        <v>6470</v>
      </c>
      <c r="I3127" s="1">
        <v>8</v>
      </c>
      <c r="L3127" s="1">
        <v>1</v>
      </c>
      <c r="M3127" s="1" t="s">
        <v>12746</v>
      </c>
      <c r="N3127" s="1" t="s">
        <v>13248</v>
      </c>
      <c r="S3127" s="1" t="s">
        <v>52</v>
      </c>
      <c r="T3127" s="1" t="s">
        <v>6593</v>
      </c>
      <c r="W3127" s="1" t="s">
        <v>3950</v>
      </c>
      <c r="X3127" s="1" t="s">
        <v>7100</v>
      </c>
      <c r="Y3127" s="1" t="s">
        <v>140</v>
      </c>
      <c r="Z3127" s="1" t="s">
        <v>7129</v>
      </c>
      <c r="AC3127" s="1">
        <v>27</v>
      </c>
      <c r="AD3127" s="1" t="s">
        <v>162</v>
      </c>
      <c r="AE3127" s="1" t="s">
        <v>8732</v>
      </c>
      <c r="AJ3127" s="1" t="s">
        <v>17</v>
      </c>
      <c r="AK3127" s="1" t="s">
        <v>8908</v>
      </c>
      <c r="AL3127" s="1" t="s">
        <v>57</v>
      </c>
      <c r="AM3127" s="1" t="s">
        <v>8919</v>
      </c>
      <c r="AT3127" s="1" t="s">
        <v>60</v>
      </c>
      <c r="AU3127" s="1" t="s">
        <v>7012</v>
      </c>
      <c r="AV3127" s="1" t="s">
        <v>1395</v>
      </c>
      <c r="AW3127" s="1" t="s">
        <v>8480</v>
      </c>
      <c r="BG3127" s="1" t="s">
        <v>60</v>
      </c>
      <c r="BH3127" s="1" t="s">
        <v>7012</v>
      </c>
      <c r="BI3127" s="1" t="s">
        <v>5828</v>
      </c>
      <c r="BJ3127" s="1" t="s">
        <v>10283</v>
      </c>
      <c r="BK3127" s="1" t="s">
        <v>60</v>
      </c>
      <c r="BL3127" s="1" t="s">
        <v>7012</v>
      </c>
      <c r="BM3127" s="1" t="s">
        <v>5784</v>
      </c>
      <c r="BN3127" s="1" t="s">
        <v>8464</v>
      </c>
      <c r="BO3127" s="1" t="s">
        <v>60</v>
      </c>
      <c r="BP3127" s="1" t="s">
        <v>7012</v>
      </c>
      <c r="BQ3127" s="1" t="s">
        <v>5829</v>
      </c>
      <c r="BR3127" s="1" t="s">
        <v>12230</v>
      </c>
      <c r="BS3127" s="1" t="s">
        <v>86</v>
      </c>
      <c r="BT3127" s="1" t="s">
        <v>8853</v>
      </c>
    </row>
    <row r="3128" spans="1:73" ht="13.5" customHeight="1" x14ac:dyDescent="0.25">
      <c r="A3128" s="4" t="str">
        <f t="shared" si="94"/>
        <v>1687_풍각남면_308</v>
      </c>
      <c r="B3128" s="1">
        <v>1687</v>
      </c>
      <c r="C3128" s="1" t="s">
        <v>11322</v>
      </c>
      <c r="D3128" s="1" t="s">
        <v>11323</v>
      </c>
      <c r="E3128" s="1">
        <v>3127</v>
      </c>
      <c r="F3128" s="1">
        <v>15</v>
      </c>
      <c r="G3128" s="1" t="s">
        <v>5576</v>
      </c>
      <c r="H3128" s="1" t="s">
        <v>6470</v>
      </c>
      <c r="I3128" s="1">
        <v>8</v>
      </c>
      <c r="L3128" s="1">
        <v>1</v>
      </c>
      <c r="M3128" s="1" t="s">
        <v>12746</v>
      </c>
      <c r="N3128" s="1" t="s">
        <v>13248</v>
      </c>
      <c r="S3128" s="1" t="s">
        <v>68</v>
      </c>
      <c r="T3128" s="1" t="s">
        <v>6595</v>
      </c>
      <c r="W3128" s="1" t="s">
        <v>74</v>
      </c>
      <c r="X3128" s="1" t="s">
        <v>7057</v>
      </c>
      <c r="Y3128" s="1" t="s">
        <v>140</v>
      </c>
      <c r="Z3128" s="1" t="s">
        <v>7129</v>
      </c>
      <c r="AC3128" s="1">
        <v>41</v>
      </c>
      <c r="AD3128" s="1" t="s">
        <v>287</v>
      </c>
      <c r="AE3128" s="1" t="s">
        <v>8744</v>
      </c>
    </row>
    <row r="3129" spans="1:73" ht="13.5" customHeight="1" x14ac:dyDescent="0.25">
      <c r="A3129" s="4" t="str">
        <f t="shared" si="94"/>
        <v>1687_풍각남면_308</v>
      </c>
      <c r="B3129" s="1">
        <v>1687</v>
      </c>
      <c r="C3129" s="1" t="s">
        <v>11322</v>
      </c>
      <c r="D3129" s="1" t="s">
        <v>11323</v>
      </c>
      <c r="E3129" s="1">
        <v>3128</v>
      </c>
      <c r="F3129" s="1">
        <v>15</v>
      </c>
      <c r="G3129" s="1" t="s">
        <v>5576</v>
      </c>
      <c r="H3129" s="1" t="s">
        <v>6470</v>
      </c>
      <c r="I3129" s="1">
        <v>8</v>
      </c>
      <c r="L3129" s="1">
        <v>2</v>
      </c>
      <c r="M3129" s="1" t="s">
        <v>12747</v>
      </c>
      <c r="N3129" s="1" t="s">
        <v>13249</v>
      </c>
      <c r="T3129" s="1" t="s">
        <v>11369</v>
      </c>
      <c r="U3129" s="1" t="s">
        <v>640</v>
      </c>
      <c r="V3129" s="1" t="s">
        <v>6711</v>
      </c>
      <c r="W3129" s="1" t="s">
        <v>145</v>
      </c>
      <c r="X3129" s="1" t="s">
        <v>7059</v>
      </c>
      <c r="Y3129" s="1" t="s">
        <v>3135</v>
      </c>
      <c r="Z3129" s="1" t="s">
        <v>7411</v>
      </c>
      <c r="AC3129" s="1">
        <v>35</v>
      </c>
      <c r="AD3129" s="1" t="s">
        <v>39</v>
      </c>
      <c r="AE3129" s="1" t="s">
        <v>8715</v>
      </c>
      <c r="AJ3129" s="1" t="s">
        <v>17</v>
      </c>
      <c r="AK3129" s="1" t="s">
        <v>8908</v>
      </c>
      <c r="AL3129" s="1" t="s">
        <v>51</v>
      </c>
      <c r="AM3129" s="1" t="s">
        <v>8849</v>
      </c>
      <c r="AN3129" s="1" t="s">
        <v>108</v>
      </c>
      <c r="AO3129" s="1" t="s">
        <v>8869</v>
      </c>
      <c r="AP3129" s="1" t="s">
        <v>970</v>
      </c>
      <c r="AQ3129" s="1" t="s">
        <v>6704</v>
      </c>
      <c r="AR3129" s="1" t="s">
        <v>5830</v>
      </c>
      <c r="AS3129" s="1" t="s">
        <v>9144</v>
      </c>
      <c r="AT3129" s="1" t="s">
        <v>841</v>
      </c>
      <c r="AU3129" s="1" t="s">
        <v>6724</v>
      </c>
      <c r="AV3129" s="1" t="s">
        <v>485</v>
      </c>
      <c r="AW3129" s="1" t="s">
        <v>8564</v>
      </c>
      <c r="BB3129" s="1" t="s">
        <v>53</v>
      </c>
      <c r="BC3129" s="1" t="s">
        <v>6668</v>
      </c>
      <c r="BD3129" s="1" t="s">
        <v>13758</v>
      </c>
      <c r="BE3129" s="1" t="s">
        <v>11485</v>
      </c>
      <c r="BG3129" s="1" t="s">
        <v>78</v>
      </c>
      <c r="BH3129" s="1" t="s">
        <v>6689</v>
      </c>
      <c r="BI3129" s="1" t="s">
        <v>5782</v>
      </c>
      <c r="BJ3129" s="1" t="s">
        <v>9689</v>
      </c>
      <c r="BK3129" s="1" t="s">
        <v>334</v>
      </c>
      <c r="BL3129" s="1" t="s">
        <v>6767</v>
      </c>
      <c r="BM3129" s="1" t="s">
        <v>2480</v>
      </c>
      <c r="BN3129" s="1" t="s">
        <v>9251</v>
      </c>
      <c r="BO3129" s="1" t="s">
        <v>60</v>
      </c>
      <c r="BP3129" s="1" t="s">
        <v>7012</v>
      </c>
      <c r="BQ3129" s="1" t="s">
        <v>5831</v>
      </c>
      <c r="BR3129" s="1" t="s">
        <v>12195</v>
      </c>
      <c r="BS3129" s="1" t="s">
        <v>522</v>
      </c>
      <c r="BT3129" s="1" t="s">
        <v>8889</v>
      </c>
      <c r="BU3129" s="1" t="s">
        <v>14234</v>
      </c>
    </row>
    <row r="3130" spans="1:73" ht="13.5" customHeight="1" x14ac:dyDescent="0.25">
      <c r="A3130" s="4" t="str">
        <f t="shared" si="94"/>
        <v>1687_풍각남면_308</v>
      </c>
      <c r="B3130" s="1">
        <v>1687</v>
      </c>
      <c r="C3130" s="1" t="s">
        <v>11322</v>
      </c>
      <c r="D3130" s="1" t="s">
        <v>11323</v>
      </c>
      <c r="E3130" s="1">
        <v>3129</v>
      </c>
      <c r="F3130" s="1">
        <v>15</v>
      </c>
      <c r="G3130" s="1" t="s">
        <v>5576</v>
      </c>
      <c r="H3130" s="1" t="s">
        <v>6470</v>
      </c>
      <c r="I3130" s="1">
        <v>8</v>
      </c>
      <c r="L3130" s="1">
        <v>2</v>
      </c>
      <c r="M3130" s="1" t="s">
        <v>12747</v>
      </c>
      <c r="N3130" s="1" t="s">
        <v>13249</v>
      </c>
      <c r="S3130" s="1" t="s">
        <v>52</v>
      </c>
      <c r="T3130" s="1" t="s">
        <v>6593</v>
      </c>
      <c r="U3130" s="1" t="s">
        <v>5832</v>
      </c>
      <c r="V3130" s="1" t="s">
        <v>13364</v>
      </c>
      <c r="Y3130" s="1" t="s">
        <v>5833</v>
      </c>
      <c r="Z3130" s="1" t="s">
        <v>8563</v>
      </c>
      <c r="AC3130" s="1">
        <v>29</v>
      </c>
      <c r="AD3130" s="1" t="s">
        <v>422</v>
      </c>
      <c r="AE3130" s="1" t="s">
        <v>8757</v>
      </c>
      <c r="AJ3130" s="1" t="s">
        <v>17</v>
      </c>
      <c r="AK3130" s="1" t="s">
        <v>8908</v>
      </c>
      <c r="AL3130" s="1" t="s">
        <v>56</v>
      </c>
      <c r="AM3130" s="1" t="s">
        <v>11552</v>
      </c>
      <c r="AT3130" s="1" t="s">
        <v>44</v>
      </c>
      <c r="AU3130" s="1" t="s">
        <v>6669</v>
      </c>
      <c r="AV3130" s="1" t="s">
        <v>5371</v>
      </c>
      <c r="AW3130" s="1" t="s">
        <v>9694</v>
      </c>
      <c r="BB3130" s="1" t="s">
        <v>214</v>
      </c>
      <c r="BC3130" s="1" t="s">
        <v>13383</v>
      </c>
      <c r="BD3130" s="1" t="s">
        <v>5834</v>
      </c>
      <c r="BE3130" s="1" t="s">
        <v>9875</v>
      </c>
      <c r="BG3130" s="1" t="s">
        <v>60</v>
      </c>
      <c r="BH3130" s="1" t="s">
        <v>7012</v>
      </c>
      <c r="BI3130" s="1" t="s">
        <v>13719</v>
      </c>
      <c r="BJ3130" s="1" t="s">
        <v>11473</v>
      </c>
      <c r="BK3130" s="1" t="s">
        <v>60</v>
      </c>
      <c r="BL3130" s="1" t="s">
        <v>7012</v>
      </c>
      <c r="BM3130" s="1" t="s">
        <v>5835</v>
      </c>
      <c r="BN3130" s="1" t="s">
        <v>11917</v>
      </c>
      <c r="BO3130" s="1" t="s">
        <v>78</v>
      </c>
      <c r="BP3130" s="1" t="s">
        <v>6689</v>
      </c>
      <c r="BQ3130" s="1" t="s">
        <v>5836</v>
      </c>
      <c r="BR3130" s="1" t="s">
        <v>11225</v>
      </c>
      <c r="BS3130" s="1" t="s">
        <v>51</v>
      </c>
      <c r="BT3130" s="1" t="s">
        <v>8849</v>
      </c>
    </row>
    <row r="3131" spans="1:73" ht="13.5" customHeight="1" x14ac:dyDescent="0.25">
      <c r="A3131" s="4" t="str">
        <f t="shared" si="94"/>
        <v>1687_풍각남면_308</v>
      </c>
      <c r="B3131" s="1">
        <v>1687</v>
      </c>
      <c r="C3131" s="1" t="s">
        <v>11322</v>
      </c>
      <c r="D3131" s="1" t="s">
        <v>11323</v>
      </c>
      <c r="E3131" s="1">
        <v>3130</v>
      </c>
      <c r="F3131" s="1">
        <v>15</v>
      </c>
      <c r="G3131" s="1" t="s">
        <v>5576</v>
      </c>
      <c r="H3131" s="1" t="s">
        <v>6470</v>
      </c>
      <c r="I3131" s="1">
        <v>8</v>
      </c>
      <c r="L3131" s="1">
        <v>2</v>
      </c>
      <c r="M3131" s="1" t="s">
        <v>12747</v>
      </c>
      <c r="N3131" s="1" t="s">
        <v>13249</v>
      </c>
      <c r="S3131" s="1" t="s">
        <v>93</v>
      </c>
      <c r="T3131" s="1" t="s">
        <v>6597</v>
      </c>
      <c r="U3131" s="1" t="s">
        <v>5837</v>
      </c>
      <c r="V3131" s="1" t="s">
        <v>13366</v>
      </c>
      <c r="Y3131" s="1" t="s">
        <v>842</v>
      </c>
      <c r="Z3131" s="1" t="s">
        <v>7275</v>
      </c>
      <c r="AC3131" s="1">
        <v>7</v>
      </c>
      <c r="AD3131" s="1" t="s">
        <v>121</v>
      </c>
      <c r="AE3131" s="1" t="s">
        <v>8725</v>
      </c>
    </row>
    <row r="3132" spans="1:73" ht="13.5" customHeight="1" x14ac:dyDescent="0.25">
      <c r="A3132" s="4" t="str">
        <f t="shared" si="94"/>
        <v>1687_풍각남면_308</v>
      </c>
      <c r="B3132" s="1">
        <v>1687</v>
      </c>
      <c r="C3132" s="1" t="s">
        <v>11322</v>
      </c>
      <c r="D3132" s="1" t="s">
        <v>11323</v>
      </c>
      <c r="E3132" s="1">
        <v>3131</v>
      </c>
      <c r="F3132" s="1">
        <v>15</v>
      </c>
      <c r="G3132" s="1" t="s">
        <v>5576</v>
      </c>
      <c r="H3132" s="1" t="s">
        <v>6470</v>
      </c>
      <c r="I3132" s="1">
        <v>8</v>
      </c>
      <c r="L3132" s="1">
        <v>2</v>
      </c>
      <c r="M3132" s="1" t="s">
        <v>12747</v>
      </c>
      <c r="N3132" s="1" t="s">
        <v>13249</v>
      </c>
      <c r="S3132" s="1" t="s">
        <v>1935</v>
      </c>
      <c r="T3132" s="1" t="s">
        <v>6623</v>
      </c>
      <c r="W3132" s="1" t="s">
        <v>74</v>
      </c>
      <c r="X3132" s="1" t="s">
        <v>7057</v>
      </c>
      <c r="Y3132" s="1" t="s">
        <v>140</v>
      </c>
      <c r="Z3132" s="1" t="s">
        <v>7129</v>
      </c>
      <c r="AG3132" s="1" t="s">
        <v>11537</v>
      </c>
    </row>
    <row r="3133" spans="1:73" ht="13.5" customHeight="1" x14ac:dyDescent="0.25">
      <c r="A3133" s="4" t="str">
        <f t="shared" si="94"/>
        <v>1687_풍각남면_308</v>
      </c>
      <c r="B3133" s="1">
        <v>1687</v>
      </c>
      <c r="C3133" s="1" t="s">
        <v>11322</v>
      </c>
      <c r="D3133" s="1" t="s">
        <v>11323</v>
      </c>
      <c r="E3133" s="1">
        <v>3132</v>
      </c>
      <c r="F3133" s="1">
        <v>15</v>
      </c>
      <c r="G3133" s="1" t="s">
        <v>5576</v>
      </c>
      <c r="H3133" s="1" t="s">
        <v>6470</v>
      </c>
      <c r="I3133" s="1">
        <v>8</v>
      </c>
      <c r="L3133" s="1">
        <v>2</v>
      </c>
      <c r="M3133" s="1" t="s">
        <v>12747</v>
      </c>
      <c r="N3133" s="1" t="s">
        <v>13249</v>
      </c>
      <c r="S3133" s="1" t="s">
        <v>147</v>
      </c>
      <c r="T3133" s="1" t="s">
        <v>6598</v>
      </c>
      <c r="Y3133" s="1" t="s">
        <v>5826</v>
      </c>
      <c r="Z3133" s="1" t="s">
        <v>8562</v>
      </c>
      <c r="AF3133" s="1" t="s">
        <v>443</v>
      </c>
      <c r="AG3133" s="1" t="s">
        <v>11537</v>
      </c>
    </row>
    <row r="3134" spans="1:73" ht="13.5" customHeight="1" x14ac:dyDescent="0.25">
      <c r="A3134" s="4" t="str">
        <f t="shared" si="94"/>
        <v>1687_풍각남면_308</v>
      </c>
      <c r="B3134" s="1">
        <v>1687</v>
      </c>
      <c r="C3134" s="1" t="s">
        <v>11322</v>
      </c>
      <c r="D3134" s="1" t="s">
        <v>11323</v>
      </c>
      <c r="E3134" s="1">
        <v>3133</v>
      </c>
      <c r="F3134" s="1">
        <v>15</v>
      </c>
      <c r="G3134" s="1" t="s">
        <v>5576</v>
      </c>
      <c r="H3134" s="1" t="s">
        <v>6470</v>
      </c>
      <c r="I3134" s="1">
        <v>8</v>
      </c>
      <c r="L3134" s="1">
        <v>2</v>
      </c>
      <c r="M3134" s="1" t="s">
        <v>12747</v>
      </c>
      <c r="N3134" s="1" t="s">
        <v>13249</v>
      </c>
      <c r="S3134" s="1" t="s">
        <v>93</v>
      </c>
      <c r="T3134" s="1" t="s">
        <v>6597</v>
      </c>
      <c r="U3134" s="1" t="s">
        <v>5837</v>
      </c>
      <c r="V3134" s="1" t="s">
        <v>13366</v>
      </c>
      <c r="Y3134" s="1" t="s">
        <v>5466</v>
      </c>
      <c r="Z3134" s="1" t="s">
        <v>8473</v>
      </c>
      <c r="AC3134" s="1">
        <v>2</v>
      </c>
      <c r="AD3134" s="1" t="s">
        <v>69</v>
      </c>
      <c r="AE3134" s="1" t="s">
        <v>6722</v>
      </c>
      <c r="AF3134" s="1" t="s">
        <v>97</v>
      </c>
      <c r="AG3134" s="1" t="s">
        <v>8774</v>
      </c>
    </row>
    <row r="3135" spans="1:73" ht="13.5" customHeight="1" x14ac:dyDescent="0.25">
      <c r="A3135" s="4" t="str">
        <f t="shared" si="94"/>
        <v>1687_풍각남면_308</v>
      </c>
      <c r="B3135" s="1">
        <v>1687</v>
      </c>
      <c r="C3135" s="1" t="s">
        <v>11322</v>
      </c>
      <c r="D3135" s="1" t="s">
        <v>11323</v>
      </c>
      <c r="E3135" s="1">
        <v>3134</v>
      </c>
      <c r="F3135" s="1">
        <v>15</v>
      </c>
      <c r="G3135" s="1" t="s">
        <v>5576</v>
      </c>
      <c r="H3135" s="1" t="s">
        <v>6470</v>
      </c>
      <c r="I3135" s="1">
        <v>8</v>
      </c>
      <c r="L3135" s="1">
        <v>3</v>
      </c>
      <c r="M3135" s="1" t="s">
        <v>12748</v>
      </c>
      <c r="N3135" s="1" t="s">
        <v>13250</v>
      </c>
      <c r="T3135" s="1" t="s">
        <v>11368</v>
      </c>
      <c r="U3135" s="1" t="s">
        <v>5838</v>
      </c>
      <c r="V3135" s="1" t="s">
        <v>11407</v>
      </c>
      <c r="W3135" s="1" t="s">
        <v>775</v>
      </c>
      <c r="X3135" s="1" t="s">
        <v>7103</v>
      </c>
      <c r="Y3135" s="1" t="s">
        <v>485</v>
      </c>
      <c r="Z3135" s="1" t="s">
        <v>8564</v>
      </c>
      <c r="AC3135" s="1">
        <v>78</v>
      </c>
      <c r="AD3135" s="1" t="s">
        <v>801</v>
      </c>
      <c r="AE3135" s="1" t="s">
        <v>7937</v>
      </c>
      <c r="AJ3135" s="1" t="s">
        <v>17</v>
      </c>
      <c r="AK3135" s="1" t="s">
        <v>8908</v>
      </c>
      <c r="AL3135" s="1" t="s">
        <v>1620</v>
      </c>
      <c r="AM3135" s="1" t="s">
        <v>11554</v>
      </c>
      <c r="AT3135" s="1" t="s">
        <v>60</v>
      </c>
      <c r="AU3135" s="1" t="s">
        <v>7012</v>
      </c>
      <c r="AV3135" s="1" t="s">
        <v>13859</v>
      </c>
      <c r="AW3135" s="1" t="s">
        <v>7883</v>
      </c>
      <c r="BG3135" s="1" t="s">
        <v>60</v>
      </c>
      <c r="BH3135" s="1" t="s">
        <v>7012</v>
      </c>
      <c r="BI3135" s="1" t="s">
        <v>3260</v>
      </c>
      <c r="BJ3135" s="1" t="s">
        <v>9503</v>
      </c>
      <c r="BK3135" s="1" t="s">
        <v>60</v>
      </c>
      <c r="BL3135" s="1" t="s">
        <v>7012</v>
      </c>
      <c r="BM3135" s="1" t="s">
        <v>4608</v>
      </c>
      <c r="BN3135" s="1" t="s">
        <v>9583</v>
      </c>
      <c r="BO3135" s="1" t="s">
        <v>3247</v>
      </c>
      <c r="BP3135" s="1" t="s">
        <v>9236</v>
      </c>
      <c r="BQ3135" s="1" t="s">
        <v>5839</v>
      </c>
      <c r="BR3135" s="1" t="s">
        <v>12068</v>
      </c>
      <c r="BS3135" s="1" t="s">
        <v>56</v>
      </c>
      <c r="BT3135" s="1" t="s">
        <v>11552</v>
      </c>
    </row>
    <row r="3136" spans="1:73" ht="13.5" customHeight="1" x14ac:dyDescent="0.25">
      <c r="A3136" s="4" t="str">
        <f t="shared" si="94"/>
        <v>1687_풍각남면_308</v>
      </c>
      <c r="B3136" s="1">
        <v>1687</v>
      </c>
      <c r="C3136" s="1" t="s">
        <v>11322</v>
      </c>
      <c r="D3136" s="1" t="s">
        <v>11323</v>
      </c>
      <c r="E3136" s="1">
        <v>3135</v>
      </c>
      <c r="F3136" s="1">
        <v>15</v>
      </c>
      <c r="G3136" s="1" t="s">
        <v>5576</v>
      </c>
      <c r="H3136" s="1" t="s">
        <v>6470</v>
      </c>
      <c r="I3136" s="1">
        <v>8</v>
      </c>
      <c r="L3136" s="1">
        <v>3</v>
      </c>
      <c r="M3136" s="1" t="s">
        <v>12748</v>
      </c>
      <c r="N3136" s="1" t="s">
        <v>13250</v>
      </c>
      <c r="S3136" s="1" t="s">
        <v>52</v>
      </c>
      <c r="T3136" s="1" t="s">
        <v>6593</v>
      </c>
      <c r="W3136" s="1" t="s">
        <v>145</v>
      </c>
      <c r="X3136" s="1" t="s">
        <v>7059</v>
      </c>
      <c r="Y3136" s="1" t="s">
        <v>140</v>
      </c>
      <c r="Z3136" s="1" t="s">
        <v>7129</v>
      </c>
      <c r="AC3136" s="1">
        <v>64</v>
      </c>
      <c r="AD3136" s="1" t="s">
        <v>72</v>
      </c>
      <c r="AE3136" s="1" t="s">
        <v>8718</v>
      </c>
      <c r="AJ3136" s="1" t="s">
        <v>17</v>
      </c>
      <c r="AK3136" s="1" t="s">
        <v>8908</v>
      </c>
      <c r="AL3136" s="1" t="s">
        <v>1647</v>
      </c>
      <c r="AM3136" s="1" t="s">
        <v>8929</v>
      </c>
      <c r="AT3136" s="1" t="s">
        <v>60</v>
      </c>
      <c r="AU3136" s="1" t="s">
        <v>7012</v>
      </c>
      <c r="AV3136" s="1" t="s">
        <v>5465</v>
      </c>
      <c r="AW3136" s="1" t="s">
        <v>8230</v>
      </c>
      <c r="BG3136" s="1" t="s">
        <v>334</v>
      </c>
      <c r="BH3136" s="1" t="s">
        <v>6767</v>
      </c>
      <c r="BI3136" s="1" t="s">
        <v>230</v>
      </c>
      <c r="BJ3136" s="1" t="s">
        <v>9251</v>
      </c>
      <c r="BK3136" s="1" t="s">
        <v>791</v>
      </c>
      <c r="BL3136" s="1" t="s">
        <v>9000</v>
      </c>
      <c r="BM3136" s="1" t="s">
        <v>5840</v>
      </c>
      <c r="BN3136" s="1" t="s">
        <v>10717</v>
      </c>
      <c r="BO3136" s="1" t="s">
        <v>60</v>
      </c>
      <c r="BP3136" s="1" t="s">
        <v>7012</v>
      </c>
      <c r="BQ3136" s="1" t="s">
        <v>5841</v>
      </c>
      <c r="BR3136" s="1" t="s">
        <v>12146</v>
      </c>
      <c r="BS3136" s="1" t="s">
        <v>1647</v>
      </c>
      <c r="BT3136" s="1" t="s">
        <v>8929</v>
      </c>
    </row>
    <row r="3137" spans="1:73" ht="13.5" customHeight="1" x14ac:dyDescent="0.25">
      <c r="A3137" s="4" t="str">
        <f t="shared" si="94"/>
        <v>1687_풍각남면_308</v>
      </c>
      <c r="B3137" s="1">
        <v>1687</v>
      </c>
      <c r="C3137" s="1" t="s">
        <v>11322</v>
      </c>
      <c r="D3137" s="1" t="s">
        <v>11323</v>
      </c>
      <c r="E3137" s="1">
        <v>3136</v>
      </c>
      <c r="F3137" s="1">
        <v>15</v>
      </c>
      <c r="G3137" s="1" t="s">
        <v>5576</v>
      </c>
      <c r="H3137" s="1" t="s">
        <v>6470</v>
      </c>
      <c r="I3137" s="1">
        <v>8</v>
      </c>
      <c r="L3137" s="1">
        <v>3</v>
      </c>
      <c r="M3137" s="1" t="s">
        <v>12748</v>
      </c>
      <c r="N3137" s="1" t="s">
        <v>13250</v>
      </c>
      <c r="S3137" s="1" t="s">
        <v>93</v>
      </c>
      <c r="T3137" s="1" t="s">
        <v>6597</v>
      </c>
      <c r="U3137" s="1" t="s">
        <v>5842</v>
      </c>
      <c r="V3137" s="1" t="s">
        <v>7018</v>
      </c>
      <c r="Y3137" s="1" t="s">
        <v>2150</v>
      </c>
      <c r="Z3137" s="1" t="s">
        <v>7234</v>
      </c>
      <c r="AC3137" s="1">
        <v>47</v>
      </c>
      <c r="AD3137" s="1" t="s">
        <v>172</v>
      </c>
      <c r="AE3137" s="1" t="s">
        <v>8733</v>
      </c>
    </row>
    <row r="3138" spans="1:73" ht="13.5" customHeight="1" x14ac:dyDescent="0.25">
      <c r="A3138" s="4" t="str">
        <f t="shared" si="94"/>
        <v>1687_풍각남면_308</v>
      </c>
      <c r="B3138" s="1">
        <v>1687</v>
      </c>
      <c r="C3138" s="1" t="s">
        <v>11322</v>
      </c>
      <c r="D3138" s="1" t="s">
        <v>11323</v>
      </c>
      <c r="E3138" s="1">
        <v>3137</v>
      </c>
      <c r="F3138" s="1">
        <v>15</v>
      </c>
      <c r="G3138" s="1" t="s">
        <v>5576</v>
      </c>
      <c r="H3138" s="1" t="s">
        <v>6470</v>
      </c>
      <c r="I3138" s="1">
        <v>8</v>
      </c>
      <c r="L3138" s="1">
        <v>3</v>
      </c>
      <c r="M3138" s="1" t="s">
        <v>12748</v>
      </c>
      <c r="N3138" s="1" t="s">
        <v>13250</v>
      </c>
      <c r="S3138" s="1" t="s">
        <v>341</v>
      </c>
      <c r="T3138" s="1" t="s">
        <v>6594</v>
      </c>
      <c r="W3138" s="1" t="s">
        <v>98</v>
      </c>
      <c r="X3138" s="1" t="s">
        <v>11439</v>
      </c>
      <c r="Y3138" s="1" t="s">
        <v>140</v>
      </c>
      <c r="Z3138" s="1" t="s">
        <v>7129</v>
      </c>
      <c r="AC3138" s="1">
        <v>40</v>
      </c>
      <c r="AD3138" s="1" t="s">
        <v>327</v>
      </c>
      <c r="AE3138" s="1" t="s">
        <v>8748</v>
      </c>
      <c r="AJ3138" s="1" t="s">
        <v>17</v>
      </c>
      <c r="AK3138" s="1" t="s">
        <v>8908</v>
      </c>
      <c r="AL3138" s="1" t="s">
        <v>56</v>
      </c>
      <c r="AM3138" s="1" t="s">
        <v>11552</v>
      </c>
    </row>
    <row r="3139" spans="1:73" ht="13.5" customHeight="1" x14ac:dyDescent="0.25">
      <c r="A3139" s="4" t="str">
        <f t="shared" si="94"/>
        <v>1687_풍각남면_308</v>
      </c>
      <c r="B3139" s="1">
        <v>1687</v>
      </c>
      <c r="C3139" s="1" t="s">
        <v>11322</v>
      </c>
      <c r="D3139" s="1" t="s">
        <v>11323</v>
      </c>
      <c r="E3139" s="1">
        <v>3138</v>
      </c>
      <c r="F3139" s="1">
        <v>15</v>
      </c>
      <c r="G3139" s="1" t="s">
        <v>5576</v>
      </c>
      <c r="H3139" s="1" t="s">
        <v>6470</v>
      </c>
      <c r="I3139" s="1">
        <v>8</v>
      </c>
      <c r="L3139" s="1">
        <v>3</v>
      </c>
      <c r="M3139" s="1" t="s">
        <v>12748</v>
      </c>
      <c r="N3139" s="1" t="s">
        <v>13250</v>
      </c>
      <c r="S3139" s="1" t="s">
        <v>343</v>
      </c>
      <c r="T3139" s="1" t="s">
        <v>6604</v>
      </c>
      <c r="Y3139" s="1" t="s">
        <v>2523</v>
      </c>
      <c r="Z3139" s="1" t="s">
        <v>7715</v>
      </c>
      <c r="AC3139" s="1">
        <v>14</v>
      </c>
      <c r="AD3139" s="1" t="s">
        <v>240</v>
      </c>
      <c r="AE3139" s="1" t="s">
        <v>8740</v>
      </c>
    </row>
    <row r="3140" spans="1:73" ht="13.5" customHeight="1" x14ac:dyDescent="0.25">
      <c r="A3140" s="4" t="str">
        <f t="shared" si="94"/>
        <v>1687_풍각남면_308</v>
      </c>
      <c r="B3140" s="1">
        <v>1687</v>
      </c>
      <c r="C3140" s="1" t="s">
        <v>11322</v>
      </c>
      <c r="D3140" s="1" t="s">
        <v>11323</v>
      </c>
      <c r="E3140" s="1">
        <v>3139</v>
      </c>
      <c r="F3140" s="1">
        <v>15</v>
      </c>
      <c r="G3140" s="1" t="s">
        <v>5576</v>
      </c>
      <c r="H3140" s="1" t="s">
        <v>6470</v>
      </c>
      <c r="I3140" s="1">
        <v>8</v>
      </c>
      <c r="L3140" s="1">
        <v>3</v>
      </c>
      <c r="M3140" s="1" t="s">
        <v>12748</v>
      </c>
      <c r="N3140" s="1" t="s">
        <v>13250</v>
      </c>
      <c r="S3140" s="1" t="s">
        <v>914</v>
      </c>
      <c r="T3140" s="1" t="s">
        <v>6611</v>
      </c>
      <c r="Y3140" s="1" t="s">
        <v>5843</v>
      </c>
      <c r="Z3140" s="1" t="s">
        <v>8258</v>
      </c>
      <c r="AC3140" s="1">
        <v>2</v>
      </c>
      <c r="AD3140" s="1" t="s">
        <v>69</v>
      </c>
      <c r="AE3140" s="1" t="s">
        <v>6722</v>
      </c>
      <c r="AF3140" s="1" t="s">
        <v>97</v>
      </c>
      <c r="AG3140" s="1" t="s">
        <v>8774</v>
      </c>
    </row>
    <row r="3141" spans="1:73" ht="13.5" customHeight="1" x14ac:dyDescent="0.25">
      <c r="A3141" s="4" t="str">
        <f t="shared" si="94"/>
        <v>1687_풍각남면_308</v>
      </c>
      <c r="B3141" s="1">
        <v>1687</v>
      </c>
      <c r="C3141" s="1" t="s">
        <v>11322</v>
      </c>
      <c r="D3141" s="1" t="s">
        <v>11323</v>
      </c>
      <c r="E3141" s="1">
        <v>3140</v>
      </c>
      <c r="F3141" s="1">
        <v>15</v>
      </c>
      <c r="G3141" s="1" t="s">
        <v>5576</v>
      </c>
      <c r="H3141" s="1" t="s">
        <v>6470</v>
      </c>
      <c r="I3141" s="1">
        <v>8</v>
      </c>
      <c r="L3141" s="1">
        <v>4</v>
      </c>
      <c r="M3141" s="1" t="s">
        <v>12749</v>
      </c>
      <c r="N3141" s="1" t="s">
        <v>13251</v>
      </c>
      <c r="T3141" s="1" t="s">
        <v>11369</v>
      </c>
      <c r="U3141" s="1" t="s">
        <v>5844</v>
      </c>
      <c r="V3141" s="1" t="s">
        <v>7019</v>
      </c>
      <c r="W3141" s="1" t="s">
        <v>1207</v>
      </c>
      <c r="X3141" s="1" t="s">
        <v>7092</v>
      </c>
      <c r="Y3141" s="1" t="s">
        <v>5845</v>
      </c>
      <c r="Z3141" s="1" t="s">
        <v>8180</v>
      </c>
      <c r="AC3141" s="1">
        <v>45</v>
      </c>
      <c r="AD3141" s="1" t="s">
        <v>406</v>
      </c>
      <c r="AE3141" s="1" t="s">
        <v>8755</v>
      </c>
      <c r="AJ3141" s="1" t="s">
        <v>17</v>
      </c>
      <c r="AK3141" s="1" t="s">
        <v>8908</v>
      </c>
      <c r="AL3141" s="1" t="s">
        <v>1394</v>
      </c>
      <c r="AM3141" s="1" t="s">
        <v>8881</v>
      </c>
      <c r="AT3141" s="1" t="s">
        <v>180</v>
      </c>
      <c r="AU3141" s="1" t="s">
        <v>6712</v>
      </c>
      <c r="AV3141" s="1" t="s">
        <v>13965</v>
      </c>
      <c r="AW3141" s="1" t="s">
        <v>7526</v>
      </c>
      <c r="BG3141" s="1" t="s">
        <v>2446</v>
      </c>
      <c r="BH3141" s="1" t="s">
        <v>6952</v>
      </c>
      <c r="BI3141" s="1" t="s">
        <v>5846</v>
      </c>
      <c r="BJ3141" s="1" t="s">
        <v>10268</v>
      </c>
      <c r="BK3141" s="1" t="s">
        <v>5847</v>
      </c>
      <c r="BL3141" s="1" t="s">
        <v>13389</v>
      </c>
      <c r="BM3141" s="1" t="s">
        <v>5665</v>
      </c>
      <c r="BN3141" s="1" t="s">
        <v>9952</v>
      </c>
      <c r="BO3141" s="1" t="s">
        <v>335</v>
      </c>
      <c r="BP3141" s="1" t="s">
        <v>6942</v>
      </c>
      <c r="BQ3141" s="1" t="s">
        <v>5848</v>
      </c>
      <c r="BR3141" s="1" t="s">
        <v>11203</v>
      </c>
      <c r="BS3141" s="1" t="s">
        <v>1095</v>
      </c>
      <c r="BT3141" s="1" t="s">
        <v>11631</v>
      </c>
      <c r="BU3141" s="1" t="s">
        <v>14235</v>
      </c>
    </row>
    <row r="3142" spans="1:73" ht="13.5" customHeight="1" x14ac:dyDescent="0.25">
      <c r="A3142" s="4" t="str">
        <f t="shared" si="94"/>
        <v>1687_풍각남면_308</v>
      </c>
      <c r="B3142" s="1">
        <v>1687</v>
      </c>
      <c r="C3142" s="1" t="s">
        <v>11322</v>
      </c>
      <c r="D3142" s="1" t="s">
        <v>11323</v>
      </c>
      <c r="E3142" s="1">
        <v>3141</v>
      </c>
      <c r="F3142" s="1">
        <v>15</v>
      </c>
      <c r="G3142" s="1" t="s">
        <v>5576</v>
      </c>
      <c r="H3142" s="1" t="s">
        <v>6470</v>
      </c>
      <c r="I3142" s="1">
        <v>8</v>
      </c>
      <c r="L3142" s="1">
        <v>4</v>
      </c>
      <c r="M3142" s="1" t="s">
        <v>12749</v>
      </c>
      <c r="N3142" s="1" t="s">
        <v>13251</v>
      </c>
      <c r="S3142" s="1" t="s">
        <v>52</v>
      </c>
      <c r="T3142" s="1" t="s">
        <v>6593</v>
      </c>
      <c r="W3142" s="1" t="s">
        <v>381</v>
      </c>
      <c r="X3142" s="1" t="s">
        <v>7065</v>
      </c>
      <c r="Y3142" s="1" t="s">
        <v>140</v>
      </c>
      <c r="Z3142" s="1" t="s">
        <v>7129</v>
      </c>
      <c r="AC3142" s="1">
        <v>37</v>
      </c>
      <c r="AD3142" s="1" t="s">
        <v>124</v>
      </c>
      <c r="AE3142" s="1" t="s">
        <v>8726</v>
      </c>
      <c r="AJ3142" s="1" t="s">
        <v>17</v>
      </c>
      <c r="AK3142" s="1" t="s">
        <v>8908</v>
      </c>
      <c r="AL3142" s="1" t="s">
        <v>196</v>
      </c>
      <c r="AM3142" s="1" t="s">
        <v>8873</v>
      </c>
      <c r="AT3142" s="1" t="s">
        <v>180</v>
      </c>
      <c r="AU3142" s="1" t="s">
        <v>6712</v>
      </c>
      <c r="AV3142" s="1" t="s">
        <v>14000</v>
      </c>
      <c r="AW3142" s="1" t="s">
        <v>11778</v>
      </c>
      <c r="BG3142" s="1" t="s">
        <v>791</v>
      </c>
      <c r="BH3142" s="1" t="s">
        <v>9000</v>
      </c>
      <c r="BI3142" s="1" t="s">
        <v>13767</v>
      </c>
      <c r="BJ3142" s="1" t="s">
        <v>7689</v>
      </c>
      <c r="BK3142" s="1" t="s">
        <v>1181</v>
      </c>
      <c r="BL3142" s="1" t="s">
        <v>9946</v>
      </c>
      <c r="BM3142" s="1" t="s">
        <v>1180</v>
      </c>
      <c r="BN3142" s="1" t="s">
        <v>9384</v>
      </c>
      <c r="BO3142" s="1" t="s">
        <v>335</v>
      </c>
      <c r="BP3142" s="1" t="s">
        <v>6942</v>
      </c>
      <c r="BQ3142" s="1" t="s">
        <v>1998</v>
      </c>
      <c r="BR3142" s="1" t="s">
        <v>10896</v>
      </c>
      <c r="BS3142" s="1" t="s">
        <v>351</v>
      </c>
      <c r="BT3142" s="1" t="s">
        <v>8854</v>
      </c>
    </row>
    <row r="3143" spans="1:73" ht="13.5" customHeight="1" x14ac:dyDescent="0.25">
      <c r="A3143" s="4" t="str">
        <f t="shared" si="94"/>
        <v>1687_풍각남면_308</v>
      </c>
      <c r="B3143" s="1">
        <v>1687</v>
      </c>
      <c r="C3143" s="1" t="s">
        <v>11322</v>
      </c>
      <c r="D3143" s="1" t="s">
        <v>11323</v>
      </c>
      <c r="E3143" s="1">
        <v>3142</v>
      </c>
      <c r="F3143" s="1">
        <v>15</v>
      </c>
      <c r="G3143" s="1" t="s">
        <v>5576</v>
      </c>
      <c r="H3143" s="1" t="s">
        <v>6470</v>
      </c>
      <c r="I3143" s="1">
        <v>8</v>
      </c>
      <c r="L3143" s="1">
        <v>4</v>
      </c>
      <c r="M3143" s="1" t="s">
        <v>12749</v>
      </c>
      <c r="N3143" s="1" t="s">
        <v>13251</v>
      </c>
      <c r="S3143" s="1" t="s">
        <v>93</v>
      </c>
      <c r="T3143" s="1" t="s">
        <v>6597</v>
      </c>
      <c r="U3143" s="1" t="s">
        <v>134</v>
      </c>
      <c r="V3143" s="1" t="s">
        <v>6674</v>
      </c>
      <c r="Y3143" s="1" t="s">
        <v>3484</v>
      </c>
      <c r="Z3143" s="1" t="s">
        <v>8565</v>
      </c>
      <c r="AC3143" s="1">
        <v>22</v>
      </c>
      <c r="AD3143" s="1" t="s">
        <v>253</v>
      </c>
      <c r="AE3143" s="1" t="s">
        <v>8742</v>
      </c>
    </row>
    <row r="3144" spans="1:73" ht="13.5" customHeight="1" x14ac:dyDescent="0.25">
      <c r="A3144" s="4" t="str">
        <f t="shared" si="94"/>
        <v>1687_풍각남면_308</v>
      </c>
      <c r="B3144" s="1">
        <v>1687</v>
      </c>
      <c r="C3144" s="1" t="s">
        <v>11322</v>
      </c>
      <c r="D3144" s="1" t="s">
        <v>11323</v>
      </c>
      <c r="E3144" s="1">
        <v>3143</v>
      </c>
      <c r="F3144" s="1">
        <v>15</v>
      </c>
      <c r="G3144" s="1" t="s">
        <v>5576</v>
      </c>
      <c r="H3144" s="1" t="s">
        <v>6470</v>
      </c>
      <c r="I3144" s="1">
        <v>8</v>
      </c>
      <c r="L3144" s="1">
        <v>4</v>
      </c>
      <c r="M3144" s="1" t="s">
        <v>12749</v>
      </c>
      <c r="N3144" s="1" t="s">
        <v>13251</v>
      </c>
      <c r="S3144" s="1" t="s">
        <v>341</v>
      </c>
      <c r="T3144" s="1" t="s">
        <v>6594</v>
      </c>
      <c r="W3144" s="1" t="s">
        <v>1213</v>
      </c>
      <c r="X3144" s="1" t="s">
        <v>6686</v>
      </c>
      <c r="Y3144" s="1" t="s">
        <v>140</v>
      </c>
      <c r="Z3144" s="1" t="s">
        <v>7129</v>
      </c>
      <c r="AC3144" s="1">
        <v>23</v>
      </c>
      <c r="AD3144" s="1" t="s">
        <v>202</v>
      </c>
      <c r="AE3144" s="1" t="s">
        <v>8736</v>
      </c>
    </row>
    <row r="3145" spans="1:73" ht="13.5" customHeight="1" x14ac:dyDescent="0.25">
      <c r="A3145" s="4" t="str">
        <f t="shared" si="94"/>
        <v>1687_풍각남면_308</v>
      </c>
      <c r="B3145" s="1">
        <v>1687</v>
      </c>
      <c r="C3145" s="1" t="s">
        <v>11322</v>
      </c>
      <c r="D3145" s="1" t="s">
        <v>11323</v>
      </c>
      <c r="E3145" s="1">
        <v>3144</v>
      </c>
      <c r="F3145" s="1">
        <v>15</v>
      </c>
      <c r="G3145" s="1" t="s">
        <v>5576</v>
      </c>
      <c r="H3145" s="1" t="s">
        <v>6470</v>
      </c>
      <c r="I3145" s="1">
        <v>8</v>
      </c>
      <c r="L3145" s="1">
        <v>4</v>
      </c>
      <c r="M3145" s="1" t="s">
        <v>12749</v>
      </c>
      <c r="N3145" s="1" t="s">
        <v>13251</v>
      </c>
      <c r="S3145" s="1" t="s">
        <v>93</v>
      </c>
      <c r="T3145" s="1" t="s">
        <v>6597</v>
      </c>
      <c r="U3145" s="1" t="s">
        <v>5661</v>
      </c>
      <c r="V3145" s="1" t="s">
        <v>7010</v>
      </c>
      <c r="Y3145" s="1" t="s">
        <v>358</v>
      </c>
      <c r="Z3145" s="1" t="s">
        <v>7166</v>
      </c>
      <c r="AC3145" s="1">
        <v>14</v>
      </c>
      <c r="AD3145" s="1" t="s">
        <v>240</v>
      </c>
      <c r="AE3145" s="1" t="s">
        <v>8740</v>
      </c>
      <c r="AF3145" s="1" t="s">
        <v>97</v>
      </c>
      <c r="AG3145" s="1" t="s">
        <v>8774</v>
      </c>
    </row>
    <row r="3146" spans="1:73" ht="13.5" customHeight="1" x14ac:dyDescent="0.25">
      <c r="A3146" s="4" t="str">
        <f t="shared" si="94"/>
        <v>1687_풍각남면_308</v>
      </c>
      <c r="B3146" s="1">
        <v>1687</v>
      </c>
      <c r="C3146" s="1" t="s">
        <v>11322</v>
      </c>
      <c r="D3146" s="1" t="s">
        <v>11323</v>
      </c>
      <c r="E3146" s="1">
        <v>3145</v>
      </c>
      <c r="F3146" s="1">
        <v>15</v>
      </c>
      <c r="G3146" s="1" t="s">
        <v>5576</v>
      </c>
      <c r="H3146" s="1" t="s">
        <v>6470</v>
      </c>
      <c r="I3146" s="1">
        <v>8</v>
      </c>
      <c r="L3146" s="1">
        <v>4</v>
      </c>
      <c r="M3146" s="1" t="s">
        <v>12749</v>
      </c>
      <c r="N3146" s="1" t="s">
        <v>13251</v>
      </c>
      <c r="T3146" s="1" t="s">
        <v>11389</v>
      </c>
      <c r="U3146" s="1" t="s">
        <v>413</v>
      </c>
      <c r="V3146" s="1" t="s">
        <v>6695</v>
      </c>
      <c r="Y3146" s="1" t="s">
        <v>1211</v>
      </c>
      <c r="Z3146" s="1" t="s">
        <v>7377</v>
      </c>
      <c r="AC3146" s="1">
        <v>6</v>
      </c>
      <c r="AD3146" s="1" t="s">
        <v>333</v>
      </c>
      <c r="AE3146" s="1" t="s">
        <v>8749</v>
      </c>
      <c r="AF3146" s="1" t="s">
        <v>97</v>
      </c>
      <c r="AG3146" s="1" t="s">
        <v>8774</v>
      </c>
      <c r="AT3146" s="1" t="s">
        <v>44</v>
      </c>
      <c r="AU3146" s="1" t="s">
        <v>6669</v>
      </c>
      <c r="AV3146" s="1" t="s">
        <v>2041</v>
      </c>
      <c r="AW3146" s="1" t="s">
        <v>8002</v>
      </c>
      <c r="BB3146" s="1" t="s">
        <v>46</v>
      </c>
      <c r="BC3146" s="1" t="s">
        <v>6783</v>
      </c>
      <c r="BD3146" s="1" t="s">
        <v>13449</v>
      </c>
      <c r="BE3146" s="1" t="s">
        <v>13467</v>
      </c>
    </row>
    <row r="3147" spans="1:73" ht="13.5" customHeight="1" x14ac:dyDescent="0.25">
      <c r="A3147" s="4" t="str">
        <f t="shared" si="94"/>
        <v>1687_풍각남면_308</v>
      </c>
      <c r="B3147" s="1">
        <v>1687</v>
      </c>
      <c r="C3147" s="1" t="s">
        <v>11322</v>
      </c>
      <c r="D3147" s="1" t="s">
        <v>11323</v>
      </c>
      <c r="E3147" s="1">
        <v>3146</v>
      </c>
      <c r="F3147" s="1">
        <v>15</v>
      </c>
      <c r="G3147" s="1" t="s">
        <v>5576</v>
      </c>
      <c r="H3147" s="1" t="s">
        <v>6470</v>
      </c>
      <c r="I3147" s="1">
        <v>8</v>
      </c>
      <c r="L3147" s="1">
        <v>5</v>
      </c>
      <c r="M3147" s="1" t="s">
        <v>5621</v>
      </c>
      <c r="N3147" s="1" t="s">
        <v>9138</v>
      </c>
      <c r="T3147" s="1" t="s">
        <v>11368</v>
      </c>
      <c r="U3147" s="1" t="s">
        <v>2678</v>
      </c>
      <c r="V3147" s="1" t="s">
        <v>11423</v>
      </c>
      <c r="W3147" s="1" t="s">
        <v>1729</v>
      </c>
      <c r="X3147" s="1" t="s">
        <v>7084</v>
      </c>
      <c r="Y3147" s="1" t="s">
        <v>2605</v>
      </c>
      <c r="Z3147" s="1" t="s">
        <v>8566</v>
      </c>
      <c r="AC3147" s="1">
        <v>72</v>
      </c>
      <c r="AD3147" s="1" t="s">
        <v>150</v>
      </c>
      <c r="AE3147" s="1" t="s">
        <v>8731</v>
      </c>
      <c r="AJ3147" s="1" t="s">
        <v>17</v>
      </c>
      <c r="AK3147" s="1" t="s">
        <v>8908</v>
      </c>
      <c r="AL3147" s="1" t="s">
        <v>51</v>
      </c>
      <c r="AM3147" s="1" t="s">
        <v>8849</v>
      </c>
      <c r="AT3147" s="1" t="s">
        <v>334</v>
      </c>
      <c r="AU3147" s="1" t="s">
        <v>6767</v>
      </c>
      <c r="AV3147" s="1" t="s">
        <v>13728</v>
      </c>
      <c r="AW3147" s="1" t="s">
        <v>7161</v>
      </c>
      <c r="BG3147" s="1" t="s">
        <v>60</v>
      </c>
      <c r="BH3147" s="1" t="s">
        <v>7012</v>
      </c>
      <c r="BI3147" s="1" t="s">
        <v>5594</v>
      </c>
      <c r="BJ3147" s="1" t="s">
        <v>10266</v>
      </c>
      <c r="BK3147" s="1" t="s">
        <v>78</v>
      </c>
      <c r="BL3147" s="1" t="s">
        <v>6689</v>
      </c>
      <c r="BM3147" s="1" t="s">
        <v>5595</v>
      </c>
      <c r="BN3147" s="1" t="s">
        <v>10700</v>
      </c>
      <c r="BO3147" s="1" t="s">
        <v>78</v>
      </c>
      <c r="BP3147" s="1" t="s">
        <v>6689</v>
      </c>
      <c r="BQ3147" s="1" t="s">
        <v>5849</v>
      </c>
      <c r="BR3147" s="1" t="s">
        <v>11226</v>
      </c>
      <c r="BS3147" s="1" t="s">
        <v>1620</v>
      </c>
      <c r="BT3147" s="1" t="s">
        <v>12315</v>
      </c>
      <c r="BU3147" s="1" t="s">
        <v>14236</v>
      </c>
    </row>
    <row r="3148" spans="1:73" ht="13.5" customHeight="1" x14ac:dyDescent="0.25">
      <c r="A3148" s="4" t="str">
        <f t="shared" si="94"/>
        <v>1687_풍각남면_308</v>
      </c>
      <c r="B3148" s="1">
        <v>1687</v>
      </c>
      <c r="C3148" s="1" t="s">
        <v>11322</v>
      </c>
      <c r="D3148" s="1" t="s">
        <v>11323</v>
      </c>
      <c r="E3148" s="1">
        <v>3147</v>
      </c>
      <c r="F3148" s="1">
        <v>15</v>
      </c>
      <c r="G3148" s="1" t="s">
        <v>5576</v>
      </c>
      <c r="H3148" s="1" t="s">
        <v>6470</v>
      </c>
      <c r="I3148" s="1">
        <v>8</v>
      </c>
      <c r="L3148" s="1">
        <v>5</v>
      </c>
      <c r="M3148" s="1" t="s">
        <v>5621</v>
      </c>
      <c r="N3148" s="1" t="s">
        <v>9138</v>
      </c>
      <c r="S3148" s="1" t="s">
        <v>52</v>
      </c>
      <c r="T3148" s="1" t="s">
        <v>6593</v>
      </c>
      <c r="U3148" s="1" t="s">
        <v>53</v>
      </c>
      <c r="V3148" s="1" t="s">
        <v>6668</v>
      </c>
      <c r="Y3148" s="1" t="s">
        <v>1891</v>
      </c>
      <c r="Z3148" s="1" t="s">
        <v>7563</v>
      </c>
      <c r="AC3148" s="1">
        <v>58</v>
      </c>
      <c r="AD3148" s="1" t="s">
        <v>1424</v>
      </c>
      <c r="AE3148" s="1" t="s">
        <v>8770</v>
      </c>
      <c r="AJ3148" s="1" t="s">
        <v>17</v>
      </c>
      <c r="AK3148" s="1" t="s">
        <v>8908</v>
      </c>
      <c r="AL3148" s="1" t="s">
        <v>1060</v>
      </c>
      <c r="AM3148" s="1" t="s">
        <v>8923</v>
      </c>
      <c r="AN3148" s="1" t="s">
        <v>3155</v>
      </c>
      <c r="AO3148" s="1" t="s">
        <v>7934</v>
      </c>
      <c r="AP3148" s="1" t="s">
        <v>60</v>
      </c>
      <c r="AQ3148" s="1" t="s">
        <v>7012</v>
      </c>
      <c r="AR3148" s="1" t="s">
        <v>845</v>
      </c>
      <c r="AS3148" s="1" t="s">
        <v>9145</v>
      </c>
      <c r="AT3148" s="1" t="s">
        <v>60</v>
      </c>
      <c r="AU3148" s="1" t="s">
        <v>7012</v>
      </c>
      <c r="AV3148" s="1" t="s">
        <v>5850</v>
      </c>
      <c r="AW3148" s="1" t="s">
        <v>9695</v>
      </c>
      <c r="BB3148" s="1" t="s">
        <v>53</v>
      </c>
      <c r="BC3148" s="1" t="s">
        <v>6668</v>
      </c>
      <c r="BD3148" s="1" t="s">
        <v>1305</v>
      </c>
      <c r="BE3148" s="1" t="s">
        <v>7409</v>
      </c>
      <c r="BG3148" s="1" t="s">
        <v>60</v>
      </c>
      <c r="BH3148" s="1" t="s">
        <v>7012</v>
      </c>
      <c r="BI3148" s="1" t="s">
        <v>5851</v>
      </c>
      <c r="BJ3148" s="1" t="s">
        <v>10284</v>
      </c>
      <c r="BK3148" s="1" t="s">
        <v>60</v>
      </c>
      <c r="BL3148" s="1" t="s">
        <v>7012</v>
      </c>
      <c r="BM3148" s="1" t="s">
        <v>1309</v>
      </c>
      <c r="BN3148" s="1" t="s">
        <v>8281</v>
      </c>
      <c r="BO3148" s="1" t="s">
        <v>44</v>
      </c>
      <c r="BP3148" s="1" t="s">
        <v>6669</v>
      </c>
      <c r="BQ3148" s="1" t="s">
        <v>5852</v>
      </c>
      <c r="BR3148" s="1" t="s">
        <v>11227</v>
      </c>
      <c r="BS3148" s="1" t="s">
        <v>108</v>
      </c>
      <c r="BT3148" s="1" t="s">
        <v>8869</v>
      </c>
    </row>
    <row r="3149" spans="1:73" ht="13.5" customHeight="1" x14ac:dyDescent="0.25">
      <c r="A3149" s="4" t="str">
        <f t="shared" si="94"/>
        <v>1687_풍각남면_308</v>
      </c>
      <c r="B3149" s="1">
        <v>1687</v>
      </c>
      <c r="C3149" s="1" t="s">
        <v>11322</v>
      </c>
      <c r="D3149" s="1" t="s">
        <v>11323</v>
      </c>
      <c r="E3149" s="1">
        <v>3148</v>
      </c>
      <c r="F3149" s="1">
        <v>15</v>
      </c>
      <c r="G3149" s="1" t="s">
        <v>5576</v>
      </c>
      <c r="H3149" s="1" t="s">
        <v>6470</v>
      </c>
      <c r="I3149" s="1">
        <v>8</v>
      </c>
      <c r="L3149" s="1">
        <v>5</v>
      </c>
      <c r="M3149" s="1" t="s">
        <v>5621</v>
      </c>
      <c r="N3149" s="1" t="s">
        <v>9138</v>
      </c>
      <c r="S3149" s="1" t="s">
        <v>68</v>
      </c>
      <c r="T3149" s="1" t="s">
        <v>6595</v>
      </c>
      <c r="W3149" s="1" t="s">
        <v>5853</v>
      </c>
      <c r="X3149" s="1" t="s">
        <v>7107</v>
      </c>
      <c r="Y3149" s="1" t="s">
        <v>140</v>
      </c>
      <c r="Z3149" s="1" t="s">
        <v>7129</v>
      </c>
      <c r="AC3149" s="1">
        <v>70</v>
      </c>
      <c r="AD3149" s="1" t="s">
        <v>1075</v>
      </c>
      <c r="AE3149" s="1" t="s">
        <v>8769</v>
      </c>
    </row>
    <row r="3150" spans="1:73" ht="13.5" customHeight="1" x14ac:dyDescent="0.25">
      <c r="A3150" s="4" t="str">
        <f t="shared" si="94"/>
        <v>1687_풍각남면_308</v>
      </c>
      <c r="B3150" s="1">
        <v>1687</v>
      </c>
      <c r="C3150" s="1" t="s">
        <v>11322</v>
      </c>
      <c r="D3150" s="1" t="s">
        <v>11323</v>
      </c>
      <c r="E3150" s="1">
        <v>3149</v>
      </c>
      <c r="F3150" s="1">
        <v>15</v>
      </c>
      <c r="G3150" s="1" t="s">
        <v>5576</v>
      </c>
      <c r="H3150" s="1" t="s">
        <v>6470</v>
      </c>
      <c r="I3150" s="1">
        <v>8</v>
      </c>
      <c r="L3150" s="1">
        <v>5</v>
      </c>
      <c r="M3150" s="1" t="s">
        <v>5621</v>
      </c>
      <c r="N3150" s="1" t="s">
        <v>9138</v>
      </c>
      <c r="S3150" s="1" t="s">
        <v>93</v>
      </c>
      <c r="T3150" s="1" t="s">
        <v>6597</v>
      </c>
      <c r="U3150" s="1" t="s">
        <v>154</v>
      </c>
      <c r="V3150" s="1" t="s">
        <v>6675</v>
      </c>
      <c r="Y3150" s="1" t="s">
        <v>5854</v>
      </c>
      <c r="Z3150" s="1" t="s">
        <v>8567</v>
      </c>
      <c r="AC3150" s="1">
        <v>31</v>
      </c>
      <c r="AD3150" s="1" t="s">
        <v>247</v>
      </c>
      <c r="AE3150" s="1" t="s">
        <v>8741</v>
      </c>
    </row>
    <row r="3151" spans="1:73" ht="13.5" customHeight="1" x14ac:dyDescent="0.25">
      <c r="A3151" s="4" t="str">
        <f t="shared" si="94"/>
        <v>1687_풍각남면_308</v>
      </c>
      <c r="B3151" s="1">
        <v>1687</v>
      </c>
      <c r="C3151" s="1" t="s">
        <v>11322</v>
      </c>
      <c r="D3151" s="1" t="s">
        <v>11323</v>
      </c>
      <c r="E3151" s="1">
        <v>3150</v>
      </c>
      <c r="F3151" s="1">
        <v>15</v>
      </c>
      <c r="G3151" s="1" t="s">
        <v>5576</v>
      </c>
      <c r="H3151" s="1" t="s">
        <v>6470</v>
      </c>
      <c r="I3151" s="1">
        <v>8</v>
      </c>
      <c r="L3151" s="1">
        <v>5</v>
      </c>
      <c r="M3151" s="1" t="s">
        <v>5621</v>
      </c>
      <c r="N3151" s="1" t="s">
        <v>9138</v>
      </c>
      <c r="S3151" s="1" t="s">
        <v>341</v>
      </c>
      <c r="T3151" s="1" t="s">
        <v>6594</v>
      </c>
      <c r="W3151" s="1" t="s">
        <v>84</v>
      </c>
      <c r="X3151" s="1" t="s">
        <v>11440</v>
      </c>
      <c r="Y3151" s="1" t="s">
        <v>140</v>
      </c>
      <c r="Z3151" s="1" t="s">
        <v>7129</v>
      </c>
      <c r="AC3151" s="1">
        <v>28</v>
      </c>
      <c r="AD3151" s="1" t="s">
        <v>340</v>
      </c>
      <c r="AE3151" s="1" t="s">
        <v>8750</v>
      </c>
    </row>
    <row r="3152" spans="1:73" ht="13.5" customHeight="1" x14ac:dyDescent="0.25">
      <c r="A3152" s="4" t="str">
        <f t="shared" si="94"/>
        <v>1687_풍각남면_308</v>
      </c>
      <c r="B3152" s="1">
        <v>1687</v>
      </c>
      <c r="C3152" s="1" t="s">
        <v>11322</v>
      </c>
      <c r="D3152" s="1" t="s">
        <v>11323</v>
      </c>
      <c r="E3152" s="1">
        <v>3151</v>
      </c>
      <c r="F3152" s="1">
        <v>15</v>
      </c>
      <c r="G3152" s="1" t="s">
        <v>5576</v>
      </c>
      <c r="H3152" s="1" t="s">
        <v>6470</v>
      </c>
      <c r="I3152" s="1">
        <v>8</v>
      </c>
      <c r="L3152" s="1">
        <v>5</v>
      </c>
      <c r="M3152" s="1" t="s">
        <v>5621</v>
      </c>
      <c r="N3152" s="1" t="s">
        <v>9138</v>
      </c>
      <c r="T3152" s="1" t="s">
        <v>11389</v>
      </c>
      <c r="U3152" s="1" t="s">
        <v>324</v>
      </c>
      <c r="V3152" s="1" t="s">
        <v>6693</v>
      </c>
      <c r="Y3152" s="1" t="s">
        <v>13985</v>
      </c>
      <c r="Z3152" s="1" t="s">
        <v>8516</v>
      </c>
      <c r="AC3152" s="1">
        <v>31</v>
      </c>
      <c r="AD3152" s="1" t="s">
        <v>247</v>
      </c>
      <c r="AE3152" s="1" t="s">
        <v>8741</v>
      </c>
      <c r="AT3152" s="1" t="s">
        <v>44</v>
      </c>
      <c r="AU3152" s="1" t="s">
        <v>6669</v>
      </c>
      <c r="AV3152" s="1" t="s">
        <v>455</v>
      </c>
      <c r="AW3152" s="1" t="s">
        <v>9265</v>
      </c>
      <c r="BB3152" s="1" t="s">
        <v>46</v>
      </c>
      <c r="BC3152" s="1" t="s">
        <v>6783</v>
      </c>
      <c r="BD3152" s="1" t="s">
        <v>2015</v>
      </c>
      <c r="BE3152" s="1" t="s">
        <v>9865</v>
      </c>
    </row>
    <row r="3153" spans="1:73" ht="13.5" customHeight="1" x14ac:dyDescent="0.25">
      <c r="A3153" s="4" t="str">
        <f t="shared" ref="A3153:A3187" si="95">HYPERLINK("http://kyu.snu.ac.kr/sdhj/index.jsp?type=hj/GK14817_00IH_0001_0309.jpg","1687_풍각남면_309")</f>
        <v>1687_풍각남면_309</v>
      </c>
      <c r="B3153" s="1">
        <v>1687</v>
      </c>
      <c r="C3153" s="1" t="s">
        <v>11322</v>
      </c>
      <c r="D3153" s="1" t="s">
        <v>11323</v>
      </c>
      <c r="E3153" s="1">
        <v>3152</v>
      </c>
      <c r="F3153" s="1">
        <v>15</v>
      </c>
      <c r="G3153" s="1" t="s">
        <v>5576</v>
      </c>
      <c r="H3153" s="1" t="s">
        <v>6470</v>
      </c>
      <c r="I3153" s="1">
        <v>8</v>
      </c>
      <c r="L3153" s="1">
        <v>5</v>
      </c>
      <c r="M3153" s="1" t="s">
        <v>5621</v>
      </c>
      <c r="N3153" s="1" t="s">
        <v>9138</v>
      </c>
      <c r="T3153" s="1" t="s">
        <v>11389</v>
      </c>
      <c r="U3153" s="1" t="s">
        <v>324</v>
      </c>
      <c r="V3153" s="1" t="s">
        <v>6693</v>
      </c>
      <c r="Y3153" s="1" t="s">
        <v>2084</v>
      </c>
      <c r="Z3153" s="1" t="s">
        <v>7108</v>
      </c>
      <c r="AC3153" s="1">
        <v>11</v>
      </c>
      <c r="AD3153" s="1" t="s">
        <v>192</v>
      </c>
      <c r="AE3153" s="1" t="s">
        <v>8735</v>
      </c>
    </row>
    <row r="3154" spans="1:73" ht="13.5" customHeight="1" x14ac:dyDescent="0.25">
      <c r="A3154" s="4" t="str">
        <f t="shared" si="95"/>
        <v>1687_풍각남면_309</v>
      </c>
      <c r="B3154" s="1">
        <v>1687</v>
      </c>
      <c r="C3154" s="1" t="s">
        <v>11322</v>
      </c>
      <c r="D3154" s="1" t="s">
        <v>11323</v>
      </c>
      <c r="E3154" s="1">
        <v>3153</v>
      </c>
      <c r="F3154" s="1">
        <v>15</v>
      </c>
      <c r="G3154" s="1" t="s">
        <v>5576</v>
      </c>
      <c r="H3154" s="1" t="s">
        <v>6470</v>
      </c>
      <c r="I3154" s="1">
        <v>9</v>
      </c>
      <c r="J3154" s="1" t="s">
        <v>5855</v>
      </c>
      <c r="K3154" s="1" t="s">
        <v>11336</v>
      </c>
      <c r="L3154" s="1">
        <v>1</v>
      </c>
      <c r="M3154" s="1" t="s">
        <v>12416</v>
      </c>
      <c r="N3154" s="1" t="s">
        <v>12906</v>
      </c>
      <c r="T3154" s="1" t="s">
        <v>11369</v>
      </c>
      <c r="U3154" s="1" t="s">
        <v>130</v>
      </c>
      <c r="V3154" s="1" t="s">
        <v>6673</v>
      </c>
      <c r="W3154" s="1" t="s">
        <v>139</v>
      </c>
      <c r="X3154" s="1" t="s">
        <v>11441</v>
      </c>
      <c r="Y3154" s="1" t="s">
        <v>1824</v>
      </c>
      <c r="Z3154" s="1" t="s">
        <v>7551</v>
      </c>
      <c r="AC3154" s="1">
        <v>63</v>
      </c>
      <c r="AD3154" s="1" t="s">
        <v>96</v>
      </c>
      <c r="AE3154" s="1" t="s">
        <v>8721</v>
      </c>
      <c r="AJ3154" s="1" t="s">
        <v>17</v>
      </c>
      <c r="AK3154" s="1" t="s">
        <v>8908</v>
      </c>
      <c r="AL3154" s="1" t="s">
        <v>116</v>
      </c>
      <c r="AM3154" s="1" t="s">
        <v>8914</v>
      </c>
      <c r="AT3154" s="1" t="s">
        <v>60</v>
      </c>
      <c r="AU3154" s="1" t="s">
        <v>7012</v>
      </c>
      <c r="AV3154" s="1" t="s">
        <v>3400</v>
      </c>
      <c r="AW3154" s="1" t="s">
        <v>9437</v>
      </c>
      <c r="BG3154" s="1" t="s">
        <v>60</v>
      </c>
      <c r="BH3154" s="1" t="s">
        <v>7012</v>
      </c>
      <c r="BI3154" s="1" t="s">
        <v>5856</v>
      </c>
      <c r="BJ3154" s="1" t="s">
        <v>10285</v>
      </c>
      <c r="BK3154" s="1" t="s">
        <v>60</v>
      </c>
      <c r="BL3154" s="1" t="s">
        <v>7012</v>
      </c>
      <c r="BM3154" s="1" t="s">
        <v>5857</v>
      </c>
      <c r="BN3154" s="1" t="s">
        <v>10718</v>
      </c>
      <c r="BO3154" s="1" t="s">
        <v>60</v>
      </c>
      <c r="BP3154" s="1" t="s">
        <v>7012</v>
      </c>
      <c r="BQ3154" s="1" t="s">
        <v>2838</v>
      </c>
      <c r="BR3154" s="1" t="s">
        <v>12100</v>
      </c>
      <c r="BS3154" s="1" t="s">
        <v>56</v>
      </c>
      <c r="BT3154" s="1" t="s">
        <v>11552</v>
      </c>
    </row>
    <row r="3155" spans="1:73" ht="13.5" customHeight="1" x14ac:dyDescent="0.25">
      <c r="A3155" s="4" t="str">
        <f t="shared" si="95"/>
        <v>1687_풍각남면_309</v>
      </c>
      <c r="B3155" s="1">
        <v>1687</v>
      </c>
      <c r="C3155" s="1" t="s">
        <v>11322</v>
      </c>
      <c r="D3155" s="1" t="s">
        <v>11323</v>
      </c>
      <c r="E3155" s="1">
        <v>3154</v>
      </c>
      <c r="F3155" s="1">
        <v>15</v>
      </c>
      <c r="G3155" s="1" t="s">
        <v>5576</v>
      </c>
      <c r="H3155" s="1" t="s">
        <v>6470</v>
      </c>
      <c r="I3155" s="1">
        <v>9</v>
      </c>
      <c r="L3155" s="1">
        <v>1</v>
      </c>
      <c r="M3155" s="1" t="s">
        <v>12416</v>
      </c>
      <c r="N3155" s="1" t="s">
        <v>12906</v>
      </c>
      <c r="S3155" s="1" t="s">
        <v>52</v>
      </c>
      <c r="T3155" s="1" t="s">
        <v>6593</v>
      </c>
      <c r="W3155" s="1" t="s">
        <v>145</v>
      </c>
      <c r="X3155" s="1" t="s">
        <v>7059</v>
      </c>
      <c r="Y3155" s="1" t="s">
        <v>140</v>
      </c>
      <c r="Z3155" s="1" t="s">
        <v>7129</v>
      </c>
      <c r="AC3155" s="1">
        <v>48</v>
      </c>
      <c r="AD3155" s="1" t="s">
        <v>427</v>
      </c>
      <c r="AE3155" s="1" t="s">
        <v>8758</v>
      </c>
      <c r="AJ3155" s="1" t="s">
        <v>17</v>
      </c>
      <c r="AK3155" s="1" t="s">
        <v>8908</v>
      </c>
      <c r="AL3155" s="1" t="s">
        <v>51</v>
      </c>
      <c r="AM3155" s="1" t="s">
        <v>8849</v>
      </c>
      <c r="AT3155" s="1" t="s">
        <v>2792</v>
      </c>
      <c r="AU3155" s="1" t="s">
        <v>7011</v>
      </c>
      <c r="AV3155" s="1" t="s">
        <v>2793</v>
      </c>
      <c r="AW3155" s="1" t="s">
        <v>8537</v>
      </c>
      <c r="BG3155" s="1" t="s">
        <v>419</v>
      </c>
      <c r="BH3155" s="1" t="s">
        <v>9168</v>
      </c>
      <c r="BI3155" s="1" t="s">
        <v>5698</v>
      </c>
      <c r="BJ3155" s="1" t="s">
        <v>10102</v>
      </c>
      <c r="BK3155" s="1" t="s">
        <v>335</v>
      </c>
      <c r="BL3155" s="1" t="s">
        <v>6942</v>
      </c>
      <c r="BM3155" s="1" t="s">
        <v>5649</v>
      </c>
      <c r="BN3155" s="1" t="s">
        <v>10035</v>
      </c>
      <c r="BO3155" s="1" t="s">
        <v>293</v>
      </c>
      <c r="BP3155" s="1" t="s">
        <v>6947</v>
      </c>
      <c r="BQ3155" s="1" t="s">
        <v>5858</v>
      </c>
      <c r="BR3155" s="1" t="s">
        <v>11208</v>
      </c>
      <c r="BS3155" s="1" t="s">
        <v>51</v>
      </c>
      <c r="BT3155" s="1" t="s">
        <v>8849</v>
      </c>
    </row>
    <row r="3156" spans="1:73" ht="13.5" customHeight="1" x14ac:dyDescent="0.25">
      <c r="A3156" s="4" t="str">
        <f t="shared" si="95"/>
        <v>1687_풍각남면_309</v>
      </c>
      <c r="B3156" s="1">
        <v>1687</v>
      </c>
      <c r="C3156" s="1" t="s">
        <v>11322</v>
      </c>
      <c r="D3156" s="1" t="s">
        <v>11323</v>
      </c>
      <c r="E3156" s="1">
        <v>3155</v>
      </c>
      <c r="F3156" s="1">
        <v>15</v>
      </c>
      <c r="G3156" s="1" t="s">
        <v>5576</v>
      </c>
      <c r="H3156" s="1" t="s">
        <v>6470</v>
      </c>
      <c r="I3156" s="1">
        <v>9</v>
      </c>
      <c r="L3156" s="1">
        <v>1</v>
      </c>
      <c r="M3156" s="1" t="s">
        <v>12416</v>
      </c>
      <c r="N3156" s="1" t="s">
        <v>12906</v>
      </c>
      <c r="S3156" s="1" t="s">
        <v>93</v>
      </c>
      <c r="T3156" s="1" t="s">
        <v>6597</v>
      </c>
      <c r="U3156" s="1" t="s">
        <v>5859</v>
      </c>
      <c r="V3156" s="1" t="s">
        <v>7020</v>
      </c>
      <c r="Y3156" s="1" t="s">
        <v>14001</v>
      </c>
      <c r="Z3156" s="1" t="s">
        <v>8568</v>
      </c>
      <c r="AC3156" s="1">
        <v>13</v>
      </c>
      <c r="AD3156" s="1" t="s">
        <v>314</v>
      </c>
      <c r="AE3156" s="1" t="s">
        <v>8747</v>
      </c>
    </row>
    <row r="3157" spans="1:73" ht="13.5" customHeight="1" x14ac:dyDescent="0.25">
      <c r="A3157" s="4" t="str">
        <f t="shared" si="95"/>
        <v>1687_풍각남면_309</v>
      </c>
      <c r="B3157" s="1">
        <v>1687</v>
      </c>
      <c r="C3157" s="1" t="s">
        <v>11322</v>
      </c>
      <c r="D3157" s="1" t="s">
        <v>11323</v>
      </c>
      <c r="E3157" s="1">
        <v>3156</v>
      </c>
      <c r="F3157" s="1">
        <v>15</v>
      </c>
      <c r="G3157" s="1" t="s">
        <v>5576</v>
      </c>
      <c r="H3157" s="1" t="s">
        <v>6470</v>
      </c>
      <c r="I3157" s="1">
        <v>9</v>
      </c>
      <c r="L3157" s="1">
        <v>1</v>
      </c>
      <c r="M3157" s="1" t="s">
        <v>12416</v>
      </c>
      <c r="N3157" s="1" t="s">
        <v>12906</v>
      </c>
      <c r="S3157" s="1" t="s">
        <v>70</v>
      </c>
      <c r="T3157" s="1" t="s">
        <v>6596</v>
      </c>
      <c r="Y3157" s="1" t="s">
        <v>14002</v>
      </c>
      <c r="Z3157" s="1" t="s">
        <v>8569</v>
      </c>
      <c r="AC3157" s="1">
        <v>7</v>
      </c>
      <c r="AD3157" s="1" t="s">
        <v>121</v>
      </c>
      <c r="AE3157" s="1" t="s">
        <v>8725</v>
      </c>
    </row>
    <row r="3158" spans="1:73" ht="13.5" customHeight="1" x14ac:dyDescent="0.25">
      <c r="A3158" s="4" t="str">
        <f t="shared" si="95"/>
        <v>1687_풍각남면_309</v>
      </c>
      <c r="B3158" s="1">
        <v>1687</v>
      </c>
      <c r="C3158" s="1" t="s">
        <v>11322</v>
      </c>
      <c r="D3158" s="1" t="s">
        <v>11323</v>
      </c>
      <c r="E3158" s="1">
        <v>3157</v>
      </c>
      <c r="F3158" s="1">
        <v>15</v>
      </c>
      <c r="G3158" s="1" t="s">
        <v>5576</v>
      </c>
      <c r="H3158" s="1" t="s">
        <v>6470</v>
      </c>
      <c r="I3158" s="1">
        <v>9</v>
      </c>
      <c r="L3158" s="1">
        <v>1</v>
      </c>
      <c r="M3158" s="1" t="s">
        <v>12416</v>
      </c>
      <c r="N3158" s="1" t="s">
        <v>12906</v>
      </c>
      <c r="S3158" s="1" t="s">
        <v>70</v>
      </c>
      <c r="T3158" s="1" t="s">
        <v>6596</v>
      </c>
      <c r="Y3158" s="1" t="s">
        <v>14003</v>
      </c>
      <c r="Z3158" s="1" t="s">
        <v>8570</v>
      </c>
      <c r="AC3158" s="1">
        <v>4</v>
      </c>
      <c r="AD3158" s="1" t="s">
        <v>72</v>
      </c>
      <c r="AE3158" s="1" t="s">
        <v>8718</v>
      </c>
      <c r="AF3158" s="1" t="s">
        <v>97</v>
      </c>
      <c r="AG3158" s="1" t="s">
        <v>8774</v>
      </c>
    </row>
    <row r="3159" spans="1:73" ht="13.5" customHeight="1" x14ac:dyDescent="0.25">
      <c r="A3159" s="4" t="str">
        <f t="shared" si="95"/>
        <v>1687_풍각남면_309</v>
      </c>
      <c r="B3159" s="1">
        <v>1687</v>
      </c>
      <c r="C3159" s="1" t="s">
        <v>11322</v>
      </c>
      <c r="D3159" s="1" t="s">
        <v>11323</v>
      </c>
      <c r="E3159" s="1">
        <v>3158</v>
      </c>
      <c r="F3159" s="1">
        <v>15</v>
      </c>
      <c r="G3159" s="1" t="s">
        <v>5576</v>
      </c>
      <c r="H3159" s="1" t="s">
        <v>6470</v>
      </c>
      <c r="I3159" s="1">
        <v>9</v>
      </c>
      <c r="L3159" s="1">
        <v>1</v>
      </c>
      <c r="M3159" s="1" t="s">
        <v>12416</v>
      </c>
      <c r="N3159" s="1" t="s">
        <v>12906</v>
      </c>
      <c r="S3159" s="1" t="s">
        <v>491</v>
      </c>
      <c r="T3159" s="1" t="s">
        <v>6608</v>
      </c>
      <c r="U3159" s="1" t="s">
        <v>1449</v>
      </c>
      <c r="V3159" s="1" t="s">
        <v>6762</v>
      </c>
      <c r="Y3159" s="1" t="s">
        <v>2066</v>
      </c>
      <c r="Z3159" s="1" t="s">
        <v>8571</v>
      </c>
    </row>
    <row r="3160" spans="1:73" ht="13.5" customHeight="1" x14ac:dyDescent="0.25">
      <c r="A3160" s="4" t="str">
        <f t="shared" si="95"/>
        <v>1687_풍각남면_309</v>
      </c>
      <c r="B3160" s="1">
        <v>1687</v>
      </c>
      <c r="C3160" s="1" t="s">
        <v>11322</v>
      </c>
      <c r="D3160" s="1" t="s">
        <v>11323</v>
      </c>
      <c r="E3160" s="1">
        <v>3159</v>
      </c>
      <c r="F3160" s="1">
        <v>15</v>
      </c>
      <c r="G3160" s="1" t="s">
        <v>5576</v>
      </c>
      <c r="H3160" s="1" t="s">
        <v>6470</v>
      </c>
      <c r="I3160" s="1">
        <v>9</v>
      </c>
      <c r="L3160" s="1">
        <v>1</v>
      </c>
      <c r="M3160" s="1" t="s">
        <v>12416</v>
      </c>
      <c r="N3160" s="1" t="s">
        <v>12906</v>
      </c>
      <c r="S3160" s="1" t="s">
        <v>52</v>
      </c>
      <c r="T3160" s="1" t="s">
        <v>6593</v>
      </c>
      <c r="W3160" s="1" t="s">
        <v>306</v>
      </c>
      <c r="X3160" s="1" t="s">
        <v>7062</v>
      </c>
      <c r="Y3160" s="1" t="s">
        <v>140</v>
      </c>
      <c r="Z3160" s="1" t="s">
        <v>7129</v>
      </c>
      <c r="AF3160" s="1" t="s">
        <v>443</v>
      </c>
      <c r="AG3160" s="1" t="s">
        <v>11537</v>
      </c>
    </row>
    <row r="3161" spans="1:73" ht="13.5" customHeight="1" x14ac:dyDescent="0.25">
      <c r="A3161" s="4" t="str">
        <f t="shared" si="95"/>
        <v>1687_풍각남면_309</v>
      </c>
      <c r="B3161" s="1">
        <v>1687</v>
      </c>
      <c r="C3161" s="1" t="s">
        <v>11322</v>
      </c>
      <c r="D3161" s="1" t="s">
        <v>11323</v>
      </c>
      <c r="E3161" s="1">
        <v>3160</v>
      </c>
      <c r="F3161" s="1">
        <v>15</v>
      </c>
      <c r="G3161" s="1" t="s">
        <v>5576</v>
      </c>
      <c r="H3161" s="1" t="s">
        <v>6470</v>
      </c>
      <c r="I3161" s="1">
        <v>9</v>
      </c>
      <c r="L3161" s="1">
        <v>2</v>
      </c>
      <c r="M3161" s="1" t="s">
        <v>12750</v>
      </c>
      <c r="N3161" s="1" t="s">
        <v>13252</v>
      </c>
      <c r="O3161" s="1" t="s">
        <v>6</v>
      </c>
      <c r="P3161" s="1" t="s">
        <v>6578</v>
      </c>
      <c r="T3161" s="1" t="s">
        <v>11368</v>
      </c>
      <c r="U3161" s="1" t="s">
        <v>5860</v>
      </c>
      <c r="V3161" s="1" t="s">
        <v>11402</v>
      </c>
      <c r="W3161" s="1" t="s">
        <v>139</v>
      </c>
      <c r="X3161" s="1" t="s">
        <v>11441</v>
      </c>
      <c r="Y3161" s="1" t="s">
        <v>1438</v>
      </c>
      <c r="Z3161" s="1" t="s">
        <v>8571</v>
      </c>
      <c r="AC3161" s="1">
        <v>71</v>
      </c>
      <c r="AD3161" s="1" t="s">
        <v>192</v>
      </c>
      <c r="AE3161" s="1" t="s">
        <v>8735</v>
      </c>
      <c r="AJ3161" s="1" t="s">
        <v>17</v>
      </c>
      <c r="AK3161" s="1" t="s">
        <v>8908</v>
      </c>
      <c r="AL3161" s="1" t="s">
        <v>116</v>
      </c>
      <c r="AM3161" s="1" t="s">
        <v>8914</v>
      </c>
      <c r="AT3161" s="1" t="s">
        <v>60</v>
      </c>
      <c r="AU3161" s="1" t="s">
        <v>7012</v>
      </c>
      <c r="AV3161" s="1" t="s">
        <v>3400</v>
      </c>
      <c r="AW3161" s="1" t="s">
        <v>9437</v>
      </c>
      <c r="BG3161" s="1" t="s">
        <v>60</v>
      </c>
      <c r="BH3161" s="1" t="s">
        <v>7012</v>
      </c>
      <c r="BI3161" s="1" t="s">
        <v>5861</v>
      </c>
      <c r="BJ3161" s="1" t="s">
        <v>10286</v>
      </c>
      <c r="BK3161" s="1" t="s">
        <v>60</v>
      </c>
      <c r="BL3161" s="1" t="s">
        <v>7012</v>
      </c>
      <c r="BM3161" s="1" t="s">
        <v>5862</v>
      </c>
      <c r="BN3161" s="1" t="s">
        <v>10718</v>
      </c>
      <c r="BO3161" s="1" t="s">
        <v>60</v>
      </c>
      <c r="BP3161" s="1" t="s">
        <v>7012</v>
      </c>
      <c r="BQ3161" s="1" t="s">
        <v>2838</v>
      </c>
      <c r="BR3161" s="1" t="s">
        <v>12100</v>
      </c>
      <c r="BS3161" s="1" t="s">
        <v>56</v>
      </c>
      <c r="BT3161" s="1" t="s">
        <v>11552</v>
      </c>
    </row>
    <row r="3162" spans="1:73" ht="13.5" customHeight="1" x14ac:dyDescent="0.25">
      <c r="A3162" s="4" t="str">
        <f t="shared" si="95"/>
        <v>1687_풍각남면_309</v>
      </c>
      <c r="B3162" s="1">
        <v>1687</v>
      </c>
      <c r="C3162" s="1" t="s">
        <v>11322</v>
      </c>
      <c r="D3162" s="1" t="s">
        <v>11323</v>
      </c>
      <c r="E3162" s="1">
        <v>3161</v>
      </c>
      <c r="F3162" s="1">
        <v>15</v>
      </c>
      <c r="G3162" s="1" t="s">
        <v>5576</v>
      </c>
      <c r="H3162" s="1" t="s">
        <v>6470</v>
      </c>
      <c r="I3162" s="1">
        <v>9</v>
      </c>
      <c r="L3162" s="1">
        <v>2</v>
      </c>
      <c r="M3162" s="1" t="s">
        <v>12750</v>
      </c>
      <c r="N3162" s="1" t="s">
        <v>13252</v>
      </c>
      <c r="S3162" s="1" t="s">
        <v>52</v>
      </c>
      <c r="T3162" s="1" t="s">
        <v>6593</v>
      </c>
      <c r="W3162" s="1" t="s">
        <v>306</v>
      </c>
      <c r="X3162" s="1" t="s">
        <v>7062</v>
      </c>
      <c r="Y3162" s="1" t="s">
        <v>140</v>
      </c>
      <c r="Z3162" s="1" t="s">
        <v>7129</v>
      </c>
      <c r="AC3162" s="1">
        <v>61</v>
      </c>
      <c r="AD3162" s="1" t="s">
        <v>661</v>
      </c>
      <c r="AE3162" s="1" t="s">
        <v>8765</v>
      </c>
      <c r="AJ3162" s="1" t="s">
        <v>17</v>
      </c>
      <c r="AK3162" s="1" t="s">
        <v>8908</v>
      </c>
      <c r="AL3162" s="1" t="s">
        <v>86</v>
      </c>
      <c r="AM3162" s="1" t="s">
        <v>8853</v>
      </c>
      <c r="AT3162" s="1" t="s">
        <v>618</v>
      </c>
      <c r="AU3162" s="1" t="s">
        <v>6817</v>
      </c>
      <c r="AV3162" s="1" t="s">
        <v>4670</v>
      </c>
      <c r="AW3162" s="1" t="s">
        <v>9588</v>
      </c>
      <c r="BG3162" s="1" t="s">
        <v>60</v>
      </c>
      <c r="BH3162" s="1" t="s">
        <v>7012</v>
      </c>
      <c r="BI3162" s="1" t="s">
        <v>3697</v>
      </c>
      <c r="BJ3162" s="1" t="s">
        <v>10287</v>
      </c>
      <c r="BK3162" s="1" t="s">
        <v>60</v>
      </c>
      <c r="BL3162" s="1" t="s">
        <v>7012</v>
      </c>
      <c r="BM3162" s="1" t="s">
        <v>13511</v>
      </c>
      <c r="BN3162" s="1" t="s">
        <v>13514</v>
      </c>
      <c r="BO3162" s="1" t="s">
        <v>60</v>
      </c>
      <c r="BP3162" s="1" t="s">
        <v>7012</v>
      </c>
      <c r="BQ3162" s="1" t="s">
        <v>5863</v>
      </c>
      <c r="BR3162" s="1" t="s">
        <v>12168</v>
      </c>
      <c r="BS3162" s="1" t="s">
        <v>51</v>
      </c>
      <c r="BT3162" s="1" t="s">
        <v>8849</v>
      </c>
    </row>
    <row r="3163" spans="1:73" ht="13.5" customHeight="1" x14ac:dyDescent="0.25">
      <c r="A3163" s="4" t="str">
        <f t="shared" si="95"/>
        <v>1687_풍각남면_309</v>
      </c>
      <c r="B3163" s="1">
        <v>1687</v>
      </c>
      <c r="C3163" s="1" t="s">
        <v>11322</v>
      </c>
      <c r="D3163" s="1" t="s">
        <v>11323</v>
      </c>
      <c r="E3163" s="1">
        <v>3162</v>
      </c>
      <c r="F3163" s="1">
        <v>15</v>
      </c>
      <c r="G3163" s="1" t="s">
        <v>5576</v>
      </c>
      <c r="H3163" s="1" t="s">
        <v>6470</v>
      </c>
      <c r="I3163" s="1">
        <v>9</v>
      </c>
      <c r="L3163" s="1">
        <v>3</v>
      </c>
      <c r="M3163" s="1" t="s">
        <v>12751</v>
      </c>
      <c r="N3163" s="1" t="s">
        <v>13253</v>
      </c>
      <c r="T3163" s="1" t="s">
        <v>11369</v>
      </c>
      <c r="U3163" s="1" t="s">
        <v>5864</v>
      </c>
      <c r="V3163" s="1" t="s">
        <v>7021</v>
      </c>
      <c r="W3163" s="1" t="s">
        <v>1729</v>
      </c>
      <c r="X3163" s="1" t="s">
        <v>7084</v>
      </c>
      <c r="Y3163" s="1" t="s">
        <v>5865</v>
      </c>
      <c r="Z3163" s="1" t="s">
        <v>8572</v>
      </c>
      <c r="AC3163" s="1">
        <v>31</v>
      </c>
      <c r="AD3163" s="1" t="s">
        <v>247</v>
      </c>
      <c r="AE3163" s="1" t="s">
        <v>8741</v>
      </c>
      <c r="AJ3163" s="1" t="s">
        <v>17</v>
      </c>
      <c r="AK3163" s="1" t="s">
        <v>8908</v>
      </c>
      <c r="AL3163" s="1" t="s">
        <v>51</v>
      </c>
      <c r="AM3163" s="1" t="s">
        <v>8849</v>
      </c>
      <c r="AT3163" s="1" t="s">
        <v>60</v>
      </c>
      <c r="AU3163" s="1" t="s">
        <v>7012</v>
      </c>
      <c r="AV3163" s="1" t="s">
        <v>5866</v>
      </c>
      <c r="AW3163" s="1" t="s">
        <v>8541</v>
      </c>
      <c r="BG3163" s="1" t="s">
        <v>180</v>
      </c>
      <c r="BH3163" s="1" t="s">
        <v>6712</v>
      </c>
      <c r="BI3163" s="1" t="s">
        <v>2925</v>
      </c>
      <c r="BJ3163" s="1" t="s">
        <v>8066</v>
      </c>
      <c r="BK3163" s="1" t="s">
        <v>60</v>
      </c>
      <c r="BL3163" s="1" t="s">
        <v>7012</v>
      </c>
      <c r="BM3163" s="1" t="s">
        <v>5237</v>
      </c>
      <c r="BN3163" s="1" t="s">
        <v>10266</v>
      </c>
      <c r="BO3163" s="1" t="s">
        <v>60</v>
      </c>
      <c r="BP3163" s="1" t="s">
        <v>7012</v>
      </c>
      <c r="BQ3163" s="1" t="s">
        <v>5867</v>
      </c>
      <c r="BR3163" s="1" t="s">
        <v>12003</v>
      </c>
      <c r="BS3163" s="1" t="s">
        <v>56</v>
      </c>
      <c r="BT3163" s="1" t="s">
        <v>11552</v>
      </c>
      <c r="BU3163" s="1" t="s">
        <v>14237</v>
      </c>
    </row>
    <row r="3164" spans="1:73" ht="13.5" customHeight="1" x14ac:dyDescent="0.25">
      <c r="A3164" s="4" t="str">
        <f t="shared" si="95"/>
        <v>1687_풍각남면_309</v>
      </c>
      <c r="B3164" s="1">
        <v>1687</v>
      </c>
      <c r="C3164" s="1" t="s">
        <v>11322</v>
      </c>
      <c r="D3164" s="1" t="s">
        <v>11323</v>
      </c>
      <c r="E3164" s="1">
        <v>3163</v>
      </c>
      <c r="F3164" s="1">
        <v>15</v>
      </c>
      <c r="G3164" s="1" t="s">
        <v>5576</v>
      </c>
      <c r="H3164" s="1" t="s">
        <v>6470</v>
      </c>
      <c r="I3164" s="1">
        <v>9</v>
      </c>
      <c r="L3164" s="1">
        <v>3</v>
      </c>
      <c r="M3164" s="1" t="s">
        <v>12751</v>
      </c>
      <c r="N3164" s="1" t="s">
        <v>13253</v>
      </c>
      <c r="S3164" s="1" t="s">
        <v>52</v>
      </c>
      <c r="T3164" s="1" t="s">
        <v>6593</v>
      </c>
      <c r="W3164" s="1" t="s">
        <v>98</v>
      </c>
      <c r="X3164" s="1" t="s">
        <v>11439</v>
      </c>
      <c r="Y3164" s="1" t="s">
        <v>140</v>
      </c>
      <c r="Z3164" s="1" t="s">
        <v>7129</v>
      </c>
      <c r="AC3164" s="1">
        <v>29</v>
      </c>
      <c r="AD3164" s="1" t="s">
        <v>422</v>
      </c>
      <c r="AE3164" s="1" t="s">
        <v>8757</v>
      </c>
      <c r="AJ3164" s="1" t="s">
        <v>17</v>
      </c>
      <c r="AK3164" s="1" t="s">
        <v>8908</v>
      </c>
      <c r="AL3164" s="1" t="s">
        <v>163</v>
      </c>
      <c r="AM3164" s="1" t="s">
        <v>8851</v>
      </c>
      <c r="AT3164" s="1" t="s">
        <v>173</v>
      </c>
      <c r="AU3164" s="1" t="s">
        <v>6934</v>
      </c>
      <c r="AV3164" s="1" t="s">
        <v>5868</v>
      </c>
      <c r="AW3164" s="1" t="s">
        <v>9696</v>
      </c>
      <c r="BG3164" s="1" t="s">
        <v>180</v>
      </c>
      <c r="BH3164" s="1" t="s">
        <v>6712</v>
      </c>
      <c r="BI3164" s="1" t="s">
        <v>5478</v>
      </c>
      <c r="BJ3164" s="1" t="s">
        <v>7526</v>
      </c>
      <c r="BK3164" s="1" t="s">
        <v>2446</v>
      </c>
      <c r="BL3164" s="1" t="s">
        <v>6952</v>
      </c>
      <c r="BM3164" s="1" t="s">
        <v>5869</v>
      </c>
      <c r="BN3164" s="1" t="s">
        <v>9589</v>
      </c>
      <c r="BO3164" s="1" t="s">
        <v>60</v>
      </c>
      <c r="BP3164" s="1" t="s">
        <v>7012</v>
      </c>
      <c r="BQ3164" s="1" t="s">
        <v>5870</v>
      </c>
      <c r="BR3164" s="1" t="s">
        <v>11228</v>
      </c>
      <c r="BS3164" s="1" t="s">
        <v>163</v>
      </c>
      <c r="BT3164" s="1" t="s">
        <v>8851</v>
      </c>
    </row>
    <row r="3165" spans="1:73" ht="13.5" customHeight="1" x14ac:dyDescent="0.25">
      <c r="A3165" s="4" t="str">
        <f t="shared" si="95"/>
        <v>1687_풍각남면_309</v>
      </c>
      <c r="B3165" s="1">
        <v>1687</v>
      </c>
      <c r="C3165" s="1" t="s">
        <v>11322</v>
      </c>
      <c r="D3165" s="1" t="s">
        <v>11323</v>
      </c>
      <c r="E3165" s="1">
        <v>3164</v>
      </c>
      <c r="F3165" s="1">
        <v>15</v>
      </c>
      <c r="G3165" s="1" t="s">
        <v>5576</v>
      </c>
      <c r="H3165" s="1" t="s">
        <v>6470</v>
      </c>
      <c r="I3165" s="1">
        <v>9</v>
      </c>
      <c r="L3165" s="1">
        <v>3</v>
      </c>
      <c r="M3165" s="1" t="s">
        <v>12751</v>
      </c>
      <c r="N3165" s="1" t="s">
        <v>13253</v>
      </c>
      <c r="S3165" s="1" t="s">
        <v>70</v>
      </c>
      <c r="T3165" s="1" t="s">
        <v>6596</v>
      </c>
      <c r="Y3165" s="1" t="s">
        <v>5871</v>
      </c>
      <c r="Z3165" s="1" t="s">
        <v>8573</v>
      </c>
      <c r="AC3165" s="1">
        <v>1</v>
      </c>
      <c r="AD3165" s="1" t="s">
        <v>661</v>
      </c>
      <c r="AE3165" s="1" t="s">
        <v>8765</v>
      </c>
      <c r="AF3165" s="1" t="s">
        <v>97</v>
      </c>
      <c r="AG3165" s="1" t="s">
        <v>8774</v>
      </c>
    </row>
    <row r="3166" spans="1:73" ht="13.5" customHeight="1" x14ac:dyDescent="0.25">
      <c r="A3166" s="4" t="str">
        <f t="shared" si="95"/>
        <v>1687_풍각남면_309</v>
      </c>
      <c r="B3166" s="1">
        <v>1687</v>
      </c>
      <c r="C3166" s="1" t="s">
        <v>11322</v>
      </c>
      <c r="D3166" s="1" t="s">
        <v>11323</v>
      </c>
      <c r="E3166" s="1">
        <v>3165</v>
      </c>
      <c r="F3166" s="1">
        <v>15</v>
      </c>
      <c r="G3166" s="1" t="s">
        <v>5576</v>
      </c>
      <c r="H3166" s="1" t="s">
        <v>6470</v>
      </c>
      <c r="I3166" s="1">
        <v>9</v>
      </c>
      <c r="L3166" s="1">
        <v>4</v>
      </c>
      <c r="M3166" s="1" t="s">
        <v>5636</v>
      </c>
      <c r="N3166" s="1" t="s">
        <v>8574</v>
      </c>
      <c r="T3166" s="1" t="s">
        <v>11368</v>
      </c>
      <c r="U3166" s="1" t="s">
        <v>4712</v>
      </c>
      <c r="V3166" s="1" t="s">
        <v>13354</v>
      </c>
      <c r="Y3166" s="1" t="s">
        <v>5636</v>
      </c>
      <c r="Z3166" s="1" t="s">
        <v>8574</v>
      </c>
      <c r="AC3166" s="1">
        <v>71</v>
      </c>
      <c r="AD3166" s="1" t="s">
        <v>192</v>
      </c>
      <c r="AE3166" s="1" t="s">
        <v>8735</v>
      </c>
      <c r="AJ3166" s="1" t="s">
        <v>17</v>
      </c>
      <c r="AK3166" s="1" t="s">
        <v>8908</v>
      </c>
      <c r="AL3166" s="1" t="s">
        <v>51</v>
      </c>
      <c r="AM3166" s="1" t="s">
        <v>8849</v>
      </c>
      <c r="AT3166" s="1" t="s">
        <v>60</v>
      </c>
      <c r="AU3166" s="1" t="s">
        <v>7012</v>
      </c>
      <c r="AV3166" s="1" t="s">
        <v>5800</v>
      </c>
      <c r="AW3166" s="1" t="s">
        <v>9690</v>
      </c>
      <c r="BB3166" s="1" t="s">
        <v>214</v>
      </c>
      <c r="BC3166" s="1" t="s">
        <v>13383</v>
      </c>
      <c r="BD3166" s="1" t="s">
        <v>5811</v>
      </c>
      <c r="BE3166" s="1" t="s">
        <v>9874</v>
      </c>
      <c r="BG3166" s="1" t="s">
        <v>335</v>
      </c>
      <c r="BH3166" s="1" t="s">
        <v>6942</v>
      </c>
      <c r="BI3166" s="1" t="s">
        <v>5801</v>
      </c>
      <c r="BJ3166" s="1" t="s">
        <v>10715</v>
      </c>
      <c r="BK3166" s="1" t="s">
        <v>335</v>
      </c>
      <c r="BL3166" s="1" t="s">
        <v>6942</v>
      </c>
      <c r="BM3166" s="1" t="s">
        <v>926</v>
      </c>
      <c r="BN3166" s="1" t="s">
        <v>10425</v>
      </c>
      <c r="BO3166" s="1" t="s">
        <v>44</v>
      </c>
      <c r="BP3166" s="1" t="s">
        <v>6669</v>
      </c>
      <c r="BQ3166" s="1" t="s">
        <v>3806</v>
      </c>
      <c r="BR3166" s="1" t="s">
        <v>8030</v>
      </c>
      <c r="BS3166" s="1" t="s">
        <v>108</v>
      </c>
      <c r="BT3166" s="1" t="s">
        <v>8869</v>
      </c>
    </row>
    <row r="3167" spans="1:73" ht="13.5" customHeight="1" x14ac:dyDescent="0.25">
      <c r="A3167" s="4" t="str">
        <f t="shared" si="95"/>
        <v>1687_풍각남면_309</v>
      </c>
      <c r="B3167" s="1">
        <v>1687</v>
      </c>
      <c r="C3167" s="1" t="s">
        <v>11322</v>
      </c>
      <c r="D3167" s="1" t="s">
        <v>11323</v>
      </c>
      <c r="E3167" s="1">
        <v>3166</v>
      </c>
      <c r="F3167" s="1">
        <v>15</v>
      </c>
      <c r="G3167" s="1" t="s">
        <v>5576</v>
      </c>
      <c r="H3167" s="1" t="s">
        <v>6470</v>
      </c>
      <c r="I3167" s="1">
        <v>9</v>
      </c>
      <c r="L3167" s="1">
        <v>4</v>
      </c>
      <c r="M3167" s="1" t="s">
        <v>5636</v>
      </c>
      <c r="N3167" s="1" t="s">
        <v>8574</v>
      </c>
      <c r="S3167" s="1" t="s">
        <v>52</v>
      </c>
      <c r="T3167" s="1" t="s">
        <v>6593</v>
      </c>
      <c r="U3167" s="1" t="s">
        <v>53</v>
      </c>
      <c r="V3167" s="1" t="s">
        <v>6668</v>
      </c>
      <c r="Y3167" s="1" t="s">
        <v>5872</v>
      </c>
      <c r="Z3167" s="1" t="s">
        <v>8575</v>
      </c>
      <c r="AC3167" s="1">
        <v>47</v>
      </c>
      <c r="AD3167" s="1" t="s">
        <v>172</v>
      </c>
      <c r="AE3167" s="1" t="s">
        <v>8733</v>
      </c>
      <c r="AJ3167" s="1" t="s">
        <v>17</v>
      </c>
      <c r="AK3167" s="1" t="s">
        <v>8908</v>
      </c>
      <c r="AL3167" s="1" t="s">
        <v>86</v>
      </c>
      <c r="AM3167" s="1" t="s">
        <v>8853</v>
      </c>
      <c r="AN3167" s="1" t="s">
        <v>41</v>
      </c>
      <c r="AO3167" s="1" t="s">
        <v>6620</v>
      </c>
      <c r="AP3167" s="1" t="s">
        <v>58</v>
      </c>
      <c r="AQ3167" s="1" t="s">
        <v>6774</v>
      </c>
      <c r="AR3167" s="1" t="s">
        <v>5873</v>
      </c>
      <c r="AS3167" s="1" t="s">
        <v>11676</v>
      </c>
      <c r="AT3167" s="1" t="s">
        <v>44</v>
      </c>
      <c r="AU3167" s="1" t="s">
        <v>6669</v>
      </c>
      <c r="AV3167" s="1" t="s">
        <v>576</v>
      </c>
      <c r="AW3167" s="1" t="s">
        <v>7768</v>
      </c>
      <c r="BB3167" s="1" t="s">
        <v>46</v>
      </c>
      <c r="BC3167" s="1" t="s">
        <v>6783</v>
      </c>
      <c r="BD3167" s="1" t="s">
        <v>161</v>
      </c>
      <c r="BE3167" s="1" t="s">
        <v>7132</v>
      </c>
      <c r="BG3167" s="1" t="s">
        <v>44</v>
      </c>
      <c r="BH3167" s="1" t="s">
        <v>6669</v>
      </c>
      <c r="BI3167" s="1" t="s">
        <v>377</v>
      </c>
      <c r="BJ3167" s="1" t="s">
        <v>7792</v>
      </c>
      <c r="BK3167" s="1" t="s">
        <v>44</v>
      </c>
      <c r="BL3167" s="1" t="s">
        <v>6669</v>
      </c>
      <c r="BM3167" s="1" t="s">
        <v>3052</v>
      </c>
      <c r="BN3167" s="1" t="s">
        <v>7848</v>
      </c>
      <c r="BO3167" s="1" t="s">
        <v>44</v>
      </c>
      <c r="BP3167" s="1" t="s">
        <v>6669</v>
      </c>
      <c r="BQ3167" s="1" t="s">
        <v>5874</v>
      </c>
      <c r="BR3167" s="1" t="s">
        <v>11229</v>
      </c>
      <c r="BS3167" s="1" t="s">
        <v>51</v>
      </c>
      <c r="BT3167" s="1" t="s">
        <v>8849</v>
      </c>
    </row>
    <row r="3168" spans="1:73" ht="13.5" customHeight="1" x14ac:dyDescent="0.25">
      <c r="A3168" s="4" t="str">
        <f t="shared" si="95"/>
        <v>1687_풍각남면_309</v>
      </c>
      <c r="B3168" s="1">
        <v>1687</v>
      </c>
      <c r="C3168" s="1" t="s">
        <v>11322</v>
      </c>
      <c r="D3168" s="1" t="s">
        <v>11323</v>
      </c>
      <c r="E3168" s="1">
        <v>3167</v>
      </c>
      <c r="F3168" s="1">
        <v>15</v>
      </c>
      <c r="G3168" s="1" t="s">
        <v>5576</v>
      </c>
      <c r="H3168" s="1" t="s">
        <v>6470</v>
      </c>
      <c r="I3168" s="1">
        <v>9</v>
      </c>
      <c r="L3168" s="1">
        <v>4</v>
      </c>
      <c r="M3168" s="1" t="s">
        <v>5636</v>
      </c>
      <c r="N3168" s="1" t="s">
        <v>8574</v>
      </c>
      <c r="S3168" s="1" t="s">
        <v>70</v>
      </c>
      <c r="T3168" s="1" t="s">
        <v>6596</v>
      </c>
      <c r="Y3168" s="1" t="s">
        <v>5875</v>
      </c>
      <c r="Z3168" s="1" t="s">
        <v>8106</v>
      </c>
      <c r="AC3168" s="1">
        <v>11</v>
      </c>
      <c r="AD3168" s="1" t="s">
        <v>192</v>
      </c>
      <c r="AE3168" s="1" t="s">
        <v>8735</v>
      </c>
    </row>
    <row r="3169" spans="1:72" ht="13.5" customHeight="1" x14ac:dyDescent="0.25">
      <c r="A3169" s="4" t="str">
        <f t="shared" si="95"/>
        <v>1687_풍각남면_309</v>
      </c>
      <c r="B3169" s="1">
        <v>1687</v>
      </c>
      <c r="C3169" s="1" t="s">
        <v>11322</v>
      </c>
      <c r="D3169" s="1" t="s">
        <v>11323</v>
      </c>
      <c r="E3169" s="1">
        <v>3168</v>
      </c>
      <c r="F3169" s="1">
        <v>15</v>
      </c>
      <c r="G3169" s="1" t="s">
        <v>5576</v>
      </c>
      <c r="H3169" s="1" t="s">
        <v>6470</v>
      </c>
      <c r="I3169" s="1">
        <v>9</v>
      </c>
      <c r="L3169" s="1">
        <v>5</v>
      </c>
      <c r="M3169" s="1" t="s">
        <v>14004</v>
      </c>
      <c r="N3169" s="1" t="s">
        <v>13254</v>
      </c>
      <c r="T3169" s="1" t="s">
        <v>11369</v>
      </c>
      <c r="U3169" s="1" t="s">
        <v>78</v>
      </c>
      <c r="V3169" s="1" t="s">
        <v>6689</v>
      </c>
      <c r="W3169" s="1" t="s">
        <v>145</v>
      </c>
      <c r="X3169" s="1" t="s">
        <v>7059</v>
      </c>
      <c r="Y3169" s="1" t="s">
        <v>14005</v>
      </c>
      <c r="Z3169" s="1" t="s">
        <v>11484</v>
      </c>
      <c r="AC3169" s="1">
        <v>75</v>
      </c>
      <c r="AD3169" s="1" t="s">
        <v>119</v>
      </c>
      <c r="AE3169" s="1" t="s">
        <v>8724</v>
      </c>
      <c r="AJ3169" s="1" t="s">
        <v>17</v>
      </c>
      <c r="AK3169" s="1" t="s">
        <v>8908</v>
      </c>
      <c r="AL3169" s="1" t="s">
        <v>51</v>
      </c>
      <c r="AM3169" s="1" t="s">
        <v>8849</v>
      </c>
      <c r="AT3169" s="1" t="s">
        <v>60</v>
      </c>
      <c r="AU3169" s="1" t="s">
        <v>7012</v>
      </c>
      <c r="AV3169" s="1" t="s">
        <v>924</v>
      </c>
      <c r="AW3169" s="1" t="s">
        <v>9294</v>
      </c>
      <c r="BG3169" s="1" t="s">
        <v>335</v>
      </c>
      <c r="BH3169" s="1" t="s">
        <v>6942</v>
      </c>
      <c r="BI3169" s="1" t="s">
        <v>5801</v>
      </c>
      <c r="BJ3169" s="1" t="s">
        <v>10715</v>
      </c>
      <c r="BK3169" s="1" t="s">
        <v>335</v>
      </c>
      <c r="BL3169" s="1" t="s">
        <v>6942</v>
      </c>
      <c r="BM3169" s="1" t="s">
        <v>5876</v>
      </c>
      <c r="BN3169" s="1" t="s">
        <v>10719</v>
      </c>
      <c r="BO3169" s="1" t="s">
        <v>78</v>
      </c>
      <c r="BP3169" s="1" t="s">
        <v>6689</v>
      </c>
      <c r="BQ3169" s="1" t="s">
        <v>927</v>
      </c>
      <c r="BR3169" s="1" t="s">
        <v>12085</v>
      </c>
      <c r="BS3169" s="1" t="s">
        <v>56</v>
      </c>
      <c r="BT3169" s="1" t="s">
        <v>11552</v>
      </c>
    </row>
    <row r="3170" spans="1:72" ht="13.5" customHeight="1" x14ac:dyDescent="0.25">
      <c r="A3170" s="4" t="str">
        <f t="shared" si="95"/>
        <v>1687_풍각남면_309</v>
      </c>
      <c r="B3170" s="1">
        <v>1687</v>
      </c>
      <c r="C3170" s="1" t="s">
        <v>11322</v>
      </c>
      <c r="D3170" s="1" t="s">
        <v>11323</v>
      </c>
      <c r="E3170" s="1">
        <v>3169</v>
      </c>
      <c r="F3170" s="1">
        <v>15</v>
      </c>
      <c r="G3170" s="1" t="s">
        <v>5576</v>
      </c>
      <c r="H3170" s="1" t="s">
        <v>6470</v>
      </c>
      <c r="I3170" s="1">
        <v>9</v>
      </c>
      <c r="L3170" s="1">
        <v>5</v>
      </c>
      <c r="M3170" s="1" t="s">
        <v>14004</v>
      </c>
      <c r="N3170" s="1" t="s">
        <v>13254</v>
      </c>
      <c r="S3170" s="1" t="s">
        <v>195</v>
      </c>
      <c r="T3170" s="1" t="s">
        <v>6600</v>
      </c>
      <c r="U3170" s="1" t="s">
        <v>577</v>
      </c>
      <c r="V3170" s="1" t="s">
        <v>6707</v>
      </c>
      <c r="W3170" s="1" t="s">
        <v>98</v>
      </c>
      <c r="X3170" s="1" t="s">
        <v>11439</v>
      </c>
      <c r="Y3170" s="1" t="s">
        <v>140</v>
      </c>
      <c r="Z3170" s="1" t="s">
        <v>7129</v>
      </c>
      <c r="AC3170" s="1">
        <v>56</v>
      </c>
      <c r="AD3170" s="1" t="s">
        <v>521</v>
      </c>
      <c r="AE3170" s="1" t="s">
        <v>8761</v>
      </c>
      <c r="AJ3170" s="1" t="s">
        <v>17</v>
      </c>
      <c r="AK3170" s="1" t="s">
        <v>8908</v>
      </c>
      <c r="AL3170" s="1" t="s">
        <v>56</v>
      </c>
      <c r="AM3170" s="1" t="s">
        <v>11552</v>
      </c>
      <c r="AT3170" s="1" t="s">
        <v>618</v>
      </c>
      <c r="AU3170" s="1" t="s">
        <v>6817</v>
      </c>
      <c r="AV3170" s="1" t="s">
        <v>3413</v>
      </c>
      <c r="AW3170" s="1" t="s">
        <v>7110</v>
      </c>
      <c r="BG3170" s="1" t="s">
        <v>618</v>
      </c>
      <c r="BH3170" s="1" t="s">
        <v>6817</v>
      </c>
      <c r="BI3170" s="1" t="s">
        <v>210</v>
      </c>
      <c r="BJ3170" s="1" t="s">
        <v>8591</v>
      </c>
      <c r="BK3170" s="1" t="s">
        <v>618</v>
      </c>
      <c r="BL3170" s="1" t="s">
        <v>6817</v>
      </c>
      <c r="BM3170" s="1" t="s">
        <v>1535</v>
      </c>
      <c r="BN3170" s="1" t="s">
        <v>8196</v>
      </c>
      <c r="BO3170" s="1" t="s">
        <v>618</v>
      </c>
      <c r="BP3170" s="1" t="s">
        <v>6817</v>
      </c>
      <c r="BQ3170" s="1" t="s">
        <v>5877</v>
      </c>
      <c r="BR3170" s="1" t="s">
        <v>11230</v>
      </c>
      <c r="BS3170" s="1" t="s">
        <v>196</v>
      </c>
      <c r="BT3170" s="1" t="s">
        <v>8873</v>
      </c>
    </row>
    <row r="3171" spans="1:72" ht="13.5" customHeight="1" x14ac:dyDescent="0.25">
      <c r="A3171" s="4" t="str">
        <f t="shared" si="95"/>
        <v>1687_풍각남면_309</v>
      </c>
      <c r="B3171" s="1">
        <v>1687</v>
      </c>
      <c r="C3171" s="1" t="s">
        <v>11322</v>
      </c>
      <c r="D3171" s="1" t="s">
        <v>11323</v>
      </c>
      <c r="E3171" s="1">
        <v>3170</v>
      </c>
      <c r="F3171" s="1">
        <v>15</v>
      </c>
      <c r="G3171" s="1" t="s">
        <v>5576</v>
      </c>
      <c r="H3171" s="1" t="s">
        <v>6470</v>
      </c>
      <c r="I3171" s="1">
        <v>9</v>
      </c>
      <c r="L3171" s="1">
        <v>5</v>
      </c>
      <c r="M3171" s="1" t="s">
        <v>14004</v>
      </c>
      <c r="N3171" s="1" t="s">
        <v>13254</v>
      </c>
      <c r="S3171" s="1" t="s">
        <v>93</v>
      </c>
      <c r="T3171" s="1" t="s">
        <v>6597</v>
      </c>
      <c r="Y3171" s="1" t="s">
        <v>5878</v>
      </c>
      <c r="Z3171" s="1" t="s">
        <v>7971</v>
      </c>
      <c r="AC3171" s="1">
        <v>16</v>
      </c>
      <c r="AD3171" s="1" t="s">
        <v>1075</v>
      </c>
      <c r="AE3171" s="1" t="s">
        <v>8769</v>
      </c>
    </row>
    <row r="3172" spans="1:72" ht="13.5" customHeight="1" x14ac:dyDescent="0.25">
      <c r="A3172" s="4" t="str">
        <f t="shared" si="95"/>
        <v>1687_풍각남면_309</v>
      </c>
      <c r="B3172" s="1">
        <v>1687</v>
      </c>
      <c r="C3172" s="1" t="s">
        <v>11322</v>
      </c>
      <c r="D3172" s="1" t="s">
        <v>11323</v>
      </c>
      <c r="E3172" s="1">
        <v>3171</v>
      </c>
      <c r="F3172" s="1">
        <v>15</v>
      </c>
      <c r="G3172" s="1" t="s">
        <v>5576</v>
      </c>
      <c r="H3172" s="1" t="s">
        <v>6470</v>
      </c>
      <c r="I3172" s="1">
        <v>9</v>
      </c>
      <c r="L3172" s="1">
        <v>5</v>
      </c>
      <c r="M3172" s="1" t="s">
        <v>14004</v>
      </c>
      <c r="N3172" s="1" t="s">
        <v>13254</v>
      </c>
      <c r="T3172" s="1" t="s">
        <v>11389</v>
      </c>
      <c r="U3172" s="1" t="s">
        <v>324</v>
      </c>
      <c r="V3172" s="1" t="s">
        <v>6693</v>
      </c>
      <c r="Y3172" s="1" t="s">
        <v>5879</v>
      </c>
      <c r="Z3172" s="1" t="s">
        <v>8576</v>
      </c>
      <c r="AC3172" s="1">
        <v>41</v>
      </c>
      <c r="AD3172" s="1" t="s">
        <v>287</v>
      </c>
      <c r="AE3172" s="1" t="s">
        <v>8744</v>
      </c>
    </row>
    <row r="3173" spans="1:72" ht="13.5" customHeight="1" x14ac:dyDescent="0.25">
      <c r="A3173" s="4" t="str">
        <f t="shared" si="95"/>
        <v>1687_풍각남면_309</v>
      </c>
      <c r="B3173" s="1">
        <v>1687</v>
      </c>
      <c r="C3173" s="1" t="s">
        <v>11322</v>
      </c>
      <c r="D3173" s="1" t="s">
        <v>11323</v>
      </c>
      <c r="E3173" s="1">
        <v>3172</v>
      </c>
      <c r="F3173" s="1">
        <v>15</v>
      </c>
      <c r="G3173" s="1" t="s">
        <v>5576</v>
      </c>
      <c r="H3173" s="1" t="s">
        <v>6470</v>
      </c>
      <c r="I3173" s="1">
        <v>9</v>
      </c>
      <c r="L3173" s="1">
        <v>5</v>
      </c>
      <c r="M3173" s="1" t="s">
        <v>14004</v>
      </c>
      <c r="N3173" s="1" t="s">
        <v>13254</v>
      </c>
      <c r="S3173" s="1" t="s">
        <v>1186</v>
      </c>
      <c r="T3173" s="1" t="s">
        <v>6613</v>
      </c>
      <c r="U3173" s="1" t="s">
        <v>1449</v>
      </c>
      <c r="V3173" s="1" t="s">
        <v>6762</v>
      </c>
      <c r="W3173" s="1" t="s">
        <v>98</v>
      </c>
      <c r="X3173" s="1" t="s">
        <v>11439</v>
      </c>
      <c r="Y3173" s="1" t="s">
        <v>837</v>
      </c>
      <c r="Z3173" s="1" t="s">
        <v>8577</v>
      </c>
      <c r="AC3173" s="1">
        <v>63</v>
      </c>
      <c r="AD3173" s="1" t="s">
        <v>96</v>
      </c>
      <c r="AE3173" s="1" t="s">
        <v>8721</v>
      </c>
      <c r="AF3173" s="1" t="s">
        <v>97</v>
      </c>
      <c r="AG3173" s="1" t="s">
        <v>8774</v>
      </c>
    </row>
    <row r="3174" spans="1:72" ht="13.5" customHeight="1" x14ac:dyDescent="0.25">
      <c r="A3174" s="4" t="str">
        <f t="shared" si="95"/>
        <v>1687_풍각남면_309</v>
      </c>
      <c r="B3174" s="1">
        <v>1687</v>
      </c>
      <c r="C3174" s="1" t="s">
        <v>11322</v>
      </c>
      <c r="D3174" s="1" t="s">
        <v>11323</v>
      </c>
      <c r="E3174" s="1">
        <v>3173</v>
      </c>
      <c r="F3174" s="1">
        <v>15</v>
      </c>
      <c r="G3174" s="1" t="s">
        <v>5576</v>
      </c>
      <c r="H3174" s="1" t="s">
        <v>6470</v>
      </c>
      <c r="I3174" s="1">
        <v>10</v>
      </c>
      <c r="J3174" s="1" t="s">
        <v>5880</v>
      </c>
      <c r="K3174" s="1" t="s">
        <v>6564</v>
      </c>
      <c r="L3174" s="1">
        <v>1</v>
      </c>
      <c r="M3174" s="1" t="s">
        <v>12752</v>
      </c>
      <c r="N3174" s="1" t="s">
        <v>13255</v>
      </c>
      <c r="T3174" s="1" t="s">
        <v>11369</v>
      </c>
      <c r="U3174" s="1" t="s">
        <v>134</v>
      </c>
      <c r="V3174" s="1" t="s">
        <v>6674</v>
      </c>
      <c r="W3174" s="1" t="s">
        <v>145</v>
      </c>
      <c r="X3174" s="1" t="s">
        <v>7059</v>
      </c>
      <c r="Y3174" s="1" t="s">
        <v>5881</v>
      </c>
      <c r="Z3174" s="1" t="s">
        <v>8578</v>
      </c>
      <c r="AC3174" s="1">
        <v>37</v>
      </c>
      <c r="AD3174" s="1" t="s">
        <v>124</v>
      </c>
      <c r="AE3174" s="1" t="s">
        <v>8726</v>
      </c>
      <c r="AJ3174" s="1" t="s">
        <v>17</v>
      </c>
      <c r="AK3174" s="1" t="s">
        <v>8908</v>
      </c>
      <c r="AL3174" s="1" t="s">
        <v>51</v>
      </c>
      <c r="AM3174" s="1" t="s">
        <v>8849</v>
      </c>
      <c r="AT3174" s="1" t="s">
        <v>78</v>
      </c>
      <c r="AU3174" s="1" t="s">
        <v>6689</v>
      </c>
      <c r="AV3174" s="1" t="s">
        <v>14005</v>
      </c>
      <c r="AW3174" s="1" t="s">
        <v>11484</v>
      </c>
      <c r="BG3174" s="1" t="s">
        <v>60</v>
      </c>
      <c r="BH3174" s="1" t="s">
        <v>7012</v>
      </c>
      <c r="BI3174" s="1" t="s">
        <v>924</v>
      </c>
      <c r="BJ3174" s="1" t="s">
        <v>9294</v>
      </c>
      <c r="BK3174" s="1" t="s">
        <v>335</v>
      </c>
      <c r="BL3174" s="1" t="s">
        <v>6942</v>
      </c>
      <c r="BM3174" s="1" t="s">
        <v>5801</v>
      </c>
      <c r="BN3174" s="1" t="s">
        <v>10715</v>
      </c>
      <c r="BO3174" s="1" t="s">
        <v>334</v>
      </c>
      <c r="BP3174" s="1" t="s">
        <v>6767</v>
      </c>
      <c r="BQ3174" s="1" t="s">
        <v>4290</v>
      </c>
      <c r="BR3174" s="1" t="s">
        <v>12063</v>
      </c>
      <c r="BS3174" s="1" t="s">
        <v>56</v>
      </c>
      <c r="BT3174" s="1" t="s">
        <v>11552</v>
      </c>
    </row>
    <row r="3175" spans="1:72" ht="13.5" customHeight="1" x14ac:dyDescent="0.25">
      <c r="A3175" s="4" t="str">
        <f t="shared" si="95"/>
        <v>1687_풍각남면_309</v>
      </c>
      <c r="B3175" s="1">
        <v>1687</v>
      </c>
      <c r="C3175" s="1" t="s">
        <v>11322</v>
      </c>
      <c r="D3175" s="1" t="s">
        <v>11323</v>
      </c>
      <c r="E3175" s="1">
        <v>3174</v>
      </c>
      <c r="F3175" s="1">
        <v>15</v>
      </c>
      <c r="G3175" s="1" t="s">
        <v>5576</v>
      </c>
      <c r="H3175" s="1" t="s">
        <v>6470</v>
      </c>
      <c r="I3175" s="1">
        <v>10</v>
      </c>
      <c r="L3175" s="1">
        <v>1</v>
      </c>
      <c r="M3175" s="1" t="s">
        <v>12752</v>
      </c>
      <c r="N3175" s="1" t="s">
        <v>13255</v>
      </c>
      <c r="S3175" s="1" t="s">
        <v>52</v>
      </c>
      <c r="T3175" s="1" t="s">
        <v>6593</v>
      </c>
      <c r="Y3175" s="1" t="s">
        <v>140</v>
      </c>
      <c r="Z3175" s="1" t="s">
        <v>7129</v>
      </c>
      <c r="AC3175" s="1">
        <v>20</v>
      </c>
      <c r="AD3175" s="1" t="s">
        <v>1066</v>
      </c>
      <c r="AE3175" s="1" t="s">
        <v>7176</v>
      </c>
      <c r="AJ3175" s="1" t="s">
        <v>17</v>
      </c>
      <c r="AK3175" s="1" t="s">
        <v>8908</v>
      </c>
      <c r="AL3175" s="1" t="s">
        <v>5882</v>
      </c>
      <c r="AM3175" s="1" t="s">
        <v>8960</v>
      </c>
      <c r="AT3175" s="1" t="s">
        <v>1425</v>
      </c>
      <c r="AU3175" s="1" t="s">
        <v>9179</v>
      </c>
      <c r="AV3175" s="1" t="s">
        <v>5883</v>
      </c>
      <c r="AW3175" s="1" t="s">
        <v>9697</v>
      </c>
      <c r="BG3175" s="1" t="s">
        <v>334</v>
      </c>
      <c r="BH3175" s="1" t="s">
        <v>6767</v>
      </c>
      <c r="BI3175" s="1" t="s">
        <v>5884</v>
      </c>
      <c r="BJ3175" s="1" t="s">
        <v>10288</v>
      </c>
      <c r="BK3175" s="1" t="s">
        <v>60</v>
      </c>
      <c r="BL3175" s="1" t="s">
        <v>7012</v>
      </c>
      <c r="BM3175" s="1" t="s">
        <v>5885</v>
      </c>
      <c r="BN3175" s="1" t="s">
        <v>10720</v>
      </c>
      <c r="BO3175" s="1" t="s">
        <v>60</v>
      </c>
      <c r="BP3175" s="1" t="s">
        <v>7012</v>
      </c>
      <c r="BQ3175" s="1" t="s">
        <v>5886</v>
      </c>
      <c r="BR3175" s="1" t="s">
        <v>11984</v>
      </c>
      <c r="BS3175" s="1" t="s">
        <v>86</v>
      </c>
      <c r="BT3175" s="1" t="s">
        <v>8853</v>
      </c>
    </row>
    <row r="3176" spans="1:72" ht="13.5" customHeight="1" x14ac:dyDescent="0.25">
      <c r="A3176" s="4" t="str">
        <f t="shared" si="95"/>
        <v>1687_풍각남면_309</v>
      </c>
      <c r="B3176" s="1">
        <v>1687</v>
      </c>
      <c r="C3176" s="1" t="s">
        <v>11322</v>
      </c>
      <c r="D3176" s="1" t="s">
        <v>11323</v>
      </c>
      <c r="E3176" s="1">
        <v>3175</v>
      </c>
      <c r="F3176" s="1">
        <v>15</v>
      </c>
      <c r="G3176" s="1" t="s">
        <v>5576</v>
      </c>
      <c r="H3176" s="1" t="s">
        <v>6470</v>
      </c>
      <c r="I3176" s="1">
        <v>10</v>
      </c>
      <c r="L3176" s="1">
        <v>1</v>
      </c>
      <c r="M3176" s="1" t="s">
        <v>12752</v>
      </c>
      <c r="N3176" s="1" t="s">
        <v>13255</v>
      </c>
      <c r="S3176" s="1" t="s">
        <v>70</v>
      </c>
      <c r="T3176" s="1" t="s">
        <v>6596</v>
      </c>
      <c r="Y3176" s="1" t="s">
        <v>5887</v>
      </c>
      <c r="Z3176" s="1" t="s">
        <v>8579</v>
      </c>
      <c r="AC3176" s="1">
        <v>2</v>
      </c>
      <c r="AD3176" s="1" t="s">
        <v>69</v>
      </c>
      <c r="AE3176" s="1" t="s">
        <v>6722</v>
      </c>
      <c r="AF3176" s="1" t="s">
        <v>97</v>
      </c>
      <c r="AG3176" s="1" t="s">
        <v>8774</v>
      </c>
    </row>
    <row r="3177" spans="1:72" ht="13.5" customHeight="1" x14ac:dyDescent="0.25">
      <c r="A3177" s="4" t="str">
        <f t="shared" si="95"/>
        <v>1687_풍각남면_309</v>
      </c>
      <c r="B3177" s="1">
        <v>1687</v>
      </c>
      <c r="C3177" s="1" t="s">
        <v>11322</v>
      </c>
      <c r="D3177" s="1" t="s">
        <v>11323</v>
      </c>
      <c r="E3177" s="1">
        <v>3176</v>
      </c>
      <c r="F3177" s="1">
        <v>15</v>
      </c>
      <c r="G3177" s="1" t="s">
        <v>5576</v>
      </c>
      <c r="H3177" s="1" t="s">
        <v>6470</v>
      </c>
      <c r="I3177" s="1">
        <v>10</v>
      </c>
      <c r="L3177" s="1">
        <v>2</v>
      </c>
      <c r="M3177" s="1" t="s">
        <v>12753</v>
      </c>
      <c r="N3177" s="1" t="s">
        <v>13256</v>
      </c>
      <c r="O3177" s="1" t="s">
        <v>6</v>
      </c>
      <c r="P3177" s="1" t="s">
        <v>6578</v>
      </c>
      <c r="T3177" s="1" t="s">
        <v>11369</v>
      </c>
      <c r="U3177" s="1" t="s">
        <v>5888</v>
      </c>
      <c r="V3177" s="1" t="s">
        <v>7022</v>
      </c>
      <c r="W3177" s="1" t="s">
        <v>898</v>
      </c>
      <c r="X3177" s="1" t="s">
        <v>7075</v>
      </c>
      <c r="Y3177" s="1" t="s">
        <v>5889</v>
      </c>
      <c r="Z3177" s="1" t="s">
        <v>8580</v>
      </c>
      <c r="AC3177" s="1">
        <v>38</v>
      </c>
      <c r="AD3177" s="1" t="s">
        <v>85</v>
      </c>
      <c r="AE3177" s="1" t="s">
        <v>8720</v>
      </c>
      <c r="AJ3177" s="1" t="s">
        <v>17</v>
      </c>
      <c r="AK3177" s="1" t="s">
        <v>8908</v>
      </c>
      <c r="AL3177" s="1" t="s">
        <v>587</v>
      </c>
      <c r="AM3177" s="1" t="s">
        <v>8884</v>
      </c>
      <c r="AT3177" s="1" t="s">
        <v>618</v>
      </c>
      <c r="AU3177" s="1" t="s">
        <v>6817</v>
      </c>
      <c r="AV3177" s="1" t="s">
        <v>5890</v>
      </c>
      <c r="AW3177" s="1" t="s">
        <v>9698</v>
      </c>
      <c r="BG3177" s="1" t="s">
        <v>60</v>
      </c>
      <c r="BH3177" s="1" t="s">
        <v>7012</v>
      </c>
      <c r="BI3177" s="1" t="s">
        <v>5891</v>
      </c>
      <c r="BJ3177" s="1" t="s">
        <v>10289</v>
      </c>
      <c r="BK3177" s="1" t="s">
        <v>60</v>
      </c>
      <c r="BL3177" s="1" t="s">
        <v>7012</v>
      </c>
      <c r="BM3177" s="1" t="s">
        <v>5892</v>
      </c>
      <c r="BN3177" s="1" t="s">
        <v>10721</v>
      </c>
      <c r="BO3177" s="1" t="s">
        <v>60</v>
      </c>
      <c r="BP3177" s="1" t="s">
        <v>7012</v>
      </c>
      <c r="BQ3177" s="1" t="s">
        <v>5893</v>
      </c>
      <c r="BR3177" s="1" t="s">
        <v>11231</v>
      </c>
      <c r="BS3177" s="1" t="s">
        <v>108</v>
      </c>
      <c r="BT3177" s="1" t="s">
        <v>8869</v>
      </c>
    </row>
    <row r="3178" spans="1:72" ht="13.5" customHeight="1" x14ac:dyDescent="0.25">
      <c r="A3178" s="4" t="str">
        <f t="shared" si="95"/>
        <v>1687_풍각남면_309</v>
      </c>
      <c r="B3178" s="1">
        <v>1687</v>
      </c>
      <c r="C3178" s="1" t="s">
        <v>11322</v>
      </c>
      <c r="D3178" s="1" t="s">
        <v>11323</v>
      </c>
      <c r="E3178" s="1">
        <v>3177</v>
      </c>
      <c r="F3178" s="1">
        <v>15</v>
      </c>
      <c r="G3178" s="1" t="s">
        <v>5576</v>
      </c>
      <c r="H3178" s="1" t="s">
        <v>6470</v>
      </c>
      <c r="I3178" s="1">
        <v>10</v>
      </c>
      <c r="L3178" s="1">
        <v>2</v>
      </c>
      <c r="M3178" s="1" t="s">
        <v>12753</v>
      </c>
      <c r="N3178" s="1" t="s">
        <v>13256</v>
      </c>
      <c r="S3178" s="1" t="s">
        <v>52</v>
      </c>
      <c r="T3178" s="1" t="s">
        <v>6593</v>
      </c>
      <c r="W3178" s="1" t="s">
        <v>1478</v>
      </c>
      <c r="X3178" s="1" t="s">
        <v>7080</v>
      </c>
      <c r="Y3178" s="1" t="s">
        <v>140</v>
      </c>
      <c r="Z3178" s="1" t="s">
        <v>7129</v>
      </c>
      <c r="AC3178" s="1">
        <v>30</v>
      </c>
      <c r="AD3178" s="1" t="s">
        <v>136</v>
      </c>
      <c r="AE3178" s="1" t="s">
        <v>8728</v>
      </c>
      <c r="AJ3178" s="1" t="s">
        <v>17</v>
      </c>
      <c r="AK3178" s="1" t="s">
        <v>8908</v>
      </c>
      <c r="AL3178" s="1" t="s">
        <v>116</v>
      </c>
      <c r="AM3178" s="1" t="s">
        <v>8914</v>
      </c>
      <c r="AT3178" s="1" t="s">
        <v>173</v>
      </c>
      <c r="AU3178" s="1" t="s">
        <v>6934</v>
      </c>
      <c r="AV3178" s="1" t="s">
        <v>5894</v>
      </c>
      <c r="AW3178" s="1" t="s">
        <v>9699</v>
      </c>
      <c r="BG3178" s="1" t="s">
        <v>281</v>
      </c>
      <c r="BH3178" s="1" t="s">
        <v>9918</v>
      </c>
      <c r="BI3178" s="1" t="s">
        <v>5626</v>
      </c>
      <c r="BJ3178" s="1" t="s">
        <v>7234</v>
      </c>
      <c r="BK3178" s="1" t="s">
        <v>335</v>
      </c>
      <c r="BL3178" s="1" t="s">
        <v>6942</v>
      </c>
      <c r="BM3178" s="1" t="s">
        <v>5627</v>
      </c>
      <c r="BN3178" s="1" t="s">
        <v>10702</v>
      </c>
      <c r="BO3178" s="1" t="s">
        <v>335</v>
      </c>
      <c r="BP3178" s="1" t="s">
        <v>6942</v>
      </c>
      <c r="BQ3178" s="1" t="s">
        <v>5895</v>
      </c>
      <c r="BR3178" s="1" t="s">
        <v>12273</v>
      </c>
      <c r="BS3178" s="1" t="s">
        <v>86</v>
      </c>
      <c r="BT3178" s="1" t="s">
        <v>8853</v>
      </c>
    </row>
    <row r="3179" spans="1:72" ht="13.5" customHeight="1" x14ac:dyDescent="0.25">
      <c r="A3179" s="4" t="str">
        <f t="shared" si="95"/>
        <v>1687_풍각남면_309</v>
      </c>
      <c r="B3179" s="1">
        <v>1687</v>
      </c>
      <c r="C3179" s="1" t="s">
        <v>11322</v>
      </c>
      <c r="D3179" s="1" t="s">
        <v>11323</v>
      </c>
      <c r="E3179" s="1">
        <v>3178</v>
      </c>
      <c r="F3179" s="1">
        <v>15</v>
      </c>
      <c r="G3179" s="1" t="s">
        <v>5576</v>
      </c>
      <c r="H3179" s="1" t="s">
        <v>6470</v>
      </c>
      <c r="I3179" s="1">
        <v>10</v>
      </c>
      <c r="L3179" s="1">
        <v>2</v>
      </c>
      <c r="M3179" s="1" t="s">
        <v>12753</v>
      </c>
      <c r="N3179" s="1" t="s">
        <v>13256</v>
      </c>
      <c r="T3179" s="1" t="s">
        <v>11389</v>
      </c>
      <c r="U3179" s="1" t="s">
        <v>322</v>
      </c>
      <c r="V3179" s="1" t="s">
        <v>6685</v>
      </c>
      <c r="Y3179" s="1" t="s">
        <v>5896</v>
      </c>
      <c r="Z3179" s="1" t="s">
        <v>8581</v>
      </c>
      <c r="AC3179" s="1">
        <v>38</v>
      </c>
      <c r="AD3179" s="1" t="s">
        <v>85</v>
      </c>
      <c r="AE3179" s="1" t="s">
        <v>8720</v>
      </c>
      <c r="AT3179" s="1" t="s">
        <v>216</v>
      </c>
      <c r="AU3179" s="1" t="s">
        <v>13344</v>
      </c>
      <c r="AV3179" s="1" t="s">
        <v>5897</v>
      </c>
      <c r="AW3179" s="1" t="s">
        <v>9700</v>
      </c>
      <c r="BB3179" s="1" t="s">
        <v>324</v>
      </c>
      <c r="BC3179" s="1" t="s">
        <v>6693</v>
      </c>
      <c r="BD3179" s="1" t="s">
        <v>3875</v>
      </c>
      <c r="BE3179" s="1" t="s">
        <v>7487</v>
      </c>
      <c r="BF3179" s="1" t="s">
        <v>11880</v>
      </c>
    </row>
    <row r="3180" spans="1:72" ht="13.5" customHeight="1" x14ac:dyDescent="0.25">
      <c r="A3180" s="4" t="str">
        <f t="shared" si="95"/>
        <v>1687_풍각남면_309</v>
      </c>
      <c r="B3180" s="1">
        <v>1687</v>
      </c>
      <c r="C3180" s="1" t="s">
        <v>11322</v>
      </c>
      <c r="D3180" s="1" t="s">
        <v>11323</v>
      </c>
      <c r="E3180" s="1">
        <v>3179</v>
      </c>
      <c r="F3180" s="1">
        <v>15</v>
      </c>
      <c r="G3180" s="1" t="s">
        <v>5576</v>
      </c>
      <c r="H3180" s="1" t="s">
        <v>6470</v>
      </c>
      <c r="I3180" s="1">
        <v>10</v>
      </c>
      <c r="L3180" s="1">
        <v>2</v>
      </c>
      <c r="M3180" s="1" t="s">
        <v>12753</v>
      </c>
      <c r="N3180" s="1" t="s">
        <v>13256</v>
      </c>
      <c r="T3180" s="1" t="s">
        <v>11389</v>
      </c>
      <c r="U3180" s="1" t="s">
        <v>326</v>
      </c>
      <c r="V3180" s="1" t="s">
        <v>6686</v>
      </c>
      <c r="Y3180" s="1" t="s">
        <v>5898</v>
      </c>
      <c r="Z3180" s="1" t="s">
        <v>8582</v>
      </c>
      <c r="AC3180" s="1">
        <v>11</v>
      </c>
      <c r="AD3180" s="1" t="s">
        <v>192</v>
      </c>
      <c r="AE3180" s="1" t="s">
        <v>8735</v>
      </c>
      <c r="AT3180" s="1" t="s">
        <v>297</v>
      </c>
      <c r="AU3180" s="1" t="s">
        <v>11759</v>
      </c>
      <c r="AV3180" s="1" t="s">
        <v>3512</v>
      </c>
      <c r="AW3180" s="1" t="s">
        <v>9625</v>
      </c>
      <c r="BB3180" s="1" t="s">
        <v>329</v>
      </c>
      <c r="BC3180" s="1" t="s">
        <v>9755</v>
      </c>
      <c r="BE3180" s="1" t="s">
        <v>13714</v>
      </c>
      <c r="BF3180" s="1" t="s">
        <v>11883</v>
      </c>
    </row>
    <row r="3181" spans="1:72" ht="13.5" customHeight="1" x14ac:dyDescent="0.25">
      <c r="A3181" s="4" t="str">
        <f t="shared" si="95"/>
        <v>1687_풍각남면_309</v>
      </c>
      <c r="B3181" s="1">
        <v>1687</v>
      </c>
      <c r="C3181" s="1" t="s">
        <v>11322</v>
      </c>
      <c r="D3181" s="1" t="s">
        <v>11323</v>
      </c>
      <c r="E3181" s="1">
        <v>3180</v>
      </c>
      <c r="F3181" s="1">
        <v>15</v>
      </c>
      <c r="G3181" s="1" t="s">
        <v>5576</v>
      </c>
      <c r="H3181" s="1" t="s">
        <v>6470</v>
      </c>
      <c r="I3181" s="1">
        <v>10</v>
      </c>
      <c r="L3181" s="1">
        <v>2</v>
      </c>
      <c r="M3181" s="1" t="s">
        <v>12753</v>
      </c>
      <c r="N3181" s="1" t="s">
        <v>13256</v>
      </c>
      <c r="T3181" s="1" t="s">
        <v>11389</v>
      </c>
      <c r="U3181" s="1" t="s">
        <v>322</v>
      </c>
      <c r="V3181" s="1" t="s">
        <v>6685</v>
      </c>
      <c r="Y3181" s="1" t="s">
        <v>5899</v>
      </c>
      <c r="Z3181" s="1" t="s">
        <v>8583</v>
      </c>
      <c r="AC3181" s="1">
        <v>26</v>
      </c>
      <c r="AD3181" s="1" t="s">
        <v>141</v>
      </c>
      <c r="AE3181" s="1" t="s">
        <v>8729</v>
      </c>
      <c r="BB3181" s="1" t="s">
        <v>322</v>
      </c>
      <c r="BC3181" s="1" t="s">
        <v>6685</v>
      </c>
      <c r="BD3181" s="1" t="s">
        <v>3401</v>
      </c>
      <c r="BE3181" s="1" t="s">
        <v>7931</v>
      </c>
      <c r="BF3181" s="1" t="s">
        <v>11880</v>
      </c>
    </row>
    <row r="3182" spans="1:72" ht="13.5" customHeight="1" x14ac:dyDescent="0.25">
      <c r="A3182" s="4" t="str">
        <f t="shared" si="95"/>
        <v>1687_풍각남면_309</v>
      </c>
      <c r="B3182" s="1">
        <v>1687</v>
      </c>
      <c r="C3182" s="1" t="s">
        <v>11322</v>
      </c>
      <c r="D3182" s="1" t="s">
        <v>11323</v>
      </c>
      <c r="E3182" s="1">
        <v>3181</v>
      </c>
      <c r="F3182" s="1">
        <v>15</v>
      </c>
      <c r="G3182" s="1" t="s">
        <v>5576</v>
      </c>
      <c r="H3182" s="1" t="s">
        <v>6470</v>
      </c>
      <c r="I3182" s="1">
        <v>10</v>
      </c>
      <c r="L3182" s="1">
        <v>2</v>
      </c>
      <c r="M3182" s="1" t="s">
        <v>12753</v>
      </c>
      <c r="N3182" s="1" t="s">
        <v>13256</v>
      </c>
      <c r="T3182" s="1" t="s">
        <v>11389</v>
      </c>
      <c r="U3182" s="1" t="s">
        <v>326</v>
      </c>
      <c r="V3182" s="1" t="s">
        <v>6686</v>
      </c>
      <c r="Y3182" s="1" t="s">
        <v>1611</v>
      </c>
      <c r="Z3182" s="1" t="s">
        <v>7292</v>
      </c>
      <c r="AC3182" s="1">
        <v>22</v>
      </c>
      <c r="AD3182" s="1" t="s">
        <v>253</v>
      </c>
      <c r="AE3182" s="1" t="s">
        <v>8742</v>
      </c>
      <c r="BC3182" s="1" t="s">
        <v>6685</v>
      </c>
      <c r="BE3182" s="1" t="s">
        <v>7931</v>
      </c>
      <c r="BF3182" s="1" t="s">
        <v>11879</v>
      </c>
    </row>
    <row r="3183" spans="1:72" ht="13.5" customHeight="1" x14ac:dyDescent="0.25">
      <c r="A3183" s="4" t="str">
        <f t="shared" si="95"/>
        <v>1687_풍각남면_309</v>
      </c>
      <c r="B3183" s="1">
        <v>1687</v>
      </c>
      <c r="C3183" s="1" t="s">
        <v>11322</v>
      </c>
      <c r="D3183" s="1" t="s">
        <v>11323</v>
      </c>
      <c r="E3183" s="1">
        <v>3182</v>
      </c>
      <c r="F3183" s="1">
        <v>15</v>
      </c>
      <c r="G3183" s="1" t="s">
        <v>5576</v>
      </c>
      <c r="H3183" s="1" t="s">
        <v>6470</v>
      </c>
      <c r="I3183" s="1">
        <v>10</v>
      </c>
      <c r="L3183" s="1">
        <v>2</v>
      </c>
      <c r="M3183" s="1" t="s">
        <v>12753</v>
      </c>
      <c r="N3183" s="1" t="s">
        <v>13256</v>
      </c>
      <c r="T3183" s="1" t="s">
        <v>11389</v>
      </c>
      <c r="U3183" s="1" t="s">
        <v>322</v>
      </c>
      <c r="V3183" s="1" t="s">
        <v>6685</v>
      </c>
      <c r="Y3183" s="1" t="s">
        <v>13717</v>
      </c>
      <c r="Z3183" s="1" t="s">
        <v>7116</v>
      </c>
      <c r="AC3183" s="1">
        <v>20</v>
      </c>
      <c r="AD3183" s="1" t="s">
        <v>1066</v>
      </c>
      <c r="AE3183" s="1" t="s">
        <v>7176</v>
      </c>
      <c r="AF3183" s="1" t="s">
        <v>571</v>
      </c>
      <c r="AG3183" s="1" t="s">
        <v>7068</v>
      </c>
      <c r="AT3183" s="1" t="s">
        <v>297</v>
      </c>
      <c r="AU3183" s="1" t="s">
        <v>11759</v>
      </c>
      <c r="AV3183" s="1" t="s">
        <v>5900</v>
      </c>
      <c r="AW3183" s="1" t="s">
        <v>11790</v>
      </c>
      <c r="BC3183" s="1" t="s">
        <v>6685</v>
      </c>
      <c r="BE3183" s="1" t="s">
        <v>7931</v>
      </c>
      <c r="BF3183" s="1" t="s">
        <v>11881</v>
      </c>
    </row>
    <row r="3184" spans="1:72" ht="13.5" customHeight="1" x14ac:dyDescent="0.25">
      <c r="A3184" s="4" t="str">
        <f t="shared" si="95"/>
        <v>1687_풍각남면_309</v>
      </c>
      <c r="B3184" s="1">
        <v>1687</v>
      </c>
      <c r="C3184" s="1" t="s">
        <v>11322</v>
      </c>
      <c r="D3184" s="1" t="s">
        <v>11323</v>
      </c>
      <c r="E3184" s="1">
        <v>3183</v>
      </c>
      <c r="F3184" s="1">
        <v>15</v>
      </c>
      <c r="G3184" s="1" t="s">
        <v>5576</v>
      </c>
      <c r="H3184" s="1" t="s">
        <v>6470</v>
      </c>
      <c r="I3184" s="1">
        <v>10</v>
      </c>
      <c r="L3184" s="1">
        <v>2</v>
      </c>
      <c r="M3184" s="1" t="s">
        <v>12753</v>
      </c>
      <c r="N3184" s="1" t="s">
        <v>13256</v>
      </c>
      <c r="T3184" s="1" t="s">
        <v>11389</v>
      </c>
      <c r="U3184" s="1" t="s">
        <v>326</v>
      </c>
      <c r="V3184" s="1" t="s">
        <v>6686</v>
      </c>
      <c r="Y3184" s="1" t="s">
        <v>2655</v>
      </c>
      <c r="Z3184" s="1" t="s">
        <v>7584</v>
      </c>
      <c r="AC3184" s="1">
        <v>68</v>
      </c>
      <c r="AD3184" s="1" t="s">
        <v>429</v>
      </c>
      <c r="AE3184" s="1" t="s">
        <v>8759</v>
      </c>
      <c r="AT3184" s="1" t="s">
        <v>216</v>
      </c>
      <c r="AU3184" s="1" t="s">
        <v>13344</v>
      </c>
      <c r="AV3184" s="1" t="s">
        <v>5142</v>
      </c>
      <c r="AW3184" s="1" t="s">
        <v>9701</v>
      </c>
      <c r="BB3184" s="1" t="s">
        <v>322</v>
      </c>
      <c r="BC3184" s="1" t="s">
        <v>6685</v>
      </c>
      <c r="BD3184" s="1" t="s">
        <v>13949</v>
      </c>
      <c r="BE3184" s="1" t="s">
        <v>11444</v>
      </c>
      <c r="BF3184" s="1" t="s">
        <v>11811</v>
      </c>
    </row>
    <row r="3185" spans="1:58" ht="13.5" customHeight="1" x14ac:dyDescent="0.25">
      <c r="A3185" s="4" t="str">
        <f t="shared" si="95"/>
        <v>1687_풍각남면_309</v>
      </c>
      <c r="B3185" s="1">
        <v>1687</v>
      </c>
      <c r="C3185" s="1" t="s">
        <v>11322</v>
      </c>
      <c r="D3185" s="1" t="s">
        <v>11323</v>
      </c>
      <c r="E3185" s="1">
        <v>3184</v>
      </c>
      <c r="F3185" s="1">
        <v>15</v>
      </c>
      <c r="G3185" s="1" t="s">
        <v>5576</v>
      </c>
      <c r="H3185" s="1" t="s">
        <v>6470</v>
      </c>
      <c r="I3185" s="1">
        <v>10</v>
      </c>
      <c r="L3185" s="1">
        <v>2</v>
      </c>
      <c r="M3185" s="1" t="s">
        <v>12753</v>
      </c>
      <c r="N3185" s="1" t="s">
        <v>13256</v>
      </c>
      <c r="T3185" s="1" t="s">
        <v>11389</v>
      </c>
      <c r="U3185" s="1" t="s">
        <v>322</v>
      </c>
      <c r="V3185" s="1" t="s">
        <v>6685</v>
      </c>
      <c r="Y3185" s="1" t="s">
        <v>5634</v>
      </c>
      <c r="Z3185" s="1" t="s">
        <v>11457</v>
      </c>
      <c r="AC3185" s="1">
        <v>42</v>
      </c>
      <c r="AD3185" s="1" t="s">
        <v>307</v>
      </c>
      <c r="AE3185" s="1" t="s">
        <v>8745</v>
      </c>
      <c r="AV3185" s="1" t="s">
        <v>2509</v>
      </c>
      <c r="AW3185" s="1" t="s">
        <v>7253</v>
      </c>
      <c r="BB3185" s="1" t="s">
        <v>322</v>
      </c>
      <c r="BC3185" s="1" t="s">
        <v>6685</v>
      </c>
      <c r="BD3185" s="1" t="s">
        <v>13732</v>
      </c>
      <c r="BE3185" s="1" t="s">
        <v>11863</v>
      </c>
      <c r="BF3185" s="1" t="s">
        <v>11817</v>
      </c>
    </row>
    <row r="3186" spans="1:58" ht="13.5" customHeight="1" x14ac:dyDescent="0.25">
      <c r="A3186" s="4" t="str">
        <f t="shared" si="95"/>
        <v>1687_풍각남면_309</v>
      </c>
      <c r="B3186" s="1">
        <v>1687</v>
      </c>
      <c r="C3186" s="1" t="s">
        <v>11322</v>
      </c>
      <c r="D3186" s="1" t="s">
        <v>11323</v>
      </c>
      <c r="E3186" s="1">
        <v>3185</v>
      </c>
      <c r="F3186" s="1">
        <v>15</v>
      </c>
      <c r="G3186" s="1" t="s">
        <v>5576</v>
      </c>
      <c r="H3186" s="1" t="s">
        <v>6470</v>
      </c>
      <c r="I3186" s="1">
        <v>10</v>
      </c>
      <c r="L3186" s="1">
        <v>2</v>
      </c>
      <c r="M3186" s="1" t="s">
        <v>12753</v>
      </c>
      <c r="N3186" s="1" t="s">
        <v>13256</v>
      </c>
      <c r="T3186" s="1" t="s">
        <v>11389</v>
      </c>
      <c r="U3186" s="1" t="s">
        <v>326</v>
      </c>
      <c r="V3186" s="1" t="s">
        <v>6686</v>
      </c>
      <c r="Y3186" s="1" t="s">
        <v>5901</v>
      </c>
      <c r="Z3186" s="1" t="s">
        <v>8584</v>
      </c>
      <c r="AC3186" s="1">
        <v>42</v>
      </c>
      <c r="AD3186" s="1" t="s">
        <v>307</v>
      </c>
      <c r="AE3186" s="1" t="s">
        <v>8745</v>
      </c>
      <c r="BB3186" s="1" t="s">
        <v>322</v>
      </c>
      <c r="BC3186" s="1" t="s">
        <v>6685</v>
      </c>
      <c r="BD3186" s="1" t="s">
        <v>14006</v>
      </c>
      <c r="BE3186" s="1" t="s">
        <v>11865</v>
      </c>
      <c r="BF3186" s="1" t="s">
        <v>11811</v>
      </c>
    </row>
    <row r="3187" spans="1:58" ht="13.5" customHeight="1" x14ac:dyDescent="0.25">
      <c r="A3187" s="4" t="str">
        <f t="shared" si="95"/>
        <v>1687_풍각남면_309</v>
      </c>
      <c r="B3187" s="1">
        <v>1687</v>
      </c>
      <c r="C3187" s="1" t="s">
        <v>11322</v>
      </c>
      <c r="D3187" s="1" t="s">
        <v>11323</v>
      </c>
      <c r="E3187" s="1">
        <v>3186</v>
      </c>
      <c r="F3187" s="1">
        <v>15</v>
      </c>
      <c r="G3187" s="1" t="s">
        <v>5576</v>
      </c>
      <c r="H3187" s="1" t="s">
        <v>6470</v>
      </c>
      <c r="I3187" s="1">
        <v>10</v>
      </c>
      <c r="L3187" s="1">
        <v>2</v>
      </c>
      <c r="M3187" s="1" t="s">
        <v>12753</v>
      </c>
      <c r="N3187" s="1" t="s">
        <v>13256</v>
      </c>
      <c r="T3187" s="1" t="s">
        <v>11389</v>
      </c>
      <c r="U3187" s="1" t="s">
        <v>326</v>
      </c>
      <c r="V3187" s="1" t="s">
        <v>6686</v>
      </c>
      <c r="Y3187" s="1" t="s">
        <v>2339</v>
      </c>
      <c r="Z3187" s="1" t="s">
        <v>7385</v>
      </c>
      <c r="AC3187" s="1">
        <v>37</v>
      </c>
      <c r="AD3187" s="1" t="s">
        <v>124</v>
      </c>
      <c r="AE3187" s="1" t="s">
        <v>8726</v>
      </c>
      <c r="BC3187" s="1" t="s">
        <v>6685</v>
      </c>
      <c r="BE3187" s="1" t="s">
        <v>11865</v>
      </c>
      <c r="BF3187" s="1" t="s">
        <v>11879</v>
      </c>
    </row>
    <row r="3188" spans="1:58" ht="13.5" customHeight="1" x14ac:dyDescent="0.25">
      <c r="A3188" s="4" t="str">
        <f t="shared" ref="A3188:A3226" si="96">HYPERLINK("http://kyu.snu.ac.kr/sdhj/index.jsp?type=hj/GK14817_00IH_0001_0310.jpg","1687_풍각남면_310")</f>
        <v>1687_풍각남면_310</v>
      </c>
      <c r="B3188" s="1">
        <v>1687</v>
      </c>
      <c r="C3188" s="1" t="s">
        <v>11322</v>
      </c>
      <c r="D3188" s="1" t="s">
        <v>11323</v>
      </c>
      <c r="E3188" s="1">
        <v>3187</v>
      </c>
      <c r="F3188" s="1">
        <v>15</v>
      </c>
      <c r="G3188" s="1" t="s">
        <v>5576</v>
      </c>
      <c r="H3188" s="1" t="s">
        <v>6470</v>
      </c>
      <c r="I3188" s="1">
        <v>10</v>
      </c>
      <c r="L3188" s="1">
        <v>2</v>
      </c>
      <c r="M3188" s="1" t="s">
        <v>12753</v>
      </c>
      <c r="N3188" s="1" t="s">
        <v>13256</v>
      </c>
      <c r="T3188" s="1" t="s">
        <v>11389</v>
      </c>
      <c r="U3188" s="1" t="s">
        <v>326</v>
      </c>
      <c r="V3188" s="1" t="s">
        <v>6686</v>
      </c>
      <c r="Y3188" s="1" t="s">
        <v>660</v>
      </c>
      <c r="Z3188" s="1" t="s">
        <v>7234</v>
      </c>
      <c r="AC3188" s="1">
        <v>30</v>
      </c>
      <c r="AD3188" s="1" t="s">
        <v>136</v>
      </c>
      <c r="AE3188" s="1" t="s">
        <v>8728</v>
      </c>
      <c r="BC3188" s="1" t="s">
        <v>6685</v>
      </c>
      <c r="BE3188" s="1" t="s">
        <v>11865</v>
      </c>
      <c r="BF3188" s="1" t="s">
        <v>11878</v>
      </c>
    </row>
    <row r="3189" spans="1:58" ht="13.5" customHeight="1" x14ac:dyDescent="0.25">
      <c r="A3189" s="4" t="str">
        <f t="shared" si="96"/>
        <v>1687_풍각남면_310</v>
      </c>
      <c r="B3189" s="1">
        <v>1687</v>
      </c>
      <c r="C3189" s="1" t="s">
        <v>11322</v>
      </c>
      <c r="D3189" s="1" t="s">
        <v>11323</v>
      </c>
      <c r="E3189" s="1">
        <v>3188</v>
      </c>
      <c r="F3189" s="1">
        <v>15</v>
      </c>
      <c r="G3189" s="1" t="s">
        <v>5576</v>
      </c>
      <c r="H3189" s="1" t="s">
        <v>6470</v>
      </c>
      <c r="I3189" s="1">
        <v>10</v>
      </c>
      <c r="L3189" s="1">
        <v>2</v>
      </c>
      <c r="M3189" s="1" t="s">
        <v>12753</v>
      </c>
      <c r="N3189" s="1" t="s">
        <v>13256</v>
      </c>
      <c r="T3189" s="1" t="s">
        <v>11389</v>
      </c>
      <c r="U3189" s="1" t="s">
        <v>322</v>
      </c>
      <c r="V3189" s="1" t="s">
        <v>6685</v>
      </c>
      <c r="Y3189" s="1" t="s">
        <v>5902</v>
      </c>
      <c r="Z3189" s="1" t="s">
        <v>8585</v>
      </c>
      <c r="AC3189" s="1">
        <v>24</v>
      </c>
      <c r="AD3189" s="1" t="s">
        <v>764</v>
      </c>
      <c r="AE3189" s="1" t="s">
        <v>8767</v>
      </c>
      <c r="AV3189" s="1" t="s">
        <v>5903</v>
      </c>
      <c r="AW3189" s="1" t="s">
        <v>13650</v>
      </c>
      <c r="BC3189" s="1" t="s">
        <v>6685</v>
      </c>
      <c r="BE3189" s="1" t="s">
        <v>11865</v>
      </c>
      <c r="BF3189" s="1" t="s">
        <v>11885</v>
      </c>
    </row>
    <row r="3190" spans="1:58" ht="13.5" customHeight="1" x14ac:dyDescent="0.25">
      <c r="A3190" s="4" t="str">
        <f t="shared" si="96"/>
        <v>1687_풍각남면_310</v>
      </c>
      <c r="B3190" s="1">
        <v>1687</v>
      </c>
      <c r="C3190" s="1" t="s">
        <v>11322</v>
      </c>
      <c r="D3190" s="1" t="s">
        <v>11323</v>
      </c>
      <c r="E3190" s="1">
        <v>3189</v>
      </c>
      <c r="F3190" s="1">
        <v>15</v>
      </c>
      <c r="G3190" s="1" t="s">
        <v>5576</v>
      </c>
      <c r="H3190" s="1" t="s">
        <v>6470</v>
      </c>
      <c r="I3190" s="1">
        <v>10</v>
      </c>
      <c r="L3190" s="1">
        <v>2</v>
      </c>
      <c r="M3190" s="1" t="s">
        <v>12753</v>
      </c>
      <c r="N3190" s="1" t="s">
        <v>13256</v>
      </c>
      <c r="T3190" s="1" t="s">
        <v>11389</v>
      </c>
      <c r="U3190" s="1" t="s">
        <v>322</v>
      </c>
      <c r="V3190" s="1" t="s">
        <v>6685</v>
      </c>
      <c r="Y3190" s="1" t="s">
        <v>2674</v>
      </c>
      <c r="Z3190" s="1" t="s">
        <v>8586</v>
      </c>
      <c r="AC3190" s="1">
        <v>16</v>
      </c>
      <c r="AD3190" s="1" t="s">
        <v>1075</v>
      </c>
      <c r="AE3190" s="1" t="s">
        <v>8769</v>
      </c>
      <c r="AT3190" s="1" t="s">
        <v>326</v>
      </c>
      <c r="AU3190" s="1" t="s">
        <v>6686</v>
      </c>
      <c r="AV3190" s="1" t="s">
        <v>5904</v>
      </c>
      <c r="AW3190" s="1" t="s">
        <v>8632</v>
      </c>
      <c r="BB3190" s="1" t="s">
        <v>1193</v>
      </c>
      <c r="BC3190" s="1" t="s">
        <v>11823</v>
      </c>
      <c r="BF3190" s="1" t="s">
        <v>11883</v>
      </c>
    </row>
    <row r="3191" spans="1:58" ht="13.5" customHeight="1" x14ac:dyDescent="0.25">
      <c r="A3191" s="4" t="str">
        <f t="shared" si="96"/>
        <v>1687_풍각남면_310</v>
      </c>
      <c r="B3191" s="1">
        <v>1687</v>
      </c>
      <c r="C3191" s="1" t="s">
        <v>11322</v>
      </c>
      <c r="D3191" s="1" t="s">
        <v>11323</v>
      </c>
      <c r="E3191" s="1">
        <v>3190</v>
      </c>
      <c r="F3191" s="1">
        <v>15</v>
      </c>
      <c r="G3191" s="1" t="s">
        <v>5576</v>
      </c>
      <c r="H3191" s="1" t="s">
        <v>6470</v>
      </c>
      <c r="I3191" s="1">
        <v>10</v>
      </c>
      <c r="L3191" s="1">
        <v>2</v>
      </c>
      <c r="M3191" s="1" t="s">
        <v>12753</v>
      </c>
      <c r="N3191" s="1" t="s">
        <v>13256</v>
      </c>
      <c r="T3191" s="1" t="s">
        <v>11389</v>
      </c>
      <c r="U3191" s="1" t="s">
        <v>322</v>
      </c>
      <c r="V3191" s="1" t="s">
        <v>6685</v>
      </c>
      <c r="Y3191" s="1" t="s">
        <v>5905</v>
      </c>
      <c r="Z3191" s="1" t="s">
        <v>8587</v>
      </c>
      <c r="AC3191" s="1">
        <v>13</v>
      </c>
      <c r="AD3191" s="1" t="s">
        <v>314</v>
      </c>
      <c r="AE3191" s="1" t="s">
        <v>8747</v>
      </c>
      <c r="AU3191" s="1" t="s">
        <v>6686</v>
      </c>
      <c r="AW3191" s="1" t="s">
        <v>8632</v>
      </c>
      <c r="BC3191" s="1" t="s">
        <v>11823</v>
      </c>
      <c r="BF3191" s="1" t="s">
        <v>11811</v>
      </c>
    </row>
    <row r="3192" spans="1:58" ht="13.5" customHeight="1" x14ac:dyDescent="0.25">
      <c r="A3192" s="4" t="str">
        <f t="shared" si="96"/>
        <v>1687_풍각남면_310</v>
      </c>
      <c r="B3192" s="1">
        <v>1687</v>
      </c>
      <c r="C3192" s="1" t="s">
        <v>11322</v>
      </c>
      <c r="D3192" s="1" t="s">
        <v>11323</v>
      </c>
      <c r="E3192" s="1">
        <v>3191</v>
      </c>
      <c r="F3192" s="1">
        <v>15</v>
      </c>
      <c r="G3192" s="1" t="s">
        <v>5576</v>
      </c>
      <c r="H3192" s="1" t="s">
        <v>6470</v>
      </c>
      <c r="I3192" s="1">
        <v>10</v>
      </c>
      <c r="L3192" s="1">
        <v>2</v>
      </c>
      <c r="M3192" s="1" t="s">
        <v>12753</v>
      </c>
      <c r="N3192" s="1" t="s">
        <v>13256</v>
      </c>
      <c r="T3192" s="1" t="s">
        <v>11389</v>
      </c>
      <c r="U3192" s="1" t="s">
        <v>326</v>
      </c>
      <c r="V3192" s="1" t="s">
        <v>6686</v>
      </c>
      <c r="Y3192" s="1" t="s">
        <v>2875</v>
      </c>
      <c r="Z3192" s="1" t="s">
        <v>8160</v>
      </c>
      <c r="AC3192" s="1">
        <v>8</v>
      </c>
      <c r="AD3192" s="1" t="s">
        <v>429</v>
      </c>
      <c r="AE3192" s="1" t="s">
        <v>8759</v>
      </c>
      <c r="AU3192" s="1" t="s">
        <v>6686</v>
      </c>
      <c r="AW3192" s="1" t="s">
        <v>8632</v>
      </c>
      <c r="BC3192" s="1" t="s">
        <v>11860</v>
      </c>
      <c r="BF3192" s="1" t="s">
        <v>11817</v>
      </c>
    </row>
    <row r="3193" spans="1:58" ht="13.5" customHeight="1" x14ac:dyDescent="0.25">
      <c r="A3193" s="4" t="str">
        <f t="shared" si="96"/>
        <v>1687_풍각남면_310</v>
      </c>
      <c r="B3193" s="1">
        <v>1687</v>
      </c>
      <c r="C3193" s="1" t="s">
        <v>11322</v>
      </c>
      <c r="D3193" s="1" t="s">
        <v>11323</v>
      </c>
      <c r="E3193" s="1">
        <v>3192</v>
      </c>
      <c r="F3193" s="1">
        <v>15</v>
      </c>
      <c r="G3193" s="1" t="s">
        <v>5576</v>
      </c>
      <c r="H3193" s="1" t="s">
        <v>6470</v>
      </c>
      <c r="I3193" s="1">
        <v>10</v>
      </c>
      <c r="L3193" s="1">
        <v>2</v>
      </c>
      <c r="M3193" s="1" t="s">
        <v>12753</v>
      </c>
      <c r="N3193" s="1" t="s">
        <v>13256</v>
      </c>
      <c r="T3193" s="1" t="s">
        <v>11389</v>
      </c>
      <c r="U3193" s="1" t="s">
        <v>322</v>
      </c>
      <c r="V3193" s="1" t="s">
        <v>6685</v>
      </c>
      <c r="Y3193" s="1" t="s">
        <v>1443</v>
      </c>
      <c r="Z3193" s="1" t="s">
        <v>7443</v>
      </c>
      <c r="AC3193" s="1">
        <v>8</v>
      </c>
      <c r="AD3193" s="1" t="s">
        <v>429</v>
      </c>
      <c r="AE3193" s="1" t="s">
        <v>8759</v>
      </c>
      <c r="AV3193" s="1" t="s">
        <v>621</v>
      </c>
      <c r="AW3193" s="1" t="s">
        <v>9702</v>
      </c>
      <c r="BB3193" s="1" t="s">
        <v>322</v>
      </c>
      <c r="BC3193" s="1" t="s">
        <v>6685</v>
      </c>
      <c r="BD3193" s="1" t="s">
        <v>5899</v>
      </c>
      <c r="BE3193" s="1" t="s">
        <v>8583</v>
      </c>
      <c r="BF3193" s="1" t="s">
        <v>11884</v>
      </c>
    </row>
    <row r="3194" spans="1:58" ht="13.5" customHeight="1" x14ac:dyDescent="0.25">
      <c r="A3194" s="4" t="str">
        <f t="shared" si="96"/>
        <v>1687_풍각남면_310</v>
      </c>
      <c r="B3194" s="1">
        <v>1687</v>
      </c>
      <c r="C3194" s="1" t="s">
        <v>11322</v>
      </c>
      <c r="D3194" s="1" t="s">
        <v>11323</v>
      </c>
      <c r="E3194" s="1">
        <v>3193</v>
      </c>
      <c r="F3194" s="1">
        <v>15</v>
      </c>
      <c r="G3194" s="1" t="s">
        <v>5576</v>
      </c>
      <c r="H3194" s="1" t="s">
        <v>6470</v>
      </c>
      <c r="I3194" s="1">
        <v>10</v>
      </c>
      <c r="L3194" s="1">
        <v>2</v>
      </c>
      <c r="M3194" s="1" t="s">
        <v>12753</v>
      </c>
      <c r="N3194" s="1" t="s">
        <v>13256</v>
      </c>
      <c r="T3194" s="1" t="s">
        <v>11389</v>
      </c>
      <c r="U3194" s="1" t="s">
        <v>326</v>
      </c>
      <c r="V3194" s="1" t="s">
        <v>6686</v>
      </c>
      <c r="Y3194" s="1" t="s">
        <v>2028</v>
      </c>
      <c r="Z3194" s="1" t="s">
        <v>8588</v>
      </c>
      <c r="AC3194" s="1">
        <v>5</v>
      </c>
      <c r="AD3194" s="1" t="s">
        <v>133</v>
      </c>
      <c r="AE3194" s="1" t="s">
        <v>8727</v>
      </c>
      <c r="AW3194" s="1" t="s">
        <v>9702</v>
      </c>
      <c r="BC3194" s="1" t="s">
        <v>6685</v>
      </c>
      <c r="BE3194" s="1" t="s">
        <v>8583</v>
      </c>
      <c r="BF3194" s="1" t="s">
        <v>11882</v>
      </c>
    </row>
    <row r="3195" spans="1:58" ht="13.5" customHeight="1" x14ac:dyDescent="0.25">
      <c r="A3195" s="4" t="str">
        <f t="shared" si="96"/>
        <v>1687_풍각남면_310</v>
      </c>
      <c r="B3195" s="1">
        <v>1687</v>
      </c>
      <c r="C3195" s="1" t="s">
        <v>11322</v>
      </c>
      <c r="D3195" s="1" t="s">
        <v>11323</v>
      </c>
      <c r="E3195" s="1">
        <v>3194</v>
      </c>
      <c r="F3195" s="1">
        <v>15</v>
      </c>
      <c r="G3195" s="1" t="s">
        <v>5576</v>
      </c>
      <c r="H3195" s="1" t="s">
        <v>6470</v>
      </c>
      <c r="I3195" s="1">
        <v>10</v>
      </c>
      <c r="L3195" s="1">
        <v>2</v>
      </c>
      <c r="M3195" s="1" t="s">
        <v>12753</v>
      </c>
      <c r="N3195" s="1" t="s">
        <v>13256</v>
      </c>
      <c r="T3195" s="1" t="s">
        <v>11389</v>
      </c>
      <c r="U3195" s="1" t="s">
        <v>326</v>
      </c>
      <c r="V3195" s="1" t="s">
        <v>6686</v>
      </c>
      <c r="Y3195" s="1" t="s">
        <v>5906</v>
      </c>
      <c r="Z3195" s="1" t="s">
        <v>8589</v>
      </c>
      <c r="AC3195" s="1">
        <v>3</v>
      </c>
      <c r="AD3195" s="1" t="s">
        <v>96</v>
      </c>
      <c r="AE3195" s="1" t="s">
        <v>8721</v>
      </c>
      <c r="AW3195" s="1" t="s">
        <v>9702</v>
      </c>
      <c r="BC3195" s="1" t="s">
        <v>6685</v>
      </c>
      <c r="BE3195" s="1" t="s">
        <v>8583</v>
      </c>
      <c r="BF3195" s="1" t="s">
        <v>11880</v>
      </c>
    </row>
    <row r="3196" spans="1:58" ht="13.5" customHeight="1" x14ac:dyDescent="0.25">
      <c r="A3196" s="4" t="str">
        <f t="shared" si="96"/>
        <v>1687_풍각남면_310</v>
      </c>
      <c r="B3196" s="1">
        <v>1687</v>
      </c>
      <c r="C3196" s="1" t="s">
        <v>11322</v>
      </c>
      <c r="D3196" s="1" t="s">
        <v>11323</v>
      </c>
      <c r="E3196" s="1">
        <v>3195</v>
      </c>
      <c r="F3196" s="1">
        <v>15</v>
      </c>
      <c r="G3196" s="1" t="s">
        <v>5576</v>
      </c>
      <c r="H3196" s="1" t="s">
        <v>6470</v>
      </c>
      <c r="I3196" s="1">
        <v>10</v>
      </c>
      <c r="L3196" s="1">
        <v>2</v>
      </c>
      <c r="M3196" s="1" t="s">
        <v>12753</v>
      </c>
      <c r="N3196" s="1" t="s">
        <v>13256</v>
      </c>
      <c r="T3196" s="1" t="s">
        <v>11389</v>
      </c>
      <c r="U3196" s="1" t="s">
        <v>326</v>
      </c>
      <c r="V3196" s="1" t="s">
        <v>6686</v>
      </c>
      <c r="Y3196" s="1" t="s">
        <v>301</v>
      </c>
      <c r="Z3196" s="1" t="s">
        <v>7158</v>
      </c>
      <c r="AC3196" s="1">
        <v>16</v>
      </c>
      <c r="AD3196" s="1" t="s">
        <v>1075</v>
      </c>
      <c r="AE3196" s="1" t="s">
        <v>8769</v>
      </c>
      <c r="AT3196" s="1" t="s">
        <v>326</v>
      </c>
      <c r="AU3196" s="1" t="s">
        <v>6686</v>
      </c>
      <c r="AV3196" s="1" t="s">
        <v>5901</v>
      </c>
      <c r="AW3196" s="1" t="s">
        <v>8584</v>
      </c>
      <c r="BB3196" s="1" t="s">
        <v>1193</v>
      </c>
      <c r="BC3196" s="1" t="s">
        <v>11860</v>
      </c>
      <c r="BD3196" s="1" t="s">
        <v>3688</v>
      </c>
      <c r="BE3196" s="1" t="s">
        <v>7398</v>
      </c>
      <c r="BF3196" s="1" t="s">
        <v>11883</v>
      </c>
    </row>
    <row r="3197" spans="1:58" ht="13.5" customHeight="1" x14ac:dyDescent="0.25">
      <c r="A3197" s="4" t="str">
        <f t="shared" si="96"/>
        <v>1687_풍각남면_310</v>
      </c>
      <c r="B3197" s="1">
        <v>1687</v>
      </c>
      <c r="C3197" s="1" t="s">
        <v>11322</v>
      </c>
      <c r="D3197" s="1" t="s">
        <v>11323</v>
      </c>
      <c r="E3197" s="1">
        <v>3196</v>
      </c>
      <c r="F3197" s="1">
        <v>15</v>
      </c>
      <c r="G3197" s="1" t="s">
        <v>5576</v>
      </c>
      <c r="H3197" s="1" t="s">
        <v>6470</v>
      </c>
      <c r="I3197" s="1">
        <v>10</v>
      </c>
      <c r="L3197" s="1">
        <v>2</v>
      </c>
      <c r="M3197" s="1" t="s">
        <v>12753</v>
      </c>
      <c r="N3197" s="1" t="s">
        <v>13256</v>
      </c>
      <c r="T3197" s="1" t="s">
        <v>11389</v>
      </c>
      <c r="U3197" s="1" t="s">
        <v>322</v>
      </c>
      <c r="V3197" s="1" t="s">
        <v>6685</v>
      </c>
      <c r="Y3197" s="1" t="s">
        <v>1369</v>
      </c>
      <c r="Z3197" s="1" t="s">
        <v>7421</v>
      </c>
      <c r="AC3197" s="1">
        <v>13</v>
      </c>
      <c r="AD3197" s="1" t="s">
        <v>314</v>
      </c>
      <c r="AE3197" s="1" t="s">
        <v>8747</v>
      </c>
      <c r="AU3197" s="1" t="s">
        <v>6686</v>
      </c>
      <c r="AW3197" s="1" t="s">
        <v>8584</v>
      </c>
      <c r="BC3197" s="1" t="s">
        <v>11860</v>
      </c>
      <c r="BE3197" s="1" t="s">
        <v>7398</v>
      </c>
      <c r="BF3197" s="1" t="s">
        <v>11811</v>
      </c>
    </row>
    <row r="3198" spans="1:58" ht="13.5" customHeight="1" x14ac:dyDescent="0.25">
      <c r="A3198" s="4" t="str">
        <f t="shared" si="96"/>
        <v>1687_풍각남면_310</v>
      </c>
      <c r="B3198" s="1">
        <v>1687</v>
      </c>
      <c r="C3198" s="1" t="s">
        <v>11322</v>
      </c>
      <c r="D3198" s="1" t="s">
        <v>11323</v>
      </c>
      <c r="E3198" s="1">
        <v>3197</v>
      </c>
      <c r="F3198" s="1">
        <v>15</v>
      </c>
      <c r="G3198" s="1" t="s">
        <v>5576</v>
      </c>
      <c r="H3198" s="1" t="s">
        <v>6470</v>
      </c>
      <c r="I3198" s="1">
        <v>10</v>
      </c>
      <c r="L3198" s="1">
        <v>2</v>
      </c>
      <c r="M3198" s="1" t="s">
        <v>12753</v>
      </c>
      <c r="N3198" s="1" t="s">
        <v>13256</v>
      </c>
      <c r="T3198" s="1" t="s">
        <v>11389</v>
      </c>
      <c r="U3198" s="1" t="s">
        <v>322</v>
      </c>
      <c r="V3198" s="1" t="s">
        <v>6685</v>
      </c>
      <c r="Y3198" s="1" t="s">
        <v>2136</v>
      </c>
      <c r="Z3198" s="1" t="s">
        <v>7619</v>
      </c>
      <c r="AC3198" s="1">
        <v>11</v>
      </c>
      <c r="AD3198" s="1" t="s">
        <v>192</v>
      </c>
      <c r="AE3198" s="1" t="s">
        <v>8735</v>
      </c>
      <c r="AU3198" s="1" t="s">
        <v>6686</v>
      </c>
      <c r="AW3198" s="1" t="s">
        <v>8584</v>
      </c>
      <c r="BC3198" s="1" t="s">
        <v>11860</v>
      </c>
      <c r="BE3198" s="1" t="s">
        <v>7398</v>
      </c>
      <c r="BF3198" s="1" t="s">
        <v>11817</v>
      </c>
    </row>
    <row r="3199" spans="1:58" ht="13.5" customHeight="1" x14ac:dyDescent="0.25">
      <c r="A3199" s="4" t="str">
        <f t="shared" si="96"/>
        <v>1687_풍각남면_310</v>
      </c>
      <c r="B3199" s="1">
        <v>1687</v>
      </c>
      <c r="C3199" s="1" t="s">
        <v>11322</v>
      </c>
      <c r="D3199" s="1" t="s">
        <v>11323</v>
      </c>
      <c r="E3199" s="1">
        <v>3198</v>
      </c>
      <c r="F3199" s="1">
        <v>15</v>
      </c>
      <c r="G3199" s="1" t="s">
        <v>5576</v>
      </c>
      <c r="H3199" s="1" t="s">
        <v>6470</v>
      </c>
      <c r="I3199" s="1">
        <v>10</v>
      </c>
      <c r="L3199" s="1">
        <v>2</v>
      </c>
      <c r="M3199" s="1" t="s">
        <v>12753</v>
      </c>
      <c r="N3199" s="1" t="s">
        <v>13256</v>
      </c>
      <c r="T3199" s="1" t="s">
        <v>11389</v>
      </c>
      <c r="U3199" s="1" t="s">
        <v>326</v>
      </c>
      <c r="V3199" s="1" t="s">
        <v>6686</v>
      </c>
      <c r="Y3199" s="1" t="s">
        <v>2063</v>
      </c>
      <c r="Z3199" s="1" t="s">
        <v>7602</v>
      </c>
      <c r="AC3199" s="1">
        <v>9</v>
      </c>
      <c r="AD3199" s="1" t="s">
        <v>594</v>
      </c>
      <c r="AE3199" s="1" t="s">
        <v>8763</v>
      </c>
      <c r="AU3199" s="1" t="s">
        <v>6686</v>
      </c>
      <c r="AW3199" s="1" t="s">
        <v>8584</v>
      </c>
      <c r="BC3199" s="1" t="s">
        <v>11860</v>
      </c>
      <c r="BE3199" s="1" t="s">
        <v>7398</v>
      </c>
      <c r="BF3199" s="1" t="s">
        <v>11819</v>
      </c>
    </row>
    <row r="3200" spans="1:58" ht="13.5" customHeight="1" x14ac:dyDescent="0.25">
      <c r="A3200" s="4" t="str">
        <f t="shared" si="96"/>
        <v>1687_풍각남면_310</v>
      </c>
      <c r="B3200" s="1">
        <v>1687</v>
      </c>
      <c r="C3200" s="1" t="s">
        <v>11322</v>
      </c>
      <c r="D3200" s="1" t="s">
        <v>11323</v>
      </c>
      <c r="E3200" s="1">
        <v>3199</v>
      </c>
      <c r="F3200" s="1">
        <v>15</v>
      </c>
      <c r="G3200" s="1" t="s">
        <v>5576</v>
      </c>
      <c r="H3200" s="1" t="s">
        <v>6470</v>
      </c>
      <c r="I3200" s="1">
        <v>10</v>
      </c>
      <c r="L3200" s="1">
        <v>2</v>
      </c>
      <c r="M3200" s="1" t="s">
        <v>12753</v>
      </c>
      <c r="N3200" s="1" t="s">
        <v>13256</v>
      </c>
      <c r="T3200" s="1" t="s">
        <v>11389</v>
      </c>
      <c r="U3200" s="1" t="s">
        <v>326</v>
      </c>
      <c r="V3200" s="1" t="s">
        <v>6686</v>
      </c>
      <c r="Y3200" s="1" t="s">
        <v>5907</v>
      </c>
      <c r="Z3200" s="1" t="s">
        <v>8590</v>
      </c>
      <c r="AC3200" s="1">
        <v>5</v>
      </c>
      <c r="AD3200" s="1" t="s">
        <v>133</v>
      </c>
      <c r="AE3200" s="1" t="s">
        <v>8727</v>
      </c>
      <c r="BB3200" s="1" t="s">
        <v>322</v>
      </c>
      <c r="BC3200" s="1" t="s">
        <v>6685</v>
      </c>
      <c r="BD3200" s="1" t="s">
        <v>4150</v>
      </c>
      <c r="BE3200" s="1" t="s">
        <v>8289</v>
      </c>
      <c r="BF3200" s="1" t="s">
        <v>11883</v>
      </c>
    </row>
    <row r="3201" spans="1:73" ht="13.5" customHeight="1" x14ac:dyDescent="0.25">
      <c r="A3201" s="4" t="str">
        <f t="shared" si="96"/>
        <v>1687_풍각남면_310</v>
      </c>
      <c r="B3201" s="1">
        <v>1687</v>
      </c>
      <c r="C3201" s="1" t="s">
        <v>11322</v>
      </c>
      <c r="D3201" s="1" t="s">
        <v>11323</v>
      </c>
      <c r="E3201" s="1">
        <v>3200</v>
      </c>
      <c r="F3201" s="1">
        <v>15</v>
      </c>
      <c r="G3201" s="1" t="s">
        <v>5576</v>
      </c>
      <c r="H3201" s="1" t="s">
        <v>6470</v>
      </c>
      <c r="I3201" s="1">
        <v>10</v>
      </c>
      <c r="L3201" s="1">
        <v>2</v>
      </c>
      <c r="M3201" s="1" t="s">
        <v>12753</v>
      </c>
      <c r="N3201" s="1" t="s">
        <v>13256</v>
      </c>
      <c r="T3201" s="1" t="s">
        <v>11389</v>
      </c>
      <c r="U3201" s="1" t="s">
        <v>322</v>
      </c>
      <c r="V3201" s="1" t="s">
        <v>6685</v>
      </c>
      <c r="Y3201" s="1" t="s">
        <v>210</v>
      </c>
      <c r="Z3201" s="1" t="s">
        <v>8591</v>
      </c>
      <c r="AC3201" s="1">
        <v>9</v>
      </c>
      <c r="AD3201" s="1" t="s">
        <v>594</v>
      </c>
      <c r="AE3201" s="1" t="s">
        <v>8763</v>
      </c>
      <c r="AV3201" s="1" t="s">
        <v>5908</v>
      </c>
      <c r="AW3201" s="1" t="s">
        <v>9703</v>
      </c>
      <c r="BB3201" s="1" t="s">
        <v>322</v>
      </c>
      <c r="BC3201" s="1" t="s">
        <v>6685</v>
      </c>
      <c r="BD3201" s="1" t="s">
        <v>5235</v>
      </c>
      <c r="BE3201" s="1" t="s">
        <v>9849</v>
      </c>
      <c r="BF3201" s="1" t="s">
        <v>11811</v>
      </c>
    </row>
    <row r="3202" spans="1:73" ht="13.5" customHeight="1" x14ac:dyDescent="0.25">
      <c r="A3202" s="4" t="str">
        <f t="shared" si="96"/>
        <v>1687_풍각남면_310</v>
      </c>
      <c r="B3202" s="1">
        <v>1687</v>
      </c>
      <c r="C3202" s="1" t="s">
        <v>11322</v>
      </c>
      <c r="D3202" s="1" t="s">
        <v>11323</v>
      </c>
      <c r="E3202" s="1">
        <v>3201</v>
      </c>
      <c r="F3202" s="1">
        <v>15</v>
      </c>
      <c r="G3202" s="1" t="s">
        <v>5576</v>
      </c>
      <c r="H3202" s="1" t="s">
        <v>6470</v>
      </c>
      <c r="I3202" s="1">
        <v>10</v>
      </c>
      <c r="L3202" s="1">
        <v>3</v>
      </c>
      <c r="M3202" s="1" t="s">
        <v>12754</v>
      </c>
      <c r="N3202" s="1" t="s">
        <v>13257</v>
      </c>
      <c r="O3202" s="1" t="s">
        <v>6</v>
      </c>
      <c r="P3202" s="1" t="s">
        <v>6578</v>
      </c>
      <c r="T3202" s="1" t="s">
        <v>11368</v>
      </c>
      <c r="U3202" s="1" t="s">
        <v>5909</v>
      </c>
      <c r="V3202" s="1" t="s">
        <v>7023</v>
      </c>
      <c r="W3202" s="1" t="s">
        <v>306</v>
      </c>
      <c r="X3202" s="1" t="s">
        <v>7062</v>
      </c>
      <c r="Y3202" s="1" t="s">
        <v>13593</v>
      </c>
      <c r="Z3202" s="1" t="s">
        <v>13594</v>
      </c>
      <c r="AC3202" s="1">
        <v>37</v>
      </c>
      <c r="AD3202" s="1" t="s">
        <v>124</v>
      </c>
      <c r="AE3202" s="1" t="s">
        <v>8726</v>
      </c>
      <c r="AJ3202" s="1" t="s">
        <v>17</v>
      </c>
      <c r="AK3202" s="1" t="s">
        <v>8908</v>
      </c>
      <c r="AL3202" s="1" t="s">
        <v>86</v>
      </c>
      <c r="AM3202" s="1" t="s">
        <v>8853</v>
      </c>
      <c r="AT3202" s="1" t="s">
        <v>423</v>
      </c>
      <c r="AU3202" s="1" t="s">
        <v>8997</v>
      </c>
      <c r="AV3202" s="1" t="s">
        <v>3335</v>
      </c>
      <c r="AW3202" s="1" t="s">
        <v>7205</v>
      </c>
      <c r="BG3202" s="1" t="s">
        <v>970</v>
      </c>
      <c r="BH3202" s="1" t="s">
        <v>6704</v>
      </c>
      <c r="BI3202" s="1" t="s">
        <v>576</v>
      </c>
      <c r="BJ3202" s="1" t="s">
        <v>7768</v>
      </c>
      <c r="BK3202" s="1" t="s">
        <v>60</v>
      </c>
      <c r="BL3202" s="1" t="s">
        <v>7012</v>
      </c>
      <c r="BM3202" s="1" t="s">
        <v>5670</v>
      </c>
      <c r="BN3202" s="1" t="s">
        <v>10706</v>
      </c>
      <c r="BO3202" s="1" t="s">
        <v>60</v>
      </c>
      <c r="BP3202" s="1" t="s">
        <v>7012</v>
      </c>
      <c r="BQ3202" s="1" t="s">
        <v>5910</v>
      </c>
      <c r="BR3202" s="1" t="s">
        <v>12239</v>
      </c>
      <c r="BS3202" s="1" t="s">
        <v>522</v>
      </c>
      <c r="BT3202" s="1" t="s">
        <v>8889</v>
      </c>
    </row>
    <row r="3203" spans="1:73" ht="13.5" customHeight="1" x14ac:dyDescent="0.25">
      <c r="A3203" s="4" t="str">
        <f t="shared" si="96"/>
        <v>1687_풍각남면_310</v>
      </c>
      <c r="B3203" s="1">
        <v>1687</v>
      </c>
      <c r="C3203" s="1" t="s">
        <v>11322</v>
      </c>
      <c r="D3203" s="1" t="s">
        <v>11323</v>
      </c>
      <c r="E3203" s="1">
        <v>3202</v>
      </c>
      <c r="F3203" s="1">
        <v>15</v>
      </c>
      <c r="G3203" s="1" t="s">
        <v>5576</v>
      </c>
      <c r="H3203" s="1" t="s">
        <v>6470</v>
      </c>
      <c r="I3203" s="1">
        <v>10</v>
      </c>
      <c r="L3203" s="1">
        <v>3</v>
      </c>
      <c r="M3203" s="1" t="s">
        <v>12754</v>
      </c>
      <c r="N3203" s="1" t="s">
        <v>13257</v>
      </c>
      <c r="S3203" s="1" t="s">
        <v>52</v>
      </c>
      <c r="T3203" s="1" t="s">
        <v>6593</v>
      </c>
      <c r="W3203" s="1" t="s">
        <v>98</v>
      </c>
      <c r="X3203" s="1" t="s">
        <v>11439</v>
      </c>
      <c r="Y3203" s="1" t="s">
        <v>140</v>
      </c>
      <c r="Z3203" s="1" t="s">
        <v>7129</v>
      </c>
      <c r="AC3203" s="1">
        <v>32</v>
      </c>
      <c r="AD3203" s="1" t="s">
        <v>633</v>
      </c>
      <c r="AE3203" s="1" t="s">
        <v>7260</v>
      </c>
      <c r="AJ3203" s="1" t="s">
        <v>17</v>
      </c>
      <c r="AK3203" s="1" t="s">
        <v>8908</v>
      </c>
      <c r="AL3203" s="1" t="s">
        <v>56</v>
      </c>
      <c r="AM3203" s="1" t="s">
        <v>11552</v>
      </c>
      <c r="AT3203" s="1" t="s">
        <v>78</v>
      </c>
      <c r="AU3203" s="1" t="s">
        <v>6689</v>
      </c>
      <c r="AV3203" s="1" t="s">
        <v>13815</v>
      </c>
      <c r="AW3203" s="1" t="s">
        <v>11492</v>
      </c>
      <c r="BG3203" s="1" t="s">
        <v>60</v>
      </c>
      <c r="BH3203" s="1" t="s">
        <v>7012</v>
      </c>
      <c r="BI3203" s="1" t="s">
        <v>5911</v>
      </c>
      <c r="BJ3203" s="1" t="s">
        <v>7949</v>
      </c>
      <c r="BK3203" s="1" t="s">
        <v>60</v>
      </c>
      <c r="BL3203" s="1" t="s">
        <v>7012</v>
      </c>
      <c r="BM3203" s="1" t="s">
        <v>5845</v>
      </c>
      <c r="BN3203" s="1" t="s">
        <v>8180</v>
      </c>
      <c r="BO3203" s="1" t="s">
        <v>60</v>
      </c>
      <c r="BP3203" s="1" t="s">
        <v>7012</v>
      </c>
      <c r="BQ3203" s="1" t="s">
        <v>5912</v>
      </c>
      <c r="BR3203" s="1" t="s">
        <v>12247</v>
      </c>
      <c r="BS3203" s="1" t="s">
        <v>522</v>
      </c>
      <c r="BT3203" s="1" t="s">
        <v>8889</v>
      </c>
    </row>
    <row r="3204" spans="1:73" ht="13.5" customHeight="1" x14ac:dyDescent="0.25">
      <c r="A3204" s="4" t="str">
        <f t="shared" si="96"/>
        <v>1687_풍각남면_310</v>
      </c>
      <c r="B3204" s="1">
        <v>1687</v>
      </c>
      <c r="C3204" s="1" t="s">
        <v>11322</v>
      </c>
      <c r="D3204" s="1" t="s">
        <v>11323</v>
      </c>
      <c r="E3204" s="1">
        <v>3203</v>
      </c>
      <c r="F3204" s="1">
        <v>15</v>
      </c>
      <c r="G3204" s="1" t="s">
        <v>5576</v>
      </c>
      <c r="H3204" s="1" t="s">
        <v>6470</v>
      </c>
      <c r="I3204" s="1">
        <v>10</v>
      </c>
      <c r="L3204" s="1">
        <v>4</v>
      </c>
      <c r="M3204" s="1" t="s">
        <v>12755</v>
      </c>
      <c r="N3204" s="1" t="s">
        <v>13258</v>
      </c>
      <c r="T3204" s="1" t="s">
        <v>11369</v>
      </c>
      <c r="U3204" s="1" t="s">
        <v>58</v>
      </c>
      <c r="V3204" s="1" t="s">
        <v>6774</v>
      </c>
      <c r="W3204" s="1" t="s">
        <v>84</v>
      </c>
      <c r="X3204" s="1" t="s">
        <v>11440</v>
      </c>
      <c r="Y3204" s="1" t="s">
        <v>5913</v>
      </c>
      <c r="Z3204" s="1" t="s">
        <v>8254</v>
      </c>
      <c r="AC3204" s="1">
        <v>66</v>
      </c>
      <c r="AD3204" s="1" t="s">
        <v>333</v>
      </c>
      <c r="AE3204" s="1" t="s">
        <v>8749</v>
      </c>
      <c r="AJ3204" s="1" t="s">
        <v>17</v>
      </c>
      <c r="AK3204" s="1" t="s">
        <v>8908</v>
      </c>
      <c r="AL3204" s="1" t="s">
        <v>5914</v>
      </c>
      <c r="AM3204" s="1" t="s">
        <v>8961</v>
      </c>
      <c r="AT3204" s="1" t="s">
        <v>471</v>
      </c>
      <c r="AU3204" s="1" t="s">
        <v>9170</v>
      </c>
      <c r="AV3204" s="1" t="s">
        <v>5915</v>
      </c>
      <c r="AW3204" s="1" t="s">
        <v>9704</v>
      </c>
      <c r="BG3204" s="1" t="s">
        <v>1110</v>
      </c>
      <c r="BH3204" s="1" t="s">
        <v>9220</v>
      </c>
      <c r="BI3204" s="1" t="s">
        <v>2456</v>
      </c>
      <c r="BJ3204" s="1" t="s">
        <v>10081</v>
      </c>
      <c r="BK3204" s="1" t="s">
        <v>5916</v>
      </c>
      <c r="BL3204" s="1" t="s">
        <v>10379</v>
      </c>
      <c r="BM3204" s="1" t="s">
        <v>5917</v>
      </c>
      <c r="BN3204" s="1" t="s">
        <v>7078</v>
      </c>
      <c r="BO3204" s="1" t="s">
        <v>471</v>
      </c>
      <c r="BP3204" s="1" t="s">
        <v>9170</v>
      </c>
      <c r="BQ3204" s="1" t="s">
        <v>5918</v>
      </c>
      <c r="BR3204" s="1" t="s">
        <v>12048</v>
      </c>
      <c r="BS3204" s="1" t="s">
        <v>56</v>
      </c>
      <c r="BT3204" s="1" t="s">
        <v>11552</v>
      </c>
    </row>
    <row r="3205" spans="1:73" ht="13.5" customHeight="1" x14ac:dyDescent="0.25">
      <c r="A3205" s="4" t="str">
        <f t="shared" si="96"/>
        <v>1687_풍각남면_310</v>
      </c>
      <c r="B3205" s="1">
        <v>1687</v>
      </c>
      <c r="C3205" s="1" t="s">
        <v>11322</v>
      </c>
      <c r="D3205" s="1" t="s">
        <v>11323</v>
      </c>
      <c r="E3205" s="1">
        <v>3204</v>
      </c>
      <c r="F3205" s="1">
        <v>15</v>
      </c>
      <c r="G3205" s="1" t="s">
        <v>5576</v>
      </c>
      <c r="H3205" s="1" t="s">
        <v>6470</v>
      </c>
      <c r="I3205" s="1">
        <v>10</v>
      </c>
      <c r="L3205" s="1">
        <v>4</v>
      </c>
      <c r="M3205" s="1" t="s">
        <v>12755</v>
      </c>
      <c r="N3205" s="1" t="s">
        <v>13258</v>
      </c>
      <c r="S3205" s="1" t="s">
        <v>3040</v>
      </c>
      <c r="T3205" s="1" t="s">
        <v>6636</v>
      </c>
      <c r="Y3205" s="1" t="s">
        <v>1963</v>
      </c>
      <c r="Z3205" s="1" t="s">
        <v>8517</v>
      </c>
      <c r="AF3205" s="1" t="s">
        <v>412</v>
      </c>
      <c r="AG3205" s="1" t="s">
        <v>8778</v>
      </c>
      <c r="AH3205" s="1" t="s">
        <v>163</v>
      </c>
      <c r="AI3205" s="1" t="s">
        <v>8851</v>
      </c>
    </row>
    <row r="3206" spans="1:73" ht="13.5" customHeight="1" x14ac:dyDescent="0.25">
      <c r="A3206" s="4" t="str">
        <f t="shared" si="96"/>
        <v>1687_풍각남면_310</v>
      </c>
      <c r="B3206" s="1">
        <v>1687</v>
      </c>
      <c r="C3206" s="1" t="s">
        <v>11322</v>
      </c>
      <c r="D3206" s="1" t="s">
        <v>11323</v>
      </c>
      <c r="E3206" s="1">
        <v>3205</v>
      </c>
      <c r="F3206" s="1">
        <v>15</v>
      </c>
      <c r="G3206" s="1" t="s">
        <v>5576</v>
      </c>
      <c r="H3206" s="1" t="s">
        <v>6470</v>
      </c>
      <c r="I3206" s="1">
        <v>10</v>
      </c>
      <c r="L3206" s="1">
        <v>4</v>
      </c>
      <c r="M3206" s="1" t="s">
        <v>12755</v>
      </c>
      <c r="N3206" s="1" t="s">
        <v>13258</v>
      </c>
      <c r="S3206" s="1" t="s">
        <v>1586</v>
      </c>
      <c r="T3206" s="1" t="s">
        <v>6618</v>
      </c>
      <c r="W3206" s="1" t="s">
        <v>145</v>
      </c>
      <c r="X3206" s="1" t="s">
        <v>7059</v>
      </c>
      <c r="Y3206" s="1" t="s">
        <v>405</v>
      </c>
      <c r="Z3206" s="1" t="s">
        <v>7177</v>
      </c>
      <c r="AF3206" s="1" t="s">
        <v>5919</v>
      </c>
      <c r="AG3206" s="1" t="s">
        <v>11630</v>
      </c>
      <c r="AH3206" s="1" t="s">
        <v>1095</v>
      </c>
      <c r="AI3206" s="1" t="s">
        <v>11632</v>
      </c>
    </row>
    <row r="3207" spans="1:73" ht="13.5" customHeight="1" x14ac:dyDescent="0.25">
      <c r="A3207" s="4" t="str">
        <f t="shared" si="96"/>
        <v>1687_풍각남면_310</v>
      </c>
      <c r="B3207" s="1">
        <v>1687</v>
      </c>
      <c r="C3207" s="1" t="s">
        <v>11322</v>
      </c>
      <c r="D3207" s="1" t="s">
        <v>11323</v>
      </c>
      <c r="E3207" s="1">
        <v>3206</v>
      </c>
      <c r="F3207" s="1">
        <v>15</v>
      </c>
      <c r="G3207" s="1" t="s">
        <v>5576</v>
      </c>
      <c r="H3207" s="1" t="s">
        <v>6470</v>
      </c>
      <c r="I3207" s="1">
        <v>10</v>
      </c>
      <c r="L3207" s="1">
        <v>4</v>
      </c>
      <c r="M3207" s="1" t="s">
        <v>12755</v>
      </c>
      <c r="N3207" s="1" t="s">
        <v>13258</v>
      </c>
      <c r="S3207" s="1" t="s">
        <v>93</v>
      </c>
      <c r="T3207" s="1" t="s">
        <v>6597</v>
      </c>
      <c r="Y3207" s="1" t="s">
        <v>225</v>
      </c>
      <c r="Z3207" s="1" t="s">
        <v>7144</v>
      </c>
      <c r="AC3207" s="1">
        <v>30</v>
      </c>
      <c r="AD3207" s="1" t="s">
        <v>136</v>
      </c>
      <c r="AE3207" s="1" t="s">
        <v>8728</v>
      </c>
      <c r="AF3207" s="1" t="s">
        <v>97</v>
      </c>
      <c r="AG3207" s="1" t="s">
        <v>8774</v>
      </c>
    </row>
    <row r="3208" spans="1:73" ht="13.5" customHeight="1" x14ac:dyDescent="0.25">
      <c r="A3208" s="4" t="str">
        <f t="shared" si="96"/>
        <v>1687_풍각남면_310</v>
      </c>
      <c r="B3208" s="1">
        <v>1687</v>
      </c>
      <c r="C3208" s="1" t="s">
        <v>11322</v>
      </c>
      <c r="D3208" s="1" t="s">
        <v>11323</v>
      </c>
      <c r="E3208" s="1">
        <v>3207</v>
      </c>
      <c r="F3208" s="1">
        <v>15</v>
      </c>
      <c r="G3208" s="1" t="s">
        <v>5576</v>
      </c>
      <c r="H3208" s="1" t="s">
        <v>6470</v>
      </c>
      <c r="I3208" s="1">
        <v>10</v>
      </c>
      <c r="L3208" s="1">
        <v>4</v>
      </c>
      <c r="M3208" s="1" t="s">
        <v>12755</v>
      </c>
      <c r="N3208" s="1" t="s">
        <v>13258</v>
      </c>
      <c r="S3208" s="1" t="s">
        <v>93</v>
      </c>
      <c r="T3208" s="1" t="s">
        <v>6597</v>
      </c>
      <c r="Y3208" s="1" t="s">
        <v>5615</v>
      </c>
      <c r="Z3208" s="1" t="s">
        <v>8515</v>
      </c>
      <c r="AC3208" s="1">
        <v>6</v>
      </c>
      <c r="AD3208" s="1" t="s">
        <v>333</v>
      </c>
      <c r="AE3208" s="1" t="s">
        <v>8749</v>
      </c>
      <c r="AF3208" s="1" t="s">
        <v>97</v>
      </c>
      <c r="AG3208" s="1" t="s">
        <v>8774</v>
      </c>
    </row>
    <row r="3209" spans="1:73" ht="13.5" customHeight="1" x14ac:dyDescent="0.25">
      <c r="A3209" s="4" t="str">
        <f t="shared" si="96"/>
        <v>1687_풍각남면_310</v>
      </c>
      <c r="B3209" s="1">
        <v>1687</v>
      </c>
      <c r="C3209" s="1" t="s">
        <v>11322</v>
      </c>
      <c r="D3209" s="1" t="s">
        <v>11323</v>
      </c>
      <c r="E3209" s="1">
        <v>3208</v>
      </c>
      <c r="F3209" s="1">
        <v>15</v>
      </c>
      <c r="G3209" s="1" t="s">
        <v>5576</v>
      </c>
      <c r="H3209" s="1" t="s">
        <v>6470</v>
      </c>
      <c r="I3209" s="1">
        <v>10</v>
      </c>
      <c r="L3209" s="1">
        <v>4</v>
      </c>
      <c r="M3209" s="1" t="s">
        <v>12755</v>
      </c>
      <c r="N3209" s="1" t="s">
        <v>13258</v>
      </c>
      <c r="T3209" s="1" t="s">
        <v>11389</v>
      </c>
      <c r="U3209" s="1" t="s">
        <v>413</v>
      </c>
      <c r="V3209" s="1" t="s">
        <v>6695</v>
      </c>
      <c r="Y3209" s="1" t="s">
        <v>2733</v>
      </c>
      <c r="Z3209" s="1" t="s">
        <v>8412</v>
      </c>
      <c r="AC3209" s="1">
        <v>39</v>
      </c>
      <c r="AD3209" s="1" t="s">
        <v>347</v>
      </c>
      <c r="AE3209" s="1" t="s">
        <v>8751</v>
      </c>
      <c r="AF3209" s="1" t="s">
        <v>97</v>
      </c>
      <c r="AG3209" s="1" t="s">
        <v>8774</v>
      </c>
      <c r="AT3209" s="1" t="s">
        <v>44</v>
      </c>
      <c r="AU3209" s="1" t="s">
        <v>6669</v>
      </c>
      <c r="AV3209" s="1" t="s">
        <v>1791</v>
      </c>
      <c r="AW3209" s="1" t="s">
        <v>8099</v>
      </c>
      <c r="BB3209" s="1" t="s">
        <v>46</v>
      </c>
      <c r="BC3209" s="1" t="s">
        <v>6783</v>
      </c>
      <c r="BD3209" s="1" t="s">
        <v>5920</v>
      </c>
      <c r="BE3209" s="1" t="s">
        <v>9876</v>
      </c>
    </row>
    <row r="3210" spans="1:73" ht="13.5" customHeight="1" x14ac:dyDescent="0.25">
      <c r="A3210" s="4" t="str">
        <f t="shared" si="96"/>
        <v>1687_풍각남면_310</v>
      </c>
      <c r="B3210" s="1">
        <v>1687</v>
      </c>
      <c r="C3210" s="1" t="s">
        <v>11322</v>
      </c>
      <c r="D3210" s="1" t="s">
        <v>11323</v>
      </c>
      <c r="E3210" s="1">
        <v>3209</v>
      </c>
      <c r="F3210" s="1">
        <v>15</v>
      </c>
      <c r="G3210" s="1" t="s">
        <v>5576</v>
      </c>
      <c r="H3210" s="1" t="s">
        <v>6470</v>
      </c>
      <c r="I3210" s="1">
        <v>10</v>
      </c>
      <c r="L3210" s="1">
        <v>4</v>
      </c>
      <c r="M3210" s="1" t="s">
        <v>12755</v>
      </c>
      <c r="N3210" s="1" t="s">
        <v>13258</v>
      </c>
      <c r="T3210" s="1" t="s">
        <v>11389</v>
      </c>
      <c r="U3210" s="1" t="s">
        <v>324</v>
      </c>
      <c r="V3210" s="1" t="s">
        <v>6693</v>
      </c>
      <c r="Y3210" s="1" t="s">
        <v>1421</v>
      </c>
      <c r="Z3210" s="1" t="s">
        <v>7439</v>
      </c>
      <c r="AC3210" s="1">
        <v>54</v>
      </c>
      <c r="AD3210" s="1" t="s">
        <v>264</v>
      </c>
      <c r="AE3210" s="1" t="s">
        <v>8743</v>
      </c>
      <c r="AT3210" s="1" t="s">
        <v>1171</v>
      </c>
      <c r="AU3210" s="1" t="s">
        <v>7037</v>
      </c>
      <c r="AV3210" s="1" t="s">
        <v>5921</v>
      </c>
      <c r="AW3210" s="1" t="s">
        <v>9705</v>
      </c>
      <c r="BB3210" s="1" t="s">
        <v>83</v>
      </c>
      <c r="BC3210" s="1" t="s">
        <v>11816</v>
      </c>
      <c r="BD3210" s="1" t="s">
        <v>5922</v>
      </c>
      <c r="BE3210" s="1" t="s">
        <v>9877</v>
      </c>
    </row>
    <row r="3211" spans="1:73" ht="13.5" customHeight="1" x14ac:dyDescent="0.25">
      <c r="A3211" s="4" t="str">
        <f t="shared" si="96"/>
        <v>1687_풍각남면_310</v>
      </c>
      <c r="B3211" s="1">
        <v>1687</v>
      </c>
      <c r="C3211" s="1" t="s">
        <v>11322</v>
      </c>
      <c r="D3211" s="1" t="s">
        <v>11323</v>
      </c>
      <c r="E3211" s="1">
        <v>3210</v>
      </c>
      <c r="F3211" s="1">
        <v>15</v>
      </c>
      <c r="G3211" s="1" t="s">
        <v>5576</v>
      </c>
      <c r="H3211" s="1" t="s">
        <v>6470</v>
      </c>
      <c r="I3211" s="1">
        <v>10</v>
      </c>
      <c r="L3211" s="1">
        <v>4</v>
      </c>
      <c r="M3211" s="1" t="s">
        <v>12755</v>
      </c>
      <c r="N3211" s="1" t="s">
        <v>13258</v>
      </c>
      <c r="T3211" s="1" t="s">
        <v>11389</v>
      </c>
      <c r="U3211" s="1" t="s">
        <v>322</v>
      </c>
      <c r="V3211" s="1" t="s">
        <v>6685</v>
      </c>
      <c r="Y3211" s="1" t="s">
        <v>5137</v>
      </c>
      <c r="Z3211" s="1" t="s">
        <v>7806</v>
      </c>
      <c r="AC3211" s="1">
        <v>41</v>
      </c>
      <c r="AD3211" s="1" t="s">
        <v>287</v>
      </c>
      <c r="AE3211" s="1" t="s">
        <v>8744</v>
      </c>
      <c r="AF3211" s="1" t="s">
        <v>4966</v>
      </c>
      <c r="AG3211" s="1" t="s">
        <v>8822</v>
      </c>
      <c r="AT3211" s="1" t="s">
        <v>1171</v>
      </c>
      <c r="AU3211" s="1" t="s">
        <v>7037</v>
      </c>
      <c r="AV3211" s="1" t="s">
        <v>1791</v>
      </c>
      <c r="AW3211" s="1" t="s">
        <v>8099</v>
      </c>
      <c r="BB3211" s="1" t="s">
        <v>46</v>
      </c>
      <c r="BC3211" s="1" t="s">
        <v>6783</v>
      </c>
      <c r="BD3211" s="1" t="s">
        <v>5920</v>
      </c>
      <c r="BE3211" s="1" t="s">
        <v>9876</v>
      </c>
    </row>
    <row r="3212" spans="1:73" ht="13.5" customHeight="1" x14ac:dyDescent="0.25">
      <c r="A3212" s="4" t="str">
        <f t="shared" si="96"/>
        <v>1687_풍각남면_310</v>
      </c>
      <c r="B3212" s="1">
        <v>1687</v>
      </c>
      <c r="C3212" s="1" t="s">
        <v>11322</v>
      </c>
      <c r="D3212" s="1" t="s">
        <v>11323</v>
      </c>
      <c r="E3212" s="1">
        <v>3211</v>
      </c>
      <c r="F3212" s="1">
        <v>15</v>
      </c>
      <c r="G3212" s="1" t="s">
        <v>5576</v>
      </c>
      <c r="H3212" s="1" t="s">
        <v>6470</v>
      </c>
      <c r="I3212" s="1">
        <v>10</v>
      </c>
      <c r="L3212" s="1">
        <v>5</v>
      </c>
      <c r="M3212" s="1" t="s">
        <v>12756</v>
      </c>
      <c r="N3212" s="1" t="s">
        <v>13259</v>
      </c>
      <c r="O3212" s="1" t="s">
        <v>6</v>
      </c>
      <c r="P3212" s="1" t="s">
        <v>6578</v>
      </c>
      <c r="T3212" s="1" t="s">
        <v>11368</v>
      </c>
      <c r="U3212" s="1" t="s">
        <v>5923</v>
      </c>
      <c r="V3212" s="1" t="s">
        <v>7024</v>
      </c>
      <c r="W3212" s="1" t="s">
        <v>306</v>
      </c>
      <c r="X3212" s="1" t="s">
        <v>7062</v>
      </c>
      <c r="Y3212" s="1" t="s">
        <v>2166</v>
      </c>
      <c r="Z3212" s="1" t="s">
        <v>8592</v>
      </c>
      <c r="AC3212" s="1">
        <v>40</v>
      </c>
      <c r="AD3212" s="1" t="s">
        <v>327</v>
      </c>
      <c r="AE3212" s="1" t="s">
        <v>8748</v>
      </c>
      <c r="AJ3212" s="1" t="s">
        <v>17</v>
      </c>
      <c r="AK3212" s="1" t="s">
        <v>8908</v>
      </c>
      <c r="AL3212" s="1" t="s">
        <v>86</v>
      </c>
      <c r="AM3212" s="1" t="s">
        <v>8853</v>
      </c>
      <c r="AT3212" s="1" t="s">
        <v>60</v>
      </c>
      <c r="AU3212" s="1" t="s">
        <v>7012</v>
      </c>
      <c r="AV3212" s="1" t="s">
        <v>1292</v>
      </c>
      <c r="AW3212" s="1" t="s">
        <v>8145</v>
      </c>
      <c r="BG3212" s="1" t="s">
        <v>60</v>
      </c>
      <c r="BH3212" s="1" t="s">
        <v>7012</v>
      </c>
      <c r="BI3212" s="1" t="s">
        <v>4005</v>
      </c>
      <c r="BJ3212" s="1" t="s">
        <v>8324</v>
      </c>
      <c r="BK3212" s="1" t="s">
        <v>60</v>
      </c>
      <c r="BL3212" s="1" t="s">
        <v>7012</v>
      </c>
      <c r="BM3212" s="1" t="s">
        <v>13766</v>
      </c>
      <c r="BN3212" s="1" t="s">
        <v>11493</v>
      </c>
      <c r="BO3212" s="1" t="s">
        <v>423</v>
      </c>
      <c r="BP3212" s="1" t="s">
        <v>8997</v>
      </c>
      <c r="BQ3212" s="1" t="s">
        <v>5924</v>
      </c>
      <c r="BR3212" s="1" t="s">
        <v>12004</v>
      </c>
      <c r="BS3212" s="1" t="s">
        <v>56</v>
      </c>
      <c r="BT3212" s="1" t="s">
        <v>11552</v>
      </c>
    </row>
    <row r="3213" spans="1:73" ht="13.5" customHeight="1" x14ac:dyDescent="0.25">
      <c r="A3213" s="4" t="str">
        <f t="shared" si="96"/>
        <v>1687_풍각남면_310</v>
      </c>
      <c r="B3213" s="1">
        <v>1687</v>
      </c>
      <c r="C3213" s="1" t="s">
        <v>11322</v>
      </c>
      <c r="D3213" s="1" t="s">
        <v>11323</v>
      </c>
      <c r="E3213" s="1">
        <v>3212</v>
      </c>
      <c r="F3213" s="1">
        <v>15</v>
      </c>
      <c r="G3213" s="1" t="s">
        <v>5576</v>
      </c>
      <c r="H3213" s="1" t="s">
        <v>6470</v>
      </c>
      <c r="I3213" s="1">
        <v>11</v>
      </c>
      <c r="J3213" s="1" t="s">
        <v>5925</v>
      </c>
      <c r="K3213" s="1" t="s">
        <v>11358</v>
      </c>
      <c r="L3213" s="1">
        <v>1</v>
      </c>
      <c r="M3213" s="1" t="s">
        <v>12757</v>
      </c>
      <c r="N3213" s="1" t="s">
        <v>13260</v>
      </c>
      <c r="O3213" s="1" t="s">
        <v>6</v>
      </c>
      <c r="P3213" s="1" t="s">
        <v>6578</v>
      </c>
      <c r="T3213" s="1" t="s">
        <v>11368</v>
      </c>
      <c r="U3213" s="1" t="s">
        <v>5926</v>
      </c>
      <c r="V3213" s="1" t="s">
        <v>7025</v>
      </c>
      <c r="W3213" s="1" t="s">
        <v>139</v>
      </c>
      <c r="X3213" s="1" t="s">
        <v>11441</v>
      </c>
      <c r="Y3213" s="1" t="s">
        <v>3198</v>
      </c>
      <c r="Z3213" s="1" t="s">
        <v>7697</v>
      </c>
      <c r="AC3213" s="1">
        <v>41</v>
      </c>
      <c r="AD3213" s="1" t="s">
        <v>287</v>
      </c>
      <c r="AE3213" s="1" t="s">
        <v>8744</v>
      </c>
      <c r="AJ3213" s="1" t="s">
        <v>17</v>
      </c>
      <c r="AK3213" s="1" t="s">
        <v>8908</v>
      </c>
      <c r="AL3213" s="1" t="s">
        <v>2105</v>
      </c>
      <c r="AM3213" s="1" t="s">
        <v>8935</v>
      </c>
      <c r="AT3213" s="1" t="s">
        <v>60</v>
      </c>
      <c r="AU3213" s="1" t="s">
        <v>7012</v>
      </c>
      <c r="AV3213" s="1" t="s">
        <v>5927</v>
      </c>
      <c r="AW3213" s="1" t="s">
        <v>11799</v>
      </c>
      <c r="BG3213" s="1" t="s">
        <v>60</v>
      </c>
      <c r="BH3213" s="1" t="s">
        <v>7012</v>
      </c>
      <c r="BI3213" s="1" t="s">
        <v>2107</v>
      </c>
      <c r="BJ3213" s="1" t="s">
        <v>10053</v>
      </c>
      <c r="BK3213" s="1" t="s">
        <v>60</v>
      </c>
      <c r="BL3213" s="1" t="s">
        <v>7012</v>
      </c>
      <c r="BM3213" s="1" t="s">
        <v>2108</v>
      </c>
      <c r="BN3213" s="1" t="s">
        <v>8596</v>
      </c>
      <c r="BO3213" s="1" t="s">
        <v>159</v>
      </c>
      <c r="BP3213" s="1" t="s">
        <v>9166</v>
      </c>
      <c r="BQ3213" s="1" t="s">
        <v>5928</v>
      </c>
      <c r="BR3213" s="1" t="s">
        <v>11949</v>
      </c>
      <c r="BS3213" s="1" t="s">
        <v>56</v>
      </c>
      <c r="BT3213" s="1" t="s">
        <v>11552</v>
      </c>
    </row>
    <row r="3214" spans="1:73" ht="13.5" customHeight="1" x14ac:dyDescent="0.25">
      <c r="A3214" s="4" t="str">
        <f t="shared" si="96"/>
        <v>1687_풍각남면_310</v>
      </c>
      <c r="B3214" s="1">
        <v>1687</v>
      </c>
      <c r="C3214" s="1" t="s">
        <v>11322</v>
      </c>
      <c r="D3214" s="1" t="s">
        <v>11323</v>
      </c>
      <c r="E3214" s="1">
        <v>3213</v>
      </c>
      <c r="F3214" s="1">
        <v>15</v>
      </c>
      <c r="G3214" s="1" t="s">
        <v>5576</v>
      </c>
      <c r="H3214" s="1" t="s">
        <v>6470</v>
      </c>
      <c r="I3214" s="1">
        <v>11</v>
      </c>
      <c r="L3214" s="1">
        <v>1</v>
      </c>
      <c r="M3214" s="1" t="s">
        <v>12757</v>
      </c>
      <c r="N3214" s="1" t="s">
        <v>13260</v>
      </c>
      <c r="S3214" s="1" t="s">
        <v>52</v>
      </c>
      <c r="T3214" s="1" t="s">
        <v>6593</v>
      </c>
      <c r="W3214" s="1" t="s">
        <v>84</v>
      </c>
      <c r="X3214" s="1" t="s">
        <v>11440</v>
      </c>
      <c r="Y3214" s="1" t="s">
        <v>140</v>
      </c>
      <c r="Z3214" s="1" t="s">
        <v>7129</v>
      </c>
      <c r="AC3214" s="1">
        <v>22</v>
      </c>
      <c r="AD3214" s="1" t="s">
        <v>253</v>
      </c>
      <c r="AE3214" s="1" t="s">
        <v>8742</v>
      </c>
      <c r="AJ3214" s="1" t="s">
        <v>17</v>
      </c>
      <c r="AK3214" s="1" t="s">
        <v>8908</v>
      </c>
      <c r="AL3214" s="1" t="s">
        <v>522</v>
      </c>
      <c r="AM3214" s="1" t="s">
        <v>8889</v>
      </c>
      <c r="AT3214" s="1" t="s">
        <v>60</v>
      </c>
      <c r="AU3214" s="1" t="s">
        <v>7012</v>
      </c>
      <c r="AV3214" s="1" t="s">
        <v>2592</v>
      </c>
      <c r="AW3214" s="1" t="s">
        <v>7729</v>
      </c>
      <c r="BG3214" s="1" t="s">
        <v>60</v>
      </c>
      <c r="BH3214" s="1" t="s">
        <v>7012</v>
      </c>
      <c r="BI3214" s="1" t="s">
        <v>4156</v>
      </c>
      <c r="BJ3214" s="1" t="s">
        <v>7261</v>
      </c>
      <c r="BK3214" s="1" t="s">
        <v>60</v>
      </c>
      <c r="BL3214" s="1" t="s">
        <v>7012</v>
      </c>
      <c r="BM3214" s="1" t="s">
        <v>2302</v>
      </c>
      <c r="BN3214" s="1" t="s">
        <v>7093</v>
      </c>
      <c r="BO3214" s="1" t="s">
        <v>60</v>
      </c>
      <c r="BP3214" s="1" t="s">
        <v>7012</v>
      </c>
      <c r="BQ3214" s="1" t="s">
        <v>5929</v>
      </c>
      <c r="BR3214" s="1" t="s">
        <v>11232</v>
      </c>
      <c r="BS3214" s="1" t="s">
        <v>77</v>
      </c>
      <c r="BT3214" s="1" t="s">
        <v>8882</v>
      </c>
    </row>
    <row r="3215" spans="1:73" ht="13.5" customHeight="1" x14ac:dyDescent="0.25">
      <c r="A3215" s="4" t="str">
        <f t="shared" si="96"/>
        <v>1687_풍각남면_310</v>
      </c>
      <c r="B3215" s="1">
        <v>1687</v>
      </c>
      <c r="C3215" s="1" t="s">
        <v>11322</v>
      </c>
      <c r="D3215" s="1" t="s">
        <v>11323</v>
      </c>
      <c r="E3215" s="1">
        <v>3214</v>
      </c>
      <c r="F3215" s="1">
        <v>15</v>
      </c>
      <c r="G3215" s="1" t="s">
        <v>5576</v>
      </c>
      <c r="H3215" s="1" t="s">
        <v>6470</v>
      </c>
      <c r="I3215" s="1">
        <v>11</v>
      </c>
      <c r="L3215" s="1">
        <v>2</v>
      </c>
      <c r="M3215" s="1" t="s">
        <v>5930</v>
      </c>
      <c r="N3215" s="1" t="s">
        <v>7746</v>
      </c>
      <c r="T3215" s="1" t="s">
        <v>11368</v>
      </c>
      <c r="U3215" s="1" t="s">
        <v>44</v>
      </c>
      <c r="V3215" s="1" t="s">
        <v>6669</v>
      </c>
      <c r="Y3215" s="1" t="s">
        <v>5930</v>
      </c>
      <c r="Z3215" s="1" t="s">
        <v>7746</v>
      </c>
      <c r="AC3215" s="1">
        <v>64</v>
      </c>
      <c r="AD3215" s="1" t="s">
        <v>72</v>
      </c>
      <c r="AE3215" s="1" t="s">
        <v>8718</v>
      </c>
      <c r="AJ3215" s="1" t="s">
        <v>17</v>
      </c>
      <c r="AK3215" s="1" t="s">
        <v>8908</v>
      </c>
      <c r="AL3215" s="1" t="s">
        <v>636</v>
      </c>
      <c r="AM3215" s="1" t="s">
        <v>8934</v>
      </c>
      <c r="AN3215" s="1" t="s">
        <v>598</v>
      </c>
      <c r="AO3215" s="1" t="s">
        <v>8969</v>
      </c>
      <c r="AP3215" s="1" t="s">
        <v>58</v>
      </c>
      <c r="AQ3215" s="1" t="s">
        <v>6774</v>
      </c>
      <c r="AR3215" s="1" t="s">
        <v>5931</v>
      </c>
      <c r="AS3215" s="1" t="s">
        <v>7730</v>
      </c>
      <c r="AT3215" s="1" t="s">
        <v>44</v>
      </c>
      <c r="AU3215" s="1" t="s">
        <v>6669</v>
      </c>
      <c r="AV3215" s="1" t="s">
        <v>5932</v>
      </c>
      <c r="AW3215" s="1" t="s">
        <v>7538</v>
      </c>
      <c r="BB3215" s="1" t="s">
        <v>53</v>
      </c>
      <c r="BC3215" s="1" t="s">
        <v>6668</v>
      </c>
      <c r="BD3215" s="1" t="s">
        <v>4844</v>
      </c>
      <c r="BE3215" s="1" t="s">
        <v>8308</v>
      </c>
      <c r="BG3215" s="1" t="s">
        <v>44</v>
      </c>
      <c r="BH3215" s="1" t="s">
        <v>6669</v>
      </c>
      <c r="BI3215" s="1" t="s">
        <v>5933</v>
      </c>
      <c r="BJ3215" s="1" t="s">
        <v>10290</v>
      </c>
      <c r="BK3215" s="1" t="s">
        <v>44</v>
      </c>
      <c r="BL3215" s="1" t="s">
        <v>6669</v>
      </c>
      <c r="BM3215" s="1" t="s">
        <v>5934</v>
      </c>
      <c r="BN3215" s="1" t="s">
        <v>11928</v>
      </c>
      <c r="BO3215" s="1" t="s">
        <v>44</v>
      </c>
      <c r="BP3215" s="1" t="s">
        <v>6669</v>
      </c>
      <c r="BQ3215" s="1" t="s">
        <v>2963</v>
      </c>
      <c r="BR3215" s="1" t="s">
        <v>11927</v>
      </c>
      <c r="BS3215" s="1" t="s">
        <v>636</v>
      </c>
      <c r="BT3215" s="1" t="s">
        <v>8934</v>
      </c>
    </row>
    <row r="3216" spans="1:73" ht="13.5" customHeight="1" x14ac:dyDescent="0.25">
      <c r="A3216" s="4" t="str">
        <f t="shared" si="96"/>
        <v>1687_풍각남면_310</v>
      </c>
      <c r="B3216" s="1">
        <v>1687</v>
      </c>
      <c r="C3216" s="1" t="s">
        <v>11322</v>
      </c>
      <c r="D3216" s="1" t="s">
        <v>11323</v>
      </c>
      <c r="E3216" s="1">
        <v>3215</v>
      </c>
      <c r="F3216" s="1">
        <v>15</v>
      </c>
      <c r="G3216" s="1" t="s">
        <v>5576</v>
      </c>
      <c r="H3216" s="1" t="s">
        <v>6470</v>
      </c>
      <c r="I3216" s="1">
        <v>11</v>
      </c>
      <c r="L3216" s="1">
        <v>2</v>
      </c>
      <c r="M3216" s="1" t="s">
        <v>5930</v>
      </c>
      <c r="N3216" s="1" t="s">
        <v>7746</v>
      </c>
      <c r="S3216" s="1" t="s">
        <v>52</v>
      </c>
      <c r="T3216" s="1" t="s">
        <v>6593</v>
      </c>
      <c r="U3216" s="1" t="s">
        <v>53</v>
      </c>
      <c r="V3216" s="1" t="s">
        <v>6668</v>
      </c>
      <c r="Y3216" s="1" t="s">
        <v>1672</v>
      </c>
      <c r="Z3216" s="1" t="s">
        <v>7513</v>
      </c>
      <c r="AC3216" s="1">
        <v>48</v>
      </c>
      <c r="AD3216" s="1" t="s">
        <v>427</v>
      </c>
      <c r="AE3216" s="1" t="s">
        <v>8758</v>
      </c>
      <c r="AJ3216" s="1" t="s">
        <v>17</v>
      </c>
      <c r="AK3216" s="1" t="s">
        <v>8908</v>
      </c>
      <c r="AL3216" s="1" t="s">
        <v>51</v>
      </c>
      <c r="AM3216" s="1" t="s">
        <v>8849</v>
      </c>
      <c r="AN3216" s="1" t="s">
        <v>598</v>
      </c>
      <c r="AO3216" s="1" t="s">
        <v>8969</v>
      </c>
      <c r="AP3216" s="1" t="s">
        <v>58</v>
      </c>
      <c r="AQ3216" s="1" t="s">
        <v>6774</v>
      </c>
      <c r="AR3216" s="1" t="s">
        <v>5931</v>
      </c>
      <c r="AS3216" s="1" t="s">
        <v>7730</v>
      </c>
      <c r="AT3216" s="1" t="s">
        <v>44</v>
      </c>
      <c r="AU3216" s="1" t="s">
        <v>6669</v>
      </c>
      <c r="AV3216" s="1" t="s">
        <v>2655</v>
      </c>
      <c r="AW3216" s="1" t="s">
        <v>7584</v>
      </c>
      <c r="BG3216" s="1" t="s">
        <v>44</v>
      </c>
      <c r="BH3216" s="1" t="s">
        <v>6669</v>
      </c>
      <c r="BI3216" s="1" t="s">
        <v>5686</v>
      </c>
      <c r="BJ3216" s="1" t="s">
        <v>10291</v>
      </c>
      <c r="BK3216" s="1" t="s">
        <v>44</v>
      </c>
      <c r="BL3216" s="1" t="s">
        <v>6669</v>
      </c>
      <c r="BM3216" s="1" t="s">
        <v>5935</v>
      </c>
      <c r="BN3216" s="1" t="s">
        <v>8700</v>
      </c>
      <c r="BO3216" s="1" t="s">
        <v>44</v>
      </c>
      <c r="BP3216" s="1" t="s">
        <v>6669</v>
      </c>
      <c r="BQ3216" s="1" t="s">
        <v>1881</v>
      </c>
      <c r="BR3216" s="1" t="s">
        <v>9349</v>
      </c>
      <c r="BS3216" s="1" t="s">
        <v>56</v>
      </c>
      <c r="BT3216" s="1" t="s">
        <v>11552</v>
      </c>
      <c r="BU3216" s="1" t="s">
        <v>14050</v>
      </c>
    </row>
    <row r="3217" spans="1:72" ht="13.5" customHeight="1" x14ac:dyDescent="0.25">
      <c r="A3217" s="4" t="str">
        <f t="shared" si="96"/>
        <v>1687_풍각남면_310</v>
      </c>
      <c r="B3217" s="1">
        <v>1687</v>
      </c>
      <c r="C3217" s="1" t="s">
        <v>11322</v>
      </c>
      <c r="D3217" s="1" t="s">
        <v>11323</v>
      </c>
      <c r="E3217" s="1">
        <v>3216</v>
      </c>
      <c r="F3217" s="1">
        <v>15</v>
      </c>
      <c r="G3217" s="1" t="s">
        <v>5576</v>
      </c>
      <c r="H3217" s="1" t="s">
        <v>6470</v>
      </c>
      <c r="I3217" s="1">
        <v>11</v>
      </c>
      <c r="L3217" s="1">
        <v>3</v>
      </c>
      <c r="M3217" s="1" t="s">
        <v>2005</v>
      </c>
      <c r="N3217" s="1" t="s">
        <v>7588</v>
      </c>
      <c r="O3217" s="1" t="s">
        <v>443</v>
      </c>
      <c r="P3217" s="1" t="s">
        <v>11371</v>
      </c>
      <c r="T3217" s="1" t="s">
        <v>11369</v>
      </c>
      <c r="U3217" s="1" t="s">
        <v>640</v>
      </c>
      <c r="V3217" s="1" t="s">
        <v>6711</v>
      </c>
      <c r="Y3217" s="1" t="s">
        <v>2005</v>
      </c>
      <c r="Z3217" s="1" t="s">
        <v>7588</v>
      </c>
      <c r="AC3217" s="1">
        <v>31</v>
      </c>
      <c r="AD3217" s="1" t="s">
        <v>247</v>
      </c>
      <c r="AE3217" s="1" t="s">
        <v>8741</v>
      </c>
      <c r="AJ3217" s="1" t="s">
        <v>17</v>
      </c>
      <c r="AK3217" s="1" t="s">
        <v>8908</v>
      </c>
      <c r="AL3217" s="1" t="s">
        <v>1620</v>
      </c>
      <c r="AM3217" s="1" t="s">
        <v>11554</v>
      </c>
      <c r="AN3217" s="1" t="s">
        <v>163</v>
      </c>
      <c r="AO3217" s="1" t="s">
        <v>8851</v>
      </c>
      <c r="AP3217" s="1" t="s">
        <v>58</v>
      </c>
      <c r="AQ3217" s="1" t="s">
        <v>6774</v>
      </c>
      <c r="AR3217" s="1" t="s">
        <v>5936</v>
      </c>
      <c r="AS3217" s="1" t="s">
        <v>11719</v>
      </c>
      <c r="AT3217" s="1" t="s">
        <v>44</v>
      </c>
      <c r="AU3217" s="1" t="s">
        <v>6669</v>
      </c>
      <c r="AV3217" s="1" t="s">
        <v>870</v>
      </c>
      <c r="AW3217" s="1" t="s">
        <v>8634</v>
      </c>
      <c r="BB3217" s="1" t="s">
        <v>46</v>
      </c>
      <c r="BC3217" s="1" t="s">
        <v>6783</v>
      </c>
      <c r="BD3217" s="1" t="s">
        <v>5316</v>
      </c>
      <c r="BE3217" s="1" t="s">
        <v>8429</v>
      </c>
      <c r="BG3217" s="1" t="s">
        <v>60</v>
      </c>
      <c r="BH3217" s="1" t="s">
        <v>7012</v>
      </c>
      <c r="BI3217" s="1" t="s">
        <v>3586</v>
      </c>
      <c r="BJ3217" s="1" t="s">
        <v>7183</v>
      </c>
      <c r="BK3217" s="1" t="s">
        <v>60</v>
      </c>
      <c r="BL3217" s="1" t="s">
        <v>7012</v>
      </c>
      <c r="BM3217" s="1" t="s">
        <v>5937</v>
      </c>
      <c r="BN3217" s="1" t="s">
        <v>10305</v>
      </c>
      <c r="BO3217" s="1" t="s">
        <v>44</v>
      </c>
      <c r="BP3217" s="1" t="s">
        <v>6669</v>
      </c>
      <c r="BQ3217" s="1" t="s">
        <v>1529</v>
      </c>
      <c r="BR3217" s="1" t="s">
        <v>9724</v>
      </c>
      <c r="BS3217" s="1" t="s">
        <v>1394</v>
      </c>
      <c r="BT3217" s="1" t="s">
        <v>8881</v>
      </c>
    </row>
    <row r="3218" spans="1:72" ht="13.5" customHeight="1" x14ac:dyDescent="0.25">
      <c r="A3218" s="4" t="str">
        <f t="shared" si="96"/>
        <v>1687_풍각남면_310</v>
      </c>
      <c r="B3218" s="1">
        <v>1687</v>
      </c>
      <c r="C3218" s="1" t="s">
        <v>11322</v>
      </c>
      <c r="D3218" s="1" t="s">
        <v>11323</v>
      </c>
      <c r="E3218" s="1">
        <v>3217</v>
      </c>
      <c r="F3218" s="1">
        <v>15</v>
      </c>
      <c r="G3218" s="1" t="s">
        <v>5576</v>
      </c>
      <c r="H3218" s="1" t="s">
        <v>6470</v>
      </c>
      <c r="I3218" s="1">
        <v>11</v>
      </c>
      <c r="L3218" s="1">
        <v>3</v>
      </c>
      <c r="M3218" s="1" t="s">
        <v>2005</v>
      </c>
      <c r="N3218" s="1" t="s">
        <v>7588</v>
      </c>
      <c r="S3218" s="1" t="s">
        <v>52</v>
      </c>
      <c r="T3218" s="1" t="s">
        <v>6593</v>
      </c>
      <c r="U3218" s="1" t="s">
        <v>53</v>
      </c>
      <c r="V3218" s="1" t="s">
        <v>6668</v>
      </c>
      <c r="Y3218" s="1" t="s">
        <v>5938</v>
      </c>
      <c r="Z3218" s="1" t="s">
        <v>8593</v>
      </c>
      <c r="AC3218" s="1">
        <v>28</v>
      </c>
      <c r="AD3218" s="1" t="s">
        <v>340</v>
      </c>
      <c r="AE3218" s="1" t="s">
        <v>8750</v>
      </c>
      <c r="AJ3218" s="1" t="s">
        <v>17</v>
      </c>
      <c r="AK3218" s="1" t="s">
        <v>8908</v>
      </c>
      <c r="AL3218" s="1" t="s">
        <v>86</v>
      </c>
      <c r="AM3218" s="1" t="s">
        <v>8853</v>
      </c>
      <c r="AN3218" s="1" t="s">
        <v>598</v>
      </c>
      <c r="AO3218" s="1" t="s">
        <v>8969</v>
      </c>
      <c r="AP3218" s="1" t="s">
        <v>58</v>
      </c>
      <c r="AQ3218" s="1" t="s">
        <v>6774</v>
      </c>
      <c r="AR3218" s="1" t="s">
        <v>5092</v>
      </c>
      <c r="AS3218" s="1" t="s">
        <v>11696</v>
      </c>
      <c r="AT3218" s="1" t="s">
        <v>44</v>
      </c>
      <c r="AU3218" s="1" t="s">
        <v>6669</v>
      </c>
      <c r="AV3218" s="1" t="s">
        <v>1453</v>
      </c>
      <c r="AW3218" s="1" t="s">
        <v>7230</v>
      </c>
      <c r="BB3218" s="1" t="s">
        <v>53</v>
      </c>
      <c r="BC3218" s="1" t="s">
        <v>6668</v>
      </c>
      <c r="BD3218" s="1" t="s">
        <v>5939</v>
      </c>
      <c r="BE3218" s="1" t="s">
        <v>9878</v>
      </c>
      <c r="BG3218" s="1" t="s">
        <v>44</v>
      </c>
      <c r="BH3218" s="1" t="s">
        <v>6669</v>
      </c>
      <c r="BI3218" s="1" t="s">
        <v>2036</v>
      </c>
      <c r="BJ3218" s="1" t="s">
        <v>10049</v>
      </c>
      <c r="BK3218" s="1" t="s">
        <v>44</v>
      </c>
      <c r="BL3218" s="1" t="s">
        <v>6669</v>
      </c>
      <c r="BM3218" s="1" t="s">
        <v>716</v>
      </c>
      <c r="BN3218" s="1" t="s">
        <v>8317</v>
      </c>
      <c r="BO3218" s="1" t="s">
        <v>44</v>
      </c>
      <c r="BP3218" s="1" t="s">
        <v>6669</v>
      </c>
      <c r="BQ3218" s="1" t="s">
        <v>5683</v>
      </c>
      <c r="BR3218" s="1" t="s">
        <v>8531</v>
      </c>
      <c r="BS3218" s="1" t="s">
        <v>51</v>
      </c>
      <c r="BT3218" s="1" t="s">
        <v>8849</v>
      </c>
    </row>
    <row r="3219" spans="1:72" ht="13.5" customHeight="1" x14ac:dyDescent="0.25">
      <c r="A3219" s="4" t="str">
        <f t="shared" si="96"/>
        <v>1687_풍각남면_310</v>
      </c>
      <c r="B3219" s="1">
        <v>1687</v>
      </c>
      <c r="C3219" s="1" t="s">
        <v>11322</v>
      </c>
      <c r="D3219" s="1" t="s">
        <v>11323</v>
      </c>
      <c r="E3219" s="1">
        <v>3218</v>
      </c>
      <c r="F3219" s="1">
        <v>15</v>
      </c>
      <c r="G3219" s="1" t="s">
        <v>5576</v>
      </c>
      <c r="H3219" s="1" t="s">
        <v>6470</v>
      </c>
      <c r="I3219" s="1">
        <v>11</v>
      </c>
      <c r="L3219" s="1">
        <v>3</v>
      </c>
      <c r="M3219" s="1" t="s">
        <v>2005</v>
      </c>
      <c r="N3219" s="1" t="s">
        <v>7588</v>
      </c>
      <c r="S3219" s="1" t="s">
        <v>93</v>
      </c>
      <c r="T3219" s="1" t="s">
        <v>6597</v>
      </c>
      <c r="Y3219" s="1" t="s">
        <v>4612</v>
      </c>
      <c r="Z3219" s="1" t="s">
        <v>7366</v>
      </c>
      <c r="AC3219" s="1">
        <v>3</v>
      </c>
      <c r="AD3219" s="1" t="s">
        <v>96</v>
      </c>
      <c r="AE3219" s="1" t="s">
        <v>8721</v>
      </c>
    </row>
    <row r="3220" spans="1:72" ht="13.5" customHeight="1" x14ac:dyDescent="0.25">
      <c r="A3220" s="4" t="str">
        <f t="shared" si="96"/>
        <v>1687_풍각남면_310</v>
      </c>
      <c r="B3220" s="1">
        <v>1687</v>
      </c>
      <c r="C3220" s="1" t="s">
        <v>11322</v>
      </c>
      <c r="D3220" s="1" t="s">
        <v>11323</v>
      </c>
      <c r="E3220" s="1">
        <v>3219</v>
      </c>
      <c r="F3220" s="1">
        <v>15</v>
      </c>
      <c r="G3220" s="1" t="s">
        <v>5576</v>
      </c>
      <c r="H3220" s="1" t="s">
        <v>6470</v>
      </c>
      <c r="I3220" s="1">
        <v>11</v>
      </c>
      <c r="L3220" s="1">
        <v>4</v>
      </c>
      <c r="M3220" s="1" t="s">
        <v>12758</v>
      </c>
      <c r="N3220" s="1" t="s">
        <v>13261</v>
      </c>
      <c r="O3220" s="1" t="s">
        <v>6</v>
      </c>
      <c r="P3220" s="1" t="s">
        <v>6578</v>
      </c>
      <c r="T3220" s="1" t="s">
        <v>11368</v>
      </c>
      <c r="U3220" s="1" t="s">
        <v>5940</v>
      </c>
      <c r="V3220" s="1" t="s">
        <v>7026</v>
      </c>
      <c r="W3220" s="1" t="s">
        <v>145</v>
      </c>
      <c r="X3220" s="1" t="s">
        <v>7059</v>
      </c>
      <c r="Y3220" s="1" t="s">
        <v>5941</v>
      </c>
      <c r="Z3220" s="1" t="s">
        <v>8594</v>
      </c>
      <c r="AC3220" s="1">
        <v>36</v>
      </c>
      <c r="AD3220" s="1" t="s">
        <v>76</v>
      </c>
      <c r="AE3220" s="1" t="s">
        <v>8719</v>
      </c>
      <c r="AJ3220" s="1" t="s">
        <v>17</v>
      </c>
      <c r="AK3220" s="1" t="s">
        <v>8908</v>
      </c>
      <c r="AL3220" s="1" t="s">
        <v>51</v>
      </c>
      <c r="AM3220" s="1" t="s">
        <v>8849</v>
      </c>
      <c r="AT3220" s="1" t="s">
        <v>180</v>
      </c>
      <c r="AU3220" s="1" t="s">
        <v>6712</v>
      </c>
      <c r="AV3220" s="1" t="s">
        <v>5942</v>
      </c>
      <c r="AW3220" s="1" t="s">
        <v>13335</v>
      </c>
      <c r="BG3220" s="1" t="s">
        <v>471</v>
      </c>
      <c r="BH3220" s="1" t="s">
        <v>9170</v>
      </c>
      <c r="BI3220" s="1" t="s">
        <v>5943</v>
      </c>
      <c r="BJ3220" s="1" t="s">
        <v>7736</v>
      </c>
      <c r="BK3220" s="1" t="s">
        <v>1155</v>
      </c>
      <c r="BL3220" s="1" t="s">
        <v>11764</v>
      </c>
      <c r="BM3220" s="1" t="s">
        <v>5944</v>
      </c>
      <c r="BN3220" s="1" t="s">
        <v>10722</v>
      </c>
      <c r="BO3220" s="1" t="s">
        <v>471</v>
      </c>
      <c r="BP3220" s="1" t="s">
        <v>9170</v>
      </c>
      <c r="BQ3220" s="1" t="s">
        <v>5945</v>
      </c>
      <c r="BR3220" s="1" t="s">
        <v>11233</v>
      </c>
      <c r="BS3220" s="1" t="s">
        <v>537</v>
      </c>
      <c r="BT3220" s="1" t="s">
        <v>8937</v>
      </c>
    </row>
    <row r="3221" spans="1:72" ht="13.5" customHeight="1" x14ac:dyDescent="0.25">
      <c r="A3221" s="4" t="str">
        <f t="shared" si="96"/>
        <v>1687_풍각남면_310</v>
      </c>
      <c r="B3221" s="1">
        <v>1687</v>
      </c>
      <c r="C3221" s="1" t="s">
        <v>11322</v>
      </c>
      <c r="D3221" s="1" t="s">
        <v>11323</v>
      </c>
      <c r="E3221" s="1">
        <v>3220</v>
      </c>
      <c r="F3221" s="1">
        <v>15</v>
      </c>
      <c r="G3221" s="1" t="s">
        <v>5576</v>
      </c>
      <c r="H3221" s="1" t="s">
        <v>6470</v>
      </c>
      <c r="I3221" s="1">
        <v>11</v>
      </c>
      <c r="L3221" s="1">
        <v>4</v>
      </c>
      <c r="M3221" s="1" t="s">
        <v>12758</v>
      </c>
      <c r="N3221" s="1" t="s">
        <v>13261</v>
      </c>
      <c r="S3221" s="1" t="s">
        <v>52</v>
      </c>
      <c r="T3221" s="1" t="s">
        <v>6593</v>
      </c>
      <c r="W3221" s="1" t="s">
        <v>509</v>
      </c>
      <c r="X3221" s="1" t="s">
        <v>7067</v>
      </c>
      <c r="Y3221" s="1" t="s">
        <v>140</v>
      </c>
      <c r="Z3221" s="1" t="s">
        <v>7129</v>
      </c>
      <c r="AC3221" s="1">
        <v>35</v>
      </c>
      <c r="AD3221" s="1" t="s">
        <v>39</v>
      </c>
      <c r="AE3221" s="1" t="s">
        <v>8715</v>
      </c>
      <c r="AJ3221" s="1" t="s">
        <v>17</v>
      </c>
      <c r="AK3221" s="1" t="s">
        <v>8908</v>
      </c>
      <c r="AL3221" s="1" t="s">
        <v>108</v>
      </c>
      <c r="AM3221" s="1" t="s">
        <v>8869</v>
      </c>
      <c r="AT3221" s="1" t="s">
        <v>471</v>
      </c>
      <c r="AU3221" s="1" t="s">
        <v>9170</v>
      </c>
      <c r="AV3221" s="1" t="s">
        <v>1610</v>
      </c>
      <c r="AW3221" s="1" t="s">
        <v>8592</v>
      </c>
      <c r="BG3221" s="1" t="s">
        <v>471</v>
      </c>
      <c r="BH3221" s="1" t="s">
        <v>9170</v>
      </c>
      <c r="BI3221" s="1" t="s">
        <v>5946</v>
      </c>
      <c r="BJ3221" s="1" t="s">
        <v>10292</v>
      </c>
      <c r="BK3221" s="1" t="s">
        <v>471</v>
      </c>
      <c r="BL3221" s="1" t="s">
        <v>9170</v>
      </c>
      <c r="BM3221" s="1" t="s">
        <v>4845</v>
      </c>
      <c r="BN3221" s="1" t="s">
        <v>9601</v>
      </c>
      <c r="BO3221" s="1" t="s">
        <v>471</v>
      </c>
      <c r="BP3221" s="1" t="s">
        <v>9170</v>
      </c>
      <c r="BQ3221" s="1" t="s">
        <v>5947</v>
      </c>
      <c r="BR3221" s="1" t="s">
        <v>11959</v>
      </c>
      <c r="BS3221" s="1" t="s">
        <v>56</v>
      </c>
      <c r="BT3221" s="1" t="s">
        <v>11552</v>
      </c>
    </row>
    <row r="3222" spans="1:72" ht="13.5" customHeight="1" x14ac:dyDescent="0.25">
      <c r="A3222" s="4" t="str">
        <f t="shared" si="96"/>
        <v>1687_풍각남면_310</v>
      </c>
      <c r="B3222" s="1">
        <v>1687</v>
      </c>
      <c r="C3222" s="1" t="s">
        <v>11322</v>
      </c>
      <c r="D3222" s="1" t="s">
        <v>11323</v>
      </c>
      <c r="E3222" s="1">
        <v>3221</v>
      </c>
      <c r="F3222" s="1">
        <v>15</v>
      </c>
      <c r="G3222" s="1" t="s">
        <v>5576</v>
      </c>
      <c r="H3222" s="1" t="s">
        <v>6470</v>
      </c>
      <c r="I3222" s="1">
        <v>11</v>
      </c>
      <c r="L3222" s="1">
        <v>4</v>
      </c>
      <c r="M3222" s="1" t="s">
        <v>12758</v>
      </c>
      <c r="N3222" s="1" t="s">
        <v>13261</v>
      </c>
      <c r="S3222" s="1" t="s">
        <v>93</v>
      </c>
      <c r="T3222" s="1" t="s">
        <v>6597</v>
      </c>
      <c r="Y3222" s="1" t="s">
        <v>5948</v>
      </c>
      <c r="Z3222" s="1" t="s">
        <v>8595</v>
      </c>
      <c r="AC3222" s="1">
        <v>4</v>
      </c>
    </row>
    <row r="3223" spans="1:72" ht="13.5" customHeight="1" x14ac:dyDescent="0.25">
      <c r="A3223" s="4" t="str">
        <f t="shared" si="96"/>
        <v>1687_풍각남면_310</v>
      </c>
      <c r="B3223" s="1">
        <v>1687</v>
      </c>
      <c r="C3223" s="1" t="s">
        <v>11322</v>
      </c>
      <c r="D3223" s="1" t="s">
        <v>11323</v>
      </c>
      <c r="E3223" s="1">
        <v>3222</v>
      </c>
      <c r="F3223" s="1">
        <v>15</v>
      </c>
      <c r="G3223" s="1" t="s">
        <v>5576</v>
      </c>
      <c r="H3223" s="1" t="s">
        <v>6470</v>
      </c>
      <c r="I3223" s="1">
        <v>11</v>
      </c>
      <c r="L3223" s="1">
        <v>5</v>
      </c>
      <c r="M3223" s="1" t="s">
        <v>12759</v>
      </c>
      <c r="N3223" s="1" t="s">
        <v>13262</v>
      </c>
      <c r="O3223" s="1" t="s">
        <v>6</v>
      </c>
      <c r="P3223" s="1" t="s">
        <v>6578</v>
      </c>
      <c r="T3223" s="1" t="s">
        <v>11369</v>
      </c>
      <c r="U3223" s="1" t="s">
        <v>58</v>
      </c>
      <c r="V3223" s="1" t="s">
        <v>6774</v>
      </c>
      <c r="W3223" s="1" t="s">
        <v>84</v>
      </c>
      <c r="X3223" s="1" t="s">
        <v>11440</v>
      </c>
      <c r="Y3223" s="1" t="s">
        <v>5949</v>
      </c>
      <c r="Z3223" s="1" t="s">
        <v>8258</v>
      </c>
      <c r="AC3223" s="1">
        <v>43</v>
      </c>
      <c r="AD3223" s="1" t="s">
        <v>382</v>
      </c>
      <c r="AE3223" s="1" t="s">
        <v>8753</v>
      </c>
      <c r="AJ3223" s="1" t="s">
        <v>17</v>
      </c>
      <c r="AK3223" s="1" t="s">
        <v>8908</v>
      </c>
      <c r="AL3223" s="1" t="s">
        <v>5914</v>
      </c>
      <c r="AM3223" s="1" t="s">
        <v>8961</v>
      </c>
      <c r="AT3223" s="1" t="s">
        <v>334</v>
      </c>
      <c r="AU3223" s="1" t="s">
        <v>6767</v>
      </c>
      <c r="AV3223" s="1" t="s">
        <v>5950</v>
      </c>
      <c r="AW3223" s="1" t="s">
        <v>9706</v>
      </c>
      <c r="BG3223" s="1" t="s">
        <v>1110</v>
      </c>
      <c r="BH3223" s="1" t="s">
        <v>9220</v>
      </c>
      <c r="BI3223" s="1" t="s">
        <v>2456</v>
      </c>
      <c r="BJ3223" s="1" t="s">
        <v>10081</v>
      </c>
      <c r="BK3223" s="1" t="s">
        <v>5951</v>
      </c>
      <c r="BL3223" s="1" t="s">
        <v>10380</v>
      </c>
      <c r="BM3223" s="1" t="s">
        <v>5917</v>
      </c>
      <c r="BN3223" s="1" t="s">
        <v>7078</v>
      </c>
      <c r="BO3223" s="1" t="s">
        <v>5952</v>
      </c>
      <c r="BP3223" s="1" t="s">
        <v>10780</v>
      </c>
      <c r="BQ3223" s="1" t="s">
        <v>5953</v>
      </c>
      <c r="BR3223" s="1" t="s">
        <v>11234</v>
      </c>
      <c r="BS3223" s="1" t="s">
        <v>51</v>
      </c>
      <c r="BT3223" s="1" t="s">
        <v>8849</v>
      </c>
    </row>
    <row r="3224" spans="1:72" ht="13.5" customHeight="1" x14ac:dyDescent="0.25">
      <c r="A3224" s="4" t="str">
        <f t="shared" si="96"/>
        <v>1687_풍각남면_310</v>
      </c>
      <c r="B3224" s="1">
        <v>1687</v>
      </c>
      <c r="C3224" s="1" t="s">
        <v>11322</v>
      </c>
      <c r="D3224" s="1" t="s">
        <v>11323</v>
      </c>
      <c r="E3224" s="1">
        <v>3223</v>
      </c>
      <c r="F3224" s="1">
        <v>15</v>
      </c>
      <c r="G3224" s="1" t="s">
        <v>5576</v>
      </c>
      <c r="H3224" s="1" t="s">
        <v>6470</v>
      </c>
      <c r="I3224" s="1">
        <v>11</v>
      </c>
      <c r="L3224" s="1">
        <v>5</v>
      </c>
      <c r="M3224" s="1" t="s">
        <v>12759</v>
      </c>
      <c r="N3224" s="1" t="s">
        <v>13262</v>
      </c>
      <c r="S3224" s="1" t="s">
        <v>52</v>
      </c>
      <c r="T3224" s="1" t="s">
        <v>6593</v>
      </c>
      <c r="W3224" s="1" t="s">
        <v>945</v>
      </c>
      <c r="X3224" s="1" t="s">
        <v>7075</v>
      </c>
      <c r="Y3224" s="1" t="s">
        <v>405</v>
      </c>
      <c r="Z3224" s="1" t="s">
        <v>7177</v>
      </c>
      <c r="AC3224" s="1">
        <v>37</v>
      </c>
      <c r="AD3224" s="1" t="s">
        <v>124</v>
      </c>
      <c r="AE3224" s="1" t="s">
        <v>8726</v>
      </c>
      <c r="AJ3224" s="1" t="s">
        <v>1654</v>
      </c>
      <c r="AK3224" s="1" t="s">
        <v>8909</v>
      </c>
      <c r="AL3224" s="1" t="s">
        <v>108</v>
      </c>
      <c r="AM3224" s="1" t="s">
        <v>8869</v>
      </c>
      <c r="AT3224" s="1" t="s">
        <v>5954</v>
      </c>
      <c r="AU3224" s="1" t="s">
        <v>9240</v>
      </c>
      <c r="AV3224" s="1" t="s">
        <v>5955</v>
      </c>
      <c r="AW3224" s="1" t="s">
        <v>9707</v>
      </c>
      <c r="BG3224" s="1" t="s">
        <v>471</v>
      </c>
      <c r="BH3224" s="1" t="s">
        <v>9170</v>
      </c>
      <c r="BI3224" s="1" t="s">
        <v>5593</v>
      </c>
      <c r="BJ3224" s="1" t="s">
        <v>7916</v>
      </c>
      <c r="BK3224" s="1" t="s">
        <v>5956</v>
      </c>
      <c r="BL3224" s="1" t="s">
        <v>10381</v>
      </c>
      <c r="BM3224" s="1" t="s">
        <v>4214</v>
      </c>
      <c r="BN3224" s="1" t="s">
        <v>10618</v>
      </c>
      <c r="BO3224" s="1" t="s">
        <v>3032</v>
      </c>
      <c r="BP3224" s="1" t="s">
        <v>11891</v>
      </c>
      <c r="BQ3224" s="1" t="s">
        <v>5957</v>
      </c>
      <c r="BR3224" s="1" t="s">
        <v>12204</v>
      </c>
      <c r="BS3224" s="1" t="s">
        <v>522</v>
      </c>
      <c r="BT3224" s="1" t="s">
        <v>8889</v>
      </c>
    </row>
    <row r="3225" spans="1:72" ht="13.5" customHeight="1" x14ac:dyDescent="0.25">
      <c r="A3225" s="4" t="str">
        <f t="shared" si="96"/>
        <v>1687_풍각남면_310</v>
      </c>
      <c r="B3225" s="1">
        <v>1687</v>
      </c>
      <c r="C3225" s="1" t="s">
        <v>11322</v>
      </c>
      <c r="D3225" s="1" t="s">
        <v>11323</v>
      </c>
      <c r="E3225" s="1">
        <v>3224</v>
      </c>
      <c r="F3225" s="1">
        <v>15</v>
      </c>
      <c r="G3225" s="1" t="s">
        <v>5576</v>
      </c>
      <c r="H3225" s="1" t="s">
        <v>6470</v>
      </c>
      <c r="I3225" s="1">
        <v>11</v>
      </c>
      <c r="L3225" s="1">
        <v>5</v>
      </c>
      <c r="M3225" s="1" t="s">
        <v>12759</v>
      </c>
      <c r="N3225" s="1" t="s">
        <v>13262</v>
      </c>
      <c r="T3225" s="1" t="s">
        <v>11389</v>
      </c>
      <c r="U3225" s="1" t="s">
        <v>326</v>
      </c>
      <c r="V3225" s="1" t="s">
        <v>6686</v>
      </c>
      <c r="Y3225" s="1" t="s">
        <v>2108</v>
      </c>
      <c r="Z3225" s="1" t="s">
        <v>8596</v>
      </c>
      <c r="AC3225" s="1">
        <v>32</v>
      </c>
      <c r="AD3225" s="1" t="s">
        <v>633</v>
      </c>
      <c r="AE3225" s="1" t="s">
        <v>7260</v>
      </c>
      <c r="AF3225" s="1" t="s">
        <v>2961</v>
      </c>
      <c r="AG3225" s="1" t="s">
        <v>8798</v>
      </c>
      <c r="AT3225" s="1" t="s">
        <v>1171</v>
      </c>
      <c r="AU3225" s="1" t="s">
        <v>7037</v>
      </c>
      <c r="AV3225" s="1" t="s">
        <v>352</v>
      </c>
      <c r="AW3225" s="1" t="s">
        <v>7456</v>
      </c>
      <c r="BB3225" s="1" t="s">
        <v>46</v>
      </c>
      <c r="BC3225" s="1" t="s">
        <v>6783</v>
      </c>
      <c r="BD3225" s="1" t="s">
        <v>3991</v>
      </c>
      <c r="BE3225" s="1" t="s">
        <v>8067</v>
      </c>
    </row>
    <row r="3226" spans="1:72" ht="13.5" customHeight="1" x14ac:dyDescent="0.25">
      <c r="A3226" s="4" t="str">
        <f t="shared" si="96"/>
        <v>1687_풍각남면_310</v>
      </c>
      <c r="B3226" s="1">
        <v>1687</v>
      </c>
      <c r="C3226" s="1" t="s">
        <v>11322</v>
      </c>
      <c r="D3226" s="1" t="s">
        <v>11323</v>
      </c>
      <c r="E3226" s="1">
        <v>3225</v>
      </c>
      <c r="F3226" s="1">
        <v>15</v>
      </c>
      <c r="G3226" s="1" t="s">
        <v>5576</v>
      </c>
      <c r="H3226" s="1" t="s">
        <v>6470</v>
      </c>
      <c r="I3226" s="1">
        <v>11</v>
      </c>
      <c r="L3226" s="1">
        <v>5</v>
      </c>
      <c r="M3226" s="1" t="s">
        <v>12759</v>
      </c>
      <c r="N3226" s="1" t="s">
        <v>13262</v>
      </c>
      <c r="T3226" s="1" t="s">
        <v>11389</v>
      </c>
      <c r="U3226" s="1" t="s">
        <v>326</v>
      </c>
      <c r="V3226" s="1" t="s">
        <v>6686</v>
      </c>
      <c r="Y3226" s="1" t="s">
        <v>5958</v>
      </c>
      <c r="Z3226" s="1" t="s">
        <v>8597</v>
      </c>
      <c r="AC3226" s="1">
        <v>87</v>
      </c>
      <c r="AD3226" s="1" t="s">
        <v>162</v>
      </c>
      <c r="AE3226" s="1" t="s">
        <v>8732</v>
      </c>
      <c r="AF3226" s="1" t="s">
        <v>5959</v>
      </c>
      <c r="AG3226" s="1" t="s">
        <v>8834</v>
      </c>
      <c r="AT3226" s="1" t="s">
        <v>1171</v>
      </c>
      <c r="AU3226" s="1" t="s">
        <v>7037</v>
      </c>
      <c r="AV3226" s="1" t="s">
        <v>1791</v>
      </c>
      <c r="AW3226" s="1" t="s">
        <v>8099</v>
      </c>
      <c r="BB3226" s="1" t="s">
        <v>83</v>
      </c>
      <c r="BC3226" s="1" t="s">
        <v>11816</v>
      </c>
      <c r="BD3226" s="1" t="s">
        <v>5960</v>
      </c>
      <c r="BE3226" s="1" t="s">
        <v>9879</v>
      </c>
    </row>
    <row r="3227" spans="1:72" ht="13.5" customHeight="1" x14ac:dyDescent="0.25">
      <c r="A3227" s="4" t="str">
        <f t="shared" ref="A3227:A3261" si="97">HYPERLINK("http://kyu.snu.ac.kr/sdhj/index.jsp?type=hj/GK14817_00IH_0001_0311.jpg","1687_풍각남면_311")</f>
        <v>1687_풍각남면_311</v>
      </c>
      <c r="B3227" s="1">
        <v>1687</v>
      </c>
      <c r="C3227" s="1" t="s">
        <v>11322</v>
      </c>
      <c r="D3227" s="1" t="s">
        <v>11323</v>
      </c>
      <c r="E3227" s="1">
        <v>3226</v>
      </c>
      <c r="F3227" s="1">
        <v>15</v>
      </c>
      <c r="G3227" s="1" t="s">
        <v>5576</v>
      </c>
      <c r="H3227" s="1" t="s">
        <v>6470</v>
      </c>
      <c r="I3227" s="1">
        <v>11</v>
      </c>
      <c r="L3227" s="1">
        <v>5</v>
      </c>
      <c r="M3227" s="1" t="s">
        <v>12759</v>
      </c>
      <c r="N3227" s="1" t="s">
        <v>13262</v>
      </c>
      <c r="T3227" s="1" t="s">
        <v>11389</v>
      </c>
      <c r="U3227" s="1" t="s">
        <v>326</v>
      </c>
      <c r="V3227" s="1" t="s">
        <v>6686</v>
      </c>
      <c r="Y3227" s="1" t="s">
        <v>733</v>
      </c>
      <c r="Z3227" s="1" t="s">
        <v>7807</v>
      </c>
      <c r="AC3227" s="1">
        <v>77</v>
      </c>
      <c r="AD3227" s="1" t="s">
        <v>611</v>
      </c>
      <c r="AE3227" s="1" t="s">
        <v>8764</v>
      </c>
      <c r="AF3227" s="1" t="s">
        <v>4966</v>
      </c>
      <c r="AG3227" s="1" t="s">
        <v>8822</v>
      </c>
      <c r="BB3227" s="1" t="s">
        <v>46</v>
      </c>
      <c r="BC3227" s="1" t="s">
        <v>6783</v>
      </c>
      <c r="BD3227" s="1" t="s">
        <v>4106</v>
      </c>
      <c r="BE3227" s="1" t="s">
        <v>9811</v>
      </c>
    </row>
    <row r="3228" spans="1:72" ht="13.5" customHeight="1" x14ac:dyDescent="0.25">
      <c r="A3228" s="4" t="str">
        <f t="shared" si="97"/>
        <v>1687_풍각남면_311</v>
      </c>
      <c r="B3228" s="1">
        <v>1687</v>
      </c>
      <c r="C3228" s="1" t="s">
        <v>11322</v>
      </c>
      <c r="D3228" s="1" t="s">
        <v>11323</v>
      </c>
      <c r="E3228" s="1">
        <v>3227</v>
      </c>
      <c r="F3228" s="1">
        <v>15</v>
      </c>
      <c r="G3228" s="1" t="s">
        <v>5576</v>
      </c>
      <c r="H3228" s="1" t="s">
        <v>6470</v>
      </c>
      <c r="I3228" s="1">
        <v>11</v>
      </c>
      <c r="L3228" s="1">
        <v>5</v>
      </c>
      <c r="M3228" s="1" t="s">
        <v>12759</v>
      </c>
      <c r="N3228" s="1" t="s">
        <v>13262</v>
      </c>
      <c r="T3228" s="1" t="s">
        <v>11389</v>
      </c>
      <c r="U3228" s="1" t="s">
        <v>322</v>
      </c>
      <c r="V3228" s="1" t="s">
        <v>6685</v>
      </c>
      <c r="Y3228" s="1" t="s">
        <v>140</v>
      </c>
      <c r="Z3228" s="1" t="s">
        <v>7129</v>
      </c>
      <c r="AG3228" s="1" t="s">
        <v>11635</v>
      </c>
    </row>
    <row r="3229" spans="1:72" ht="13.5" customHeight="1" x14ac:dyDescent="0.25">
      <c r="A3229" s="4" t="str">
        <f t="shared" si="97"/>
        <v>1687_풍각남면_311</v>
      </c>
      <c r="B3229" s="1">
        <v>1687</v>
      </c>
      <c r="C3229" s="1" t="s">
        <v>11322</v>
      </c>
      <c r="D3229" s="1" t="s">
        <v>11323</v>
      </c>
      <c r="E3229" s="1">
        <v>3228</v>
      </c>
      <c r="F3229" s="1">
        <v>15</v>
      </c>
      <c r="G3229" s="1" t="s">
        <v>5576</v>
      </c>
      <c r="H3229" s="1" t="s">
        <v>6470</v>
      </c>
      <c r="I3229" s="1">
        <v>11</v>
      </c>
      <c r="L3229" s="1">
        <v>5</v>
      </c>
      <c r="M3229" s="1" t="s">
        <v>12759</v>
      </c>
      <c r="N3229" s="1" t="s">
        <v>13262</v>
      </c>
      <c r="T3229" s="1" t="s">
        <v>11389</v>
      </c>
      <c r="U3229" s="1" t="s">
        <v>326</v>
      </c>
      <c r="V3229" s="1" t="s">
        <v>6686</v>
      </c>
      <c r="Y3229" s="1" t="s">
        <v>1220</v>
      </c>
      <c r="Z3229" s="1" t="s">
        <v>8598</v>
      </c>
      <c r="AF3229" s="1" t="s">
        <v>11634</v>
      </c>
      <c r="AG3229" s="1" t="s">
        <v>11633</v>
      </c>
    </row>
    <row r="3230" spans="1:72" ht="13.5" customHeight="1" x14ac:dyDescent="0.25">
      <c r="A3230" s="4" t="str">
        <f t="shared" si="97"/>
        <v>1687_풍각남면_311</v>
      </c>
      <c r="B3230" s="1">
        <v>1687</v>
      </c>
      <c r="C3230" s="1" t="s">
        <v>11322</v>
      </c>
      <c r="D3230" s="1" t="s">
        <v>11323</v>
      </c>
      <c r="E3230" s="1">
        <v>3229</v>
      </c>
      <c r="F3230" s="1">
        <v>15</v>
      </c>
      <c r="G3230" s="1" t="s">
        <v>5576</v>
      </c>
      <c r="H3230" s="1" t="s">
        <v>6470</v>
      </c>
      <c r="I3230" s="1">
        <v>11</v>
      </c>
      <c r="L3230" s="1">
        <v>5</v>
      </c>
      <c r="M3230" s="1" t="s">
        <v>12759</v>
      </c>
      <c r="N3230" s="1" t="s">
        <v>13262</v>
      </c>
      <c r="T3230" s="1" t="s">
        <v>11389</v>
      </c>
      <c r="U3230" s="1" t="s">
        <v>324</v>
      </c>
      <c r="V3230" s="1" t="s">
        <v>6693</v>
      </c>
      <c r="Y3230" s="1" t="s">
        <v>5961</v>
      </c>
      <c r="Z3230" s="1" t="s">
        <v>8599</v>
      </c>
      <c r="AC3230" s="1">
        <v>74</v>
      </c>
      <c r="AD3230" s="1" t="s">
        <v>240</v>
      </c>
      <c r="AE3230" s="1" t="s">
        <v>8740</v>
      </c>
      <c r="AT3230" s="1" t="s">
        <v>297</v>
      </c>
      <c r="AU3230" s="1" t="s">
        <v>11759</v>
      </c>
      <c r="AV3230" s="1" t="s">
        <v>4249</v>
      </c>
      <c r="AW3230" s="1" t="s">
        <v>9553</v>
      </c>
      <c r="BB3230" s="1" t="s">
        <v>46</v>
      </c>
      <c r="BC3230" s="1" t="s">
        <v>6783</v>
      </c>
      <c r="BD3230" s="1" t="s">
        <v>1313</v>
      </c>
      <c r="BE3230" s="1" t="s">
        <v>7401</v>
      </c>
    </row>
    <row r="3231" spans="1:72" ht="13.5" customHeight="1" x14ac:dyDescent="0.25">
      <c r="A3231" s="4" t="str">
        <f t="shared" si="97"/>
        <v>1687_풍각남면_311</v>
      </c>
      <c r="B3231" s="1">
        <v>1687</v>
      </c>
      <c r="C3231" s="1" t="s">
        <v>11322</v>
      </c>
      <c r="D3231" s="1" t="s">
        <v>11323</v>
      </c>
      <c r="E3231" s="1">
        <v>3230</v>
      </c>
      <c r="F3231" s="1">
        <v>15</v>
      </c>
      <c r="G3231" s="1" t="s">
        <v>5576</v>
      </c>
      <c r="H3231" s="1" t="s">
        <v>6470</v>
      </c>
      <c r="I3231" s="1">
        <v>11</v>
      </c>
      <c r="L3231" s="1">
        <v>5</v>
      </c>
      <c r="M3231" s="1" t="s">
        <v>12759</v>
      </c>
      <c r="N3231" s="1" t="s">
        <v>13262</v>
      </c>
      <c r="T3231" s="1" t="s">
        <v>11389</v>
      </c>
      <c r="U3231" s="1" t="s">
        <v>324</v>
      </c>
      <c r="V3231" s="1" t="s">
        <v>6693</v>
      </c>
      <c r="Y3231" s="1" t="s">
        <v>5962</v>
      </c>
      <c r="Z3231" s="1" t="s">
        <v>8600</v>
      </c>
      <c r="AC3231" s="1">
        <v>32</v>
      </c>
      <c r="AD3231" s="1" t="s">
        <v>633</v>
      </c>
      <c r="AE3231" s="1" t="s">
        <v>7260</v>
      </c>
      <c r="AT3231" s="1" t="s">
        <v>5103</v>
      </c>
      <c r="AU3231" s="1" t="s">
        <v>9232</v>
      </c>
      <c r="AV3231" s="1" t="s">
        <v>5963</v>
      </c>
      <c r="AW3231" s="1" t="s">
        <v>9708</v>
      </c>
      <c r="BB3231" s="1" t="s">
        <v>46</v>
      </c>
      <c r="BC3231" s="1" t="s">
        <v>6783</v>
      </c>
      <c r="BD3231" s="1" t="s">
        <v>13732</v>
      </c>
      <c r="BE3231" s="1" t="s">
        <v>11863</v>
      </c>
    </row>
    <row r="3232" spans="1:72" ht="13.5" customHeight="1" x14ac:dyDescent="0.25">
      <c r="A3232" s="4" t="str">
        <f t="shared" si="97"/>
        <v>1687_풍각남면_311</v>
      </c>
      <c r="B3232" s="1">
        <v>1687</v>
      </c>
      <c r="C3232" s="1" t="s">
        <v>11322</v>
      </c>
      <c r="D3232" s="1" t="s">
        <v>11323</v>
      </c>
      <c r="E3232" s="1">
        <v>3231</v>
      </c>
      <c r="F3232" s="1">
        <v>15</v>
      </c>
      <c r="G3232" s="1" t="s">
        <v>5576</v>
      </c>
      <c r="H3232" s="1" t="s">
        <v>6470</v>
      </c>
      <c r="I3232" s="1">
        <v>11</v>
      </c>
      <c r="L3232" s="1">
        <v>6</v>
      </c>
      <c r="M3232" s="1" t="s">
        <v>14007</v>
      </c>
      <c r="N3232" s="1" t="s">
        <v>13263</v>
      </c>
      <c r="O3232" s="1" t="s">
        <v>6</v>
      </c>
      <c r="P3232" s="1" t="s">
        <v>6578</v>
      </c>
      <c r="T3232" s="1" t="s">
        <v>11369</v>
      </c>
      <c r="U3232" s="1" t="s">
        <v>5964</v>
      </c>
      <c r="V3232" s="1" t="s">
        <v>13368</v>
      </c>
      <c r="W3232" s="1" t="s">
        <v>145</v>
      </c>
      <c r="X3232" s="1" t="s">
        <v>7059</v>
      </c>
      <c r="Y3232" s="1" t="s">
        <v>13804</v>
      </c>
      <c r="Z3232" s="1" t="s">
        <v>11482</v>
      </c>
      <c r="AC3232" s="1">
        <v>44</v>
      </c>
      <c r="AD3232" s="1" t="s">
        <v>229</v>
      </c>
      <c r="AE3232" s="1" t="s">
        <v>8739</v>
      </c>
      <c r="AJ3232" s="1" t="s">
        <v>17</v>
      </c>
      <c r="AK3232" s="1" t="s">
        <v>8908</v>
      </c>
      <c r="AL3232" s="1" t="s">
        <v>51</v>
      </c>
      <c r="AM3232" s="1" t="s">
        <v>8849</v>
      </c>
      <c r="AT3232" s="1" t="s">
        <v>78</v>
      </c>
      <c r="AU3232" s="1" t="s">
        <v>6689</v>
      </c>
      <c r="AV3232" s="1" t="s">
        <v>5579</v>
      </c>
      <c r="AW3232" s="1" t="s">
        <v>9363</v>
      </c>
      <c r="BG3232" s="1" t="s">
        <v>471</v>
      </c>
      <c r="BH3232" s="1" t="s">
        <v>9170</v>
      </c>
      <c r="BI3232" s="1" t="s">
        <v>2624</v>
      </c>
      <c r="BJ3232" s="1" t="s">
        <v>7736</v>
      </c>
      <c r="BK3232" s="1" t="s">
        <v>1155</v>
      </c>
      <c r="BL3232" s="1" t="s">
        <v>11764</v>
      </c>
      <c r="BM3232" s="1" t="s">
        <v>5965</v>
      </c>
      <c r="BN3232" s="1" t="s">
        <v>10722</v>
      </c>
      <c r="BO3232" s="1" t="s">
        <v>471</v>
      </c>
      <c r="BP3232" s="1" t="s">
        <v>9170</v>
      </c>
      <c r="BQ3232" s="1" t="s">
        <v>5966</v>
      </c>
      <c r="BR3232" s="1" t="s">
        <v>11233</v>
      </c>
      <c r="BS3232" s="1" t="s">
        <v>537</v>
      </c>
      <c r="BT3232" s="1" t="s">
        <v>8937</v>
      </c>
    </row>
    <row r="3233" spans="1:73" ht="13.5" customHeight="1" x14ac:dyDescent="0.25">
      <c r="A3233" s="4" t="str">
        <f t="shared" si="97"/>
        <v>1687_풍각남면_311</v>
      </c>
      <c r="B3233" s="1">
        <v>1687</v>
      </c>
      <c r="C3233" s="1" t="s">
        <v>11322</v>
      </c>
      <c r="D3233" s="1" t="s">
        <v>11323</v>
      </c>
      <c r="E3233" s="1">
        <v>3232</v>
      </c>
      <c r="F3233" s="1">
        <v>15</v>
      </c>
      <c r="G3233" s="1" t="s">
        <v>5576</v>
      </c>
      <c r="H3233" s="1" t="s">
        <v>6470</v>
      </c>
      <c r="I3233" s="1">
        <v>11</v>
      </c>
      <c r="L3233" s="1">
        <v>6</v>
      </c>
      <c r="M3233" s="1" t="s">
        <v>14007</v>
      </c>
      <c r="N3233" s="1" t="s">
        <v>13263</v>
      </c>
      <c r="S3233" s="1" t="s">
        <v>52</v>
      </c>
      <c r="T3233" s="1" t="s">
        <v>6593</v>
      </c>
      <c r="U3233" s="1" t="s">
        <v>53</v>
      </c>
      <c r="V3233" s="1" t="s">
        <v>6668</v>
      </c>
      <c r="Y3233" s="1" t="s">
        <v>5757</v>
      </c>
      <c r="Z3233" s="1" t="s">
        <v>11503</v>
      </c>
      <c r="AC3233" s="1">
        <v>25</v>
      </c>
      <c r="AD3233" s="1" t="s">
        <v>401</v>
      </c>
      <c r="AE3233" s="1" t="s">
        <v>8754</v>
      </c>
      <c r="AJ3233" s="1" t="s">
        <v>17</v>
      </c>
      <c r="AK3233" s="1" t="s">
        <v>8908</v>
      </c>
      <c r="AL3233" s="1" t="s">
        <v>51</v>
      </c>
      <c r="AM3233" s="1" t="s">
        <v>8849</v>
      </c>
      <c r="AN3233" s="1" t="s">
        <v>109</v>
      </c>
      <c r="AO3233" s="1" t="s">
        <v>8966</v>
      </c>
      <c r="AP3233" s="1" t="s">
        <v>173</v>
      </c>
      <c r="AQ3233" s="1" t="s">
        <v>6934</v>
      </c>
      <c r="AR3233" s="1" t="s">
        <v>5967</v>
      </c>
      <c r="AS3233" s="1" t="s">
        <v>9146</v>
      </c>
      <c r="AT3233" s="1" t="s">
        <v>78</v>
      </c>
      <c r="AU3233" s="1" t="s">
        <v>6689</v>
      </c>
      <c r="AV3233" s="1" t="s">
        <v>5968</v>
      </c>
      <c r="AW3233" s="1" t="s">
        <v>9709</v>
      </c>
      <c r="BB3233" s="1" t="s">
        <v>46</v>
      </c>
      <c r="BC3233" s="1" t="s">
        <v>6783</v>
      </c>
      <c r="BD3233" s="1" t="s">
        <v>5969</v>
      </c>
      <c r="BE3233" s="1" t="s">
        <v>11876</v>
      </c>
      <c r="BG3233" s="1" t="s">
        <v>60</v>
      </c>
      <c r="BH3233" s="1" t="s">
        <v>7012</v>
      </c>
      <c r="BI3233" s="1" t="s">
        <v>843</v>
      </c>
      <c r="BJ3233" s="1" t="s">
        <v>9288</v>
      </c>
      <c r="BK3233" s="1" t="s">
        <v>60</v>
      </c>
      <c r="BL3233" s="1" t="s">
        <v>7012</v>
      </c>
      <c r="BM3233" s="1" t="s">
        <v>5869</v>
      </c>
      <c r="BN3233" s="1" t="s">
        <v>9589</v>
      </c>
      <c r="BO3233" s="1" t="s">
        <v>60</v>
      </c>
      <c r="BP3233" s="1" t="s">
        <v>7012</v>
      </c>
      <c r="BQ3233" s="1" t="s">
        <v>5970</v>
      </c>
      <c r="BR3233" s="1" t="s">
        <v>12120</v>
      </c>
      <c r="BS3233" s="1" t="s">
        <v>56</v>
      </c>
      <c r="BT3233" s="1" t="s">
        <v>11552</v>
      </c>
    </row>
    <row r="3234" spans="1:73" ht="13.5" customHeight="1" x14ac:dyDescent="0.25">
      <c r="A3234" s="4" t="str">
        <f t="shared" si="97"/>
        <v>1687_풍각남면_311</v>
      </c>
      <c r="B3234" s="1">
        <v>1687</v>
      </c>
      <c r="C3234" s="1" t="s">
        <v>11322</v>
      </c>
      <c r="D3234" s="1" t="s">
        <v>11323</v>
      </c>
      <c r="E3234" s="1">
        <v>3233</v>
      </c>
      <c r="F3234" s="1">
        <v>16</v>
      </c>
      <c r="G3234" s="1" t="s">
        <v>5971</v>
      </c>
      <c r="H3234" s="1" t="s">
        <v>6471</v>
      </c>
      <c r="I3234" s="1">
        <v>1</v>
      </c>
      <c r="J3234" s="1" t="s">
        <v>11326</v>
      </c>
      <c r="K3234" s="1" t="s">
        <v>6565</v>
      </c>
      <c r="L3234" s="1">
        <v>1</v>
      </c>
      <c r="M3234" s="1" t="s">
        <v>3787</v>
      </c>
      <c r="N3234" s="1" t="s">
        <v>7872</v>
      </c>
      <c r="T3234" s="1" t="s">
        <v>11369</v>
      </c>
      <c r="U3234" s="1" t="s">
        <v>5972</v>
      </c>
      <c r="V3234" s="1" t="s">
        <v>7027</v>
      </c>
      <c r="Y3234" s="1" t="s">
        <v>3787</v>
      </c>
      <c r="Z3234" s="1" t="s">
        <v>7872</v>
      </c>
      <c r="AC3234" s="1">
        <v>29</v>
      </c>
      <c r="AD3234" s="1" t="s">
        <v>633</v>
      </c>
      <c r="AE3234" s="1" t="s">
        <v>7260</v>
      </c>
      <c r="AJ3234" s="1" t="s">
        <v>17</v>
      </c>
      <c r="AK3234" s="1" t="s">
        <v>8908</v>
      </c>
      <c r="AL3234" s="1" t="s">
        <v>351</v>
      </c>
      <c r="AM3234" s="1" t="s">
        <v>8854</v>
      </c>
      <c r="AN3234" s="1" t="s">
        <v>51</v>
      </c>
      <c r="AO3234" s="1" t="s">
        <v>8849</v>
      </c>
      <c r="AP3234" s="1" t="s">
        <v>402</v>
      </c>
      <c r="AQ3234" s="1" t="s">
        <v>6694</v>
      </c>
      <c r="AR3234" s="1" t="s">
        <v>5973</v>
      </c>
      <c r="AS3234" s="1" t="s">
        <v>11711</v>
      </c>
      <c r="AT3234" s="1" t="s">
        <v>44</v>
      </c>
      <c r="AU3234" s="1" t="s">
        <v>6669</v>
      </c>
      <c r="AV3234" s="1" t="s">
        <v>1742</v>
      </c>
      <c r="AW3234" s="1" t="s">
        <v>7910</v>
      </c>
      <c r="BB3234" s="1" t="s">
        <v>46</v>
      </c>
      <c r="BC3234" s="1" t="s">
        <v>6783</v>
      </c>
      <c r="BD3234" s="1" t="s">
        <v>5974</v>
      </c>
      <c r="BE3234" s="1" t="s">
        <v>9880</v>
      </c>
      <c r="BG3234" s="1" t="s">
        <v>44</v>
      </c>
      <c r="BH3234" s="1" t="s">
        <v>6669</v>
      </c>
      <c r="BI3234" s="1" t="s">
        <v>5975</v>
      </c>
      <c r="BJ3234" s="1" t="s">
        <v>9729</v>
      </c>
      <c r="BK3234" s="1" t="s">
        <v>44</v>
      </c>
      <c r="BL3234" s="1" t="s">
        <v>6669</v>
      </c>
      <c r="BM3234" s="1" t="s">
        <v>310</v>
      </c>
      <c r="BN3234" s="1" t="s">
        <v>7854</v>
      </c>
      <c r="BO3234" s="1" t="s">
        <v>44</v>
      </c>
      <c r="BP3234" s="1" t="s">
        <v>6669</v>
      </c>
      <c r="BQ3234" s="1" t="s">
        <v>13814</v>
      </c>
      <c r="BR3234" s="1" t="s">
        <v>11449</v>
      </c>
      <c r="BS3234" s="1" t="s">
        <v>106</v>
      </c>
      <c r="BT3234" s="1" t="s">
        <v>8894</v>
      </c>
    </row>
    <row r="3235" spans="1:73" ht="13.5" customHeight="1" x14ac:dyDescent="0.25">
      <c r="A3235" s="4" t="str">
        <f t="shared" si="97"/>
        <v>1687_풍각남면_311</v>
      </c>
      <c r="B3235" s="1">
        <v>1687</v>
      </c>
      <c r="C3235" s="1" t="s">
        <v>11322</v>
      </c>
      <c r="D3235" s="1" t="s">
        <v>11323</v>
      </c>
      <c r="E3235" s="1">
        <v>3234</v>
      </c>
      <c r="F3235" s="1">
        <v>16</v>
      </c>
      <c r="G3235" s="1" t="s">
        <v>5971</v>
      </c>
      <c r="H3235" s="1" t="s">
        <v>6471</v>
      </c>
      <c r="I3235" s="1">
        <v>1</v>
      </c>
      <c r="L3235" s="1">
        <v>1</v>
      </c>
      <c r="M3235" s="1" t="s">
        <v>3787</v>
      </c>
      <c r="N3235" s="1" t="s">
        <v>7872</v>
      </c>
      <c r="S3235" s="1" t="s">
        <v>52</v>
      </c>
      <c r="T3235" s="1" t="s">
        <v>6593</v>
      </c>
      <c r="U3235" s="1" t="s">
        <v>53</v>
      </c>
      <c r="V3235" s="1" t="s">
        <v>6668</v>
      </c>
      <c r="Y3235" s="1" t="s">
        <v>4843</v>
      </c>
      <c r="Z3235" s="1" t="s">
        <v>7629</v>
      </c>
      <c r="AC3235" s="1">
        <v>29</v>
      </c>
      <c r="AD3235" s="1" t="s">
        <v>422</v>
      </c>
      <c r="AE3235" s="1" t="s">
        <v>8757</v>
      </c>
      <c r="AJ3235" s="1" t="s">
        <v>17</v>
      </c>
      <c r="AK3235" s="1" t="s">
        <v>8908</v>
      </c>
      <c r="AL3235" s="1" t="s">
        <v>51</v>
      </c>
      <c r="AM3235" s="1" t="s">
        <v>8849</v>
      </c>
      <c r="AN3235" s="1" t="s">
        <v>5976</v>
      </c>
      <c r="AO3235" s="1" t="s">
        <v>8987</v>
      </c>
      <c r="AP3235" s="1" t="s">
        <v>58</v>
      </c>
      <c r="AQ3235" s="1" t="s">
        <v>6774</v>
      </c>
      <c r="AR3235" s="1" t="s">
        <v>5977</v>
      </c>
      <c r="AS3235" s="1" t="s">
        <v>9147</v>
      </c>
      <c r="AT3235" s="1" t="s">
        <v>216</v>
      </c>
      <c r="AU3235" s="1" t="s">
        <v>13344</v>
      </c>
      <c r="AV3235" s="1" t="s">
        <v>5978</v>
      </c>
      <c r="AW3235" s="1" t="s">
        <v>8609</v>
      </c>
      <c r="BB3235" s="1" t="s">
        <v>53</v>
      </c>
      <c r="BC3235" s="1" t="s">
        <v>6668</v>
      </c>
      <c r="BD3235" s="1" t="s">
        <v>2139</v>
      </c>
      <c r="BE3235" s="1" t="s">
        <v>7621</v>
      </c>
      <c r="BG3235" s="1" t="s">
        <v>78</v>
      </c>
      <c r="BH3235" s="1" t="s">
        <v>6689</v>
      </c>
      <c r="BI3235" s="1" t="s">
        <v>352</v>
      </c>
      <c r="BJ3235" s="1" t="s">
        <v>7456</v>
      </c>
      <c r="BK3235" s="1" t="s">
        <v>334</v>
      </c>
      <c r="BL3235" s="1" t="s">
        <v>6767</v>
      </c>
      <c r="BM3235" s="1" t="s">
        <v>230</v>
      </c>
      <c r="BN3235" s="1" t="s">
        <v>9251</v>
      </c>
      <c r="BO3235" s="1" t="s">
        <v>423</v>
      </c>
      <c r="BP3235" s="1" t="s">
        <v>8997</v>
      </c>
      <c r="BQ3235" s="1" t="s">
        <v>5979</v>
      </c>
      <c r="BR3235" s="1" t="s">
        <v>11787</v>
      </c>
      <c r="BS3235" s="1" t="s">
        <v>522</v>
      </c>
      <c r="BT3235" s="1" t="s">
        <v>8889</v>
      </c>
    </row>
    <row r="3236" spans="1:73" ht="13.5" customHeight="1" x14ac:dyDescent="0.25">
      <c r="A3236" s="4" t="str">
        <f t="shared" si="97"/>
        <v>1687_풍각남면_311</v>
      </c>
      <c r="B3236" s="1">
        <v>1687</v>
      </c>
      <c r="C3236" s="1" t="s">
        <v>11322</v>
      </c>
      <c r="D3236" s="1" t="s">
        <v>11323</v>
      </c>
      <c r="E3236" s="1">
        <v>3235</v>
      </c>
      <c r="F3236" s="1">
        <v>16</v>
      </c>
      <c r="G3236" s="1" t="s">
        <v>5971</v>
      </c>
      <c r="H3236" s="1" t="s">
        <v>6471</v>
      </c>
      <c r="I3236" s="1">
        <v>1</v>
      </c>
      <c r="L3236" s="1">
        <v>2</v>
      </c>
      <c r="M3236" s="1" t="s">
        <v>12760</v>
      </c>
      <c r="N3236" s="1" t="s">
        <v>13264</v>
      </c>
      <c r="T3236" s="1" t="s">
        <v>11369</v>
      </c>
      <c r="U3236" s="1" t="s">
        <v>2197</v>
      </c>
      <c r="V3236" s="1" t="s">
        <v>11419</v>
      </c>
      <c r="W3236" s="1" t="s">
        <v>145</v>
      </c>
      <c r="X3236" s="1" t="s">
        <v>7059</v>
      </c>
      <c r="Y3236" s="1" t="s">
        <v>1614</v>
      </c>
      <c r="Z3236" s="1" t="s">
        <v>8601</v>
      </c>
      <c r="AC3236" s="1">
        <v>74</v>
      </c>
      <c r="AD3236" s="1" t="s">
        <v>240</v>
      </c>
      <c r="AE3236" s="1" t="s">
        <v>8740</v>
      </c>
      <c r="AJ3236" s="1" t="s">
        <v>17</v>
      </c>
      <c r="AK3236" s="1" t="s">
        <v>8908</v>
      </c>
      <c r="AL3236" s="1" t="s">
        <v>51</v>
      </c>
      <c r="AM3236" s="1" t="s">
        <v>8849</v>
      </c>
      <c r="AT3236" s="1" t="s">
        <v>1868</v>
      </c>
      <c r="AU3236" s="1" t="s">
        <v>6791</v>
      </c>
      <c r="AV3236" s="1" t="s">
        <v>5980</v>
      </c>
      <c r="AW3236" s="1" t="s">
        <v>9710</v>
      </c>
      <c r="BG3236" s="1" t="s">
        <v>335</v>
      </c>
      <c r="BH3236" s="1" t="s">
        <v>6942</v>
      </c>
      <c r="BI3236" s="1" t="s">
        <v>4359</v>
      </c>
      <c r="BJ3236" s="1" t="s">
        <v>10293</v>
      </c>
      <c r="BK3236" s="1" t="s">
        <v>471</v>
      </c>
      <c r="BL3236" s="1" t="s">
        <v>9170</v>
      </c>
      <c r="BM3236" s="1" t="s">
        <v>5981</v>
      </c>
      <c r="BN3236" s="1" t="s">
        <v>10723</v>
      </c>
      <c r="BO3236" s="1" t="s">
        <v>5982</v>
      </c>
      <c r="BP3236" s="1" t="s">
        <v>10781</v>
      </c>
      <c r="BQ3236" s="1" t="s">
        <v>5983</v>
      </c>
      <c r="BR3236" s="1" t="s">
        <v>12139</v>
      </c>
      <c r="BS3236" s="1" t="s">
        <v>2500</v>
      </c>
      <c r="BT3236" s="1" t="s">
        <v>8924</v>
      </c>
      <c r="BU3236" s="1" t="s">
        <v>14238</v>
      </c>
    </row>
    <row r="3237" spans="1:73" ht="13.5" customHeight="1" x14ac:dyDescent="0.25">
      <c r="A3237" s="4" t="str">
        <f t="shared" si="97"/>
        <v>1687_풍각남면_311</v>
      </c>
      <c r="B3237" s="1">
        <v>1687</v>
      </c>
      <c r="C3237" s="1" t="s">
        <v>11322</v>
      </c>
      <c r="D3237" s="1" t="s">
        <v>11323</v>
      </c>
      <c r="E3237" s="1">
        <v>3236</v>
      </c>
      <c r="F3237" s="1">
        <v>16</v>
      </c>
      <c r="G3237" s="1" t="s">
        <v>5971</v>
      </c>
      <c r="H3237" s="1" t="s">
        <v>6471</v>
      </c>
      <c r="I3237" s="1">
        <v>1</v>
      </c>
      <c r="L3237" s="1">
        <v>2</v>
      </c>
      <c r="M3237" s="1" t="s">
        <v>12760</v>
      </c>
      <c r="N3237" s="1" t="s">
        <v>13264</v>
      </c>
      <c r="S3237" s="1" t="s">
        <v>52</v>
      </c>
      <c r="T3237" s="1" t="s">
        <v>6593</v>
      </c>
      <c r="W3237" s="1" t="s">
        <v>342</v>
      </c>
      <c r="X3237" s="1" t="s">
        <v>7064</v>
      </c>
      <c r="Y3237" s="1" t="s">
        <v>140</v>
      </c>
      <c r="Z3237" s="1" t="s">
        <v>7129</v>
      </c>
      <c r="AC3237" s="1">
        <v>56</v>
      </c>
      <c r="AD3237" s="1" t="s">
        <v>521</v>
      </c>
      <c r="AE3237" s="1" t="s">
        <v>8761</v>
      </c>
      <c r="AJ3237" s="1" t="s">
        <v>17</v>
      </c>
      <c r="AK3237" s="1" t="s">
        <v>8908</v>
      </c>
      <c r="AL3237" s="1" t="s">
        <v>537</v>
      </c>
      <c r="AM3237" s="1" t="s">
        <v>8937</v>
      </c>
      <c r="AT3237" s="1" t="s">
        <v>471</v>
      </c>
      <c r="AU3237" s="1" t="s">
        <v>9170</v>
      </c>
      <c r="AV3237" s="1" t="s">
        <v>5984</v>
      </c>
      <c r="AW3237" s="1" t="s">
        <v>9711</v>
      </c>
      <c r="BG3237" s="1" t="s">
        <v>5985</v>
      </c>
      <c r="BH3237" s="1" t="s">
        <v>9947</v>
      </c>
      <c r="BI3237" s="1" t="s">
        <v>5986</v>
      </c>
      <c r="BJ3237" s="1" t="s">
        <v>7080</v>
      </c>
      <c r="BK3237" s="1" t="s">
        <v>5987</v>
      </c>
      <c r="BL3237" s="1" t="s">
        <v>10382</v>
      </c>
      <c r="BM3237" s="1" t="s">
        <v>5988</v>
      </c>
      <c r="BN3237" s="1" t="s">
        <v>10724</v>
      </c>
      <c r="BO3237" s="1" t="s">
        <v>78</v>
      </c>
      <c r="BP3237" s="1" t="s">
        <v>6689</v>
      </c>
      <c r="BQ3237" s="1" t="s">
        <v>5989</v>
      </c>
      <c r="BR3237" s="1" t="s">
        <v>12254</v>
      </c>
      <c r="BS3237" s="1" t="s">
        <v>522</v>
      </c>
      <c r="BT3237" s="1" t="s">
        <v>8889</v>
      </c>
    </row>
    <row r="3238" spans="1:73" ht="13.5" customHeight="1" x14ac:dyDescent="0.25">
      <c r="A3238" s="4" t="str">
        <f t="shared" si="97"/>
        <v>1687_풍각남면_311</v>
      </c>
      <c r="B3238" s="1">
        <v>1687</v>
      </c>
      <c r="C3238" s="1" t="s">
        <v>11322</v>
      </c>
      <c r="D3238" s="1" t="s">
        <v>11323</v>
      </c>
      <c r="E3238" s="1">
        <v>3237</v>
      </c>
      <c r="F3238" s="1">
        <v>16</v>
      </c>
      <c r="G3238" s="1" t="s">
        <v>5971</v>
      </c>
      <c r="H3238" s="1" t="s">
        <v>6471</v>
      </c>
      <c r="I3238" s="1">
        <v>1</v>
      </c>
      <c r="L3238" s="1">
        <v>2</v>
      </c>
      <c r="M3238" s="1" t="s">
        <v>12760</v>
      </c>
      <c r="N3238" s="1" t="s">
        <v>13264</v>
      </c>
      <c r="S3238" s="1" t="s">
        <v>93</v>
      </c>
      <c r="T3238" s="1" t="s">
        <v>6597</v>
      </c>
      <c r="U3238" s="1" t="s">
        <v>1897</v>
      </c>
      <c r="V3238" s="1" t="s">
        <v>6790</v>
      </c>
      <c r="Y3238" s="1" t="s">
        <v>4456</v>
      </c>
      <c r="Z3238" s="1" t="s">
        <v>8199</v>
      </c>
      <c r="AC3238" s="1">
        <v>11</v>
      </c>
      <c r="AD3238" s="1" t="s">
        <v>192</v>
      </c>
      <c r="AE3238" s="1" t="s">
        <v>8735</v>
      </c>
      <c r="AF3238" s="1" t="s">
        <v>97</v>
      </c>
      <c r="AG3238" s="1" t="s">
        <v>8774</v>
      </c>
    </row>
    <row r="3239" spans="1:73" ht="13.5" customHeight="1" x14ac:dyDescent="0.25">
      <c r="A3239" s="4" t="str">
        <f t="shared" si="97"/>
        <v>1687_풍각남면_311</v>
      </c>
      <c r="B3239" s="1">
        <v>1687</v>
      </c>
      <c r="C3239" s="1" t="s">
        <v>11322</v>
      </c>
      <c r="D3239" s="1" t="s">
        <v>11323</v>
      </c>
      <c r="E3239" s="1">
        <v>3238</v>
      </c>
      <c r="F3239" s="1">
        <v>16</v>
      </c>
      <c r="G3239" s="1" t="s">
        <v>5971</v>
      </c>
      <c r="H3239" s="1" t="s">
        <v>6471</v>
      </c>
      <c r="I3239" s="1">
        <v>1</v>
      </c>
      <c r="L3239" s="1">
        <v>2</v>
      </c>
      <c r="M3239" s="1" t="s">
        <v>12760</v>
      </c>
      <c r="N3239" s="1" t="s">
        <v>13264</v>
      </c>
      <c r="T3239" s="1" t="s">
        <v>11389</v>
      </c>
      <c r="U3239" s="1" t="s">
        <v>322</v>
      </c>
      <c r="V3239" s="1" t="s">
        <v>6685</v>
      </c>
      <c r="Y3239" s="1" t="s">
        <v>13412</v>
      </c>
      <c r="Z3239" s="1" t="s">
        <v>13413</v>
      </c>
      <c r="AC3239" s="1">
        <v>41</v>
      </c>
      <c r="AD3239" s="1" t="s">
        <v>287</v>
      </c>
      <c r="AE3239" s="1" t="s">
        <v>8744</v>
      </c>
      <c r="AF3239" s="1" t="s">
        <v>5990</v>
      </c>
      <c r="AG3239" s="1" t="s">
        <v>8835</v>
      </c>
    </row>
    <row r="3240" spans="1:73" ht="13.5" customHeight="1" x14ac:dyDescent="0.25">
      <c r="A3240" s="4" t="str">
        <f t="shared" si="97"/>
        <v>1687_풍각남면_311</v>
      </c>
      <c r="B3240" s="1">
        <v>1687</v>
      </c>
      <c r="C3240" s="1" t="s">
        <v>11322</v>
      </c>
      <c r="D3240" s="1" t="s">
        <v>11323</v>
      </c>
      <c r="E3240" s="1">
        <v>3239</v>
      </c>
      <c r="F3240" s="1">
        <v>16</v>
      </c>
      <c r="G3240" s="1" t="s">
        <v>5971</v>
      </c>
      <c r="H3240" s="1" t="s">
        <v>6471</v>
      </c>
      <c r="I3240" s="1">
        <v>1</v>
      </c>
      <c r="L3240" s="1">
        <v>2</v>
      </c>
      <c r="M3240" s="1" t="s">
        <v>12760</v>
      </c>
      <c r="N3240" s="1" t="s">
        <v>13264</v>
      </c>
      <c r="T3240" s="1" t="s">
        <v>11389</v>
      </c>
      <c r="U3240" s="1" t="s">
        <v>322</v>
      </c>
      <c r="V3240" s="1" t="s">
        <v>6685</v>
      </c>
      <c r="Y3240" s="1" t="s">
        <v>13434</v>
      </c>
      <c r="Z3240" s="1" t="s">
        <v>13453</v>
      </c>
      <c r="AC3240" s="1">
        <v>35</v>
      </c>
      <c r="AD3240" s="1" t="s">
        <v>39</v>
      </c>
      <c r="AE3240" s="1" t="s">
        <v>8715</v>
      </c>
    </row>
    <row r="3241" spans="1:73" ht="13.5" customHeight="1" x14ac:dyDescent="0.25">
      <c r="A3241" s="4" t="str">
        <f t="shared" si="97"/>
        <v>1687_풍각남면_311</v>
      </c>
      <c r="B3241" s="1">
        <v>1687</v>
      </c>
      <c r="C3241" s="1" t="s">
        <v>11322</v>
      </c>
      <c r="D3241" s="1" t="s">
        <v>11323</v>
      </c>
      <c r="E3241" s="1">
        <v>3240</v>
      </c>
      <c r="F3241" s="1">
        <v>16</v>
      </c>
      <c r="G3241" s="1" t="s">
        <v>5971</v>
      </c>
      <c r="H3241" s="1" t="s">
        <v>6471</v>
      </c>
      <c r="I3241" s="1">
        <v>1</v>
      </c>
      <c r="L3241" s="1">
        <v>2</v>
      </c>
      <c r="M3241" s="1" t="s">
        <v>12760</v>
      </c>
      <c r="N3241" s="1" t="s">
        <v>13264</v>
      </c>
      <c r="T3241" s="1" t="s">
        <v>11389</v>
      </c>
      <c r="U3241" s="1" t="s">
        <v>322</v>
      </c>
      <c r="V3241" s="1" t="s">
        <v>6685</v>
      </c>
      <c r="Y3241" s="1" t="s">
        <v>5991</v>
      </c>
      <c r="Z3241" s="1" t="s">
        <v>8602</v>
      </c>
      <c r="AC3241" s="1">
        <v>8</v>
      </c>
      <c r="AD3241" s="1" t="s">
        <v>429</v>
      </c>
      <c r="AE3241" s="1" t="s">
        <v>8759</v>
      </c>
      <c r="BB3241" s="1" t="s">
        <v>329</v>
      </c>
      <c r="BC3241" s="1" t="s">
        <v>9755</v>
      </c>
      <c r="BE3241" s="1" t="s">
        <v>13715</v>
      </c>
      <c r="BF3241" s="1" t="s">
        <v>11883</v>
      </c>
    </row>
    <row r="3242" spans="1:73" ht="13.5" customHeight="1" x14ac:dyDescent="0.25">
      <c r="A3242" s="4" t="str">
        <f t="shared" si="97"/>
        <v>1687_풍각남면_311</v>
      </c>
      <c r="B3242" s="1">
        <v>1687</v>
      </c>
      <c r="C3242" s="1" t="s">
        <v>11322</v>
      </c>
      <c r="D3242" s="1" t="s">
        <v>11323</v>
      </c>
      <c r="E3242" s="1">
        <v>3241</v>
      </c>
      <c r="F3242" s="1">
        <v>16</v>
      </c>
      <c r="G3242" s="1" t="s">
        <v>5971</v>
      </c>
      <c r="H3242" s="1" t="s">
        <v>6471</v>
      </c>
      <c r="I3242" s="1">
        <v>1</v>
      </c>
      <c r="L3242" s="1">
        <v>2</v>
      </c>
      <c r="M3242" s="1" t="s">
        <v>12760</v>
      </c>
      <c r="N3242" s="1" t="s">
        <v>13264</v>
      </c>
      <c r="T3242" s="1" t="s">
        <v>11389</v>
      </c>
      <c r="U3242" s="1" t="s">
        <v>326</v>
      </c>
      <c r="V3242" s="1" t="s">
        <v>6686</v>
      </c>
      <c r="Y3242" s="1" t="s">
        <v>13438</v>
      </c>
      <c r="Z3242" s="1" t="s">
        <v>13457</v>
      </c>
      <c r="AC3242" s="1">
        <v>31</v>
      </c>
      <c r="AD3242" s="1" t="s">
        <v>247</v>
      </c>
      <c r="AE3242" s="1" t="s">
        <v>8741</v>
      </c>
      <c r="AF3242" s="1" t="s">
        <v>5990</v>
      </c>
      <c r="AG3242" s="1" t="s">
        <v>8835</v>
      </c>
      <c r="AT3242" s="1" t="s">
        <v>44</v>
      </c>
      <c r="AU3242" s="1" t="s">
        <v>6669</v>
      </c>
      <c r="AV3242" s="1" t="s">
        <v>1821</v>
      </c>
      <c r="AW3242" s="1" t="s">
        <v>9712</v>
      </c>
      <c r="BB3242" s="1" t="s">
        <v>46</v>
      </c>
      <c r="BC3242" s="1" t="s">
        <v>6783</v>
      </c>
      <c r="BD3242" s="1" t="s">
        <v>13449</v>
      </c>
      <c r="BE3242" s="1" t="s">
        <v>13467</v>
      </c>
    </row>
    <row r="3243" spans="1:73" ht="13.5" customHeight="1" x14ac:dyDescent="0.25">
      <c r="A3243" s="4" t="str">
        <f t="shared" si="97"/>
        <v>1687_풍각남면_311</v>
      </c>
      <c r="B3243" s="1">
        <v>1687</v>
      </c>
      <c r="C3243" s="1" t="s">
        <v>11322</v>
      </c>
      <c r="D3243" s="1" t="s">
        <v>11323</v>
      </c>
      <c r="E3243" s="1">
        <v>3242</v>
      </c>
      <c r="F3243" s="1">
        <v>16</v>
      </c>
      <c r="G3243" s="1" t="s">
        <v>5971</v>
      </c>
      <c r="H3243" s="1" t="s">
        <v>6471</v>
      </c>
      <c r="I3243" s="1">
        <v>1</v>
      </c>
      <c r="L3243" s="1">
        <v>2</v>
      </c>
      <c r="M3243" s="1" t="s">
        <v>12760</v>
      </c>
      <c r="N3243" s="1" t="s">
        <v>13264</v>
      </c>
      <c r="T3243" s="1" t="s">
        <v>11389</v>
      </c>
      <c r="U3243" s="1" t="s">
        <v>322</v>
      </c>
      <c r="V3243" s="1" t="s">
        <v>6685</v>
      </c>
      <c r="Y3243" s="1" t="s">
        <v>1092</v>
      </c>
      <c r="Z3243" s="1" t="s">
        <v>7343</v>
      </c>
      <c r="AC3243" s="1">
        <v>11</v>
      </c>
      <c r="AD3243" s="1" t="s">
        <v>192</v>
      </c>
      <c r="AE3243" s="1" t="s">
        <v>8735</v>
      </c>
      <c r="BB3243" s="1" t="s">
        <v>322</v>
      </c>
      <c r="BC3243" s="1" t="s">
        <v>6685</v>
      </c>
      <c r="BD3243" s="1" t="s">
        <v>5992</v>
      </c>
      <c r="BE3243" s="1" t="s">
        <v>8618</v>
      </c>
      <c r="BF3243" s="1" t="s">
        <v>11883</v>
      </c>
    </row>
    <row r="3244" spans="1:73" ht="13.5" customHeight="1" x14ac:dyDescent="0.25">
      <c r="A3244" s="4" t="str">
        <f t="shared" si="97"/>
        <v>1687_풍각남면_311</v>
      </c>
      <c r="B3244" s="1">
        <v>1687</v>
      </c>
      <c r="C3244" s="1" t="s">
        <v>11322</v>
      </c>
      <c r="D3244" s="1" t="s">
        <v>11323</v>
      </c>
      <c r="E3244" s="1">
        <v>3243</v>
      </c>
      <c r="F3244" s="1">
        <v>16</v>
      </c>
      <c r="G3244" s="1" t="s">
        <v>5971</v>
      </c>
      <c r="H3244" s="1" t="s">
        <v>6471</v>
      </c>
      <c r="I3244" s="1">
        <v>1</v>
      </c>
      <c r="L3244" s="1">
        <v>2</v>
      </c>
      <c r="M3244" s="1" t="s">
        <v>12760</v>
      </c>
      <c r="N3244" s="1" t="s">
        <v>13264</v>
      </c>
      <c r="T3244" s="1" t="s">
        <v>11389</v>
      </c>
      <c r="U3244" s="1" t="s">
        <v>5233</v>
      </c>
      <c r="V3244" s="1" t="s">
        <v>6734</v>
      </c>
      <c r="Y3244" s="1" t="s">
        <v>5993</v>
      </c>
      <c r="Z3244" s="1" t="s">
        <v>8603</v>
      </c>
      <c r="AC3244" s="1">
        <v>50</v>
      </c>
      <c r="AD3244" s="1" t="s">
        <v>533</v>
      </c>
      <c r="AE3244" s="1" t="s">
        <v>7162</v>
      </c>
      <c r="AF3244" s="1" t="s">
        <v>97</v>
      </c>
      <c r="AG3244" s="1" t="s">
        <v>8774</v>
      </c>
      <c r="AT3244" s="1" t="s">
        <v>44</v>
      </c>
      <c r="AU3244" s="1" t="s">
        <v>6669</v>
      </c>
      <c r="AV3244" s="1" t="s">
        <v>5994</v>
      </c>
      <c r="AW3244" s="1" t="s">
        <v>8704</v>
      </c>
      <c r="BB3244" s="1" t="s">
        <v>46</v>
      </c>
      <c r="BC3244" s="1" t="s">
        <v>6783</v>
      </c>
      <c r="BD3244" s="1" t="s">
        <v>5473</v>
      </c>
      <c r="BE3244" s="1" t="s">
        <v>9881</v>
      </c>
    </row>
    <row r="3245" spans="1:73" ht="13.5" customHeight="1" x14ac:dyDescent="0.25">
      <c r="A3245" s="4" t="str">
        <f t="shared" si="97"/>
        <v>1687_풍각남면_311</v>
      </c>
      <c r="B3245" s="1">
        <v>1687</v>
      </c>
      <c r="C3245" s="1" t="s">
        <v>11322</v>
      </c>
      <c r="D3245" s="1" t="s">
        <v>11323</v>
      </c>
      <c r="E3245" s="1">
        <v>3244</v>
      </c>
      <c r="F3245" s="1">
        <v>16</v>
      </c>
      <c r="G3245" s="1" t="s">
        <v>5971</v>
      </c>
      <c r="H3245" s="1" t="s">
        <v>6471</v>
      </c>
      <c r="I3245" s="1">
        <v>1</v>
      </c>
      <c r="L3245" s="1">
        <v>2</v>
      </c>
      <c r="M3245" s="1" t="s">
        <v>12760</v>
      </c>
      <c r="N3245" s="1" t="s">
        <v>13264</v>
      </c>
      <c r="T3245" s="1" t="s">
        <v>11389</v>
      </c>
      <c r="U3245" s="1" t="s">
        <v>322</v>
      </c>
      <c r="V3245" s="1" t="s">
        <v>6685</v>
      </c>
      <c r="Y3245" s="1" t="s">
        <v>5995</v>
      </c>
      <c r="Z3245" s="1" t="s">
        <v>8604</v>
      </c>
      <c r="AC3245" s="1">
        <v>31</v>
      </c>
      <c r="AD3245" s="1" t="s">
        <v>247</v>
      </c>
      <c r="AE3245" s="1" t="s">
        <v>8741</v>
      </c>
      <c r="AF3245" s="1" t="s">
        <v>97</v>
      </c>
      <c r="AG3245" s="1" t="s">
        <v>8774</v>
      </c>
      <c r="BB3245" s="1" t="s">
        <v>5996</v>
      </c>
      <c r="BC3245" s="1" t="s">
        <v>9757</v>
      </c>
      <c r="BD3245" s="1" t="s">
        <v>11861</v>
      </c>
      <c r="BE3245" s="1" t="s">
        <v>8603</v>
      </c>
      <c r="BF3245" s="1" t="s">
        <v>11883</v>
      </c>
    </row>
    <row r="3246" spans="1:73" ht="13.5" customHeight="1" x14ac:dyDescent="0.25">
      <c r="A3246" s="4" t="str">
        <f t="shared" si="97"/>
        <v>1687_풍각남면_311</v>
      </c>
      <c r="B3246" s="1">
        <v>1687</v>
      </c>
      <c r="C3246" s="1" t="s">
        <v>11322</v>
      </c>
      <c r="D3246" s="1" t="s">
        <v>11323</v>
      </c>
      <c r="E3246" s="1">
        <v>3245</v>
      </c>
      <c r="F3246" s="1">
        <v>16</v>
      </c>
      <c r="G3246" s="1" t="s">
        <v>5971</v>
      </c>
      <c r="H3246" s="1" t="s">
        <v>6471</v>
      </c>
      <c r="I3246" s="1">
        <v>1</v>
      </c>
      <c r="L3246" s="1">
        <v>2</v>
      </c>
      <c r="M3246" s="1" t="s">
        <v>12760</v>
      </c>
      <c r="N3246" s="1" t="s">
        <v>13264</v>
      </c>
      <c r="T3246" s="1" t="s">
        <v>11389</v>
      </c>
      <c r="U3246" s="1" t="s">
        <v>322</v>
      </c>
      <c r="V3246" s="1" t="s">
        <v>6685</v>
      </c>
      <c r="Y3246" s="1" t="s">
        <v>5515</v>
      </c>
      <c r="Z3246" s="1" t="s">
        <v>8490</v>
      </c>
      <c r="AC3246" s="1">
        <v>29</v>
      </c>
      <c r="AD3246" s="1" t="s">
        <v>422</v>
      </c>
      <c r="AE3246" s="1" t="s">
        <v>8757</v>
      </c>
      <c r="AF3246" s="1" t="s">
        <v>5990</v>
      </c>
      <c r="AG3246" s="1" t="s">
        <v>8835</v>
      </c>
      <c r="BC3246" s="1" t="s">
        <v>9757</v>
      </c>
      <c r="BE3246" s="1" t="s">
        <v>8603</v>
      </c>
      <c r="BF3246" s="1" t="s">
        <v>11811</v>
      </c>
      <c r="BU3246" s="1" t="s">
        <v>14260</v>
      </c>
    </row>
    <row r="3247" spans="1:73" ht="13.5" customHeight="1" x14ac:dyDescent="0.25">
      <c r="A3247" s="4" t="str">
        <f t="shared" si="97"/>
        <v>1687_풍각남면_311</v>
      </c>
      <c r="B3247" s="1">
        <v>1687</v>
      </c>
      <c r="C3247" s="1" t="s">
        <v>11322</v>
      </c>
      <c r="D3247" s="1" t="s">
        <v>11323</v>
      </c>
      <c r="E3247" s="1">
        <v>3246</v>
      </c>
      <c r="F3247" s="1">
        <v>16</v>
      </c>
      <c r="G3247" s="1" t="s">
        <v>5971</v>
      </c>
      <c r="H3247" s="1" t="s">
        <v>6471</v>
      </c>
      <c r="I3247" s="1">
        <v>1</v>
      </c>
      <c r="L3247" s="1">
        <v>2</v>
      </c>
      <c r="M3247" s="1" t="s">
        <v>12760</v>
      </c>
      <c r="N3247" s="1" t="s">
        <v>13264</v>
      </c>
      <c r="T3247" s="1" t="s">
        <v>11389</v>
      </c>
      <c r="U3247" s="1" t="s">
        <v>322</v>
      </c>
      <c r="V3247" s="1" t="s">
        <v>6685</v>
      </c>
      <c r="Y3247" s="1" t="s">
        <v>5997</v>
      </c>
      <c r="Z3247" s="1" t="s">
        <v>8483</v>
      </c>
      <c r="AC3247" s="1">
        <v>20</v>
      </c>
      <c r="AD3247" s="1" t="s">
        <v>1066</v>
      </c>
      <c r="AE3247" s="1" t="s">
        <v>7176</v>
      </c>
      <c r="BC3247" s="1" t="s">
        <v>9757</v>
      </c>
      <c r="BE3247" s="1" t="s">
        <v>8603</v>
      </c>
      <c r="BF3247" s="1" t="s">
        <v>11817</v>
      </c>
      <c r="BU3247" s="1" t="s">
        <v>14261</v>
      </c>
    </row>
    <row r="3248" spans="1:73" ht="13.5" customHeight="1" x14ac:dyDescent="0.25">
      <c r="A3248" s="4" t="str">
        <f t="shared" si="97"/>
        <v>1687_풍각남면_311</v>
      </c>
      <c r="B3248" s="1">
        <v>1687</v>
      </c>
      <c r="C3248" s="1" t="s">
        <v>11322</v>
      </c>
      <c r="D3248" s="1" t="s">
        <v>11323</v>
      </c>
      <c r="E3248" s="1">
        <v>3247</v>
      </c>
      <c r="F3248" s="1">
        <v>16</v>
      </c>
      <c r="G3248" s="1" t="s">
        <v>5971</v>
      </c>
      <c r="H3248" s="1" t="s">
        <v>6471</v>
      </c>
      <c r="I3248" s="1">
        <v>1</v>
      </c>
      <c r="L3248" s="1">
        <v>2</v>
      </c>
      <c r="M3248" s="1" t="s">
        <v>12760</v>
      </c>
      <c r="N3248" s="1" t="s">
        <v>13264</v>
      </c>
      <c r="T3248" s="1" t="s">
        <v>11389</v>
      </c>
      <c r="U3248" s="1" t="s">
        <v>326</v>
      </c>
      <c r="V3248" s="1" t="s">
        <v>6686</v>
      </c>
      <c r="Y3248" s="1" t="s">
        <v>5998</v>
      </c>
      <c r="Z3248" s="1" t="s">
        <v>8605</v>
      </c>
      <c r="AC3248" s="1">
        <v>12</v>
      </c>
      <c r="AD3248" s="1" t="s">
        <v>150</v>
      </c>
      <c r="AE3248" s="1" t="s">
        <v>8731</v>
      </c>
      <c r="BC3248" s="1" t="s">
        <v>9757</v>
      </c>
      <c r="BE3248" s="1" t="s">
        <v>8603</v>
      </c>
      <c r="BF3248" s="1" t="s">
        <v>11819</v>
      </c>
      <c r="BU3248" s="1" t="s">
        <v>14262</v>
      </c>
    </row>
    <row r="3249" spans="1:73" ht="13.5" customHeight="1" x14ac:dyDescent="0.25">
      <c r="A3249" s="4" t="str">
        <f t="shared" si="97"/>
        <v>1687_풍각남면_311</v>
      </c>
      <c r="B3249" s="1">
        <v>1687</v>
      </c>
      <c r="C3249" s="1" t="s">
        <v>11322</v>
      </c>
      <c r="D3249" s="1" t="s">
        <v>11323</v>
      </c>
      <c r="E3249" s="1">
        <v>3248</v>
      </c>
      <c r="F3249" s="1">
        <v>16</v>
      </c>
      <c r="G3249" s="1" t="s">
        <v>5971</v>
      </c>
      <c r="H3249" s="1" t="s">
        <v>6471</v>
      </c>
      <c r="I3249" s="1">
        <v>1</v>
      </c>
      <c r="L3249" s="1">
        <v>2</v>
      </c>
      <c r="M3249" s="1" t="s">
        <v>12760</v>
      </c>
      <c r="N3249" s="1" t="s">
        <v>13264</v>
      </c>
      <c r="T3249" s="1" t="s">
        <v>11389</v>
      </c>
      <c r="U3249" s="1" t="s">
        <v>322</v>
      </c>
      <c r="V3249" s="1" t="s">
        <v>6685</v>
      </c>
      <c r="Y3249" s="1" t="s">
        <v>1861</v>
      </c>
      <c r="Z3249" s="1" t="s">
        <v>7560</v>
      </c>
      <c r="AC3249" s="1">
        <v>11</v>
      </c>
      <c r="AD3249" s="1" t="s">
        <v>192</v>
      </c>
      <c r="AE3249" s="1" t="s">
        <v>8735</v>
      </c>
      <c r="AF3249" s="1" t="s">
        <v>5990</v>
      </c>
      <c r="AG3249" s="1" t="s">
        <v>8835</v>
      </c>
      <c r="AT3249" s="1" t="s">
        <v>44</v>
      </c>
      <c r="AU3249" s="1" t="s">
        <v>6669</v>
      </c>
      <c r="AV3249" s="1" t="s">
        <v>5999</v>
      </c>
      <c r="AW3249" s="1" t="s">
        <v>9713</v>
      </c>
      <c r="BC3249" s="1" t="s">
        <v>9757</v>
      </c>
      <c r="BE3249" s="1" t="s">
        <v>8603</v>
      </c>
      <c r="BF3249" s="1" t="s">
        <v>11881</v>
      </c>
    </row>
    <row r="3250" spans="1:73" ht="13.5" customHeight="1" x14ac:dyDescent="0.25">
      <c r="A3250" s="4" t="str">
        <f t="shared" si="97"/>
        <v>1687_풍각남면_311</v>
      </c>
      <c r="B3250" s="1">
        <v>1687</v>
      </c>
      <c r="C3250" s="1" t="s">
        <v>11322</v>
      </c>
      <c r="D3250" s="1" t="s">
        <v>11323</v>
      </c>
      <c r="E3250" s="1">
        <v>3249</v>
      </c>
      <c r="F3250" s="1">
        <v>16</v>
      </c>
      <c r="G3250" s="1" t="s">
        <v>5971</v>
      </c>
      <c r="H3250" s="1" t="s">
        <v>6471</v>
      </c>
      <c r="I3250" s="1">
        <v>1</v>
      </c>
      <c r="L3250" s="1">
        <v>2</v>
      </c>
      <c r="M3250" s="1" t="s">
        <v>12760</v>
      </c>
      <c r="N3250" s="1" t="s">
        <v>13264</v>
      </c>
      <c r="T3250" s="1" t="s">
        <v>11389</v>
      </c>
      <c r="U3250" s="1" t="s">
        <v>413</v>
      </c>
      <c r="V3250" s="1" t="s">
        <v>6695</v>
      </c>
      <c r="Y3250" s="1" t="s">
        <v>1406</v>
      </c>
      <c r="Z3250" s="1" t="s">
        <v>7435</v>
      </c>
      <c r="AC3250" s="1">
        <v>13</v>
      </c>
      <c r="AD3250" s="1" t="s">
        <v>314</v>
      </c>
      <c r="AE3250" s="1" t="s">
        <v>8747</v>
      </c>
      <c r="AT3250" s="1" t="s">
        <v>44</v>
      </c>
      <c r="AU3250" s="1" t="s">
        <v>6669</v>
      </c>
      <c r="AV3250" s="1" t="s">
        <v>1608</v>
      </c>
      <c r="AW3250" s="1" t="s">
        <v>7493</v>
      </c>
      <c r="BB3250" s="1" t="s">
        <v>46</v>
      </c>
      <c r="BC3250" s="1" t="s">
        <v>6783</v>
      </c>
      <c r="BD3250" s="1" t="s">
        <v>3168</v>
      </c>
      <c r="BE3250" s="1" t="s">
        <v>8113</v>
      </c>
    </row>
    <row r="3251" spans="1:73" ht="13.5" customHeight="1" x14ac:dyDescent="0.25">
      <c r="A3251" s="4" t="str">
        <f t="shared" si="97"/>
        <v>1687_풍각남면_311</v>
      </c>
      <c r="B3251" s="1">
        <v>1687</v>
      </c>
      <c r="C3251" s="1" t="s">
        <v>11322</v>
      </c>
      <c r="D3251" s="1" t="s">
        <v>11323</v>
      </c>
      <c r="E3251" s="1">
        <v>3250</v>
      </c>
      <c r="F3251" s="1">
        <v>16</v>
      </c>
      <c r="G3251" s="1" t="s">
        <v>5971</v>
      </c>
      <c r="H3251" s="1" t="s">
        <v>6471</v>
      </c>
      <c r="I3251" s="1">
        <v>1</v>
      </c>
      <c r="L3251" s="1">
        <v>3</v>
      </c>
      <c r="M3251" s="1" t="s">
        <v>12761</v>
      </c>
      <c r="N3251" s="1" t="s">
        <v>13265</v>
      </c>
      <c r="T3251" s="1" t="s">
        <v>11368</v>
      </c>
      <c r="U3251" s="1" t="s">
        <v>6000</v>
      </c>
      <c r="V3251" s="1" t="s">
        <v>7028</v>
      </c>
      <c r="W3251" s="1" t="s">
        <v>145</v>
      </c>
      <c r="X3251" s="1" t="s">
        <v>7059</v>
      </c>
      <c r="Y3251" s="1" t="s">
        <v>6001</v>
      </c>
      <c r="Z3251" s="1" t="s">
        <v>8606</v>
      </c>
      <c r="AC3251" s="1">
        <v>38</v>
      </c>
      <c r="AD3251" s="1" t="s">
        <v>85</v>
      </c>
      <c r="AE3251" s="1" t="s">
        <v>8720</v>
      </c>
      <c r="AJ3251" s="1" t="s">
        <v>17</v>
      </c>
      <c r="AK3251" s="1" t="s">
        <v>8908</v>
      </c>
      <c r="AL3251" s="1" t="s">
        <v>51</v>
      </c>
      <c r="AM3251" s="1" t="s">
        <v>8849</v>
      </c>
      <c r="AT3251" s="1" t="s">
        <v>60</v>
      </c>
      <c r="AU3251" s="1" t="s">
        <v>7012</v>
      </c>
      <c r="AV3251" s="1" t="s">
        <v>6002</v>
      </c>
      <c r="AW3251" s="1" t="s">
        <v>8609</v>
      </c>
      <c r="BG3251" s="1" t="s">
        <v>180</v>
      </c>
      <c r="BH3251" s="1" t="s">
        <v>6712</v>
      </c>
      <c r="BI3251" s="1" t="s">
        <v>352</v>
      </c>
      <c r="BJ3251" s="1" t="s">
        <v>7456</v>
      </c>
      <c r="BK3251" s="1" t="s">
        <v>334</v>
      </c>
      <c r="BL3251" s="1" t="s">
        <v>6767</v>
      </c>
      <c r="BM3251" s="1" t="s">
        <v>230</v>
      </c>
      <c r="BN3251" s="1" t="s">
        <v>9251</v>
      </c>
      <c r="BO3251" s="1" t="s">
        <v>423</v>
      </c>
      <c r="BP3251" s="1" t="s">
        <v>8997</v>
      </c>
      <c r="BQ3251" s="1" t="s">
        <v>5979</v>
      </c>
      <c r="BR3251" s="1" t="s">
        <v>11787</v>
      </c>
      <c r="BS3251" s="1" t="s">
        <v>522</v>
      </c>
      <c r="BT3251" s="1" t="s">
        <v>8889</v>
      </c>
    </row>
    <row r="3252" spans="1:73" ht="13.5" customHeight="1" x14ac:dyDescent="0.25">
      <c r="A3252" s="4" t="str">
        <f t="shared" si="97"/>
        <v>1687_풍각남면_311</v>
      </c>
      <c r="B3252" s="1">
        <v>1687</v>
      </c>
      <c r="C3252" s="1" t="s">
        <v>11322</v>
      </c>
      <c r="D3252" s="1" t="s">
        <v>11323</v>
      </c>
      <c r="E3252" s="1">
        <v>3251</v>
      </c>
      <c r="F3252" s="1">
        <v>16</v>
      </c>
      <c r="G3252" s="1" t="s">
        <v>5971</v>
      </c>
      <c r="H3252" s="1" t="s">
        <v>6471</v>
      </c>
      <c r="I3252" s="1">
        <v>1</v>
      </c>
      <c r="L3252" s="1">
        <v>3</v>
      </c>
      <c r="M3252" s="1" t="s">
        <v>12761</v>
      </c>
      <c r="N3252" s="1" t="s">
        <v>13265</v>
      </c>
      <c r="S3252" s="1" t="s">
        <v>52</v>
      </c>
      <c r="T3252" s="1" t="s">
        <v>6593</v>
      </c>
      <c r="W3252" s="1" t="s">
        <v>74</v>
      </c>
      <c r="X3252" s="1" t="s">
        <v>7057</v>
      </c>
      <c r="Y3252" s="1" t="s">
        <v>140</v>
      </c>
      <c r="Z3252" s="1" t="s">
        <v>7129</v>
      </c>
      <c r="AC3252" s="1">
        <v>39</v>
      </c>
      <c r="AD3252" s="1" t="s">
        <v>347</v>
      </c>
      <c r="AE3252" s="1" t="s">
        <v>8751</v>
      </c>
      <c r="AJ3252" s="1" t="s">
        <v>17</v>
      </c>
      <c r="AK3252" s="1" t="s">
        <v>8908</v>
      </c>
      <c r="AL3252" s="1" t="s">
        <v>737</v>
      </c>
      <c r="AM3252" s="1" t="s">
        <v>8867</v>
      </c>
      <c r="AT3252" s="1" t="s">
        <v>60</v>
      </c>
      <c r="AU3252" s="1" t="s">
        <v>7012</v>
      </c>
      <c r="AV3252" s="1" t="s">
        <v>520</v>
      </c>
      <c r="AW3252" s="1" t="s">
        <v>7202</v>
      </c>
      <c r="BI3252" s="1" t="s">
        <v>6003</v>
      </c>
      <c r="BJ3252" s="1" t="s">
        <v>10294</v>
      </c>
      <c r="BK3252" s="1" t="s">
        <v>60</v>
      </c>
      <c r="BL3252" s="1" t="s">
        <v>7012</v>
      </c>
      <c r="BM3252" s="1" t="s">
        <v>3952</v>
      </c>
      <c r="BN3252" s="1" t="s">
        <v>9524</v>
      </c>
      <c r="BO3252" s="1" t="s">
        <v>60</v>
      </c>
      <c r="BP3252" s="1" t="s">
        <v>7012</v>
      </c>
      <c r="BQ3252" s="1" t="s">
        <v>6004</v>
      </c>
      <c r="BR3252" s="1" t="s">
        <v>11235</v>
      </c>
      <c r="BS3252" s="1" t="s">
        <v>3297</v>
      </c>
      <c r="BT3252" s="1" t="s">
        <v>8956</v>
      </c>
    </row>
    <row r="3253" spans="1:73" ht="13.5" customHeight="1" x14ac:dyDescent="0.25">
      <c r="A3253" s="4" t="str">
        <f t="shared" si="97"/>
        <v>1687_풍각남면_311</v>
      </c>
      <c r="B3253" s="1">
        <v>1687</v>
      </c>
      <c r="C3253" s="1" t="s">
        <v>11322</v>
      </c>
      <c r="D3253" s="1" t="s">
        <v>11323</v>
      </c>
      <c r="E3253" s="1">
        <v>3252</v>
      </c>
      <c r="F3253" s="1">
        <v>16</v>
      </c>
      <c r="G3253" s="1" t="s">
        <v>5971</v>
      </c>
      <c r="H3253" s="1" t="s">
        <v>6471</v>
      </c>
      <c r="I3253" s="1">
        <v>1</v>
      </c>
      <c r="L3253" s="1">
        <v>3</v>
      </c>
      <c r="M3253" s="1" t="s">
        <v>12761</v>
      </c>
      <c r="N3253" s="1" t="s">
        <v>13265</v>
      </c>
      <c r="S3253" s="1" t="s">
        <v>463</v>
      </c>
      <c r="T3253" s="1" t="s">
        <v>6606</v>
      </c>
      <c r="U3253" s="1" t="s">
        <v>44</v>
      </c>
      <c r="V3253" s="1" t="s">
        <v>6669</v>
      </c>
      <c r="Y3253" s="1" t="s">
        <v>5015</v>
      </c>
      <c r="Z3253" s="1" t="s">
        <v>8607</v>
      </c>
      <c r="AF3253" s="1" t="s">
        <v>443</v>
      </c>
      <c r="AG3253" s="1" t="s">
        <v>11537</v>
      </c>
    </row>
    <row r="3254" spans="1:73" ht="13.5" customHeight="1" x14ac:dyDescent="0.25">
      <c r="A3254" s="4" t="str">
        <f t="shared" si="97"/>
        <v>1687_풍각남면_311</v>
      </c>
      <c r="B3254" s="1">
        <v>1687</v>
      </c>
      <c r="C3254" s="1" t="s">
        <v>11322</v>
      </c>
      <c r="D3254" s="1" t="s">
        <v>11323</v>
      </c>
      <c r="E3254" s="1">
        <v>3253</v>
      </c>
      <c r="F3254" s="1">
        <v>16</v>
      </c>
      <c r="G3254" s="1" t="s">
        <v>5971</v>
      </c>
      <c r="H3254" s="1" t="s">
        <v>6471</v>
      </c>
      <c r="I3254" s="1">
        <v>1</v>
      </c>
      <c r="L3254" s="1">
        <v>4</v>
      </c>
      <c r="M3254" s="1" t="s">
        <v>1413</v>
      </c>
      <c r="N3254" s="1" t="s">
        <v>7438</v>
      </c>
      <c r="T3254" s="1" t="s">
        <v>11369</v>
      </c>
      <c r="U3254" s="1" t="s">
        <v>640</v>
      </c>
      <c r="V3254" s="1" t="s">
        <v>6711</v>
      </c>
      <c r="Y3254" s="1" t="s">
        <v>1413</v>
      </c>
      <c r="Z3254" s="1" t="s">
        <v>7438</v>
      </c>
      <c r="AC3254" s="1">
        <v>57</v>
      </c>
      <c r="AD3254" s="1" t="s">
        <v>2010</v>
      </c>
      <c r="AE3254" s="1" t="s">
        <v>8771</v>
      </c>
      <c r="AJ3254" s="1" t="s">
        <v>17</v>
      </c>
      <c r="AK3254" s="1" t="s">
        <v>8908</v>
      </c>
      <c r="AL3254" s="1" t="s">
        <v>238</v>
      </c>
      <c r="AM3254" s="1" t="s">
        <v>8872</v>
      </c>
      <c r="AN3254" s="1" t="s">
        <v>108</v>
      </c>
      <c r="AO3254" s="1" t="s">
        <v>8869</v>
      </c>
      <c r="AP3254" s="1" t="s">
        <v>58</v>
      </c>
      <c r="AQ3254" s="1" t="s">
        <v>6774</v>
      </c>
      <c r="AR3254" s="1" t="s">
        <v>6005</v>
      </c>
      <c r="AS3254" s="1" t="s">
        <v>9148</v>
      </c>
      <c r="AT3254" s="1" t="s">
        <v>44</v>
      </c>
      <c r="AU3254" s="1" t="s">
        <v>6669</v>
      </c>
      <c r="AV3254" s="1" t="s">
        <v>3780</v>
      </c>
      <c r="AW3254" s="1" t="s">
        <v>9513</v>
      </c>
      <c r="BB3254" s="1" t="s">
        <v>46</v>
      </c>
      <c r="BC3254" s="1" t="s">
        <v>6783</v>
      </c>
      <c r="BD3254" s="1" t="s">
        <v>3922</v>
      </c>
      <c r="BE3254" s="1" t="s">
        <v>8054</v>
      </c>
      <c r="BG3254" s="1" t="s">
        <v>60</v>
      </c>
      <c r="BH3254" s="1" t="s">
        <v>7012</v>
      </c>
      <c r="BI3254" s="1" t="s">
        <v>4153</v>
      </c>
      <c r="BJ3254" s="1" t="s">
        <v>8114</v>
      </c>
      <c r="BM3254" s="1" t="s">
        <v>320</v>
      </c>
      <c r="BN3254" s="1" t="s">
        <v>11933</v>
      </c>
      <c r="BO3254" s="1" t="s">
        <v>148</v>
      </c>
      <c r="BP3254" s="1" t="s">
        <v>11401</v>
      </c>
      <c r="BQ3254" s="1" t="s">
        <v>6006</v>
      </c>
      <c r="BR3254" s="1" t="s">
        <v>12255</v>
      </c>
      <c r="BS3254" s="1" t="s">
        <v>522</v>
      </c>
      <c r="BT3254" s="1" t="s">
        <v>8889</v>
      </c>
    </row>
    <row r="3255" spans="1:73" ht="13.5" customHeight="1" x14ac:dyDescent="0.25">
      <c r="A3255" s="4" t="str">
        <f t="shared" si="97"/>
        <v>1687_풍각남면_311</v>
      </c>
      <c r="B3255" s="1">
        <v>1687</v>
      </c>
      <c r="C3255" s="1" t="s">
        <v>11322</v>
      </c>
      <c r="D3255" s="1" t="s">
        <v>11323</v>
      </c>
      <c r="E3255" s="1">
        <v>3254</v>
      </c>
      <c r="F3255" s="1">
        <v>16</v>
      </c>
      <c r="G3255" s="1" t="s">
        <v>5971</v>
      </c>
      <c r="H3255" s="1" t="s">
        <v>6471</v>
      </c>
      <c r="I3255" s="1">
        <v>1</v>
      </c>
      <c r="L3255" s="1">
        <v>4</v>
      </c>
      <c r="M3255" s="1" t="s">
        <v>1413</v>
      </c>
      <c r="N3255" s="1" t="s">
        <v>7438</v>
      </c>
      <c r="S3255" s="1" t="s">
        <v>93</v>
      </c>
      <c r="T3255" s="1" t="s">
        <v>6597</v>
      </c>
      <c r="Y3255" s="1" t="s">
        <v>6007</v>
      </c>
      <c r="Z3255" s="1" t="s">
        <v>8608</v>
      </c>
      <c r="AC3255" s="1">
        <v>5</v>
      </c>
      <c r="AD3255" s="1" t="s">
        <v>133</v>
      </c>
      <c r="AE3255" s="1" t="s">
        <v>8727</v>
      </c>
    </row>
    <row r="3256" spans="1:73" ht="13.5" customHeight="1" x14ac:dyDescent="0.25">
      <c r="A3256" s="4" t="str">
        <f t="shared" si="97"/>
        <v>1687_풍각남면_311</v>
      </c>
      <c r="B3256" s="1">
        <v>1687</v>
      </c>
      <c r="C3256" s="1" t="s">
        <v>11322</v>
      </c>
      <c r="D3256" s="1" t="s">
        <v>11323</v>
      </c>
      <c r="E3256" s="1">
        <v>3255</v>
      </c>
      <c r="F3256" s="1">
        <v>16</v>
      </c>
      <c r="G3256" s="1" t="s">
        <v>5971</v>
      </c>
      <c r="H3256" s="1" t="s">
        <v>6471</v>
      </c>
      <c r="I3256" s="1">
        <v>1</v>
      </c>
      <c r="L3256" s="1">
        <v>4</v>
      </c>
      <c r="M3256" s="1" t="s">
        <v>1413</v>
      </c>
      <c r="N3256" s="1" t="s">
        <v>7438</v>
      </c>
      <c r="S3256" s="1" t="s">
        <v>70</v>
      </c>
      <c r="T3256" s="1" t="s">
        <v>6596</v>
      </c>
      <c r="Y3256" s="1" t="s">
        <v>1930</v>
      </c>
      <c r="Z3256" s="1" t="s">
        <v>7573</v>
      </c>
      <c r="AC3256" s="1">
        <v>4</v>
      </c>
      <c r="AD3256" s="1" t="s">
        <v>72</v>
      </c>
      <c r="AE3256" s="1" t="s">
        <v>8718</v>
      </c>
    </row>
    <row r="3257" spans="1:73" ht="13.5" customHeight="1" x14ac:dyDescent="0.25">
      <c r="A3257" s="4" t="str">
        <f t="shared" si="97"/>
        <v>1687_풍각남면_311</v>
      </c>
      <c r="B3257" s="1">
        <v>1687</v>
      </c>
      <c r="C3257" s="1" t="s">
        <v>11322</v>
      </c>
      <c r="D3257" s="1" t="s">
        <v>11323</v>
      </c>
      <c r="E3257" s="1">
        <v>3256</v>
      </c>
      <c r="F3257" s="1">
        <v>16</v>
      </c>
      <c r="G3257" s="1" t="s">
        <v>5971</v>
      </c>
      <c r="H3257" s="1" t="s">
        <v>6471</v>
      </c>
      <c r="I3257" s="1">
        <v>1</v>
      </c>
      <c r="L3257" s="1">
        <v>5</v>
      </c>
      <c r="M3257" s="1" t="s">
        <v>5978</v>
      </c>
      <c r="N3257" s="1" t="s">
        <v>8609</v>
      </c>
      <c r="T3257" s="1" t="s">
        <v>11368</v>
      </c>
      <c r="U3257" s="1" t="s">
        <v>5780</v>
      </c>
      <c r="V3257" s="1" t="s">
        <v>13367</v>
      </c>
      <c r="Y3257" s="1" t="s">
        <v>5978</v>
      </c>
      <c r="Z3257" s="1" t="s">
        <v>8609</v>
      </c>
      <c r="AC3257" s="1">
        <v>66</v>
      </c>
      <c r="AD3257" s="1" t="s">
        <v>333</v>
      </c>
      <c r="AE3257" s="1" t="s">
        <v>8749</v>
      </c>
      <c r="AJ3257" s="1" t="s">
        <v>17</v>
      </c>
      <c r="AK3257" s="1" t="s">
        <v>8908</v>
      </c>
      <c r="AL3257" s="1" t="s">
        <v>51</v>
      </c>
      <c r="AM3257" s="1" t="s">
        <v>8849</v>
      </c>
      <c r="AT3257" s="1" t="s">
        <v>78</v>
      </c>
      <c r="AU3257" s="1" t="s">
        <v>6689</v>
      </c>
      <c r="AV3257" s="1" t="s">
        <v>352</v>
      </c>
      <c r="AW3257" s="1" t="s">
        <v>7456</v>
      </c>
      <c r="BB3257" s="1" t="s">
        <v>214</v>
      </c>
      <c r="BC3257" s="1" t="s">
        <v>13383</v>
      </c>
      <c r="BD3257" s="1" t="s">
        <v>1755</v>
      </c>
      <c r="BE3257" s="1" t="s">
        <v>8220</v>
      </c>
      <c r="BG3257" s="1" t="s">
        <v>334</v>
      </c>
      <c r="BH3257" s="1" t="s">
        <v>6767</v>
      </c>
      <c r="BI3257" s="1" t="s">
        <v>230</v>
      </c>
      <c r="BJ3257" s="1" t="s">
        <v>9251</v>
      </c>
      <c r="BK3257" s="1" t="s">
        <v>60</v>
      </c>
      <c r="BL3257" s="1" t="s">
        <v>7012</v>
      </c>
      <c r="BM3257" s="1" t="s">
        <v>5439</v>
      </c>
      <c r="BN3257" s="1" t="s">
        <v>8464</v>
      </c>
      <c r="BO3257" s="1" t="s">
        <v>78</v>
      </c>
      <c r="BP3257" s="1" t="s">
        <v>6689</v>
      </c>
      <c r="BQ3257" s="1" t="s">
        <v>6008</v>
      </c>
      <c r="BR3257" s="1" t="s">
        <v>11236</v>
      </c>
      <c r="BS3257" s="1" t="s">
        <v>51</v>
      </c>
      <c r="BT3257" s="1" t="s">
        <v>8849</v>
      </c>
    </row>
    <row r="3258" spans="1:73" ht="13.5" customHeight="1" x14ac:dyDescent="0.25">
      <c r="A3258" s="4" t="str">
        <f t="shared" si="97"/>
        <v>1687_풍각남면_311</v>
      </c>
      <c r="B3258" s="1">
        <v>1687</v>
      </c>
      <c r="C3258" s="1" t="s">
        <v>11322</v>
      </c>
      <c r="D3258" s="1" t="s">
        <v>11323</v>
      </c>
      <c r="E3258" s="1">
        <v>3257</v>
      </c>
      <c r="F3258" s="1">
        <v>16</v>
      </c>
      <c r="G3258" s="1" t="s">
        <v>5971</v>
      </c>
      <c r="H3258" s="1" t="s">
        <v>6471</v>
      </c>
      <c r="I3258" s="1">
        <v>1</v>
      </c>
      <c r="L3258" s="1">
        <v>5</v>
      </c>
      <c r="M3258" s="1" t="s">
        <v>5978</v>
      </c>
      <c r="N3258" s="1" t="s">
        <v>8609</v>
      </c>
      <c r="S3258" s="1" t="s">
        <v>52</v>
      </c>
      <c r="T3258" s="1" t="s">
        <v>6593</v>
      </c>
      <c r="U3258" s="1" t="s">
        <v>53</v>
      </c>
      <c r="V3258" s="1" t="s">
        <v>6668</v>
      </c>
      <c r="Y3258" s="1" t="s">
        <v>6009</v>
      </c>
      <c r="Z3258" s="1" t="s">
        <v>8610</v>
      </c>
      <c r="AC3258" s="1">
        <v>56</v>
      </c>
      <c r="AD3258" s="1" t="s">
        <v>521</v>
      </c>
      <c r="AE3258" s="1" t="s">
        <v>8761</v>
      </c>
      <c r="AJ3258" s="1" t="s">
        <v>17</v>
      </c>
      <c r="AK3258" s="1" t="s">
        <v>8908</v>
      </c>
      <c r="AL3258" s="1" t="s">
        <v>522</v>
      </c>
      <c r="AM3258" s="1" t="s">
        <v>8889</v>
      </c>
      <c r="AN3258" s="1" t="s">
        <v>5976</v>
      </c>
      <c r="AO3258" s="1" t="s">
        <v>8987</v>
      </c>
      <c r="AP3258" s="1" t="s">
        <v>58</v>
      </c>
      <c r="AQ3258" s="1" t="s">
        <v>6774</v>
      </c>
      <c r="AR3258" s="1" t="s">
        <v>5977</v>
      </c>
      <c r="AS3258" s="1" t="s">
        <v>9147</v>
      </c>
      <c r="AT3258" s="1" t="s">
        <v>423</v>
      </c>
      <c r="AU3258" s="1" t="s">
        <v>8997</v>
      </c>
      <c r="AV3258" s="1" t="s">
        <v>5979</v>
      </c>
      <c r="AW3258" s="1" t="s">
        <v>11787</v>
      </c>
      <c r="BB3258" s="1" t="s">
        <v>46</v>
      </c>
      <c r="BC3258" s="1" t="s">
        <v>6783</v>
      </c>
      <c r="BD3258" s="1" t="s">
        <v>6010</v>
      </c>
      <c r="BE3258" s="1" t="s">
        <v>9882</v>
      </c>
      <c r="BG3258" s="1" t="s">
        <v>60</v>
      </c>
      <c r="BH3258" s="1" t="s">
        <v>7012</v>
      </c>
      <c r="BI3258" s="1" t="s">
        <v>6011</v>
      </c>
      <c r="BJ3258" s="1" t="s">
        <v>11906</v>
      </c>
      <c r="BK3258" s="1" t="s">
        <v>1149</v>
      </c>
      <c r="BL3258" s="1" t="s">
        <v>9178</v>
      </c>
      <c r="BM3258" s="1" t="s">
        <v>6012</v>
      </c>
      <c r="BN3258" s="1" t="s">
        <v>10725</v>
      </c>
      <c r="BO3258" s="1" t="s">
        <v>60</v>
      </c>
      <c r="BP3258" s="1" t="s">
        <v>7012</v>
      </c>
      <c r="BQ3258" s="1" t="s">
        <v>6013</v>
      </c>
      <c r="BR3258" s="1" t="s">
        <v>11237</v>
      </c>
      <c r="BS3258" s="1" t="s">
        <v>196</v>
      </c>
      <c r="BT3258" s="1" t="s">
        <v>8873</v>
      </c>
    </row>
    <row r="3259" spans="1:73" ht="13.5" customHeight="1" x14ac:dyDescent="0.25">
      <c r="A3259" s="4" t="str">
        <f t="shared" si="97"/>
        <v>1687_풍각남면_311</v>
      </c>
      <c r="B3259" s="1">
        <v>1687</v>
      </c>
      <c r="C3259" s="1" t="s">
        <v>11322</v>
      </c>
      <c r="D3259" s="1" t="s">
        <v>11323</v>
      </c>
      <c r="E3259" s="1">
        <v>3258</v>
      </c>
      <c r="F3259" s="1">
        <v>16</v>
      </c>
      <c r="G3259" s="1" t="s">
        <v>5971</v>
      </c>
      <c r="H3259" s="1" t="s">
        <v>6471</v>
      </c>
      <c r="I3259" s="1">
        <v>1</v>
      </c>
      <c r="L3259" s="1">
        <v>5</v>
      </c>
      <c r="M3259" s="1" t="s">
        <v>5978</v>
      </c>
      <c r="N3259" s="1" t="s">
        <v>8609</v>
      </c>
      <c r="S3259" s="1" t="s">
        <v>93</v>
      </c>
      <c r="T3259" s="1" t="s">
        <v>6597</v>
      </c>
      <c r="U3259" s="1" t="s">
        <v>1089</v>
      </c>
      <c r="V3259" s="1" t="s">
        <v>6744</v>
      </c>
      <c r="Y3259" s="1" t="s">
        <v>6014</v>
      </c>
      <c r="Z3259" s="1" t="s">
        <v>8611</v>
      </c>
      <c r="AC3259" s="1">
        <v>15</v>
      </c>
      <c r="AD3259" s="1" t="s">
        <v>119</v>
      </c>
      <c r="AE3259" s="1" t="s">
        <v>8724</v>
      </c>
    </row>
    <row r="3260" spans="1:73" ht="13.5" customHeight="1" x14ac:dyDescent="0.25">
      <c r="A3260" s="4" t="str">
        <f t="shared" si="97"/>
        <v>1687_풍각남면_311</v>
      </c>
      <c r="B3260" s="1">
        <v>1687</v>
      </c>
      <c r="C3260" s="1" t="s">
        <v>11322</v>
      </c>
      <c r="D3260" s="1" t="s">
        <v>11323</v>
      </c>
      <c r="E3260" s="1">
        <v>3259</v>
      </c>
      <c r="F3260" s="1">
        <v>16</v>
      </c>
      <c r="G3260" s="1" t="s">
        <v>5971</v>
      </c>
      <c r="H3260" s="1" t="s">
        <v>6471</v>
      </c>
      <c r="I3260" s="1">
        <v>1</v>
      </c>
      <c r="L3260" s="1">
        <v>5</v>
      </c>
      <c r="M3260" s="1" t="s">
        <v>5978</v>
      </c>
      <c r="N3260" s="1" t="s">
        <v>8609</v>
      </c>
      <c r="S3260" s="1" t="s">
        <v>93</v>
      </c>
      <c r="T3260" s="1" t="s">
        <v>6597</v>
      </c>
      <c r="U3260" s="1" t="s">
        <v>1089</v>
      </c>
      <c r="V3260" s="1" t="s">
        <v>6744</v>
      </c>
      <c r="Y3260" s="1" t="s">
        <v>3434</v>
      </c>
      <c r="Z3260" s="1" t="s">
        <v>7940</v>
      </c>
      <c r="AC3260" s="1">
        <v>24</v>
      </c>
      <c r="AD3260" s="1" t="s">
        <v>764</v>
      </c>
      <c r="AE3260" s="1" t="s">
        <v>8767</v>
      </c>
    </row>
    <row r="3261" spans="1:73" ht="13.5" customHeight="1" x14ac:dyDescent="0.25">
      <c r="A3261" s="4" t="str">
        <f t="shared" si="97"/>
        <v>1687_풍각남면_311</v>
      </c>
      <c r="B3261" s="1">
        <v>1687</v>
      </c>
      <c r="C3261" s="1" t="s">
        <v>11322</v>
      </c>
      <c r="D3261" s="1" t="s">
        <v>11323</v>
      </c>
      <c r="E3261" s="1">
        <v>3260</v>
      </c>
      <c r="F3261" s="1">
        <v>16</v>
      </c>
      <c r="G3261" s="1" t="s">
        <v>5971</v>
      </c>
      <c r="H3261" s="1" t="s">
        <v>6471</v>
      </c>
      <c r="I3261" s="1">
        <v>1</v>
      </c>
      <c r="L3261" s="1">
        <v>5</v>
      </c>
      <c r="M3261" s="1" t="s">
        <v>5978</v>
      </c>
      <c r="N3261" s="1" t="s">
        <v>8609</v>
      </c>
      <c r="S3261" s="1" t="s">
        <v>341</v>
      </c>
      <c r="T3261" s="1" t="s">
        <v>6594</v>
      </c>
      <c r="U3261" s="1" t="s">
        <v>53</v>
      </c>
      <c r="V3261" s="1" t="s">
        <v>6668</v>
      </c>
      <c r="Y3261" s="1" t="s">
        <v>2385</v>
      </c>
      <c r="Z3261" s="1" t="s">
        <v>11454</v>
      </c>
      <c r="AC3261" s="1">
        <v>23</v>
      </c>
      <c r="AD3261" s="1" t="s">
        <v>202</v>
      </c>
      <c r="AE3261" s="1" t="s">
        <v>8736</v>
      </c>
      <c r="AJ3261" s="1" t="s">
        <v>17</v>
      </c>
      <c r="AK3261" s="1" t="s">
        <v>8908</v>
      </c>
      <c r="AL3261" s="1" t="s">
        <v>1394</v>
      </c>
      <c r="AM3261" s="1" t="s">
        <v>8881</v>
      </c>
      <c r="AN3261" s="1" t="s">
        <v>598</v>
      </c>
      <c r="AO3261" s="1" t="s">
        <v>8969</v>
      </c>
      <c r="AR3261" s="1" t="s">
        <v>6015</v>
      </c>
      <c r="AS3261" s="1" t="s">
        <v>9149</v>
      </c>
    </row>
    <row r="3262" spans="1:73" ht="13.5" customHeight="1" x14ac:dyDescent="0.25">
      <c r="A3262" s="4" t="str">
        <f t="shared" ref="A3262:A3293" si="98">HYPERLINK("http://kyu.snu.ac.kr/sdhj/index.jsp?type=hj/GK14817_00IH_0001_0312.jpg","1687_풍각남면_312")</f>
        <v>1687_풍각남면_312</v>
      </c>
      <c r="B3262" s="1">
        <v>1687</v>
      </c>
      <c r="C3262" s="1" t="s">
        <v>11322</v>
      </c>
      <c r="D3262" s="1" t="s">
        <v>11323</v>
      </c>
      <c r="E3262" s="1">
        <v>3261</v>
      </c>
      <c r="F3262" s="1">
        <v>16</v>
      </c>
      <c r="G3262" s="1" t="s">
        <v>5971</v>
      </c>
      <c r="H3262" s="1" t="s">
        <v>6471</v>
      </c>
      <c r="I3262" s="1">
        <v>2</v>
      </c>
      <c r="J3262" s="1" t="s">
        <v>6016</v>
      </c>
      <c r="K3262" s="1" t="s">
        <v>6566</v>
      </c>
      <c r="L3262" s="1">
        <v>1</v>
      </c>
      <c r="M3262" s="1" t="s">
        <v>6017</v>
      </c>
      <c r="N3262" s="1" t="s">
        <v>8612</v>
      </c>
      <c r="T3262" s="1" t="s">
        <v>11369</v>
      </c>
      <c r="U3262" s="1" t="s">
        <v>640</v>
      </c>
      <c r="V3262" s="1" t="s">
        <v>6711</v>
      </c>
      <c r="Y3262" s="1" t="s">
        <v>6017</v>
      </c>
      <c r="Z3262" s="1" t="s">
        <v>8612</v>
      </c>
      <c r="AC3262" s="1">
        <v>40</v>
      </c>
      <c r="AD3262" s="1" t="s">
        <v>327</v>
      </c>
      <c r="AE3262" s="1" t="s">
        <v>8748</v>
      </c>
      <c r="AF3262" s="1" t="s">
        <v>4904</v>
      </c>
      <c r="AG3262" s="1" t="s">
        <v>8325</v>
      </c>
      <c r="AJ3262" s="1" t="s">
        <v>17</v>
      </c>
      <c r="AK3262" s="1" t="s">
        <v>8908</v>
      </c>
      <c r="AL3262" s="1" t="s">
        <v>51</v>
      </c>
      <c r="AM3262" s="1" t="s">
        <v>8849</v>
      </c>
      <c r="AN3262" s="1" t="s">
        <v>109</v>
      </c>
      <c r="AO3262" s="1" t="s">
        <v>8966</v>
      </c>
      <c r="AP3262" s="1" t="s">
        <v>216</v>
      </c>
      <c r="AQ3262" s="1" t="s">
        <v>13642</v>
      </c>
      <c r="AR3262" s="1" t="s">
        <v>4020</v>
      </c>
      <c r="AS3262" s="1" t="s">
        <v>8315</v>
      </c>
      <c r="AT3262" s="1" t="s">
        <v>60</v>
      </c>
      <c r="AU3262" s="1" t="s">
        <v>7012</v>
      </c>
      <c r="AV3262" s="1" t="s">
        <v>48</v>
      </c>
      <c r="AW3262" s="1" t="s">
        <v>7854</v>
      </c>
      <c r="BB3262" s="1" t="s">
        <v>46</v>
      </c>
      <c r="BC3262" s="1" t="s">
        <v>6783</v>
      </c>
      <c r="BD3262" s="1" t="s">
        <v>4075</v>
      </c>
      <c r="BE3262" s="1" t="s">
        <v>8089</v>
      </c>
      <c r="BG3262" s="1" t="s">
        <v>60</v>
      </c>
      <c r="BH3262" s="1" t="s">
        <v>7012</v>
      </c>
      <c r="BI3262" s="1" t="s">
        <v>2395</v>
      </c>
      <c r="BJ3262" s="1" t="s">
        <v>9390</v>
      </c>
      <c r="BK3262" s="1" t="s">
        <v>423</v>
      </c>
      <c r="BL3262" s="1" t="s">
        <v>8997</v>
      </c>
      <c r="BM3262" s="1" t="s">
        <v>6018</v>
      </c>
      <c r="BN3262" s="1" t="s">
        <v>7644</v>
      </c>
      <c r="BO3262" s="1" t="s">
        <v>423</v>
      </c>
      <c r="BP3262" s="1" t="s">
        <v>8997</v>
      </c>
      <c r="BQ3262" s="1" t="s">
        <v>6019</v>
      </c>
      <c r="BR3262" s="1" t="s">
        <v>12006</v>
      </c>
      <c r="BS3262" s="1" t="s">
        <v>56</v>
      </c>
      <c r="BT3262" s="1" t="s">
        <v>11552</v>
      </c>
    </row>
    <row r="3263" spans="1:73" ht="13.5" customHeight="1" x14ac:dyDescent="0.25">
      <c r="A3263" s="4" t="str">
        <f t="shared" si="98"/>
        <v>1687_풍각남면_312</v>
      </c>
      <c r="B3263" s="1">
        <v>1687</v>
      </c>
      <c r="C3263" s="1" t="s">
        <v>11322</v>
      </c>
      <c r="D3263" s="1" t="s">
        <v>11323</v>
      </c>
      <c r="E3263" s="1">
        <v>3262</v>
      </c>
      <c r="F3263" s="1">
        <v>16</v>
      </c>
      <c r="G3263" s="1" t="s">
        <v>5971</v>
      </c>
      <c r="H3263" s="1" t="s">
        <v>6471</v>
      </c>
      <c r="I3263" s="1">
        <v>2</v>
      </c>
      <c r="L3263" s="1">
        <v>1</v>
      </c>
      <c r="M3263" s="1" t="s">
        <v>6017</v>
      </c>
      <c r="N3263" s="1" t="s">
        <v>8612</v>
      </c>
      <c r="S3263" s="1" t="s">
        <v>52</v>
      </c>
      <c r="T3263" s="1" t="s">
        <v>6593</v>
      </c>
      <c r="U3263" s="1" t="s">
        <v>83</v>
      </c>
      <c r="V3263" s="1" t="s">
        <v>11397</v>
      </c>
      <c r="W3263" s="1" t="s">
        <v>98</v>
      </c>
      <c r="X3263" s="1" t="s">
        <v>11439</v>
      </c>
      <c r="Y3263" s="1" t="s">
        <v>1112</v>
      </c>
      <c r="Z3263" s="1" t="s">
        <v>7347</v>
      </c>
      <c r="AC3263" s="1">
        <v>35</v>
      </c>
      <c r="AD3263" s="1" t="s">
        <v>39</v>
      </c>
      <c r="AE3263" s="1" t="s">
        <v>8715</v>
      </c>
      <c r="AJ3263" s="1" t="s">
        <v>17</v>
      </c>
      <c r="AK3263" s="1" t="s">
        <v>8908</v>
      </c>
      <c r="AL3263" s="1" t="s">
        <v>56</v>
      </c>
      <c r="AM3263" s="1" t="s">
        <v>11552</v>
      </c>
      <c r="AT3263" s="1" t="s">
        <v>60</v>
      </c>
      <c r="AU3263" s="1" t="s">
        <v>7012</v>
      </c>
      <c r="AV3263" s="1" t="s">
        <v>6020</v>
      </c>
      <c r="AW3263" s="1" t="s">
        <v>9714</v>
      </c>
      <c r="BG3263" s="1" t="s">
        <v>293</v>
      </c>
      <c r="BH3263" s="1" t="s">
        <v>6947</v>
      </c>
      <c r="BI3263" s="1" t="s">
        <v>2724</v>
      </c>
      <c r="BJ3263" s="1" t="s">
        <v>10100</v>
      </c>
      <c r="BM3263" s="1" t="s">
        <v>320</v>
      </c>
      <c r="BN3263" s="1" t="s">
        <v>11933</v>
      </c>
      <c r="BQ3263" s="1" t="s">
        <v>320</v>
      </c>
      <c r="BR3263" s="1" t="s">
        <v>12306</v>
      </c>
      <c r="BU3263" s="1" t="s">
        <v>4708</v>
      </c>
    </row>
    <row r="3264" spans="1:73" ht="13.5" customHeight="1" x14ac:dyDescent="0.25">
      <c r="A3264" s="4" t="str">
        <f t="shared" si="98"/>
        <v>1687_풍각남면_312</v>
      </c>
      <c r="B3264" s="1">
        <v>1687</v>
      </c>
      <c r="C3264" s="1" t="s">
        <v>11322</v>
      </c>
      <c r="D3264" s="1" t="s">
        <v>11323</v>
      </c>
      <c r="E3264" s="1">
        <v>3263</v>
      </c>
      <c r="F3264" s="1">
        <v>16</v>
      </c>
      <c r="G3264" s="1" t="s">
        <v>5971</v>
      </c>
      <c r="H3264" s="1" t="s">
        <v>6471</v>
      </c>
      <c r="I3264" s="1">
        <v>2</v>
      </c>
      <c r="L3264" s="1">
        <v>2</v>
      </c>
      <c r="M3264" s="1" t="s">
        <v>12762</v>
      </c>
      <c r="N3264" s="1" t="s">
        <v>13266</v>
      </c>
      <c r="Q3264" s="1" t="s">
        <v>6021</v>
      </c>
      <c r="R3264" s="1" t="s">
        <v>11373</v>
      </c>
      <c r="T3264" s="1" t="s">
        <v>11368</v>
      </c>
      <c r="U3264" s="1" t="s">
        <v>1184</v>
      </c>
      <c r="V3264" s="1" t="s">
        <v>6748</v>
      </c>
      <c r="W3264" s="1" t="s">
        <v>84</v>
      </c>
      <c r="X3264" s="1" t="s">
        <v>11440</v>
      </c>
      <c r="Y3264" s="1" t="s">
        <v>6022</v>
      </c>
      <c r="Z3264" s="1" t="s">
        <v>8613</v>
      </c>
      <c r="AC3264" s="1">
        <v>26</v>
      </c>
      <c r="AD3264" s="1" t="s">
        <v>141</v>
      </c>
      <c r="AE3264" s="1" t="s">
        <v>8729</v>
      </c>
      <c r="AJ3264" s="1" t="s">
        <v>17</v>
      </c>
      <c r="AK3264" s="1" t="s">
        <v>8908</v>
      </c>
      <c r="AL3264" s="1" t="s">
        <v>3582</v>
      </c>
      <c r="AM3264" s="1" t="s">
        <v>8942</v>
      </c>
      <c r="AT3264" s="1" t="s">
        <v>6023</v>
      </c>
      <c r="AU3264" s="1" t="s">
        <v>9241</v>
      </c>
      <c r="AV3264" s="1" t="s">
        <v>6024</v>
      </c>
      <c r="AW3264" s="1" t="s">
        <v>9283</v>
      </c>
      <c r="BG3264" s="1" t="s">
        <v>423</v>
      </c>
      <c r="BH3264" s="1" t="s">
        <v>8997</v>
      </c>
      <c r="BI3264" s="1" t="s">
        <v>6025</v>
      </c>
      <c r="BJ3264" s="1" t="s">
        <v>10295</v>
      </c>
      <c r="BK3264" s="1" t="s">
        <v>3809</v>
      </c>
      <c r="BL3264" s="1" t="s">
        <v>11914</v>
      </c>
      <c r="BM3264" s="1" t="s">
        <v>2970</v>
      </c>
      <c r="BN3264" s="1" t="s">
        <v>7161</v>
      </c>
      <c r="BO3264" s="1" t="s">
        <v>180</v>
      </c>
      <c r="BP3264" s="1" t="s">
        <v>6712</v>
      </c>
      <c r="BQ3264" s="1" t="s">
        <v>6026</v>
      </c>
      <c r="BR3264" s="1" t="s">
        <v>11238</v>
      </c>
      <c r="BS3264" s="1" t="s">
        <v>1394</v>
      </c>
      <c r="BT3264" s="1" t="s">
        <v>8881</v>
      </c>
    </row>
    <row r="3265" spans="1:72" ht="13.5" customHeight="1" x14ac:dyDescent="0.25">
      <c r="A3265" s="4" t="str">
        <f t="shared" si="98"/>
        <v>1687_풍각남면_312</v>
      </c>
      <c r="B3265" s="1">
        <v>1687</v>
      </c>
      <c r="C3265" s="1" t="s">
        <v>11322</v>
      </c>
      <c r="D3265" s="1" t="s">
        <v>11323</v>
      </c>
      <c r="E3265" s="1">
        <v>3264</v>
      </c>
      <c r="F3265" s="1">
        <v>16</v>
      </c>
      <c r="G3265" s="1" t="s">
        <v>5971</v>
      </c>
      <c r="H3265" s="1" t="s">
        <v>6471</v>
      </c>
      <c r="I3265" s="1">
        <v>2</v>
      </c>
      <c r="L3265" s="1">
        <v>2</v>
      </c>
      <c r="M3265" s="1" t="s">
        <v>12762</v>
      </c>
      <c r="N3265" s="1" t="s">
        <v>13266</v>
      </c>
      <c r="S3265" s="1" t="s">
        <v>52</v>
      </c>
      <c r="T3265" s="1" t="s">
        <v>6593</v>
      </c>
      <c r="W3265" s="1" t="s">
        <v>139</v>
      </c>
      <c r="X3265" s="1" t="s">
        <v>11441</v>
      </c>
      <c r="Y3265" s="1" t="s">
        <v>140</v>
      </c>
      <c r="Z3265" s="1" t="s">
        <v>7129</v>
      </c>
      <c r="AC3265" s="1">
        <v>27</v>
      </c>
      <c r="AD3265" s="1" t="s">
        <v>162</v>
      </c>
      <c r="AE3265" s="1" t="s">
        <v>8732</v>
      </c>
      <c r="AJ3265" s="1" t="s">
        <v>17</v>
      </c>
      <c r="AK3265" s="1" t="s">
        <v>8908</v>
      </c>
      <c r="AL3265" s="1" t="s">
        <v>370</v>
      </c>
      <c r="AM3265" s="1" t="s">
        <v>8933</v>
      </c>
      <c r="AT3265" s="1" t="s">
        <v>423</v>
      </c>
      <c r="AU3265" s="1" t="s">
        <v>8997</v>
      </c>
      <c r="AV3265" s="1" t="s">
        <v>6027</v>
      </c>
      <c r="AW3265" s="1" t="s">
        <v>9675</v>
      </c>
      <c r="BG3265" s="1" t="s">
        <v>60</v>
      </c>
      <c r="BH3265" s="1" t="s">
        <v>7012</v>
      </c>
      <c r="BI3265" s="1" t="s">
        <v>5657</v>
      </c>
      <c r="BJ3265" s="1" t="s">
        <v>8924</v>
      </c>
      <c r="BK3265" s="1" t="s">
        <v>471</v>
      </c>
      <c r="BL3265" s="1" t="s">
        <v>9170</v>
      </c>
      <c r="BM3265" s="1" t="s">
        <v>6028</v>
      </c>
      <c r="BN3265" s="1" t="s">
        <v>9855</v>
      </c>
      <c r="BO3265" s="1" t="s">
        <v>180</v>
      </c>
      <c r="BP3265" s="1" t="s">
        <v>6712</v>
      </c>
      <c r="BQ3265" s="1" t="s">
        <v>6029</v>
      </c>
      <c r="BR3265" s="1" t="s">
        <v>12137</v>
      </c>
      <c r="BS3265" s="1" t="s">
        <v>56</v>
      </c>
      <c r="BT3265" s="1" t="s">
        <v>11552</v>
      </c>
    </row>
    <row r="3266" spans="1:72" ht="13.5" customHeight="1" x14ac:dyDescent="0.25">
      <c r="A3266" s="4" t="str">
        <f t="shared" si="98"/>
        <v>1687_풍각남면_312</v>
      </c>
      <c r="B3266" s="1">
        <v>1687</v>
      </c>
      <c r="C3266" s="1" t="s">
        <v>11322</v>
      </c>
      <c r="D3266" s="1" t="s">
        <v>11323</v>
      </c>
      <c r="E3266" s="1">
        <v>3265</v>
      </c>
      <c r="F3266" s="1">
        <v>16</v>
      </c>
      <c r="G3266" s="1" t="s">
        <v>5971</v>
      </c>
      <c r="H3266" s="1" t="s">
        <v>6471</v>
      </c>
      <c r="I3266" s="1">
        <v>2</v>
      </c>
      <c r="L3266" s="1">
        <v>2</v>
      </c>
      <c r="M3266" s="1" t="s">
        <v>12762</v>
      </c>
      <c r="N3266" s="1" t="s">
        <v>13266</v>
      </c>
      <c r="S3266" s="1" t="s">
        <v>68</v>
      </c>
      <c r="T3266" s="1" t="s">
        <v>6595</v>
      </c>
      <c r="W3266" s="1" t="s">
        <v>1207</v>
      </c>
      <c r="X3266" s="1" t="s">
        <v>7092</v>
      </c>
      <c r="Y3266" s="1" t="s">
        <v>140</v>
      </c>
      <c r="Z3266" s="1" t="s">
        <v>7129</v>
      </c>
      <c r="AC3266" s="1">
        <v>52</v>
      </c>
      <c r="AD3266" s="1" t="s">
        <v>747</v>
      </c>
      <c r="AE3266" s="1" t="s">
        <v>8766</v>
      </c>
    </row>
    <row r="3267" spans="1:72" ht="13.5" customHeight="1" x14ac:dyDescent="0.25">
      <c r="A3267" s="4" t="str">
        <f t="shared" si="98"/>
        <v>1687_풍각남면_312</v>
      </c>
      <c r="B3267" s="1">
        <v>1687</v>
      </c>
      <c r="C3267" s="1" t="s">
        <v>11322</v>
      </c>
      <c r="D3267" s="1" t="s">
        <v>11323</v>
      </c>
      <c r="E3267" s="1">
        <v>3266</v>
      </c>
      <c r="F3267" s="1">
        <v>16</v>
      </c>
      <c r="G3267" s="1" t="s">
        <v>5971</v>
      </c>
      <c r="H3267" s="1" t="s">
        <v>6471</v>
      </c>
      <c r="I3267" s="1">
        <v>2</v>
      </c>
      <c r="L3267" s="1">
        <v>2</v>
      </c>
      <c r="M3267" s="1" t="s">
        <v>12762</v>
      </c>
      <c r="N3267" s="1" t="s">
        <v>13266</v>
      </c>
      <c r="S3267" s="1" t="s">
        <v>147</v>
      </c>
      <c r="T3267" s="1" t="s">
        <v>6598</v>
      </c>
      <c r="U3267" s="1" t="s">
        <v>134</v>
      </c>
      <c r="V3267" s="1" t="s">
        <v>6674</v>
      </c>
      <c r="Y3267" s="1" t="s">
        <v>6030</v>
      </c>
      <c r="Z3267" s="1" t="s">
        <v>8614</v>
      </c>
      <c r="AC3267" s="1">
        <v>22</v>
      </c>
      <c r="AD3267" s="1" t="s">
        <v>253</v>
      </c>
      <c r="AE3267" s="1" t="s">
        <v>8742</v>
      </c>
    </row>
    <row r="3268" spans="1:72" ht="13.5" customHeight="1" x14ac:dyDescent="0.25">
      <c r="A3268" s="4" t="str">
        <f t="shared" si="98"/>
        <v>1687_풍각남면_312</v>
      </c>
      <c r="B3268" s="1">
        <v>1687</v>
      </c>
      <c r="C3268" s="1" t="s">
        <v>11322</v>
      </c>
      <c r="D3268" s="1" t="s">
        <v>11323</v>
      </c>
      <c r="E3268" s="1">
        <v>3267</v>
      </c>
      <c r="F3268" s="1">
        <v>16</v>
      </c>
      <c r="G3268" s="1" t="s">
        <v>5971</v>
      </c>
      <c r="H3268" s="1" t="s">
        <v>6471</v>
      </c>
      <c r="I3268" s="1">
        <v>2</v>
      </c>
      <c r="L3268" s="1">
        <v>2</v>
      </c>
      <c r="M3268" s="1" t="s">
        <v>12762</v>
      </c>
      <c r="N3268" s="1" t="s">
        <v>13266</v>
      </c>
      <c r="T3268" s="1" t="s">
        <v>11389</v>
      </c>
      <c r="U3268" s="1" t="s">
        <v>413</v>
      </c>
      <c r="V3268" s="1" t="s">
        <v>6695</v>
      </c>
      <c r="Y3268" s="1" t="s">
        <v>6031</v>
      </c>
      <c r="Z3268" s="1" t="s">
        <v>8615</v>
      </c>
      <c r="AC3268" s="1">
        <v>20</v>
      </c>
      <c r="AD3268" s="1" t="s">
        <v>1066</v>
      </c>
      <c r="AE3268" s="1" t="s">
        <v>7176</v>
      </c>
      <c r="AT3268" s="1" t="s">
        <v>60</v>
      </c>
      <c r="AU3268" s="1" t="s">
        <v>7012</v>
      </c>
      <c r="AV3268" s="1" t="s">
        <v>6032</v>
      </c>
      <c r="AW3268" s="1" t="s">
        <v>9715</v>
      </c>
      <c r="BB3268" s="1" t="s">
        <v>46</v>
      </c>
      <c r="BC3268" s="1" t="s">
        <v>6783</v>
      </c>
      <c r="BD3268" s="1" t="s">
        <v>2168</v>
      </c>
      <c r="BE3268" s="1" t="s">
        <v>7629</v>
      </c>
    </row>
    <row r="3269" spans="1:72" ht="13.5" customHeight="1" x14ac:dyDescent="0.25">
      <c r="A3269" s="4" t="str">
        <f t="shared" si="98"/>
        <v>1687_풍각남면_312</v>
      </c>
      <c r="B3269" s="1">
        <v>1687</v>
      </c>
      <c r="C3269" s="1" t="s">
        <v>11322</v>
      </c>
      <c r="D3269" s="1" t="s">
        <v>11323</v>
      </c>
      <c r="E3269" s="1">
        <v>3268</v>
      </c>
      <c r="F3269" s="1">
        <v>16</v>
      </c>
      <c r="G3269" s="1" t="s">
        <v>5971</v>
      </c>
      <c r="H3269" s="1" t="s">
        <v>6471</v>
      </c>
      <c r="I3269" s="1">
        <v>2</v>
      </c>
      <c r="L3269" s="1">
        <v>3</v>
      </c>
      <c r="M3269" s="1" t="s">
        <v>12763</v>
      </c>
      <c r="N3269" s="1" t="s">
        <v>13267</v>
      </c>
      <c r="T3269" s="1" t="s">
        <v>11369</v>
      </c>
      <c r="U3269" s="1" t="s">
        <v>3361</v>
      </c>
      <c r="V3269" s="1" t="s">
        <v>6883</v>
      </c>
      <c r="W3269" s="1" t="s">
        <v>98</v>
      </c>
      <c r="X3269" s="1" t="s">
        <v>11439</v>
      </c>
      <c r="Y3269" s="1" t="s">
        <v>6033</v>
      </c>
      <c r="Z3269" s="1" t="s">
        <v>7118</v>
      </c>
      <c r="AC3269" s="1">
        <v>38</v>
      </c>
      <c r="AD3269" s="1" t="s">
        <v>85</v>
      </c>
      <c r="AE3269" s="1" t="s">
        <v>8720</v>
      </c>
      <c r="AJ3269" s="1" t="s">
        <v>17</v>
      </c>
      <c r="AK3269" s="1" t="s">
        <v>8908</v>
      </c>
      <c r="AL3269" s="1" t="s">
        <v>56</v>
      </c>
      <c r="AM3269" s="1" t="s">
        <v>11552</v>
      </c>
      <c r="AT3269" s="1" t="s">
        <v>180</v>
      </c>
      <c r="AU3269" s="1" t="s">
        <v>6712</v>
      </c>
      <c r="AV3269" s="1" t="s">
        <v>6034</v>
      </c>
      <c r="AW3269" s="1" t="s">
        <v>8617</v>
      </c>
      <c r="BG3269" s="1" t="s">
        <v>60</v>
      </c>
      <c r="BH3269" s="1" t="s">
        <v>7012</v>
      </c>
      <c r="BI3269" s="1" t="s">
        <v>169</v>
      </c>
      <c r="BJ3269" s="1" t="s">
        <v>10296</v>
      </c>
      <c r="BK3269" s="1" t="s">
        <v>60</v>
      </c>
      <c r="BL3269" s="1" t="s">
        <v>7012</v>
      </c>
      <c r="BM3269" s="1" t="s">
        <v>2140</v>
      </c>
      <c r="BN3269" s="1" t="s">
        <v>10726</v>
      </c>
      <c r="BO3269" s="1" t="s">
        <v>60</v>
      </c>
      <c r="BP3269" s="1" t="s">
        <v>7012</v>
      </c>
      <c r="BQ3269" s="1" t="s">
        <v>5727</v>
      </c>
      <c r="BR3269" s="1" t="s">
        <v>11211</v>
      </c>
      <c r="BS3269" s="1" t="s">
        <v>537</v>
      </c>
      <c r="BT3269" s="1" t="s">
        <v>8937</v>
      </c>
    </row>
    <row r="3270" spans="1:72" ht="13.5" customHeight="1" x14ac:dyDescent="0.25">
      <c r="A3270" s="4" t="str">
        <f t="shared" si="98"/>
        <v>1687_풍각남면_312</v>
      </c>
      <c r="B3270" s="1">
        <v>1687</v>
      </c>
      <c r="C3270" s="1" t="s">
        <v>11322</v>
      </c>
      <c r="D3270" s="1" t="s">
        <v>11323</v>
      </c>
      <c r="E3270" s="1">
        <v>3269</v>
      </c>
      <c r="F3270" s="1">
        <v>16</v>
      </c>
      <c r="G3270" s="1" t="s">
        <v>5971</v>
      </c>
      <c r="H3270" s="1" t="s">
        <v>6471</v>
      </c>
      <c r="I3270" s="1">
        <v>2</v>
      </c>
      <c r="L3270" s="1">
        <v>3</v>
      </c>
      <c r="M3270" s="1" t="s">
        <v>12763</v>
      </c>
      <c r="N3270" s="1" t="s">
        <v>13267</v>
      </c>
      <c r="S3270" s="1" t="s">
        <v>52</v>
      </c>
      <c r="T3270" s="1" t="s">
        <v>6593</v>
      </c>
      <c r="W3270" s="1" t="s">
        <v>74</v>
      </c>
      <c r="X3270" s="1" t="s">
        <v>7057</v>
      </c>
      <c r="Y3270" s="1" t="s">
        <v>140</v>
      </c>
      <c r="Z3270" s="1" t="s">
        <v>7129</v>
      </c>
      <c r="AC3270" s="1">
        <v>38</v>
      </c>
      <c r="AD3270" s="1" t="s">
        <v>85</v>
      </c>
      <c r="AE3270" s="1" t="s">
        <v>8720</v>
      </c>
      <c r="AJ3270" s="1" t="s">
        <v>17</v>
      </c>
      <c r="AK3270" s="1" t="s">
        <v>8908</v>
      </c>
      <c r="AL3270" s="1" t="s">
        <v>737</v>
      </c>
      <c r="AM3270" s="1" t="s">
        <v>8867</v>
      </c>
      <c r="AT3270" s="1" t="s">
        <v>180</v>
      </c>
      <c r="AU3270" s="1" t="s">
        <v>6712</v>
      </c>
      <c r="AV3270" s="1" t="s">
        <v>6035</v>
      </c>
      <c r="AW3270" s="1" t="s">
        <v>9716</v>
      </c>
      <c r="BG3270" s="1" t="s">
        <v>288</v>
      </c>
      <c r="BH3270" s="1" t="s">
        <v>6823</v>
      </c>
      <c r="BI3270" s="1" t="s">
        <v>5147</v>
      </c>
      <c r="BJ3270" s="1" t="s">
        <v>10297</v>
      </c>
      <c r="BK3270" s="1" t="s">
        <v>78</v>
      </c>
      <c r="BL3270" s="1" t="s">
        <v>6689</v>
      </c>
      <c r="BM3270" s="1" t="s">
        <v>6036</v>
      </c>
      <c r="BN3270" s="1" t="s">
        <v>10472</v>
      </c>
      <c r="BO3270" s="1" t="s">
        <v>288</v>
      </c>
      <c r="BP3270" s="1" t="s">
        <v>6823</v>
      </c>
      <c r="BQ3270" s="1" t="s">
        <v>4831</v>
      </c>
      <c r="BR3270" s="1" t="s">
        <v>11679</v>
      </c>
      <c r="BS3270" s="1" t="s">
        <v>56</v>
      </c>
      <c r="BT3270" s="1" t="s">
        <v>11552</v>
      </c>
    </row>
    <row r="3271" spans="1:72" ht="13.5" customHeight="1" x14ac:dyDescent="0.25">
      <c r="A3271" s="4" t="str">
        <f t="shared" si="98"/>
        <v>1687_풍각남면_312</v>
      </c>
      <c r="B3271" s="1">
        <v>1687</v>
      </c>
      <c r="C3271" s="1" t="s">
        <v>11322</v>
      </c>
      <c r="D3271" s="1" t="s">
        <v>11323</v>
      </c>
      <c r="E3271" s="1">
        <v>3270</v>
      </c>
      <c r="F3271" s="1">
        <v>16</v>
      </c>
      <c r="G3271" s="1" t="s">
        <v>5971</v>
      </c>
      <c r="H3271" s="1" t="s">
        <v>6471</v>
      </c>
      <c r="I3271" s="1">
        <v>2</v>
      </c>
      <c r="L3271" s="1">
        <v>3</v>
      </c>
      <c r="M3271" s="1" t="s">
        <v>12763</v>
      </c>
      <c r="N3271" s="1" t="s">
        <v>13267</v>
      </c>
      <c r="S3271" s="1" t="s">
        <v>93</v>
      </c>
      <c r="T3271" s="1" t="s">
        <v>6597</v>
      </c>
      <c r="U3271" s="1" t="s">
        <v>6037</v>
      </c>
      <c r="V3271" s="1" t="s">
        <v>7029</v>
      </c>
      <c r="Y3271" s="1" t="s">
        <v>6038</v>
      </c>
      <c r="Z3271" s="1" t="s">
        <v>8616</v>
      </c>
      <c r="AC3271" s="1">
        <v>12</v>
      </c>
      <c r="AD3271" s="1" t="s">
        <v>150</v>
      </c>
      <c r="AE3271" s="1" t="s">
        <v>8731</v>
      </c>
    </row>
    <row r="3272" spans="1:72" ht="13.5" customHeight="1" x14ac:dyDescent="0.25">
      <c r="A3272" s="4" t="str">
        <f t="shared" si="98"/>
        <v>1687_풍각남면_312</v>
      </c>
      <c r="B3272" s="1">
        <v>1687</v>
      </c>
      <c r="C3272" s="1" t="s">
        <v>11322</v>
      </c>
      <c r="D3272" s="1" t="s">
        <v>11323</v>
      </c>
      <c r="E3272" s="1">
        <v>3271</v>
      </c>
      <c r="F3272" s="1">
        <v>16</v>
      </c>
      <c r="G3272" s="1" t="s">
        <v>5971</v>
      </c>
      <c r="H3272" s="1" t="s">
        <v>6471</v>
      </c>
      <c r="I3272" s="1">
        <v>2</v>
      </c>
      <c r="L3272" s="1">
        <v>3</v>
      </c>
      <c r="M3272" s="1" t="s">
        <v>12763</v>
      </c>
      <c r="N3272" s="1" t="s">
        <v>13267</v>
      </c>
      <c r="S3272" s="1" t="s">
        <v>66</v>
      </c>
      <c r="T3272" s="1" t="s">
        <v>11384</v>
      </c>
      <c r="Y3272" s="1" t="s">
        <v>6034</v>
      </c>
      <c r="Z3272" s="1" t="s">
        <v>8617</v>
      </c>
      <c r="AF3272" s="1" t="s">
        <v>220</v>
      </c>
      <c r="AG3272" s="1" t="s">
        <v>8737</v>
      </c>
    </row>
    <row r="3273" spans="1:72" ht="13.5" customHeight="1" x14ac:dyDescent="0.25">
      <c r="A3273" s="4" t="str">
        <f t="shared" si="98"/>
        <v>1687_풍각남면_312</v>
      </c>
      <c r="B3273" s="1">
        <v>1687</v>
      </c>
      <c r="C3273" s="1" t="s">
        <v>11322</v>
      </c>
      <c r="D3273" s="1" t="s">
        <v>11323</v>
      </c>
      <c r="E3273" s="1">
        <v>3272</v>
      </c>
      <c r="F3273" s="1">
        <v>16</v>
      </c>
      <c r="G3273" s="1" t="s">
        <v>5971</v>
      </c>
      <c r="H3273" s="1" t="s">
        <v>6471</v>
      </c>
      <c r="I3273" s="1">
        <v>2</v>
      </c>
      <c r="L3273" s="1">
        <v>3</v>
      </c>
      <c r="M3273" s="1" t="s">
        <v>12763</v>
      </c>
      <c r="N3273" s="1" t="s">
        <v>13267</v>
      </c>
      <c r="S3273" s="1" t="s">
        <v>1935</v>
      </c>
      <c r="T3273" s="1" t="s">
        <v>6623</v>
      </c>
      <c r="W3273" s="1" t="s">
        <v>775</v>
      </c>
      <c r="X3273" s="1" t="s">
        <v>7103</v>
      </c>
      <c r="Y3273" s="1" t="s">
        <v>140</v>
      </c>
      <c r="Z3273" s="1" t="s">
        <v>7129</v>
      </c>
      <c r="AC3273" s="1">
        <v>64</v>
      </c>
      <c r="AD3273" s="1" t="s">
        <v>72</v>
      </c>
      <c r="AE3273" s="1" t="s">
        <v>8718</v>
      </c>
      <c r="AJ3273" s="1" t="s">
        <v>17</v>
      </c>
      <c r="AK3273" s="1" t="s">
        <v>8908</v>
      </c>
      <c r="AL3273" s="1" t="s">
        <v>108</v>
      </c>
      <c r="AM3273" s="1" t="s">
        <v>8869</v>
      </c>
    </row>
    <row r="3274" spans="1:72" ht="13.5" customHeight="1" x14ac:dyDescent="0.25">
      <c r="A3274" s="4" t="str">
        <f t="shared" si="98"/>
        <v>1687_풍각남면_312</v>
      </c>
      <c r="B3274" s="1">
        <v>1687</v>
      </c>
      <c r="C3274" s="1" t="s">
        <v>11322</v>
      </c>
      <c r="D3274" s="1" t="s">
        <v>11323</v>
      </c>
      <c r="E3274" s="1">
        <v>3273</v>
      </c>
      <c r="F3274" s="1">
        <v>16</v>
      </c>
      <c r="G3274" s="1" t="s">
        <v>5971</v>
      </c>
      <c r="H3274" s="1" t="s">
        <v>6471</v>
      </c>
      <c r="I3274" s="1">
        <v>2</v>
      </c>
      <c r="L3274" s="1">
        <v>4</v>
      </c>
      <c r="M3274" s="1" t="s">
        <v>12764</v>
      </c>
      <c r="N3274" s="1" t="s">
        <v>13268</v>
      </c>
      <c r="T3274" s="1" t="s">
        <v>11368</v>
      </c>
      <c r="U3274" s="1" t="s">
        <v>186</v>
      </c>
      <c r="V3274" s="1" t="s">
        <v>6676</v>
      </c>
      <c r="W3274" s="1" t="s">
        <v>1729</v>
      </c>
      <c r="X3274" s="1" t="s">
        <v>7084</v>
      </c>
      <c r="Y3274" s="1" t="s">
        <v>6039</v>
      </c>
      <c r="Z3274" s="1" t="s">
        <v>8491</v>
      </c>
      <c r="AC3274" s="1">
        <v>61</v>
      </c>
      <c r="AD3274" s="1" t="s">
        <v>661</v>
      </c>
      <c r="AE3274" s="1" t="s">
        <v>8765</v>
      </c>
      <c r="AJ3274" s="1" t="s">
        <v>17</v>
      </c>
      <c r="AK3274" s="1" t="s">
        <v>8908</v>
      </c>
      <c r="AL3274" s="1" t="s">
        <v>51</v>
      </c>
      <c r="AM3274" s="1" t="s">
        <v>8849</v>
      </c>
      <c r="AT3274" s="1" t="s">
        <v>335</v>
      </c>
      <c r="AU3274" s="1" t="s">
        <v>6942</v>
      </c>
      <c r="AV3274" s="1" t="s">
        <v>5845</v>
      </c>
      <c r="AW3274" s="1" t="s">
        <v>8180</v>
      </c>
      <c r="BG3274" s="1" t="s">
        <v>335</v>
      </c>
      <c r="BH3274" s="1" t="s">
        <v>6942</v>
      </c>
      <c r="BI3274" s="1" t="s">
        <v>6040</v>
      </c>
      <c r="BJ3274" s="1" t="s">
        <v>10250</v>
      </c>
      <c r="BK3274" s="1" t="s">
        <v>6041</v>
      </c>
      <c r="BL3274" s="1" t="s">
        <v>10383</v>
      </c>
      <c r="BM3274" s="1" t="s">
        <v>6042</v>
      </c>
      <c r="BN3274" s="1" t="s">
        <v>10727</v>
      </c>
      <c r="BO3274" s="1" t="s">
        <v>1615</v>
      </c>
      <c r="BP3274" s="1" t="s">
        <v>9906</v>
      </c>
      <c r="BQ3274" s="1" t="s">
        <v>6043</v>
      </c>
      <c r="BR3274" s="1" t="s">
        <v>11239</v>
      </c>
      <c r="BS3274" s="1" t="s">
        <v>51</v>
      </c>
      <c r="BT3274" s="1" t="s">
        <v>8849</v>
      </c>
    </row>
    <row r="3275" spans="1:72" ht="13.5" customHeight="1" x14ac:dyDescent="0.25">
      <c r="A3275" s="4" t="str">
        <f t="shared" si="98"/>
        <v>1687_풍각남면_312</v>
      </c>
      <c r="B3275" s="1">
        <v>1687</v>
      </c>
      <c r="C3275" s="1" t="s">
        <v>11322</v>
      </c>
      <c r="D3275" s="1" t="s">
        <v>11323</v>
      </c>
      <c r="E3275" s="1">
        <v>3274</v>
      </c>
      <c r="F3275" s="1">
        <v>16</v>
      </c>
      <c r="G3275" s="1" t="s">
        <v>5971</v>
      </c>
      <c r="H3275" s="1" t="s">
        <v>6471</v>
      </c>
      <c r="I3275" s="1">
        <v>2</v>
      </c>
      <c r="L3275" s="1">
        <v>4</v>
      </c>
      <c r="M3275" s="1" t="s">
        <v>12764</v>
      </c>
      <c r="N3275" s="1" t="s">
        <v>13268</v>
      </c>
      <c r="S3275" s="1" t="s">
        <v>52</v>
      </c>
      <c r="T3275" s="1" t="s">
        <v>6593</v>
      </c>
      <c r="W3275" s="1" t="s">
        <v>404</v>
      </c>
      <c r="X3275" s="1" t="s">
        <v>7066</v>
      </c>
      <c r="Y3275" s="1" t="s">
        <v>140</v>
      </c>
      <c r="Z3275" s="1" t="s">
        <v>7129</v>
      </c>
      <c r="AC3275" s="1">
        <v>36</v>
      </c>
      <c r="AD3275" s="1" t="s">
        <v>76</v>
      </c>
      <c r="AE3275" s="1" t="s">
        <v>8719</v>
      </c>
      <c r="AJ3275" s="1" t="s">
        <v>17</v>
      </c>
      <c r="AK3275" s="1" t="s">
        <v>8908</v>
      </c>
      <c r="AL3275" s="1" t="s">
        <v>56</v>
      </c>
      <c r="AM3275" s="1" t="s">
        <v>11552</v>
      </c>
      <c r="AT3275" s="1" t="s">
        <v>931</v>
      </c>
      <c r="AU3275" s="1" t="s">
        <v>6813</v>
      </c>
      <c r="AV3275" s="1" t="s">
        <v>6044</v>
      </c>
      <c r="AW3275" s="1" t="s">
        <v>9717</v>
      </c>
      <c r="BG3275" s="1" t="s">
        <v>1179</v>
      </c>
      <c r="BH3275" s="1" t="s">
        <v>11413</v>
      </c>
      <c r="BI3275" s="1" t="s">
        <v>6045</v>
      </c>
      <c r="BJ3275" s="1" t="s">
        <v>10298</v>
      </c>
      <c r="BK3275" s="1" t="s">
        <v>1179</v>
      </c>
      <c r="BL3275" s="1" t="s">
        <v>11413</v>
      </c>
      <c r="BM3275" s="1" t="s">
        <v>6046</v>
      </c>
      <c r="BN3275" s="1" t="s">
        <v>10728</v>
      </c>
      <c r="BO3275" s="1" t="s">
        <v>180</v>
      </c>
      <c r="BP3275" s="1" t="s">
        <v>6712</v>
      </c>
      <c r="BQ3275" s="1" t="s">
        <v>6047</v>
      </c>
      <c r="BR3275" s="1" t="s">
        <v>12136</v>
      </c>
      <c r="BS3275" s="1" t="s">
        <v>56</v>
      </c>
      <c r="BT3275" s="1" t="s">
        <v>11552</v>
      </c>
    </row>
    <row r="3276" spans="1:72" ht="13.5" customHeight="1" x14ac:dyDescent="0.25">
      <c r="A3276" s="4" t="str">
        <f t="shared" si="98"/>
        <v>1687_풍각남면_312</v>
      </c>
      <c r="B3276" s="1">
        <v>1687</v>
      </c>
      <c r="C3276" s="1" t="s">
        <v>11322</v>
      </c>
      <c r="D3276" s="1" t="s">
        <v>11323</v>
      </c>
      <c r="E3276" s="1">
        <v>3275</v>
      </c>
      <c r="F3276" s="1">
        <v>16</v>
      </c>
      <c r="G3276" s="1" t="s">
        <v>5971</v>
      </c>
      <c r="H3276" s="1" t="s">
        <v>6471</v>
      </c>
      <c r="I3276" s="1">
        <v>2</v>
      </c>
      <c r="L3276" s="1">
        <v>4</v>
      </c>
      <c r="M3276" s="1" t="s">
        <v>12764</v>
      </c>
      <c r="N3276" s="1" t="s">
        <v>13268</v>
      </c>
      <c r="S3276" s="1" t="s">
        <v>68</v>
      </c>
      <c r="T3276" s="1" t="s">
        <v>6595</v>
      </c>
      <c r="W3276" s="1" t="s">
        <v>145</v>
      </c>
      <c r="X3276" s="1" t="s">
        <v>7059</v>
      </c>
      <c r="Y3276" s="1" t="s">
        <v>140</v>
      </c>
      <c r="Z3276" s="1" t="s">
        <v>7129</v>
      </c>
      <c r="AC3276" s="1">
        <v>68</v>
      </c>
      <c r="AD3276" s="1" t="s">
        <v>429</v>
      </c>
      <c r="AE3276" s="1" t="s">
        <v>8759</v>
      </c>
    </row>
    <row r="3277" spans="1:72" ht="13.5" customHeight="1" x14ac:dyDescent="0.25">
      <c r="A3277" s="4" t="str">
        <f t="shared" si="98"/>
        <v>1687_풍각남면_312</v>
      </c>
      <c r="B3277" s="1">
        <v>1687</v>
      </c>
      <c r="C3277" s="1" t="s">
        <v>11322</v>
      </c>
      <c r="D3277" s="1" t="s">
        <v>11323</v>
      </c>
      <c r="E3277" s="1">
        <v>3276</v>
      </c>
      <c r="F3277" s="1">
        <v>16</v>
      </c>
      <c r="G3277" s="1" t="s">
        <v>5971</v>
      </c>
      <c r="H3277" s="1" t="s">
        <v>6471</v>
      </c>
      <c r="I3277" s="1">
        <v>2</v>
      </c>
      <c r="L3277" s="1">
        <v>4</v>
      </c>
      <c r="M3277" s="1" t="s">
        <v>12764</v>
      </c>
      <c r="N3277" s="1" t="s">
        <v>13268</v>
      </c>
      <c r="T3277" s="1" t="s">
        <v>11389</v>
      </c>
      <c r="U3277" s="1" t="s">
        <v>413</v>
      </c>
      <c r="V3277" s="1" t="s">
        <v>6695</v>
      </c>
      <c r="Y3277" s="1" t="s">
        <v>6048</v>
      </c>
      <c r="Z3277" s="1" t="s">
        <v>7924</v>
      </c>
      <c r="AC3277" s="1">
        <v>34</v>
      </c>
      <c r="AD3277" s="1" t="s">
        <v>55</v>
      </c>
      <c r="AE3277" s="1" t="s">
        <v>8716</v>
      </c>
    </row>
    <row r="3278" spans="1:72" ht="13.5" customHeight="1" x14ac:dyDescent="0.25">
      <c r="A3278" s="4" t="str">
        <f t="shared" si="98"/>
        <v>1687_풍각남면_312</v>
      </c>
      <c r="B3278" s="1">
        <v>1687</v>
      </c>
      <c r="C3278" s="1" t="s">
        <v>11322</v>
      </c>
      <c r="D3278" s="1" t="s">
        <v>11323</v>
      </c>
      <c r="E3278" s="1">
        <v>3277</v>
      </c>
      <c r="F3278" s="1">
        <v>16</v>
      </c>
      <c r="G3278" s="1" t="s">
        <v>5971</v>
      </c>
      <c r="H3278" s="1" t="s">
        <v>6471</v>
      </c>
      <c r="I3278" s="1">
        <v>2</v>
      </c>
      <c r="L3278" s="1">
        <v>4</v>
      </c>
      <c r="M3278" s="1" t="s">
        <v>12764</v>
      </c>
      <c r="N3278" s="1" t="s">
        <v>13268</v>
      </c>
      <c r="T3278" s="1" t="s">
        <v>11389</v>
      </c>
      <c r="U3278" s="1" t="s">
        <v>324</v>
      </c>
      <c r="V3278" s="1" t="s">
        <v>6693</v>
      </c>
      <c r="Y3278" s="1" t="s">
        <v>5992</v>
      </c>
      <c r="Z3278" s="1" t="s">
        <v>8618</v>
      </c>
      <c r="AC3278" s="1">
        <v>32</v>
      </c>
      <c r="AD3278" s="1" t="s">
        <v>633</v>
      </c>
      <c r="AE3278" s="1" t="s">
        <v>7260</v>
      </c>
      <c r="AF3278" s="1" t="s">
        <v>1169</v>
      </c>
      <c r="AG3278" s="1" t="s">
        <v>8785</v>
      </c>
      <c r="AT3278" s="1" t="s">
        <v>44</v>
      </c>
      <c r="AU3278" s="1" t="s">
        <v>6669</v>
      </c>
      <c r="AV3278" s="1" t="s">
        <v>1821</v>
      </c>
      <c r="AW3278" s="1" t="s">
        <v>9712</v>
      </c>
      <c r="BB3278" s="1" t="s">
        <v>46</v>
      </c>
      <c r="BC3278" s="1" t="s">
        <v>6783</v>
      </c>
      <c r="BD3278" s="1" t="s">
        <v>6049</v>
      </c>
      <c r="BE3278" s="1" t="s">
        <v>8641</v>
      </c>
    </row>
    <row r="3279" spans="1:72" ht="13.5" customHeight="1" x14ac:dyDescent="0.25">
      <c r="A3279" s="4" t="str">
        <f t="shared" si="98"/>
        <v>1687_풍각남면_312</v>
      </c>
      <c r="B3279" s="1">
        <v>1687</v>
      </c>
      <c r="C3279" s="1" t="s">
        <v>11322</v>
      </c>
      <c r="D3279" s="1" t="s">
        <v>11323</v>
      </c>
      <c r="E3279" s="1">
        <v>3278</v>
      </c>
      <c r="F3279" s="1">
        <v>16</v>
      </c>
      <c r="G3279" s="1" t="s">
        <v>5971</v>
      </c>
      <c r="H3279" s="1" t="s">
        <v>6471</v>
      </c>
      <c r="I3279" s="1">
        <v>2</v>
      </c>
      <c r="L3279" s="1">
        <v>4</v>
      </c>
      <c r="M3279" s="1" t="s">
        <v>12764</v>
      </c>
      <c r="N3279" s="1" t="s">
        <v>13268</v>
      </c>
      <c r="S3279" s="1" t="s">
        <v>1168</v>
      </c>
      <c r="T3279" s="1" t="s">
        <v>6612</v>
      </c>
      <c r="U3279" s="1" t="s">
        <v>83</v>
      </c>
      <c r="V3279" s="1" t="s">
        <v>11397</v>
      </c>
      <c r="Y3279" s="1" t="s">
        <v>3016</v>
      </c>
      <c r="Z3279" s="1" t="s">
        <v>7839</v>
      </c>
      <c r="AC3279" s="1">
        <v>27</v>
      </c>
      <c r="AD3279" s="1" t="s">
        <v>340</v>
      </c>
      <c r="AE3279" s="1" t="s">
        <v>8750</v>
      </c>
      <c r="AT3279" s="1" t="s">
        <v>148</v>
      </c>
      <c r="AU3279" s="1" t="s">
        <v>11760</v>
      </c>
      <c r="AV3279" s="1" t="s">
        <v>6050</v>
      </c>
      <c r="AW3279" s="1" t="s">
        <v>11784</v>
      </c>
      <c r="BB3279" s="1" t="s">
        <v>83</v>
      </c>
      <c r="BC3279" s="1" t="s">
        <v>11816</v>
      </c>
      <c r="BD3279" s="1" t="s">
        <v>6051</v>
      </c>
      <c r="BE3279" s="1" t="s">
        <v>9883</v>
      </c>
    </row>
    <row r="3280" spans="1:72" ht="13.5" customHeight="1" x14ac:dyDescent="0.25">
      <c r="A3280" s="4" t="str">
        <f t="shared" si="98"/>
        <v>1687_풍각남면_312</v>
      </c>
      <c r="B3280" s="1">
        <v>1687</v>
      </c>
      <c r="C3280" s="1" t="s">
        <v>11322</v>
      </c>
      <c r="D3280" s="1" t="s">
        <v>11323</v>
      </c>
      <c r="E3280" s="1">
        <v>3279</v>
      </c>
      <c r="F3280" s="1">
        <v>16</v>
      </c>
      <c r="G3280" s="1" t="s">
        <v>5971</v>
      </c>
      <c r="H3280" s="1" t="s">
        <v>6471</v>
      </c>
      <c r="I3280" s="1">
        <v>2</v>
      </c>
      <c r="L3280" s="1">
        <v>4</v>
      </c>
      <c r="M3280" s="1" t="s">
        <v>12764</v>
      </c>
      <c r="N3280" s="1" t="s">
        <v>13268</v>
      </c>
      <c r="S3280" s="1" t="s">
        <v>93</v>
      </c>
      <c r="T3280" s="1" t="s">
        <v>6597</v>
      </c>
      <c r="Y3280" s="1" t="s">
        <v>3192</v>
      </c>
      <c r="Z3280" s="1" t="s">
        <v>7878</v>
      </c>
      <c r="AC3280" s="1">
        <v>8</v>
      </c>
      <c r="AD3280" s="1" t="s">
        <v>429</v>
      </c>
      <c r="AE3280" s="1" t="s">
        <v>8759</v>
      </c>
    </row>
    <row r="3281" spans="1:73" ht="13.5" customHeight="1" x14ac:dyDescent="0.25">
      <c r="A3281" s="4" t="str">
        <f t="shared" si="98"/>
        <v>1687_풍각남면_312</v>
      </c>
      <c r="B3281" s="1">
        <v>1687</v>
      </c>
      <c r="C3281" s="1" t="s">
        <v>11322</v>
      </c>
      <c r="D3281" s="1" t="s">
        <v>11323</v>
      </c>
      <c r="E3281" s="1">
        <v>3280</v>
      </c>
      <c r="F3281" s="1">
        <v>16</v>
      </c>
      <c r="G3281" s="1" t="s">
        <v>5971</v>
      </c>
      <c r="H3281" s="1" t="s">
        <v>6471</v>
      </c>
      <c r="I3281" s="1">
        <v>2</v>
      </c>
      <c r="L3281" s="1">
        <v>4</v>
      </c>
      <c r="M3281" s="1" t="s">
        <v>12764</v>
      </c>
      <c r="N3281" s="1" t="s">
        <v>13268</v>
      </c>
      <c r="T3281" s="1" t="s">
        <v>11389</v>
      </c>
      <c r="U3281" s="1" t="s">
        <v>413</v>
      </c>
      <c r="V3281" s="1" t="s">
        <v>6695</v>
      </c>
      <c r="Y3281" s="1" t="s">
        <v>4036</v>
      </c>
      <c r="Z3281" s="1" t="s">
        <v>8079</v>
      </c>
      <c r="AC3281" s="1">
        <v>43</v>
      </c>
      <c r="AD3281" s="1" t="s">
        <v>382</v>
      </c>
      <c r="AE3281" s="1" t="s">
        <v>8753</v>
      </c>
    </row>
    <row r="3282" spans="1:73" ht="13.5" customHeight="1" x14ac:dyDescent="0.25">
      <c r="A3282" s="4" t="str">
        <f t="shared" si="98"/>
        <v>1687_풍각남면_312</v>
      </c>
      <c r="B3282" s="1">
        <v>1687</v>
      </c>
      <c r="C3282" s="1" t="s">
        <v>11322</v>
      </c>
      <c r="D3282" s="1" t="s">
        <v>11323</v>
      </c>
      <c r="E3282" s="1">
        <v>3281</v>
      </c>
      <c r="F3282" s="1">
        <v>16</v>
      </c>
      <c r="G3282" s="1" t="s">
        <v>5971</v>
      </c>
      <c r="H3282" s="1" t="s">
        <v>6471</v>
      </c>
      <c r="I3282" s="1">
        <v>2</v>
      </c>
      <c r="L3282" s="1">
        <v>4</v>
      </c>
      <c r="M3282" s="1" t="s">
        <v>12764</v>
      </c>
      <c r="N3282" s="1" t="s">
        <v>13268</v>
      </c>
      <c r="T3282" s="1" t="s">
        <v>11389</v>
      </c>
      <c r="U3282" s="1" t="s">
        <v>326</v>
      </c>
      <c r="V3282" s="1" t="s">
        <v>6686</v>
      </c>
      <c r="Y3282" s="1" t="s">
        <v>1447</v>
      </c>
      <c r="Z3282" s="1" t="s">
        <v>8619</v>
      </c>
      <c r="AC3282" s="1">
        <v>88</v>
      </c>
      <c r="AD3282" s="1" t="s">
        <v>340</v>
      </c>
      <c r="AE3282" s="1" t="s">
        <v>8750</v>
      </c>
    </row>
    <row r="3283" spans="1:73" ht="13.5" customHeight="1" x14ac:dyDescent="0.25">
      <c r="A3283" s="4" t="str">
        <f t="shared" si="98"/>
        <v>1687_풍각남면_312</v>
      </c>
      <c r="B3283" s="1">
        <v>1687</v>
      </c>
      <c r="C3283" s="1" t="s">
        <v>11322</v>
      </c>
      <c r="D3283" s="1" t="s">
        <v>11323</v>
      </c>
      <c r="E3283" s="1">
        <v>3282</v>
      </c>
      <c r="F3283" s="1">
        <v>16</v>
      </c>
      <c r="G3283" s="1" t="s">
        <v>5971</v>
      </c>
      <c r="H3283" s="1" t="s">
        <v>6471</v>
      </c>
      <c r="I3283" s="1">
        <v>2</v>
      </c>
      <c r="L3283" s="1">
        <v>4</v>
      </c>
      <c r="M3283" s="1" t="s">
        <v>12764</v>
      </c>
      <c r="N3283" s="1" t="s">
        <v>13268</v>
      </c>
      <c r="T3283" s="1" t="s">
        <v>11389</v>
      </c>
      <c r="U3283" s="1" t="s">
        <v>322</v>
      </c>
      <c r="V3283" s="1" t="s">
        <v>6685</v>
      </c>
      <c r="Y3283" s="1" t="s">
        <v>2997</v>
      </c>
      <c r="Z3283" s="1" t="s">
        <v>7285</v>
      </c>
      <c r="AC3283" s="1">
        <v>81</v>
      </c>
      <c r="AD3283" s="1" t="s">
        <v>415</v>
      </c>
      <c r="AE3283" s="1" t="s">
        <v>8756</v>
      </c>
    </row>
    <row r="3284" spans="1:73" ht="13.5" customHeight="1" x14ac:dyDescent="0.25">
      <c r="A3284" s="4" t="str">
        <f t="shared" si="98"/>
        <v>1687_풍각남면_312</v>
      </c>
      <c r="B3284" s="1">
        <v>1687</v>
      </c>
      <c r="C3284" s="1" t="s">
        <v>11322</v>
      </c>
      <c r="D3284" s="1" t="s">
        <v>11323</v>
      </c>
      <c r="E3284" s="1">
        <v>3283</v>
      </c>
      <c r="F3284" s="1">
        <v>16</v>
      </c>
      <c r="G3284" s="1" t="s">
        <v>5971</v>
      </c>
      <c r="H3284" s="1" t="s">
        <v>6471</v>
      </c>
      <c r="I3284" s="1">
        <v>2</v>
      </c>
      <c r="L3284" s="1">
        <v>4</v>
      </c>
      <c r="M3284" s="1" t="s">
        <v>12764</v>
      </c>
      <c r="N3284" s="1" t="s">
        <v>13268</v>
      </c>
      <c r="T3284" s="1" t="s">
        <v>11389</v>
      </c>
      <c r="U3284" s="1" t="s">
        <v>322</v>
      </c>
      <c r="V3284" s="1" t="s">
        <v>6685</v>
      </c>
      <c r="Y3284" s="1" t="s">
        <v>5314</v>
      </c>
      <c r="Z3284" s="1" t="s">
        <v>8620</v>
      </c>
      <c r="AC3284" s="1">
        <v>74</v>
      </c>
      <c r="AD3284" s="1" t="s">
        <v>240</v>
      </c>
      <c r="AE3284" s="1" t="s">
        <v>8740</v>
      </c>
    </row>
    <row r="3285" spans="1:73" ht="13.5" customHeight="1" x14ac:dyDescent="0.25">
      <c r="A3285" s="4" t="str">
        <f t="shared" si="98"/>
        <v>1687_풍각남면_312</v>
      </c>
      <c r="B3285" s="1">
        <v>1687</v>
      </c>
      <c r="C3285" s="1" t="s">
        <v>11322</v>
      </c>
      <c r="D3285" s="1" t="s">
        <v>11323</v>
      </c>
      <c r="E3285" s="1">
        <v>3284</v>
      </c>
      <c r="F3285" s="1">
        <v>16</v>
      </c>
      <c r="G3285" s="1" t="s">
        <v>5971</v>
      </c>
      <c r="H3285" s="1" t="s">
        <v>6471</v>
      </c>
      <c r="I3285" s="1">
        <v>2</v>
      </c>
      <c r="L3285" s="1">
        <v>4</v>
      </c>
      <c r="M3285" s="1" t="s">
        <v>12764</v>
      </c>
      <c r="N3285" s="1" t="s">
        <v>13268</v>
      </c>
      <c r="T3285" s="1" t="s">
        <v>11389</v>
      </c>
      <c r="U3285" s="1" t="s">
        <v>322</v>
      </c>
      <c r="V3285" s="1" t="s">
        <v>6685</v>
      </c>
      <c r="Y3285" s="1" t="s">
        <v>6052</v>
      </c>
      <c r="Z3285" s="1" t="s">
        <v>8621</v>
      </c>
      <c r="AC3285" s="1">
        <v>72</v>
      </c>
      <c r="AD3285" s="1" t="s">
        <v>150</v>
      </c>
      <c r="AE3285" s="1" t="s">
        <v>8731</v>
      </c>
      <c r="AF3285" s="1" t="s">
        <v>3498</v>
      </c>
      <c r="AG3285" s="1" t="s">
        <v>8806</v>
      </c>
      <c r="AT3285" s="1" t="s">
        <v>1171</v>
      </c>
      <c r="AU3285" s="1" t="s">
        <v>7037</v>
      </c>
      <c r="AV3285" s="1" t="s">
        <v>5063</v>
      </c>
      <c r="AW3285" s="1" t="s">
        <v>8368</v>
      </c>
      <c r="BB3285" s="1" t="s">
        <v>83</v>
      </c>
      <c r="BC3285" s="1" t="s">
        <v>11816</v>
      </c>
      <c r="BD3285" s="1" t="s">
        <v>6053</v>
      </c>
      <c r="BE3285" s="1" t="s">
        <v>9884</v>
      </c>
    </row>
    <row r="3286" spans="1:73" ht="13.5" customHeight="1" x14ac:dyDescent="0.25">
      <c r="A3286" s="4" t="str">
        <f t="shared" si="98"/>
        <v>1687_풍각남면_312</v>
      </c>
      <c r="B3286" s="1">
        <v>1687</v>
      </c>
      <c r="C3286" s="1" t="s">
        <v>11322</v>
      </c>
      <c r="D3286" s="1" t="s">
        <v>11323</v>
      </c>
      <c r="E3286" s="1">
        <v>3285</v>
      </c>
      <c r="F3286" s="1">
        <v>16</v>
      </c>
      <c r="G3286" s="1" t="s">
        <v>5971</v>
      </c>
      <c r="H3286" s="1" t="s">
        <v>6471</v>
      </c>
      <c r="I3286" s="1">
        <v>2</v>
      </c>
      <c r="L3286" s="1">
        <v>5</v>
      </c>
      <c r="M3286" s="1" t="s">
        <v>12765</v>
      </c>
      <c r="N3286" s="1" t="s">
        <v>13269</v>
      </c>
      <c r="T3286" s="1" t="s">
        <v>11369</v>
      </c>
      <c r="U3286" s="1" t="s">
        <v>5645</v>
      </c>
      <c r="V3286" s="1" t="s">
        <v>7007</v>
      </c>
      <c r="W3286" s="1" t="s">
        <v>1207</v>
      </c>
      <c r="X3286" s="1" t="s">
        <v>7092</v>
      </c>
      <c r="Y3286" s="1" t="s">
        <v>6054</v>
      </c>
      <c r="Z3286" s="1" t="s">
        <v>8622</v>
      </c>
      <c r="AC3286" s="1">
        <v>52</v>
      </c>
      <c r="AD3286" s="1" t="s">
        <v>747</v>
      </c>
      <c r="AE3286" s="1" t="s">
        <v>8766</v>
      </c>
      <c r="AJ3286" s="1" t="s">
        <v>17</v>
      </c>
      <c r="AK3286" s="1" t="s">
        <v>8908</v>
      </c>
      <c r="AL3286" s="1" t="s">
        <v>1394</v>
      </c>
      <c r="AM3286" s="1" t="s">
        <v>8881</v>
      </c>
      <c r="AT3286" s="1" t="s">
        <v>180</v>
      </c>
      <c r="AU3286" s="1" t="s">
        <v>6712</v>
      </c>
      <c r="AV3286" s="1" t="s">
        <v>6055</v>
      </c>
      <c r="AW3286" s="1" t="s">
        <v>7526</v>
      </c>
      <c r="BG3286" s="1" t="s">
        <v>334</v>
      </c>
      <c r="BH3286" s="1" t="s">
        <v>6767</v>
      </c>
      <c r="BI3286" s="1" t="s">
        <v>5663</v>
      </c>
      <c r="BJ3286" s="1" t="s">
        <v>10268</v>
      </c>
      <c r="BK3286" s="1" t="s">
        <v>5664</v>
      </c>
      <c r="BL3286" s="1" t="s">
        <v>13386</v>
      </c>
      <c r="BM3286" s="1" t="s">
        <v>5665</v>
      </c>
      <c r="BN3286" s="1" t="s">
        <v>9952</v>
      </c>
      <c r="BO3286" s="1" t="s">
        <v>335</v>
      </c>
      <c r="BP3286" s="1" t="s">
        <v>6942</v>
      </c>
      <c r="BQ3286" s="1" t="s">
        <v>6056</v>
      </c>
      <c r="BR3286" s="1" t="s">
        <v>11203</v>
      </c>
      <c r="BS3286" s="1" t="s">
        <v>1095</v>
      </c>
      <c r="BT3286" s="1" t="s">
        <v>11631</v>
      </c>
    </row>
    <row r="3287" spans="1:73" ht="13.5" customHeight="1" x14ac:dyDescent="0.25">
      <c r="A3287" s="4" t="str">
        <f t="shared" si="98"/>
        <v>1687_풍각남면_312</v>
      </c>
      <c r="B3287" s="1">
        <v>1687</v>
      </c>
      <c r="C3287" s="1" t="s">
        <v>11322</v>
      </c>
      <c r="D3287" s="1" t="s">
        <v>11323</v>
      </c>
      <c r="E3287" s="1">
        <v>3286</v>
      </c>
      <c r="F3287" s="1">
        <v>16</v>
      </c>
      <c r="G3287" s="1" t="s">
        <v>5971</v>
      </c>
      <c r="H3287" s="1" t="s">
        <v>6471</v>
      </c>
      <c r="I3287" s="1">
        <v>2</v>
      </c>
      <c r="L3287" s="1">
        <v>5</v>
      </c>
      <c r="M3287" s="1" t="s">
        <v>12765</v>
      </c>
      <c r="N3287" s="1" t="s">
        <v>13269</v>
      </c>
      <c r="S3287" s="1" t="s">
        <v>52</v>
      </c>
      <c r="T3287" s="1" t="s">
        <v>6593</v>
      </c>
      <c r="W3287" s="1" t="s">
        <v>98</v>
      </c>
      <c r="X3287" s="1" t="s">
        <v>11439</v>
      </c>
      <c r="Y3287" s="1" t="s">
        <v>140</v>
      </c>
      <c r="Z3287" s="1" t="s">
        <v>7129</v>
      </c>
      <c r="AC3287" s="1">
        <v>37</v>
      </c>
      <c r="AD3287" s="1" t="s">
        <v>124</v>
      </c>
      <c r="AE3287" s="1" t="s">
        <v>8726</v>
      </c>
      <c r="AJ3287" s="1" t="s">
        <v>17</v>
      </c>
      <c r="AK3287" s="1" t="s">
        <v>8908</v>
      </c>
      <c r="AL3287" s="1" t="s">
        <v>56</v>
      </c>
      <c r="AM3287" s="1" t="s">
        <v>11552</v>
      </c>
      <c r="AT3287" s="1" t="s">
        <v>78</v>
      </c>
      <c r="AU3287" s="1" t="s">
        <v>6689</v>
      </c>
      <c r="AV3287" s="1" t="s">
        <v>4526</v>
      </c>
      <c r="AW3287" s="1" t="s">
        <v>9575</v>
      </c>
      <c r="BG3287" s="1" t="s">
        <v>288</v>
      </c>
      <c r="BH3287" s="1" t="s">
        <v>6823</v>
      </c>
      <c r="BI3287" s="1" t="s">
        <v>6057</v>
      </c>
      <c r="BJ3287" s="1" t="s">
        <v>10299</v>
      </c>
      <c r="BK3287" s="1" t="s">
        <v>78</v>
      </c>
      <c r="BL3287" s="1" t="s">
        <v>6689</v>
      </c>
      <c r="BM3287" s="1" t="s">
        <v>6058</v>
      </c>
      <c r="BN3287" s="1" t="s">
        <v>7150</v>
      </c>
      <c r="BO3287" s="1" t="s">
        <v>60</v>
      </c>
      <c r="BP3287" s="1" t="s">
        <v>7012</v>
      </c>
      <c r="BQ3287" s="1" t="s">
        <v>6059</v>
      </c>
      <c r="BR3287" s="1" t="s">
        <v>11240</v>
      </c>
      <c r="BS3287" s="1" t="s">
        <v>737</v>
      </c>
      <c r="BT3287" s="1" t="s">
        <v>8867</v>
      </c>
      <c r="BU3287" s="1" t="s">
        <v>14239</v>
      </c>
    </row>
    <row r="3288" spans="1:73" ht="13.5" customHeight="1" x14ac:dyDescent="0.25">
      <c r="A3288" s="4" t="str">
        <f t="shared" si="98"/>
        <v>1687_풍각남면_312</v>
      </c>
      <c r="B3288" s="1">
        <v>1687</v>
      </c>
      <c r="C3288" s="1" t="s">
        <v>11322</v>
      </c>
      <c r="D3288" s="1" t="s">
        <v>11323</v>
      </c>
      <c r="E3288" s="1">
        <v>3287</v>
      </c>
      <c r="F3288" s="1">
        <v>16</v>
      </c>
      <c r="G3288" s="1" t="s">
        <v>5971</v>
      </c>
      <c r="H3288" s="1" t="s">
        <v>6471</v>
      </c>
      <c r="I3288" s="1">
        <v>2</v>
      </c>
      <c r="L3288" s="1">
        <v>5</v>
      </c>
      <c r="M3288" s="1" t="s">
        <v>12765</v>
      </c>
      <c r="N3288" s="1" t="s">
        <v>13269</v>
      </c>
      <c r="T3288" s="1" t="s">
        <v>11389</v>
      </c>
      <c r="U3288" s="1" t="s">
        <v>324</v>
      </c>
      <c r="V3288" s="1" t="s">
        <v>6693</v>
      </c>
      <c r="Y3288" s="1" t="s">
        <v>4081</v>
      </c>
      <c r="Z3288" s="1" t="s">
        <v>8093</v>
      </c>
      <c r="AC3288" s="1">
        <v>19</v>
      </c>
      <c r="AD3288" s="1" t="s">
        <v>188</v>
      </c>
      <c r="AE3288" s="1" t="s">
        <v>8734</v>
      </c>
      <c r="BB3288" s="1" t="s">
        <v>46</v>
      </c>
      <c r="BC3288" s="1" t="s">
        <v>6783</v>
      </c>
      <c r="BD3288" s="1" t="s">
        <v>6060</v>
      </c>
      <c r="BE3288" s="1" t="s">
        <v>9885</v>
      </c>
    </row>
    <row r="3289" spans="1:73" ht="13.5" customHeight="1" x14ac:dyDescent="0.25">
      <c r="A3289" s="4" t="str">
        <f t="shared" si="98"/>
        <v>1687_풍각남면_312</v>
      </c>
      <c r="B3289" s="1">
        <v>1687</v>
      </c>
      <c r="C3289" s="1" t="s">
        <v>11322</v>
      </c>
      <c r="D3289" s="1" t="s">
        <v>11323</v>
      </c>
      <c r="E3289" s="1">
        <v>3288</v>
      </c>
      <c r="F3289" s="1">
        <v>16</v>
      </c>
      <c r="G3289" s="1" t="s">
        <v>5971</v>
      </c>
      <c r="H3289" s="1" t="s">
        <v>6471</v>
      </c>
      <c r="I3289" s="1">
        <v>3</v>
      </c>
      <c r="J3289" s="1" t="s">
        <v>6061</v>
      </c>
      <c r="K3289" s="1" t="s">
        <v>11338</v>
      </c>
      <c r="L3289" s="1">
        <v>1</v>
      </c>
      <c r="M3289" s="1" t="s">
        <v>12766</v>
      </c>
      <c r="N3289" s="1" t="s">
        <v>13270</v>
      </c>
      <c r="O3289" s="1" t="s">
        <v>443</v>
      </c>
      <c r="P3289" s="1" t="s">
        <v>11371</v>
      </c>
      <c r="T3289" s="1" t="s">
        <v>11369</v>
      </c>
      <c r="U3289" s="1" t="s">
        <v>6062</v>
      </c>
      <c r="V3289" s="1" t="s">
        <v>6773</v>
      </c>
      <c r="W3289" s="1" t="s">
        <v>1207</v>
      </c>
      <c r="X3289" s="1" t="s">
        <v>7092</v>
      </c>
      <c r="Y3289" s="1" t="s">
        <v>2812</v>
      </c>
      <c r="Z3289" s="1" t="s">
        <v>7778</v>
      </c>
      <c r="AC3289" s="1">
        <v>37</v>
      </c>
      <c r="AD3289" s="1" t="s">
        <v>124</v>
      </c>
      <c r="AE3289" s="1" t="s">
        <v>8726</v>
      </c>
      <c r="AJ3289" s="1" t="s">
        <v>17</v>
      </c>
      <c r="AK3289" s="1" t="s">
        <v>8908</v>
      </c>
      <c r="AL3289" s="1" t="s">
        <v>1394</v>
      </c>
      <c r="AM3289" s="1" t="s">
        <v>8881</v>
      </c>
      <c r="AT3289" s="1" t="s">
        <v>423</v>
      </c>
      <c r="AU3289" s="1" t="s">
        <v>8997</v>
      </c>
      <c r="AV3289" s="1" t="s">
        <v>722</v>
      </c>
      <c r="AW3289" s="1" t="s">
        <v>7247</v>
      </c>
      <c r="BG3289" s="1" t="s">
        <v>180</v>
      </c>
      <c r="BH3289" s="1" t="s">
        <v>6712</v>
      </c>
      <c r="BI3289" s="1" t="s">
        <v>2050</v>
      </c>
      <c r="BJ3289" s="1" t="s">
        <v>7526</v>
      </c>
      <c r="BK3289" s="1" t="s">
        <v>2446</v>
      </c>
      <c r="BL3289" s="1" t="s">
        <v>6952</v>
      </c>
      <c r="BM3289" s="1" t="s">
        <v>5663</v>
      </c>
      <c r="BN3289" s="1" t="s">
        <v>10268</v>
      </c>
      <c r="BO3289" s="1" t="s">
        <v>423</v>
      </c>
      <c r="BP3289" s="1" t="s">
        <v>8997</v>
      </c>
      <c r="BQ3289" s="1" t="s">
        <v>6063</v>
      </c>
      <c r="BR3289" s="1" t="s">
        <v>12140</v>
      </c>
      <c r="BS3289" s="1" t="s">
        <v>370</v>
      </c>
      <c r="BT3289" s="1" t="s">
        <v>8933</v>
      </c>
    </row>
    <row r="3290" spans="1:73" ht="13.5" customHeight="1" x14ac:dyDescent="0.25">
      <c r="A3290" s="4" t="str">
        <f t="shared" si="98"/>
        <v>1687_풍각남면_312</v>
      </c>
      <c r="B3290" s="1">
        <v>1687</v>
      </c>
      <c r="C3290" s="1" t="s">
        <v>11322</v>
      </c>
      <c r="D3290" s="1" t="s">
        <v>11323</v>
      </c>
      <c r="E3290" s="1">
        <v>3289</v>
      </c>
      <c r="F3290" s="1">
        <v>16</v>
      </c>
      <c r="G3290" s="1" t="s">
        <v>5971</v>
      </c>
      <c r="H3290" s="1" t="s">
        <v>6471</v>
      </c>
      <c r="I3290" s="1">
        <v>3</v>
      </c>
      <c r="L3290" s="1">
        <v>1</v>
      </c>
      <c r="M3290" s="1" t="s">
        <v>12766</v>
      </c>
      <c r="N3290" s="1" t="s">
        <v>13270</v>
      </c>
      <c r="S3290" s="1" t="s">
        <v>52</v>
      </c>
      <c r="T3290" s="1" t="s">
        <v>6593</v>
      </c>
      <c r="W3290" s="1" t="s">
        <v>560</v>
      </c>
      <c r="X3290" s="1" t="s">
        <v>7070</v>
      </c>
      <c r="Y3290" s="1" t="s">
        <v>140</v>
      </c>
      <c r="Z3290" s="1" t="s">
        <v>7129</v>
      </c>
      <c r="AC3290" s="1">
        <v>32</v>
      </c>
      <c r="AD3290" s="1" t="s">
        <v>633</v>
      </c>
      <c r="AE3290" s="1" t="s">
        <v>7260</v>
      </c>
      <c r="AJ3290" s="1" t="s">
        <v>17</v>
      </c>
      <c r="AK3290" s="1" t="s">
        <v>8908</v>
      </c>
      <c r="AL3290" s="1" t="s">
        <v>106</v>
      </c>
      <c r="AM3290" s="1" t="s">
        <v>8894</v>
      </c>
      <c r="AT3290" s="1" t="s">
        <v>423</v>
      </c>
      <c r="AU3290" s="1" t="s">
        <v>8997</v>
      </c>
      <c r="AV3290" s="1" t="s">
        <v>6064</v>
      </c>
      <c r="AW3290" s="1" t="s">
        <v>9718</v>
      </c>
      <c r="BG3290" s="1" t="s">
        <v>4083</v>
      </c>
      <c r="BH3290" s="1" t="s">
        <v>6937</v>
      </c>
      <c r="BI3290" s="1" t="s">
        <v>6065</v>
      </c>
      <c r="BJ3290" s="1" t="s">
        <v>9676</v>
      </c>
      <c r="BK3290" s="1" t="s">
        <v>808</v>
      </c>
      <c r="BL3290" s="1" t="s">
        <v>6787</v>
      </c>
      <c r="BM3290" s="1" t="s">
        <v>3806</v>
      </c>
      <c r="BN3290" s="1" t="s">
        <v>8030</v>
      </c>
      <c r="BO3290" s="1" t="s">
        <v>1899</v>
      </c>
      <c r="BP3290" s="1" t="s">
        <v>11886</v>
      </c>
      <c r="BQ3290" s="1" t="s">
        <v>6066</v>
      </c>
      <c r="BR3290" s="1" t="s">
        <v>12260</v>
      </c>
      <c r="BS3290" s="1" t="s">
        <v>522</v>
      </c>
      <c r="BT3290" s="1" t="s">
        <v>8889</v>
      </c>
    </row>
    <row r="3291" spans="1:73" ht="13.5" customHeight="1" x14ac:dyDescent="0.25">
      <c r="A3291" s="4" t="str">
        <f t="shared" si="98"/>
        <v>1687_풍각남면_312</v>
      </c>
      <c r="B3291" s="1">
        <v>1687</v>
      </c>
      <c r="C3291" s="1" t="s">
        <v>11322</v>
      </c>
      <c r="D3291" s="1" t="s">
        <v>11323</v>
      </c>
      <c r="E3291" s="1">
        <v>3290</v>
      </c>
      <c r="F3291" s="1">
        <v>16</v>
      </c>
      <c r="G3291" s="1" t="s">
        <v>5971</v>
      </c>
      <c r="H3291" s="1" t="s">
        <v>6471</v>
      </c>
      <c r="I3291" s="1">
        <v>3</v>
      </c>
      <c r="L3291" s="1">
        <v>1</v>
      </c>
      <c r="M3291" s="1" t="s">
        <v>12766</v>
      </c>
      <c r="N3291" s="1" t="s">
        <v>13270</v>
      </c>
      <c r="S3291" s="1" t="s">
        <v>147</v>
      </c>
      <c r="T3291" s="1" t="s">
        <v>6598</v>
      </c>
      <c r="U3291" s="1" t="s">
        <v>154</v>
      </c>
      <c r="V3291" s="1" t="s">
        <v>6675</v>
      </c>
      <c r="Y3291" s="1" t="s">
        <v>1715</v>
      </c>
      <c r="Z3291" s="1" t="s">
        <v>8623</v>
      </c>
      <c r="AC3291" s="1">
        <v>25</v>
      </c>
      <c r="AD3291" s="1" t="s">
        <v>401</v>
      </c>
      <c r="AE3291" s="1" t="s">
        <v>8754</v>
      </c>
    </row>
    <row r="3292" spans="1:73" ht="13.5" customHeight="1" x14ac:dyDescent="0.25">
      <c r="A3292" s="4" t="str">
        <f t="shared" si="98"/>
        <v>1687_풍각남면_312</v>
      </c>
      <c r="B3292" s="1">
        <v>1687</v>
      </c>
      <c r="C3292" s="1" t="s">
        <v>11322</v>
      </c>
      <c r="D3292" s="1" t="s">
        <v>11323</v>
      </c>
      <c r="E3292" s="1">
        <v>3291</v>
      </c>
      <c r="F3292" s="1">
        <v>16</v>
      </c>
      <c r="G3292" s="1" t="s">
        <v>5971</v>
      </c>
      <c r="H3292" s="1" t="s">
        <v>6471</v>
      </c>
      <c r="I3292" s="1">
        <v>3</v>
      </c>
      <c r="L3292" s="1">
        <v>2</v>
      </c>
      <c r="M3292" s="1" t="s">
        <v>12767</v>
      </c>
      <c r="N3292" s="1" t="s">
        <v>13271</v>
      </c>
      <c r="T3292" s="1" t="s">
        <v>11369</v>
      </c>
      <c r="U3292" s="1" t="s">
        <v>993</v>
      </c>
      <c r="V3292" s="1" t="s">
        <v>6737</v>
      </c>
      <c r="W3292" s="1" t="s">
        <v>913</v>
      </c>
      <c r="X3292" s="1" t="s">
        <v>7076</v>
      </c>
      <c r="Y3292" s="1" t="s">
        <v>6067</v>
      </c>
      <c r="Z3292" s="1" t="s">
        <v>7747</v>
      </c>
      <c r="AC3292" s="1">
        <v>59</v>
      </c>
      <c r="AD3292" s="1" t="s">
        <v>776</v>
      </c>
      <c r="AE3292" s="1" t="s">
        <v>8768</v>
      </c>
      <c r="AJ3292" s="1" t="s">
        <v>17</v>
      </c>
      <c r="AK3292" s="1" t="s">
        <v>8908</v>
      </c>
      <c r="AL3292" s="1" t="s">
        <v>275</v>
      </c>
      <c r="AM3292" s="1" t="s">
        <v>8913</v>
      </c>
      <c r="AT3292" s="1" t="s">
        <v>931</v>
      </c>
      <c r="AU3292" s="1" t="s">
        <v>6813</v>
      </c>
      <c r="AV3292" s="1" t="s">
        <v>6068</v>
      </c>
      <c r="AW3292" s="1" t="s">
        <v>9719</v>
      </c>
      <c r="BG3292" s="1" t="s">
        <v>2912</v>
      </c>
      <c r="BH3292" s="1" t="s">
        <v>9222</v>
      </c>
      <c r="BI3292" s="1" t="s">
        <v>349</v>
      </c>
      <c r="BJ3292" s="1" t="s">
        <v>7165</v>
      </c>
      <c r="BK3292" s="1" t="s">
        <v>471</v>
      </c>
      <c r="BL3292" s="1" t="s">
        <v>9170</v>
      </c>
      <c r="BM3292" s="1" t="s">
        <v>6069</v>
      </c>
      <c r="BN3292" s="1" t="s">
        <v>10729</v>
      </c>
      <c r="BO3292" s="1" t="s">
        <v>78</v>
      </c>
      <c r="BP3292" s="1" t="s">
        <v>6689</v>
      </c>
      <c r="BQ3292" s="1" t="s">
        <v>6070</v>
      </c>
      <c r="BR3292" s="1" t="s">
        <v>12302</v>
      </c>
      <c r="BS3292" s="1" t="s">
        <v>51</v>
      </c>
      <c r="BT3292" s="1" t="s">
        <v>8849</v>
      </c>
    </row>
    <row r="3293" spans="1:73" ht="13.5" customHeight="1" x14ac:dyDescent="0.25">
      <c r="A3293" s="4" t="str">
        <f t="shared" si="98"/>
        <v>1687_풍각남면_312</v>
      </c>
      <c r="B3293" s="1">
        <v>1687</v>
      </c>
      <c r="C3293" s="1" t="s">
        <v>11322</v>
      </c>
      <c r="D3293" s="1" t="s">
        <v>11323</v>
      </c>
      <c r="E3293" s="1">
        <v>3292</v>
      </c>
      <c r="F3293" s="1">
        <v>16</v>
      </c>
      <c r="G3293" s="1" t="s">
        <v>5971</v>
      </c>
      <c r="H3293" s="1" t="s">
        <v>6471</v>
      </c>
      <c r="I3293" s="1">
        <v>3</v>
      </c>
      <c r="L3293" s="1">
        <v>2</v>
      </c>
      <c r="M3293" s="1" t="s">
        <v>12767</v>
      </c>
      <c r="N3293" s="1" t="s">
        <v>13271</v>
      </c>
      <c r="S3293" s="1" t="s">
        <v>52</v>
      </c>
      <c r="T3293" s="1" t="s">
        <v>6593</v>
      </c>
      <c r="W3293" s="1" t="s">
        <v>1729</v>
      </c>
      <c r="X3293" s="1" t="s">
        <v>7084</v>
      </c>
      <c r="Y3293" s="1" t="s">
        <v>140</v>
      </c>
      <c r="Z3293" s="1" t="s">
        <v>7129</v>
      </c>
      <c r="AC3293" s="1">
        <v>58</v>
      </c>
      <c r="AD3293" s="1" t="s">
        <v>1424</v>
      </c>
      <c r="AE3293" s="1" t="s">
        <v>8770</v>
      </c>
      <c r="AJ3293" s="1" t="s">
        <v>17</v>
      </c>
      <c r="AK3293" s="1" t="s">
        <v>8908</v>
      </c>
      <c r="AL3293" s="1" t="s">
        <v>51</v>
      </c>
      <c r="AM3293" s="1" t="s">
        <v>8849</v>
      </c>
      <c r="AT3293" s="1" t="s">
        <v>335</v>
      </c>
      <c r="AU3293" s="1" t="s">
        <v>6942</v>
      </c>
      <c r="AV3293" s="1" t="s">
        <v>5845</v>
      </c>
      <c r="AW3293" s="1" t="s">
        <v>8180</v>
      </c>
      <c r="BG3293" s="1" t="s">
        <v>335</v>
      </c>
      <c r="BH3293" s="1" t="s">
        <v>6942</v>
      </c>
      <c r="BI3293" s="1" t="s">
        <v>6040</v>
      </c>
      <c r="BJ3293" s="1" t="s">
        <v>10250</v>
      </c>
      <c r="BK3293" s="1" t="s">
        <v>6071</v>
      </c>
      <c r="BL3293" s="1" t="s">
        <v>10384</v>
      </c>
      <c r="BM3293" s="1" t="s">
        <v>6042</v>
      </c>
      <c r="BN3293" s="1" t="s">
        <v>10727</v>
      </c>
      <c r="BO3293" s="1" t="s">
        <v>1110</v>
      </c>
      <c r="BP3293" s="1" t="s">
        <v>9220</v>
      </c>
      <c r="BQ3293" s="1" t="s">
        <v>6043</v>
      </c>
      <c r="BR3293" s="1" t="s">
        <v>11239</v>
      </c>
      <c r="BS3293" s="1" t="s">
        <v>51</v>
      </c>
      <c r="BT3293" s="1" t="s">
        <v>8849</v>
      </c>
      <c r="BU3293" s="1" t="s">
        <v>14240</v>
      </c>
    </row>
    <row r="3294" spans="1:73" ht="13.5" customHeight="1" x14ac:dyDescent="0.25">
      <c r="A3294" s="4" t="str">
        <f t="shared" ref="A3294:A3325" si="99">HYPERLINK("http://kyu.snu.ac.kr/sdhj/index.jsp?type=hj/GK14817_00IH_0001_0313.jpg","1687_풍각남면_313")</f>
        <v>1687_풍각남면_313</v>
      </c>
      <c r="B3294" s="1">
        <v>1687</v>
      </c>
      <c r="C3294" s="1" t="s">
        <v>11322</v>
      </c>
      <c r="D3294" s="1" t="s">
        <v>11323</v>
      </c>
      <c r="E3294" s="1">
        <v>3293</v>
      </c>
      <c r="F3294" s="1">
        <v>16</v>
      </c>
      <c r="G3294" s="1" t="s">
        <v>5971</v>
      </c>
      <c r="H3294" s="1" t="s">
        <v>6471</v>
      </c>
      <c r="I3294" s="1">
        <v>3</v>
      </c>
      <c r="L3294" s="1">
        <v>2</v>
      </c>
      <c r="M3294" s="1" t="s">
        <v>12767</v>
      </c>
      <c r="N3294" s="1" t="s">
        <v>13271</v>
      </c>
      <c r="S3294" s="1" t="s">
        <v>93</v>
      </c>
      <c r="T3294" s="1" t="s">
        <v>6597</v>
      </c>
      <c r="U3294" s="1" t="s">
        <v>4300</v>
      </c>
      <c r="V3294" s="1" t="s">
        <v>6945</v>
      </c>
      <c r="Y3294" s="1" t="s">
        <v>6072</v>
      </c>
      <c r="Z3294" s="1" t="s">
        <v>8624</v>
      </c>
      <c r="AC3294" s="1">
        <v>31</v>
      </c>
      <c r="AD3294" s="1" t="s">
        <v>247</v>
      </c>
      <c r="AE3294" s="1" t="s">
        <v>8741</v>
      </c>
    </row>
    <row r="3295" spans="1:73" ht="13.5" customHeight="1" x14ac:dyDescent="0.25">
      <c r="A3295" s="4" t="str">
        <f t="shared" si="99"/>
        <v>1687_풍각남면_313</v>
      </c>
      <c r="B3295" s="1">
        <v>1687</v>
      </c>
      <c r="C3295" s="1" t="s">
        <v>11322</v>
      </c>
      <c r="D3295" s="1" t="s">
        <v>11323</v>
      </c>
      <c r="E3295" s="1">
        <v>3294</v>
      </c>
      <c r="F3295" s="1">
        <v>16</v>
      </c>
      <c r="G3295" s="1" t="s">
        <v>5971</v>
      </c>
      <c r="H3295" s="1" t="s">
        <v>6471</v>
      </c>
      <c r="I3295" s="1">
        <v>3</v>
      </c>
      <c r="L3295" s="1">
        <v>2</v>
      </c>
      <c r="M3295" s="1" t="s">
        <v>12767</v>
      </c>
      <c r="N3295" s="1" t="s">
        <v>13271</v>
      </c>
      <c r="S3295" s="1" t="s">
        <v>93</v>
      </c>
      <c r="T3295" s="1" t="s">
        <v>6597</v>
      </c>
      <c r="U3295" s="1" t="s">
        <v>721</v>
      </c>
      <c r="V3295" s="1" t="s">
        <v>6715</v>
      </c>
      <c r="Y3295" s="1" t="s">
        <v>6073</v>
      </c>
      <c r="Z3295" s="1" t="s">
        <v>8625</v>
      </c>
      <c r="AC3295" s="1">
        <v>22</v>
      </c>
      <c r="AD3295" s="1" t="s">
        <v>253</v>
      </c>
      <c r="AE3295" s="1" t="s">
        <v>8742</v>
      </c>
    </row>
    <row r="3296" spans="1:73" ht="13.5" customHeight="1" x14ac:dyDescent="0.25">
      <c r="A3296" s="4" t="str">
        <f t="shared" si="99"/>
        <v>1687_풍각남면_313</v>
      </c>
      <c r="B3296" s="1">
        <v>1687</v>
      </c>
      <c r="C3296" s="1" t="s">
        <v>11322</v>
      </c>
      <c r="D3296" s="1" t="s">
        <v>11323</v>
      </c>
      <c r="E3296" s="1">
        <v>3295</v>
      </c>
      <c r="F3296" s="1">
        <v>16</v>
      </c>
      <c r="G3296" s="1" t="s">
        <v>5971</v>
      </c>
      <c r="H3296" s="1" t="s">
        <v>6471</v>
      </c>
      <c r="I3296" s="1">
        <v>3</v>
      </c>
      <c r="L3296" s="1">
        <v>3</v>
      </c>
      <c r="M3296" s="1" t="s">
        <v>12768</v>
      </c>
      <c r="N3296" s="1" t="s">
        <v>13272</v>
      </c>
      <c r="T3296" s="1" t="s">
        <v>11368</v>
      </c>
      <c r="U3296" s="1" t="s">
        <v>4286</v>
      </c>
      <c r="V3296" s="1" t="s">
        <v>6944</v>
      </c>
      <c r="W3296" s="1" t="s">
        <v>1729</v>
      </c>
      <c r="X3296" s="1" t="s">
        <v>7084</v>
      </c>
      <c r="Y3296" s="1" t="s">
        <v>6074</v>
      </c>
      <c r="Z3296" s="1" t="s">
        <v>8626</v>
      </c>
      <c r="AC3296" s="1">
        <v>39</v>
      </c>
      <c r="AD3296" s="1" t="s">
        <v>347</v>
      </c>
      <c r="AE3296" s="1" t="s">
        <v>8751</v>
      </c>
      <c r="AJ3296" s="1" t="s">
        <v>17</v>
      </c>
      <c r="AK3296" s="1" t="s">
        <v>8908</v>
      </c>
      <c r="AL3296" s="1" t="s">
        <v>51</v>
      </c>
      <c r="AM3296" s="1" t="s">
        <v>8849</v>
      </c>
      <c r="AT3296" s="1" t="s">
        <v>288</v>
      </c>
      <c r="AU3296" s="1" t="s">
        <v>6823</v>
      </c>
      <c r="AV3296" s="1" t="s">
        <v>6075</v>
      </c>
      <c r="AW3296" s="1" t="s">
        <v>7274</v>
      </c>
      <c r="BG3296" s="1" t="s">
        <v>335</v>
      </c>
      <c r="BH3296" s="1" t="s">
        <v>6942</v>
      </c>
      <c r="BI3296" s="1" t="s">
        <v>5304</v>
      </c>
      <c r="BJ3296" s="1" t="s">
        <v>9638</v>
      </c>
      <c r="BK3296" s="1" t="s">
        <v>335</v>
      </c>
      <c r="BL3296" s="1" t="s">
        <v>6942</v>
      </c>
      <c r="BM3296" s="1" t="s">
        <v>5305</v>
      </c>
      <c r="BN3296" s="1" t="s">
        <v>10250</v>
      </c>
      <c r="BO3296" s="1" t="s">
        <v>78</v>
      </c>
      <c r="BP3296" s="1" t="s">
        <v>6689</v>
      </c>
      <c r="BQ3296" s="1" t="s">
        <v>6076</v>
      </c>
      <c r="BR3296" s="1" t="s">
        <v>12111</v>
      </c>
      <c r="BS3296" s="1" t="s">
        <v>56</v>
      </c>
      <c r="BT3296" s="1" t="s">
        <v>11552</v>
      </c>
    </row>
    <row r="3297" spans="1:72" ht="13.5" customHeight="1" x14ac:dyDescent="0.25">
      <c r="A3297" s="4" t="str">
        <f t="shared" si="99"/>
        <v>1687_풍각남면_313</v>
      </c>
      <c r="B3297" s="1">
        <v>1687</v>
      </c>
      <c r="C3297" s="1" t="s">
        <v>11322</v>
      </c>
      <c r="D3297" s="1" t="s">
        <v>11323</v>
      </c>
      <c r="E3297" s="1">
        <v>3296</v>
      </c>
      <c r="F3297" s="1">
        <v>16</v>
      </c>
      <c r="G3297" s="1" t="s">
        <v>5971</v>
      </c>
      <c r="H3297" s="1" t="s">
        <v>6471</v>
      </c>
      <c r="I3297" s="1">
        <v>3</v>
      </c>
      <c r="L3297" s="1">
        <v>3</v>
      </c>
      <c r="M3297" s="1" t="s">
        <v>12768</v>
      </c>
      <c r="N3297" s="1" t="s">
        <v>13272</v>
      </c>
      <c r="S3297" s="1" t="s">
        <v>52</v>
      </c>
      <c r="T3297" s="1" t="s">
        <v>6593</v>
      </c>
      <c r="W3297" s="1" t="s">
        <v>84</v>
      </c>
      <c r="X3297" s="1" t="s">
        <v>11440</v>
      </c>
      <c r="Y3297" s="1" t="s">
        <v>140</v>
      </c>
      <c r="Z3297" s="1" t="s">
        <v>7129</v>
      </c>
      <c r="AC3297" s="1">
        <v>40</v>
      </c>
      <c r="AD3297" s="1" t="s">
        <v>327</v>
      </c>
      <c r="AE3297" s="1" t="s">
        <v>8748</v>
      </c>
      <c r="AJ3297" s="1" t="s">
        <v>17</v>
      </c>
      <c r="AK3297" s="1" t="s">
        <v>8908</v>
      </c>
      <c r="AL3297" s="1" t="s">
        <v>86</v>
      </c>
      <c r="AM3297" s="1" t="s">
        <v>8853</v>
      </c>
      <c r="AT3297" s="1" t="s">
        <v>423</v>
      </c>
      <c r="AU3297" s="1" t="s">
        <v>8997</v>
      </c>
      <c r="AV3297" s="1" t="s">
        <v>6077</v>
      </c>
      <c r="AW3297" s="1" t="s">
        <v>9720</v>
      </c>
      <c r="BG3297" s="1" t="s">
        <v>173</v>
      </c>
      <c r="BH3297" s="1" t="s">
        <v>6934</v>
      </c>
      <c r="BI3297" s="1" t="s">
        <v>6078</v>
      </c>
      <c r="BJ3297" s="1" t="s">
        <v>10300</v>
      </c>
      <c r="BK3297" s="1" t="s">
        <v>78</v>
      </c>
      <c r="BL3297" s="1" t="s">
        <v>6689</v>
      </c>
      <c r="BM3297" s="1" t="s">
        <v>3548</v>
      </c>
      <c r="BN3297" s="1" t="s">
        <v>10145</v>
      </c>
      <c r="BO3297" s="1" t="s">
        <v>423</v>
      </c>
      <c r="BP3297" s="1" t="s">
        <v>8997</v>
      </c>
      <c r="BQ3297" s="1" t="s">
        <v>6079</v>
      </c>
      <c r="BR3297" s="1" t="s">
        <v>11241</v>
      </c>
      <c r="BS3297" s="1" t="s">
        <v>108</v>
      </c>
      <c r="BT3297" s="1" t="s">
        <v>8869</v>
      </c>
    </row>
    <row r="3298" spans="1:72" ht="13.5" customHeight="1" x14ac:dyDescent="0.25">
      <c r="A3298" s="4" t="str">
        <f t="shared" si="99"/>
        <v>1687_풍각남면_313</v>
      </c>
      <c r="B3298" s="1">
        <v>1687</v>
      </c>
      <c r="C3298" s="1" t="s">
        <v>11322</v>
      </c>
      <c r="D3298" s="1" t="s">
        <v>11323</v>
      </c>
      <c r="E3298" s="1">
        <v>3297</v>
      </c>
      <c r="F3298" s="1">
        <v>16</v>
      </c>
      <c r="G3298" s="1" t="s">
        <v>5971</v>
      </c>
      <c r="H3298" s="1" t="s">
        <v>6471</v>
      </c>
      <c r="I3298" s="1">
        <v>3</v>
      </c>
      <c r="L3298" s="1">
        <v>3</v>
      </c>
      <c r="M3298" s="1" t="s">
        <v>12768</v>
      </c>
      <c r="N3298" s="1" t="s">
        <v>13272</v>
      </c>
      <c r="S3298" s="1" t="s">
        <v>70</v>
      </c>
      <c r="T3298" s="1" t="s">
        <v>6596</v>
      </c>
      <c r="Y3298" s="1" t="s">
        <v>1112</v>
      </c>
      <c r="Z3298" s="1" t="s">
        <v>7347</v>
      </c>
      <c r="AC3298" s="1">
        <v>6</v>
      </c>
      <c r="AD3298" s="1" t="s">
        <v>333</v>
      </c>
      <c r="AE3298" s="1" t="s">
        <v>8749</v>
      </c>
    </row>
    <row r="3299" spans="1:72" ht="13.5" customHeight="1" x14ac:dyDescent="0.25">
      <c r="A3299" s="4" t="str">
        <f t="shared" si="99"/>
        <v>1687_풍각남면_313</v>
      </c>
      <c r="B3299" s="1">
        <v>1687</v>
      </c>
      <c r="C3299" s="1" t="s">
        <v>11322</v>
      </c>
      <c r="D3299" s="1" t="s">
        <v>11323</v>
      </c>
      <c r="E3299" s="1">
        <v>3298</v>
      </c>
      <c r="F3299" s="1">
        <v>16</v>
      </c>
      <c r="G3299" s="1" t="s">
        <v>5971</v>
      </c>
      <c r="H3299" s="1" t="s">
        <v>6471</v>
      </c>
      <c r="I3299" s="1">
        <v>3</v>
      </c>
      <c r="L3299" s="1">
        <v>4</v>
      </c>
      <c r="M3299" s="1" t="s">
        <v>12769</v>
      </c>
      <c r="N3299" s="1" t="s">
        <v>13273</v>
      </c>
      <c r="T3299" s="1" t="s">
        <v>11369</v>
      </c>
      <c r="U3299" s="1" t="s">
        <v>6080</v>
      </c>
      <c r="V3299" s="1" t="s">
        <v>7030</v>
      </c>
      <c r="W3299" s="1" t="s">
        <v>1729</v>
      </c>
      <c r="X3299" s="1" t="s">
        <v>7084</v>
      </c>
      <c r="Y3299" s="1" t="s">
        <v>6081</v>
      </c>
      <c r="Z3299" s="1" t="s">
        <v>8447</v>
      </c>
      <c r="AC3299" s="1">
        <v>59</v>
      </c>
      <c r="AD3299" s="1" t="s">
        <v>776</v>
      </c>
      <c r="AE3299" s="1" t="s">
        <v>8768</v>
      </c>
      <c r="AJ3299" s="1" t="s">
        <v>17</v>
      </c>
      <c r="AK3299" s="1" t="s">
        <v>8908</v>
      </c>
      <c r="AL3299" s="1" t="s">
        <v>51</v>
      </c>
      <c r="AM3299" s="1" t="s">
        <v>8849</v>
      </c>
      <c r="AT3299" s="1" t="s">
        <v>335</v>
      </c>
      <c r="AU3299" s="1" t="s">
        <v>6942</v>
      </c>
      <c r="AV3299" s="1" t="s">
        <v>5304</v>
      </c>
      <c r="AW3299" s="1" t="s">
        <v>9638</v>
      </c>
      <c r="BG3299" s="1" t="s">
        <v>335</v>
      </c>
      <c r="BH3299" s="1" t="s">
        <v>6942</v>
      </c>
      <c r="BI3299" s="1" t="s">
        <v>5305</v>
      </c>
      <c r="BJ3299" s="1" t="s">
        <v>10250</v>
      </c>
      <c r="BK3299" s="1" t="s">
        <v>6041</v>
      </c>
      <c r="BL3299" s="1" t="s">
        <v>10383</v>
      </c>
      <c r="BM3299" s="1" t="s">
        <v>6042</v>
      </c>
      <c r="BN3299" s="1" t="s">
        <v>10727</v>
      </c>
      <c r="BO3299" s="1" t="s">
        <v>1179</v>
      </c>
      <c r="BP3299" s="1" t="s">
        <v>11413</v>
      </c>
      <c r="BQ3299" s="1" t="s">
        <v>5307</v>
      </c>
      <c r="BR3299" s="1" t="s">
        <v>11175</v>
      </c>
      <c r="BS3299" s="1" t="s">
        <v>564</v>
      </c>
      <c r="BT3299" s="1" t="s">
        <v>8918</v>
      </c>
    </row>
    <row r="3300" spans="1:72" ht="13.5" customHeight="1" x14ac:dyDescent="0.25">
      <c r="A3300" s="4" t="str">
        <f t="shared" si="99"/>
        <v>1687_풍각남면_313</v>
      </c>
      <c r="B3300" s="1">
        <v>1687</v>
      </c>
      <c r="C3300" s="1" t="s">
        <v>11322</v>
      </c>
      <c r="D3300" s="1" t="s">
        <v>11323</v>
      </c>
      <c r="E3300" s="1">
        <v>3299</v>
      </c>
      <c r="F3300" s="1">
        <v>16</v>
      </c>
      <c r="G3300" s="1" t="s">
        <v>5971</v>
      </c>
      <c r="H3300" s="1" t="s">
        <v>6471</v>
      </c>
      <c r="I3300" s="1">
        <v>3</v>
      </c>
      <c r="L3300" s="1">
        <v>4</v>
      </c>
      <c r="M3300" s="1" t="s">
        <v>12769</v>
      </c>
      <c r="N3300" s="1" t="s">
        <v>13273</v>
      </c>
      <c r="S3300" s="1" t="s">
        <v>52</v>
      </c>
      <c r="T3300" s="1" t="s">
        <v>6593</v>
      </c>
      <c r="W3300" s="1" t="s">
        <v>145</v>
      </c>
      <c r="X3300" s="1" t="s">
        <v>7059</v>
      </c>
      <c r="Y3300" s="1" t="s">
        <v>140</v>
      </c>
      <c r="Z3300" s="1" t="s">
        <v>7129</v>
      </c>
      <c r="AC3300" s="1">
        <v>58</v>
      </c>
      <c r="AD3300" s="1" t="s">
        <v>1424</v>
      </c>
      <c r="AE3300" s="1" t="s">
        <v>8770</v>
      </c>
      <c r="AJ3300" s="1" t="s">
        <v>17</v>
      </c>
      <c r="AK3300" s="1" t="s">
        <v>8908</v>
      </c>
      <c r="AL3300" s="1" t="s">
        <v>51</v>
      </c>
      <c r="AM3300" s="1" t="s">
        <v>8849</v>
      </c>
      <c r="AT3300" s="1" t="s">
        <v>335</v>
      </c>
      <c r="AU3300" s="1" t="s">
        <v>6942</v>
      </c>
      <c r="AV3300" s="1" t="s">
        <v>6082</v>
      </c>
      <c r="AW3300" s="1" t="s">
        <v>9721</v>
      </c>
      <c r="BG3300" s="1" t="s">
        <v>1179</v>
      </c>
      <c r="BH3300" s="1" t="s">
        <v>11413</v>
      </c>
      <c r="BI3300" s="1" t="s">
        <v>6083</v>
      </c>
      <c r="BJ3300" s="1" t="s">
        <v>10301</v>
      </c>
      <c r="BK3300" s="1" t="s">
        <v>335</v>
      </c>
      <c r="BL3300" s="1" t="s">
        <v>6942</v>
      </c>
      <c r="BM3300" s="1" t="s">
        <v>5127</v>
      </c>
      <c r="BN3300" s="1" t="s">
        <v>10235</v>
      </c>
      <c r="BO3300" s="1" t="s">
        <v>1179</v>
      </c>
      <c r="BP3300" s="1" t="s">
        <v>11413</v>
      </c>
      <c r="BQ3300" s="1" t="s">
        <v>6084</v>
      </c>
      <c r="BR3300" s="1" t="s">
        <v>11242</v>
      </c>
      <c r="BS3300" s="1" t="s">
        <v>1620</v>
      </c>
      <c r="BT3300" s="1" t="s">
        <v>12315</v>
      </c>
    </row>
    <row r="3301" spans="1:72" ht="13.5" customHeight="1" x14ac:dyDescent="0.25">
      <c r="A3301" s="4" t="str">
        <f t="shared" si="99"/>
        <v>1687_풍각남면_313</v>
      </c>
      <c r="B3301" s="1">
        <v>1687</v>
      </c>
      <c r="C3301" s="1" t="s">
        <v>11322</v>
      </c>
      <c r="D3301" s="1" t="s">
        <v>11323</v>
      </c>
      <c r="E3301" s="1">
        <v>3300</v>
      </c>
      <c r="F3301" s="1">
        <v>16</v>
      </c>
      <c r="G3301" s="1" t="s">
        <v>5971</v>
      </c>
      <c r="H3301" s="1" t="s">
        <v>6471</v>
      </c>
      <c r="I3301" s="1">
        <v>3</v>
      </c>
      <c r="L3301" s="1">
        <v>4</v>
      </c>
      <c r="M3301" s="1" t="s">
        <v>12769</v>
      </c>
      <c r="N3301" s="1" t="s">
        <v>13273</v>
      </c>
      <c r="S3301" s="1" t="s">
        <v>93</v>
      </c>
      <c r="T3301" s="1" t="s">
        <v>6597</v>
      </c>
      <c r="U3301" s="1" t="s">
        <v>6085</v>
      </c>
      <c r="V3301" s="1" t="s">
        <v>7031</v>
      </c>
      <c r="Y3301" s="1" t="s">
        <v>1492</v>
      </c>
      <c r="Z3301" s="1" t="s">
        <v>7741</v>
      </c>
      <c r="AC3301" s="1">
        <v>28</v>
      </c>
      <c r="AD3301" s="1" t="s">
        <v>340</v>
      </c>
      <c r="AE3301" s="1" t="s">
        <v>8750</v>
      </c>
    </row>
    <row r="3302" spans="1:72" ht="13.5" customHeight="1" x14ac:dyDescent="0.25">
      <c r="A3302" s="4" t="str">
        <f t="shared" si="99"/>
        <v>1687_풍각남면_313</v>
      </c>
      <c r="B3302" s="1">
        <v>1687</v>
      </c>
      <c r="C3302" s="1" t="s">
        <v>11322</v>
      </c>
      <c r="D3302" s="1" t="s">
        <v>11323</v>
      </c>
      <c r="E3302" s="1">
        <v>3301</v>
      </c>
      <c r="F3302" s="1">
        <v>16</v>
      </c>
      <c r="G3302" s="1" t="s">
        <v>5971</v>
      </c>
      <c r="H3302" s="1" t="s">
        <v>6471</v>
      </c>
      <c r="I3302" s="1">
        <v>3</v>
      </c>
      <c r="L3302" s="1">
        <v>4</v>
      </c>
      <c r="M3302" s="1" t="s">
        <v>12769</v>
      </c>
      <c r="N3302" s="1" t="s">
        <v>13273</v>
      </c>
      <c r="S3302" s="1" t="s">
        <v>341</v>
      </c>
      <c r="T3302" s="1" t="s">
        <v>6594</v>
      </c>
      <c r="W3302" s="1" t="s">
        <v>84</v>
      </c>
      <c r="X3302" s="1" t="s">
        <v>11440</v>
      </c>
      <c r="Y3302" s="1" t="s">
        <v>140</v>
      </c>
      <c r="Z3302" s="1" t="s">
        <v>7129</v>
      </c>
      <c r="AC3302" s="1">
        <v>25</v>
      </c>
      <c r="AD3302" s="1" t="s">
        <v>401</v>
      </c>
      <c r="AE3302" s="1" t="s">
        <v>8754</v>
      </c>
    </row>
    <row r="3303" spans="1:72" ht="13.5" customHeight="1" x14ac:dyDescent="0.25">
      <c r="A3303" s="4" t="str">
        <f t="shared" si="99"/>
        <v>1687_풍각남면_313</v>
      </c>
      <c r="B3303" s="1">
        <v>1687</v>
      </c>
      <c r="C3303" s="1" t="s">
        <v>11322</v>
      </c>
      <c r="D3303" s="1" t="s">
        <v>11323</v>
      </c>
      <c r="E3303" s="1">
        <v>3302</v>
      </c>
      <c r="F3303" s="1">
        <v>16</v>
      </c>
      <c r="G3303" s="1" t="s">
        <v>5971</v>
      </c>
      <c r="H3303" s="1" t="s">
        <v>6471</v>
      </c>
      <c r="I3303" s="1">
        <v>3</v>
      </c>
      <c r="L3303" s="1">
        <v>4</v>
      </c>
      <c r="M3303" s="1" t="s">
        <v>12769</v>
      </c>
      <c r="N3303" s="1" t="s">
        <v>13273</v>
      </c>
      <c r="S3303" s="1" t="s">
        <v>147</v>
      </c>
      <c r="T3303" s="1" t="s">
        <v>6598</v>
      </c>
      <c r="Y3303" s="1" t="s">
        <v>6086</v>
      </c>
      <c r="Z3303" s="1" t="s">
        <v>8627</v>
      </c>
      <c r="AF3303" s="1" t="s">
        <v>443</v>
      </c>
      <c r="AG3303" s="1" t="s">
        <v>11537</v>
      </c>
    </row>
    <row r="3304" spans="1:72" ht="13.5" customHeight="1" x14ac:dyDescent="0.25">
      <c r="A3304" s="4" t="str">
        <f t="shared" si="99"/>
        <v>1687_풍각남면_313</v>
      </c>
      <c r="B3304" s="1">
        <v>1687</v>
      </c>
      <c r="C3304" s="1" t="s">
        <v>11322</v>
      </c>
      <c r="D3304" s="1" t="s">
        <v>11323</v>
      </c>
      <c r="E3304" s="1">
        <v>3303</v>
      </c>
      <c r="F3304" s="1">
        <v>16</v>
      </c>
      <c r="G3304" s="1" t="s">
        <v>5971</v>
      </c>
      <c r="H3304" s="1" t="s">
        <v>6471</v>
      </c>
      <c r="I3304" s="1">
        <v>3</v>
      </c>
      <c r="L3304" s="1">
        <v>4</v>
      </c>
      <c r="M3304" s="1" t="s">
        <v>12769</v>
      </c>
      <c r="N3304" s="1" t="s">
        <v>13273</v>
      </c>
      <c r="S3304" s="1" t="s">
        <v>70</v>
      </c>
      <c r="T3304" s="1" t="s">
        <v>6596</v>
      </c>
      <c r="Y3304" s="1" t="s">
        <v>13409</v>
      </c>
      <c r="Z3304" s="1" t="s">
        <v>13461</v>
      </c>
      <c r="AF3304" s="1" t="s">
        <v>943</v>
      </c>
      <c r="AG3304" s="1" t="s">
        <v>8783</v>
      </c>
      <c r="AH3304" s="1" t="s">
        <v>108</v>
      </c>
      <c r="AI3304" s="1" t="s">
        <v>8869</v>
      </c>
    </row>
    <row r="3305" spans="1:72" ht="13.5" customHeight="1" x14ac:dyDescent="0.25">
      <c r="A3305" s="4" t="str">
        <f t="shared" si="99"/>
        <v>1687_풍각남면_313</v>
      </c>
      <c r="B3305" s="1">
        <v>1687</v>
      </c>
      <c r="C3305" s="1" t="s">
        <v>11322</v>
      </c>
      <c r="D3305" s="1" t="s">
        <v>11323</v>
      </c>
      <c r="E3305" s="1">
        <v>3304</v>
      </c>
      <c r="F3305" s="1">
        <v>16</v>
      </c>
      <c r="G3305" s="1" t="s">
        <v>5971</v>
      </c>
      <c r="H3305" s="1" t="s">
        <v>6471</v>
      </c>
      <c r="I3305" s="1">
        <v>3</v>
      </c>
      <c r="L3305" s="1">
        <v>5</v>
      </c>
      <c r="M3305" s="1" t="s">
        <v>12770</v>
      </c>
      <c r="N3305" s="1" t="s">
        <v>13274</v>
      </c>
      <c r="O3305" s="1" t="s">
        <v>443</v>
      </c>
      <c r="P3305" s="1" t="s">
        <v>11371</v>
      </c>
      <c r="T3305" s="1" t="s">
        <v>11368</v>
      </c>
      <c r="U3305" s="1" t="s">
        <v>6087</v>
      </c>
      <c r="V3305" s="1" t="s">
        <v>7032</v>
      </c>
      <c r="W3305" s="1" t="s">
        <v>1729</v>
      </c>
      <c r="X3305" s="1" t="s">
        <v>7084</v>
      </c>
      <c r="Y3305" s="1" t="s">
        <v>6086</v>
      </c>
      <c r="Z3305" s="1" t="s">
        <v>8627</v>
      </c>
      <c r="AC3305" s="1">
        <v>41</v>
      </c>
      <c r="AD3305" s="1" t="s">
        <v>287</v>
      </c>
      <c r="AE3305" s="1" t="s">
        <v>8744</v>
      </c>
      <c r="AJ3305" s="1" t="s">
        <v>17</v>
      </c>
      <c r="AK3305" s="1" t="s">
        <v>8908</v>
      </c>
      <c r="AL3305" s="1" t="s">
        <v>51</v>
      </c>
      <c r="AM3305" s="1" t="s">
        <v>8849</v>
      </c>
      <c r="AT3305" s="1" t="s">
        <v>335</v>
      </c>
      <c r="AU3305" s="1" t="s">
        <v>6942</v>
      </c>
      <c r="AV3305" s="1" t="s">
        <v>5304</v>
      </c>
      <c r="AW3305" s="1" t="s">
        <v>9638</v>
      </c>
      <c r="BG3305" s="1" t="s">
        <v>2266</v>
      </c>
      <c r="BH3305" s="1" t="s">
        <v>6812</v>
      </c>
      <c r="BI3305" s="1" t="s">
        <v>5305</v>
      </c>
      <c r="BJ3305" s="1" t="s">
        <v>10250</v>
      </c>
      <c r="BK3305" s="1" t="s">
        <v>396</v>
      </c>
      <c r="BL3305" s="1" t="s">
        <v>10330</v>
      </c>
      <c r="BM3305" s="1" t="s">
        <v>6042</v>
      </c>
      <c r="BN3305" s="1" t="s">
        <v>10727</v>
      </c>
      <c r="BO3305" s="1" t="s">
        <v>78</v>
      </c>
      <c r="BP3305" s="1" t="s">
        <v>6689</v>
      </c>
      <c r="BQ3305" s="1" t="s">
        <v>5307</v>
      </c>
      <c r="BR3305" s="1" t="s">
        <v>11175</v>
      </c>
      <c r="BS3305" s="1" t="s">
        <v>564</v>
      </c>
      <c r="BT3305" s="1" t="s">
        <v>8918</v>
      </c>
    </row>
    <row r="3306" spans="1:72" ht="13.5" customHeight="1" x14ac:dyDescent="0.25">
      <c r="A3306" s="4" t="str">
        <f t="shared" si="99"/>
        <v>1687_풍각남면_313</v>
      </c>
      <c r="B3306" s="1">
        <v>1687</v>
      </c>
      <c r="C3306" s="1" t="s">
        <v>11322</v>
      </c>
      <c r="D3306" s="1" t="s">
        <v>11323</v>
      </c>
      <c r="E3306" s="1">
        <v>3305</v>
      </c>
      <c r="F3306" s="1">
        <v>16</v>
      </c>
      <c r="G3306" s="1" t="s">
        <v>5971</v>
      </c>
      <c r="H3306" s="1" t="s">
        <v>6471</v>
      </c>
      <c r="I3306" s="1">
        <v>3</v>
      </c>
      <c r="L3306" s="1">
        <v>5</v>
      </c>
      <c r="M3306" s="1" t="s">
        <v>12770</v>
      </c>
      <c r="N3306" s="1" t="s">
        <v>13274</v>
      </c>
      <c r="S3306" s="1" t="s">
        <v>52</v>
      </c>
      <c r="T3306" s="1" t="s">
        <v>6593</v>
      </c>
      <c r="W3306" s="1" t="s">
        <v>945</v>
      </c>
      <c r="X3306" s="1" t="s">
        <v>7075</v>
      </c>
      <c r="Y3306" s="1" t="s">
        <v>140</v>
      </c>
      <c r="Z3306" s="1" t="s">
        <v>7129</v>
      </c>
      <c r="AC3306" s="1">
        <v>40</v>
      </c>
      <c r="AD3306" s="1" t="s">
        <v>327</v>
      </c>
      <c r="AE3306" s="1" t="s">
        <v>8748</v>
      </c>
      <c r="AJ3306" s="1" t="s">
        <v>17</v>
      </c>
      <c r="AK3306" s="1" t="s">
        <v>8908</v>
      </c>
      <c r="AL3306" s="1" t="s">
        <v>108</v>
      </c>
      <c r="AM3306" s="1" t="s">
        <v>8869</v>
      </c>
      <c r="AT3306" s="1" t="s">
        <v>1184</v>
      </c>
      <c r="AU3306" s="1" t="s">
        <v>6748</v>
      </c>
      <c r="AV3306" s="1" t="s">
        <v>1605</v>
      </c>
      <c r="AW3306" s="1" t="s">
        <v>8566</v>
      </c>
      <c r="BG3306" s="1" t="s">
        <v>335</v>
      </c>
      <c r="BH3306" s="1" t="s">
        <v>6942</v>
      </c>
      <c r="BI3306" s="1" t="s">
        <v>4161</v>
      </c>
      <c r="BJ3306" s="1" t="s">
        <v>10179</v>
      </c>
      <c r="BK3306" s="1" t="s">
        <v>281</v>
      </c>
      <c r="BL3306" s="1" t="s">
        <v>9918</v>
      </c>
      <c r="BM3306" s="1" t="s">
        <v>2954</v>
      </c>
      <c r="BN3306" s="1" t="s">
        <v>10116</v>
      </c>
      <c r="BO3306" s="1" t="s">
        <v>4250</v>
      </c>
      <c r="BP3306" s="1" t="s">
        <v>10367</v>
      </c>
      <c r="BQ3306" s="1" t="s">
        <v>4192</v>
      </c>
      <c r="BR3306" s="1" t="s">
        <v>11098</v>
      </c>
      <c r="BS3306" s="1" t="s">
        <v>6088</v>
      </c>
      <c r="BT3306" s="1" t="s">
        <v>7100</v>
      </c>
    </row>
    <row r="3307" spans="1:72" ht="13.5" customHeight="1" x14ac:dyDescent="0.25">
      <c r="A3307" s="4" t="str">
        <f t="shared" si="99"/>
        <v>1687_풍각남면_313</v>
      </c>
      <c r="B3307" s="1">
        <v>1687</v>
      </c>
      <c r="C3307" s="1" t="s">
        <v>11322</v>
      </c>
      <c r="D3307" s="1" t="s">
        <v>11323</v>
      </c>
      <c r="E3307" s="1">
        <v>3306</v>
      </c>
      <c r="F3307" s="1">
        <v>16</v>
      </c>
      <c r="G3307" s="1" t="s">
        <v>5971</v>
      </c>
      <c r="H3307" s="1" t="s">
        <v>6471</v>
      </c>
      <c r="I3307" s="1">
        <v>4</v>
      </c>
      <c r="J3307" s="1" t="s">
        <v>6089</v>
      </c>
      <c r="K3307" s="1" t="s">
        <v>6567</v>
      </c>
      <c r="L3307" s="1">
        <v>1</v>
      </c>
      <c r="M3307" s="1" t="s">
        <v>5015</v>
      </c>
      <c r="N3307" s="1" t="s">
        <v>8607</v>
      </c>
      <c r="O3307" s="1" t="s">
        <v>443</v>
      </c>
      <c r="P3307" s="1" t="s">
        <v>11371</v>
      </c>
      <c r="T3307" s="1" t="s">
        <v>11369</v>
      </c>
      <c r="U3307" s="1" t="s">
        <v>6090</v>
      </c>
      <c r="V3307" s="1" t="s">
        <v>7033</v>
      </c>
      <c r="Y3307" s="1" t="s">
        <v>5015</v>
      </c>
      <c r="Z3307" s="1" t="s">
        <v>8607</v>
      </c>
      <c r="AC3307" s="1">
        <v>30</v>
      </c>
      <c r="AD3307" s="1" t="s">
        <v>136</v>
      </c>
      <c r="AE3307" s="1" t="s">
        <v>8728</v>
      </c>
      <c r="AJ3307" s="1" t="s">
        <v>17</v>
      </c>
      <c r="AK3307" s="1" t="s">
        <v>8908</v>
      </c>
      <c r="AL3307" s="1" t="s">
        <v>587</v>
      </c>
      <c r="AM3307" s="1" t="s">
        <v>8884</v>
      </c>
      <c r="AN3307" s="1" t="s">
        <v>86</v>
      </c>
      <c r="AO3307" s="1" t="s">
        <v>8853</v>
      </c>
      <c r="AP3307" s="1" t="s">
        <v>60</v>
      </c>
      <c r="AQ3307" s="1" t="s">
        <v>7012</v>
      </c>
      <c r="AR3307" s="1" t="s">
        <v>6091</v>
      </c>
      <c r="AS3307" s="1" t="s">
        <v>9150</v>
      </c>
      <c r="AT3307" s="1" t="s">
        <v>60</v>
      </c>
      <c r="AU3307" s="1" t="s">
        <v>7012</v>
      </c>
      <c r="AV3307" s="1" t="s">
        <v>14008</v>
      </c>
      <c r="AW3307" s="1" t="s">
        <v>11807</v>
      </c>
      <c r="BB3307" s="1" t="s">
        <v>46</v>
      </c>
      <c r="BC3307" s="1" t="s">
        <v>6783</v>
      </c>
      <c r="BD3307" s="1" t="s">
        <v>1121</v>
      </c>
      <c r="BE3307" s="1" t="s">
        <v>8133</v>
      </c>
      <c r="BG3307" s="1" t="s">
        <v>60</v>
      </c>
      <c r="BH3307" s="1" t="s">
        <v>7012</v>
      </c>
      <c r="BI3307" s="1" t="s">
        <v>2831</v>
      </c>
      <c r="BJ3307" s="1" t="s">
        <v>10104</v>
      </c>
      <c r="BK3307" s="1" t="s">
        <v>60</v>
      </c>
      <c r="BL3307" s="1" t="s">
        <v>7012</v>
      </c>
      <c r="BM3307" s="1" t="s">
        <v>4009</v>
      </c>
      <c r="BN3307" s="1" t="s">
        <v>10171</v>
      </c>
      <c r="BO3307" s="1" t="s">
        <v>60</v>
      </c>
      <c r="BP3307" s="1" t="s">
        <v>7012</v>
      </c>
      <c r="BQ3307" s="1" t="s">
        <v>6092</v>
      </c>
      <c r="BR3307" s="1" t="s">
        <v>12097</v>
      </c>
      <c r="BS3307" s="1" t="s">
        <v>56</v>
      </c>
      <c r="BT3307" s="1" t="s">
        <v>11552</v>
      </c>
    </row>
    <row r="3308" spans="1:72" ht="13.5" customHeight="1" x14ac:dyDescent="0.25">
      <c r="A3308" s="4" t="str">
        <f t="shared" si="99"/>
        <v>1687_풍각남면_313</v>
      </c>
      <c r="B3308" s="1">
        <v>1687</v>
      </c>
      <c r="C3308" s="1" t="s">
        <v>11322</v>
      </c>
      <c r="D3308" s="1" t="s">
        <v>11323</v>
      </c>
      <c r="E3308" s="1">
        <v>3307</v>
      </c>
      <c r="F3308" s="1">
        <v>16</v>
      </c>
      <c r="G3308" s="1" t="s">
        <v>5971</v>
      </c>
      <c r="H3308" s="1" t="s">
        <v>6471</v>
      </c>
      <c r="I3308" s="1">
        <v>4</v>
      </c>
      <c r="L3308" s="1">
        <v>1</v>
      </c>
      <c r="M3308" s="1" t="s">
        <v>5015</v>
      </c>
      <c r="N3308" s="1" t="s">
        <v>8607</v>
      </c>
      <c r="S3308" s="1" t="s">
        <v>52</v>
      </c>
      <c r="T3308" s="1" t="s">
        <v>6593</v>
      </c>
      <c r="W3308" s="1" t="s">
        <v>145</v>
      </c>
      <c r="X3308" s="1" t="s">
        <v>7059</v>
      </c>
      <c r="Y3308" s="1" t="s">
        <v>140</v>
      </c>
      <c r="Z3308" s="1" t="s">
        <v>7129</v>
      </c>
      <c r="AC3308" s="1">
        <v>38</v>
      </c>
      <c r="AD3308" s="1" t="s">
        <v>85</v>
      </c>
      <c r="AE3308" s="1" t="s">
        <v>8720</v>
      </c>
      <c r="AJ3308" s="1" t="s">
        <v>17</v>
      </c>
      <c r="AK3308" s="1" t="s">
        <v>8908</v>
      </c>
      <c r="AL3308" s="1" t="s">
        <v>51</v>
      </c>
      <c r="AM3308" s="1" t="s">
        <v>8849</v>
      </c>
      <c r="AT3308" s="1" t="s">
        <v>60</v>
      </c>
      <c r="AU3308" s="1" t="s">
        <v>7012</v>
      </c>
      <c r="AV3308" s="1" t="s">
        <v>5978</v>
      </c>
      <c r="AW3308" s="1" t="s">
        <v>8609</v>
      </c>
      <c r="BG3308" s="1" t="s">
        <v>78</v>
      </c>
      <c r="BH3308" s="1" t="s">
        <v>6689</v>
      </c>
      <c r="BI3308" s="1" t="s">
        <v>352</v>
      </c>
      <c r="BJ3308" s="1" t="s">
        <v>7456</v>
      </c>
      <c r="BK3308" s="1" t="s">
        <v>334</v>
      </c>
      <c r="BL3308" s="1" t="s">
        <v>6767</v>
      </c>
      <c r="BM3308" s="1" t="s">
        <v>230</v>
      </c>
      <c r="BN3308" s="1" t="s">
        <v>9251</v>
      </c>
      <c r="BO3308" s="1" t="s">
        <v>60</v>
      </c>
      <c r="BP3308" s="1" t="s">
        <v>7012</v>
      </c>
      <c r="BQ3308" s="1" t="s">
        <v>6093</v>
      </c>
      <c r="BR3308" s="1" t="s">
        <v>11243</v>
      </c>
      <c r="BS3308" s="1" t="s">
        <v>51</v>
      </c>
      <c r="BT3308" s="1" t="s">
        <v>8849</v>
      </c>
    </row>
    <row r="3309" spans="1:72" ht="13.5" customHeight="1" x14ac:dyDescent="0.25">
      <c r="A3309" s="4" t="str">
        <f t="shared" si="99"/>
        <v>1687_풍각남면_313</v>
      </c>
      <c r="B3309" s="1">
        <v>1687</v>
      </c>
      <c r="C3309" s="1" t="s">
        <v>11322</v>
      </c>
      <c r="D3309" s="1" t="s">
        <v>11323</v>
      </c>
      <c r="E3309" s="1">
        <v>3308</v>
      </c>
      <c r="F3309" s="1">
        <v>16</v>
      </c>
      <c r="G3309" s="1" t="s">
        <v>5971</v>
      </c>
      <c r="H3309" s="1" t="s">
        <v>6471</v>
      </c>
      <c r="I3309" s="1">
        <v>4</v>
      </c>
      <c r="L3309" s="1">
        <v>2</v>
      </c>
      <c r="M3309" s="1" t="s">
        <v>12619</v>
      </c>
      <c r="N3309" s="1" t="s">
        <v>13116</v>
      </c>
      <c r="T3309" s="1" t="s">
        <v>11368</v>
      </c>
      <c r="U3309" s="1" t="s">
        <v>922</v>
      </c>
      <c r="V3309" s="1" t="s">
        <v>6730</v>
      </c>
      <c r="W3309" s="1" t="s">
        <v>904</v>
      </c>
      <c r="X3309" s="1" t="s">
        <v>7071</v>
      </c>
      <c r="Y3309" s="1" t="s">
        <v>1012</v>
      </c>
      <c r="Z3309" s="1" t="s">
        <v>7425</v>
      </c>
      <c r="AC3309" s="1">
        <v>46</v>
      </c>
      <c r="AD3309" s="1" t="s">
        <v>376</v>
      </c>
      <c r="AE3309" s="1" t="s">
        <v>8752</v>
      </c>
      <c r="AJ3309" s="1" t="s">
        <v>17</v>
      </c>
      <c r="AK3309" s="1" t="s">
        <v>8908</v>
      </c>
      <c r="AL3309" s="1" t="s">
        <v>254</v>
      </c>
      <c r="AM3309" s="1" t="s">
        <v>8912</v>
      </c>
      <c r="AT3309" s="1" t="s">
        <v>173</v>
      </c>
      <c r="AU3309" s="1" t="s">
        <v>6934</v>
      </c>
      <c r="AV3309" s="1" t="s">
        <v>1606</v>
      </c>
      <c r="AW3309" s="1" t="s">
        <v>9371</v>
      </c>
      <c r="BG3309" s="1" t="s">
        <v>2993</v>
      </c>
      <c r="BH3309" s="1" t="s">
        <v>9919</v>
      </c>
      <c r="BI3309" s="1" t="s">
        <v>872</v>
      </c>
      <c r="BJ3309" s="1" t="s">
        <v>7709</v>
      </c>
      <c r="BK3309" s="1" t="s">
        <v>173</v>
      </c>
      <c r="BL3309" s="1" t="s">
        <v>6934</v>
      </c>
      <c r="BM3309" s="1" t="s">
        <v>6094</v>
      </c>
      <c r="BN3309" s="1" t="s">
        <v>9685</v>
      </c>
      <c r="BO3309" s="1" t="s">
        <v>60</v>
      </c>
      <c r="BP3309" s="1" t="s">
        <v>7012</v>
      </c>
      <c r="BQ3309" s="1" t="s">
        <v>6095</v>
      </c>
      <c r="BR3309" s="1" t="s">
        <v>11244</v>
      </c>
      <c r="BS3309" s="1" t="s">
        <v>510</v>
      </c>
      <c r="BT3309" s="1" t="s">
        <v>8915</v>
      </c>
    </row>
    <row r="3310" spans="1:72" ht="13.5" customHeight="1" x14ac:dyDescent="0.25">
      <c r="A3310" s="4" t="str">
        <f t="shared" si="99"/>
        <v>1687_풍각남면_313</v>
      </c>
      <c r="B3310" s="1">
        <v>1687</v>
      </c>
      <c r="C3310" s="1" t="s">
        <v>11322</v>
      </c>
      <c r="D3310" s="1" t="s">
        <v>11323</v>
      </c>
      <c r="E3310" s="1">
        <v>3309</v>
      </c>
      <c r="F3310" s="1">
        <v>16</v>
      </c>
      <c r="G3310" s="1" t="s">
        <v>5971</v>
      </c>
      <c r="H3310" s="1" t="s">
        <v>6471</v>
      </c>
      <c r="I3310" s="1">
        <v>4</v>
      </c>
      <c r="L3310" s="1">
        <v>2</v>
      </c>
      <c r="M3310" s="1" t="s">
        <v>12619</v>
      </c>
      <c r="N3310" s="1" t="s">
        <v>13116</v>
      </c>
      <c r="S3310" s="1" t="s">
        <v>52</v>
      </c>
      <c r="T3310" s="1" t="s">
        <v>6593</v>
      </c>
      <c r="W3310" s="1" t="s">
        <v>1729</v>
      </c>
      <c r="X3310" s="1" t="s">
        <v>7084</v>
      </c>
      <c r="Y3310" s="1" t="s">
        <v>140</v>
      </c>
      <c r="Z3310" s="1" t="s">
        <v>7129</v>
      </c>
      <c r="AC3310" s="1">
        <v>42</v>
      </c>
      <c r="AD3310" s="1" t="s">
        <v>307</v>
      </c>
      <c r="AE3310" s="1" t="s">
        <v>8745</v>
      </c>
      <c r="AJ3310" s="1" t="s">
        <v>17</v>
      </c>
      <c r="AK3310" s="1" t="s">
        <v>8908</v>
      </c>
      <c r="AL3310" s="1" t="s">
        <v>51</v>
      </c>
      <c r="AM3310" s="1" t="s">
        <v>8849</v>
      </c>
      <c r="AT3310" s="1" t="s">
        <v>335</v>
      </c>
      <c r="AU3310" s="1" t="s">
        <v>6942</v>
      </c>
      <c r="AV3310" s="1" t="s">
        <v>5304</v>
      </c>
      <c r="AW3310" s="1" t="s">
        <v>9638</v>
      </c>
      <c r="BG3310" s="1" t="s">
        <v>2266</v>
      </c>
      <c r="BH3310" s="1" t="s">
        <v>6812</v>
      </c>
      <c r="BI3310" s="1" t="s">
        <v>5305</v>
      </c>
      <c r="BJ3310" s="1" t="s">
        <v>10250</v>
      </c>
      <c r="BK3310" s="1" t="s">
        <v>335</v>
      </c>
      <c r="BL3310" s="1" t="s">
        <v>6942</v>
      </c>
      <c r="BM3310" s="1" t="s">
        <v>6042</v>
      </c>
      <c r="BN3310" s="1" t="s">
        <v>10727</v>
      </c>
      <c r="BO3310" s="1" t="s">
        <v>78</v>
      </c>
      <c r="BP3310" s="1" t="s">
        <v>6689</v>
      </c>
      <c r="BQ3310" s="1" t="s">
        <v>5307</v>
      </c>
      <c r="BR3310" s="1" t="s">
        <v>11175</v>
      </c>
      <c r="BS3310" s="1" t="s">
        <v>564</v>
      </c>
      <c r="BT3310" s="1" t="s">
        <v>8918</v>
      </c>
    </row>
    <row r="3311" spans="1:72" ht="13.5" customHeight="1" x14ac:dyDescent="0.25">
      <c r="A3311" s="4" t="str">
        <f t="shared" si="99"/>
        <v>1687_풍각남면_313</v>
      </c>
      <c r="B3311" s="1">
        <v>1687</v>
      </c>
      <c r="C3311" s="1" t="s">
        <v>11322</v>
      </c>
      <c r="D3311" s="1" t="s">
        <v>11323</v>
      </c>
      <c r="E3311" s="1">
        <v>3310</v>
      </c>
      <c r="F3311" s="1">
        <v>16</v>
      </c>
      <c r="G3311" s="1" t="s">
        <v>5971</v>
      </c>
      <c r="H3311" s="1" t="s">
        <v>6471</v>
      </c>
      <c r="I3311" s="1">
        <v>4</v>
      </c>
      <c r="L3311" s="1">
        <v>2</v>
      </c>
      <c r="M3311" s="1" t="s">
        <v>12619</v>
      </c>
      <c r="N3311" s="1" t="s">
        <v>13116</v>
      </c>
      <c r="S3311" s="1" t="s">
        <v>93</v>
      </c>
      <c r="T3311" s="1" t="s">
        <v>6597</v>
      </c>
      <c r="Y3311" s="1" t="s">
        <v>6096</v>
      </c>
      <c r="Z3311" s="1" t="s">
        <v>8628</v>
      </c>
      <c r="AC3311" s="1">
        <v>7</v>
      </c>
      <c r="AD3311" s="1" t="s">
        <v>121</v>
      </c>
      <c r="AE3311" s="1" t="s">
        <v>8725</v>
      </c>
    </row>
    <row r="3312" spans="1:72" ht="13.5" customHeight="1" x14ac:dyDescent="0.25">
      <c r="A3312" s="4" t="str">
        <f t="shared" si="99"/>
        <v>1687_풍각남면_313</v>
      </c>
      <c r="B3312" s="1">
        <v>1687</v>
      </c>
      <c r="C3312" s="1" t="s">
        <v>11322</v>
      </c>
      <c r="D3312" s="1" t="s">
        <v>11323</v>
      </c>
      <c r="E3312" s="1">
        <v>3311</v>
      </c>
      <c r="F3312" s="1">
        <v>16</v>
      </c>
      <c r="G3312" s="1" t="s">
        <v>5971</v>
      </c>
      <c r="H3312" s="1" t="s">
        <v>6471</v>
      </c>
      <c r="I3312" s="1">
        <v>4</v>
      </c>
      <c r="L3312" s="1">
        <v>3</v>
      </c>
      <c r="M3312" s="1" t="s">
        <v>12771</v>
      </c>
      <c r="N3312" s="1" t="s">
        <v>11726</v>
      </c>
      <c r="T3312" s="1" t="s">
        <v>11369</v>
      </c>
      <c r="U3312" s="1" t="s">
        <v>6097</v>
      </c>
      <c r="V3312" s="1" t="s">
        <v>7034</v>
      </c>
      <c r="W3312" s="1" t="s">
        <v>84</v>
      </c>
      <c r="X3312" s="1" t="s">
        <v>11440</v>
      </c>
      <c r="Y3312" s="1" t="s">
        <v>6098</v>
      </c>
      <c r="Z3312" s="1" t="s">
        <v>8629</v>
      </c>
      <c r="AC3312" s="1">
        <v>64</v>
      </c>
      <c r="AD3312" s="1" t="s">
        <v>72</v>
      </c>
      <c r="AE3312" s="1" t="s">
        <v>8718</v>
      </c>
      <c r="AJ3312" s="1" t="s">
        <v>17</v>
      </c>
      <c r="AK3312" s="1" t="s">
        <v>8908</v>
      </c>
      <c r="AL3312" s="1" t="s">
        <v>522</v>
      </c>
      <c r="AM3312" s="1" t="s">
        <v>8889</v>
      </c>
      <c r="AT3312" s="1" t="s">
        <v>60</v>
      </c>
      <c r="AU3312" s="1" t="s">
        <v>7012</v>
      </c>
      <c r="AV3312" s="1" t="s">
        <v>175</v>
      </c>
      <c r="AW3312" s="1" t="s">
        <v>8428</v>
      </c>
      <c r="BG3312" s="1" t="s">
        <v>78</v>
      </c>
      <c r="BH3312" s="1" t="s">
        <v>6689</v>
      </c>
      <c r="BI3312" s="1" t="s">
        <v>6099</v>
      </c>
      <c r="BJ3312" s="1" t="s">
        <v>10302</v>
      </c>
      <c r="BK3312" s="1" t="s">
        <v>471</v>
      </c>
      <c r="BL3312" s="1" t="s">
        <v>9170</v>
      </c>
      <c r="BM3312" s="1" t="s">
        <v>6100</v>
      </c>
      <c r="BN3312" s="1" t="s">
        <v>10730</v>
      </c>
      <c r="BO3312" s="1" t="s">
        <v>471</v>
      </c>
      <c r="BP3312" s="1" t="s">
        <v>9170</v>
      </c>
      <c r="BQ3312" s="1" t="s">
        <v>6101</v>
      </c>
      <c r="BR3312" s="1" t="s">
        <v>11245</v>
      </c>
      <c r="BS3312" s="1" t="s">
        <v>737</v>
      </c>
      <c r="BT3312" s="1" t="s">
        <v>8867</v>
      </c>
    </row>
    <row r="3313" spans="1:73" ht="13.5" customHeight="1" x14ac:dyDescent="0.25">
      <c r="A3313" s="4" t="str">
        <f t="shared" si="99"/>
        <v>1687_풍각남면_313</v>
      </c>
      <c r="B3313" s="1">
        <v>1687</v>
      </c>
      <c r="C3313" s="1" t="s">
        <v>11322</v>
      </c>
      <c r="D3313" s="1" t="s">
        <v>11323</v>
      </c>
      <c r="E3313" s="1">
        <v>3312</v>
      </c>
      <c r="F3313" s="1">
        <v>16</v>
      </c>
      <c r="G3313" s="1" t="s">
        <v>5971</v>
      </c>
      <c r="H3313" s="1" t="s">
        <v>6471</v>
      </c>
      <c r="I3313" s="1">
        <v>4</v>
      </c>
      <c r="L3313" s="1">
        <v>3</v>
      </c>
      <c r="M3313" s="1" t="s">
        <v>12771</v>
      </c>
      <c r="N3313" s="1" t="s">
        <v>11726</v>
      </c>
      <c r="S3313" s="1" t="s">
        <v>52</v>
      </c>
      <c r="T3313" s="1" t="s">
        <v>6593</v>
      </c>
      <c r="W3313" s="1" t="s">
        <v>545</v>
      </c>
      <c r="X3313" s="1" t="s">
        <v>7069</v>
      </c>
      <c r="Y3313" s="1" t="s">
        <v>140</v>
      </c>
      <c r="Z3313" s="1" t="s">
        <v>7129</v>
      </c>
      <c r="AC3313" s="1">
        <v>55</v>
      </c>
      <c r="AD3313" s="1" t="s">
        <v>431</v>
      </c>
      <c r="AE3313" s="1" t="s">
        <v>8760</v>
      </c>
      <c r="AJ3313" s="1" t="s">
        <v>17</v>
      </c>
      <c r="AK3313" s="1" t="s">
        <v>8908</v>
      </c>
      <c r="AL3313" s="1" t="s">
        <v>564</v>
      </c>
      <c r="AM3313" s="1" t="s">
        <v>8918</v>
      </c>
      <c r="AT3313" s="1" t="s">
        <v>335</v>
      </c>
      <c r="AU3313" s="1" t="s">
        <v>6942</v>
      </c>
      <c r="AV3313" s="1" t="s">
        <v>928</v>
      </c>
      <c r="AW3313" s="1" t="s">
        <v>9295</v>
      </c>
      <c r="BG3313" s="1" t="s">
        <v>78</v>
      </c>
      <c r="BH3313" s="1" t="s">
        <v>6689</v>
      </c>
      <c r="BI3313" s="1" t="s">
        <v>6102</v>
      </c>
      <c r="BJ3313" s="1" t="s">
        <v>10303</v>
      </c>
      <c r="BK3313" s="1" t="s">
        <v>335</v>
      </c>
      <c r="BL3313" s="1" t="s">
        <v>6942</v>
      </c>
      <c r="BM3313" s="1" t="s">
        <v>1970</v>
      </c>
      <c r="BN3313" s="1" t="s">
        <v>10473</v>
      </c>
      <c r="BO3313" s="1" t="s">
        <v>78</v>
      </c>
      <c r="BP3313" s="1" t="s">
        <v>6689</v>
      </c>
      <c r="BQ3313" s="1" t="s">
        <v>5307</v>
      </c>
      <c r="BR3313" s="1" t="s">
        <v>11175</v>
      </c>
      <c r="BS3313" s="1" t="s">
        <v>564</v>
      </c>
      <c r="BT3313" s="1" t="s">
        <v>8918</v>
      </c>
    </row>
    <row r="3314" spans="1:73" ht="13.5" customHeight="1" x14ac:dyDescent="0.25">
      <c r="A3314" s="4" t="str">
        <f t="shared" si="99"/>
        <v>1687_풍각남면_313</v>
      </c>
      <c r="B3314" s="1">
        <v>1687</v>
      </c>
      <c r="C3314" s="1" t="s">
        <v>11322</v>
      </c>
      <c r="D3314" s="1" t="s">
        <v>11323</v>
      </c>
      <c r="E3314" s="1">
        <v>3313</v>
      </c>
      <c r="F3314" s="1">
        <v>16</v>
      </c>
      <c r="G3314" s="1" t="s">
        <v>5971</v>
      </c>
      <c r="H3314" s="1" t="s">
        <v>6471</v>
      </c>
      <c r="I3314" s="1">
        <v>4</v>
      </c>
      <c r="L3314" s="1">
        <v>3</v>
      </c>
      <c r="M3314" s="1" t="s">
        <v>12771</v>
      </c>
      <c r="N3314" s="1" t="s">
        <v>11726</v>
      </c>
      <c r="T3314" s="1" t="s">
        <v>11389</v>
      </c>
      <c r="U3314" s="1" t="s">
        <v>413</v>
      </c>
      <c r="V3314" s="1" t="s">
        <v>6695</v>
      </c>
      <c r="Y3314" s="1" t="s">
        <v>4003</v>
      </c>
      <c r="Z3314" s="1" t="s">
        <v>11512</v>
      </c>
      <c r="AC3314" s="1">
        <v>49</v>
      </c>
      <c r="AD3314" s="1" t="s">
        <v>100</v>
      </c>
      <c r="AE3314" s="1" t="s">
        <v>8722</v>
      </c>
      <c r="AT3314" s="1" t="s">
        <v>1171</v>
      </c>
      <c r="AU3314" s="1" t="s">
        <v>7037</v>
      </c>
      <c r="AV3314" s="1" t="s">
        <v>1504</v>
      </c>
      <c r="AW3314" s="1" t="s">
        <v>7466</v>
      </c>
      <c r="BB3314" s="1" t="s">
        <v>83</v>
      </c>
      <c r="BC3314" s="1" t="s">
        <v>11816</v>
      </c>
      <c r="BD3314" s="1" t="s">
        <v>1238</v>
      </c>
      <c r="BE3314" s="1" t="s">
        <v>7382</v>
      </c>
    </row>
    <row r="3315" spans="1:73" ht="13.5" customHeight="1" x14ac:dyDescent="0.25">
      <c r="A3315" s="4" t="str">
        <f t="shared" si="99"/>
        <v>1687_풍각남면_313</v>
      </c>
      <c r="B3315" s="1">
        <v>1687</v>
      </c>
      <c r="C3315" s="1" t="s">
        <v>11322</v>
      </c>
      <c r="D3315" s="1" t="s">
        <v>11323</v>
      </c>
      <c r="E3315" s="1">
        <v>3314</v>
      </c>
      <c r="F3315" s="1">
        <v>16</v>
      </c>
      <c r="G3315" s="1" t="s">
        <v>5971</v>
      </c>
      <c r="H3315" s="1" t="s">
        <v>6471</v>
      </c>
      <c r="I3315" s="1">
        <v>4</v>
      </c>
      <c r="L3315" s="1">
        <v>3</v>
      </c>
      <c r="M3315" s="1" t="s">
        <v>12771</v>
      </c>
      <c r="N3315" s="1" t="s">
        <v>11726</v>
      </c>
      <c r="S3315" s="1" t="s">
        <v>1168</v>
      </c>
      <c r="T3315" s="1" t="s">
        <v>6612</v>
      </c>
      <c r="U3315" s="1" t="s">
        <v>83</v>
      </c>
      <c r="V3315" s="1" t="s">
        <v>11397</v>
      </c>
      <c r="Y3315" s="1" t="s">
        <v>3055</v>
      </c>
      <c r="Z3315" s="1" t="s">
        <v>7849</v>
      </c>
      <c r="AC3315" s="1">
        <v>37</v>
      </c>
      <c r="AD3315" s="1" t="s">
        <v>124</v>
      </c>
      <c r="AE3315" s="1" t="s">
        <v>8726</v>
      </c>
      <c r="AT3315" s="1" t="s">
        <v>297</v>
      </c>
      <c r="AU3315" s="1" t="s">
        <v>11759</v>
      </c>
      <c r="AV3315" s="1" t="s">
        <v>3340</v>
      </c>
      <c r="AW3315" s="1" t="s">
        <v>9722</v>
      </c>
      <c r="BB3315" s="1" t="s">
        <v>526</v>
      </c>
      <c r="BC3315" s="1" t="s">
        <v>11862</v>
      </c>
      <c r="BD3315" s="1" t="s">
        <v>6103</v>
      </c>
      <c r="BE3315" s="1" t="s">
        <v>7938</v>
      </c>
    </row>
    <row r="3316" spans="1:73" ht="13.5" customHeight="1" x14ac:dyDescent="0.25">
      <c r="A3316" s="4" t="str">
        <f t="shared" si="99"/>
        <v>1687_풍각남면_313</v>
      </c>
      <c r="B3316" s="1">
        <v>1687</v>
      </c>
      <c r="C3316" s="1" t="s">
        <v>11322</v>
      </c>
      <c r="D3316" s="1" t="s">
        <v>11323</v>
      </c>
      <c r="E3316" s="1">
        <v>3315</v>
      </c>
      <c r="F3316" s="1">
        <v>16</v>
      </c>
      <c r="G3316" s="1" t="s">
        <v>5971</v>
      </c>
      <c r="H3316" s="1" t="s">
        <v>6471</v>
      </c>
      <c r="I3316" s="1">
        <v>4</v>
      </c>
      <c r="L3316" s="1">
        <v>3</v>
      </c>
      <c r="M3316" s="1" t="s">
        <v>12771</v>
      </c>
      <c r="N3316" s="1" t="s">
        <v>11726</v>
      </c>
      <c r="T3316" s="1" t="s">
        <v>11389</v>
      </c>
      <c r="U3316" s="1" t="s">
        <v>413</v>
      </c>
      <c r="V3316" s="1" t="s">
        <v>6695</v>
      </c>
      <c r="Y3316" s="1" t="s">
        <v>6104</v>
      </c>
      <c r="Z3316" s="1" t="s">
        <v>8630</v>
      </c>
      <c r="AC3316" s="1">
        <v>11</v>
      </c>
      <c r="AD3316" s="1" t="s">
        <v>192</v>
      </c>
      <c r="AE3316" s="1" t="s">
        <v>8735</v>
      </c>
      <c r="AT3316" s="1" t="s">
        <v>297</v>
      </c>
      <c r="AU3316" s="1" t="s">
        <v>11759</v>
      </c>
      <c r="AV3316" s="1" t="s">
        <v>3340</v>
      </c>
      <c r="AW3316" s="1" t="s">
        <v>9722</v>
      </c>
      <c r="BB3316" s="1" t="s">
        <v>526</v>
      </c>
      <c r="BC3316" s="1" t="s">
        <v>11862</v>
      </c>
      <c r="BD3316" s="1" t="s">
        <v>6103</v>
      </c>
      <c r="BE3316" s="1" t="s">
        <v>7938</v>
      </c>
    </row>
    <row r="3317" spans="1:73" ht="13.5" customHeight="1" x14ac:dyDescent="0.25">
      <c r="A3317" s="4" t="str">
        <f t="shared" si="99"/>
        <v>1687_풍각남면_313</v>
      </c>
      <c r="B3317" s="1">
        <v>1687</v>
      </c>
      <c r="C3317" s="1" t="s">
        <v>11322</v>
      </c>
      <c r="D3317" s="1" t="s">
        <v>11323</v>
      </c>
      <c r="E3317" s="1">
        <v>3316</v>
      </c>
      <c r="F3317" s="1">
        <v>16</v>
      </c>
      <c r="G3317" s="1" t="s">
        <v>5971</v>
      </c>
      <c r="H3317" s="1" t="s">
        <v>6471</v>
      </c>
      <c r="I3317" s="1">
        <v>4</v>
      </c>
      <c r="L3317" s="1">
        <v>3</v>
      </c>
      <c r="M3317" s="1" t="s">
        <v>12771</v>
      </c>
      <c r="N3317" s="1" t="s">
        <v>11726</v>
      </c>
      <c r="T3317" s="1" t="s">
        <v>11389</v>
      </c>
      <c r="U3317" s="1" t="s">
        <v>413</v>
      </c>
      <c r="V3317" s="1" t="s">
        <v>6695</v>
      </c>
      <c r="Y3317" s="1" t="s">
        <v>1743</v>
      </c>
      <c r="Z3317" s="1" t="s">
        <v>11502</v>
      </c>
      <c r="AC3317" s="1">
        <v>8</v>
      </c>
      <c r="AD3317" s="1" t="s">
        <v>429</v>
      </c>
      <c r="AE3317" s="1" t="s">
        <v>8759</v>
      </c>
      <c r="AF3317" s="1" t="s">
        <v>97</v>
      </c>
      <c r="AG3317" s="1" t="s">
        <v>8774</v>
      </c>
      <c r="AT3317" s="1" t="s">
        <v>297</v>
      </c>
      <c r="AU3317" s="1" t="s">
        <v>11759</v>
      </c>
      <c r="AV3317" s="1" t="s">
        <v>3340</v>
      </c>
      <c r="AW3317" s="1" t="s">
        <v>9722</v>
      </c>
      <c r="BB3317" s="1" t="s">
        <v>526</v>
      </c>
      <c r="BC3317" s="1" t="s">
        <v>11862</v>
      </c>
      <c r="BD3317" s="1" t="s">
        <v>6103</v>
      </c>
      <c r="BE3317" s="1" t="s">
        <v>7938</v>
      </c>
    </row>
    <row r="3318" spans="1:73" ht="13.5" customHeight="1" x14ac:dyDescent="0.25">
      <c r="A3318" s="4" t="str">
        <f t="shared" si="99"/>
        <v>1687_풍각남면_313</v>
      </c>
      <c r="B3318" s="1">
        <v>1687</v>
      </c>
      <c r="C3318" s="1" t="s">
        <v>11322</v>
      </c>
      <c r="D3318" s="1" t="s">
        <v>11323</v>
      </c>
      <c r="E3318" s="1">
        <v>3317</v>
      </c>
      <c r="F3318" s="1">
        <v>16</v>
      </c>
      <c r="G3318" s="1" t="s">
        <v>5971</v>
      </c>
      <c r="H3318" s="1" t="s">
        <v>6471</v>
      </c>
      <c r="I3318" s="1">
        <v>4</v>
      </c>
      <c r="L3318" s="1">
        <v>3</v>
      </c>
      <c r="M3318" s="1" t="s">
        <v>12771</v>
      </c>
      <c r="N3318" s="1" t="s">
        <v>11726</v>
      </c>
      <c r="T3318" s="1" t="s">
        <v>11389</v>
      </c>
      <c r="U3318" s="1" t="s">
        <v>324</v>
      </c>
      <c r="V3318" s="1" t="s">
        <v>6693</v>
      </c>
      <c r="Y3318" s="1" t="s">
        <v>6105</v>
      </c>
      <c r="Z3318" s="1" t="s">
        <v>8631</v>
      </c>
      <c r="AC3318" s="1">
        <v>47</v>
      </c>
      <c r="AD3318" s="1" t="s">
        <v>172</v>
      </c>
      <c r="AE3318" s="1" t="s">
        <v>8733</v>
      </c>
      <c r="AT3318" s="1" t="s">
        <v>297</v>
      </c>
      <c r="AU3318" s="1" t="s">
        <v>11759</v>
      </c>
      <c r="AV3318" s="1" t="s">
        <v>3340</v>
      </c>
      <c r="AW3318" s="1" t="s">
        <v>9722</v>
      </c>
      <c r="BB3318" s="1" t="s">
        <v>526</v>
      </c>
      <c r="BC3318" s="1" t="s">
        <v>11862</v>
      </c>
      <c r="BD3318" s="1" t="s">
        <v>6103</v>
      </c>
      <c r="BE3318" s="1" t="s">
        <v>7938</v>
      </c>
      <c r="BU3318" s="1" t="s">
        <v>14241</v>
      </c>
    </row>
    <row r="3319" spans="1:73" ht="13.5" customHeight="1" x14ac:dyDescent="0.25">
      <c r="A3319" s="4" t="str">
        <f t="shared" si="99"/>
        <v>1687_풍각남면_313</v>
      </c>
      <c r="B3319" s="1">
        <v>1687</v>
      </c>
      <c r="C3319" s="1" t="s">
        <v>11322</v>
      </c>
      <c r="D3319" s="1" t="s">
        <v>11323</v>
      </c>
      <c r="E3319" s="1">
        <v>3318</v>
      </c>
      <c r="F3319" s="1">
        <v>16</v>
      </c>
      <c r="G3319" s="1" t="s">
        <v>5971</v>
      </c>
      <c r="H3319" s="1" t="s">
        <v>6471</v>
      </c>
      <c r="I3319" s="1">
        <v>4</v>
      </c>
      <c r="L3319" s="1">
        <v>3</v>
      </c>
      <c r="M3319" s="1" t="s">
        <v>12771</v>
      </c>
      <c r="N3319" s="1" t="s">
        <v>11726</v>
      </c>
      <c r="T3319" s="1" t="s">
        <v>11389</v>
      </c>
      <c r="U3319" s="1" t="s">
        <v>1597</v>
      </c>
      <c r="V3319" s="1" t="s">
        <v>6772</v>
      </c>
      <c r="Y3319" s="1" t="s">
        <v>5904</v>
      </c>
      <c r="Z3319" s="1" t="s">
        <v>8632</v>
      </c>
      <c r="AC3319" s="1">
        <v>48</v>
      </c>
      <c r="AD3319" s="1" t="s">
        <v>427</v>
      </c>
      <c r="AE3319" s="1" t="s">
        <v>8758</v>
      </c>
      <c r="AF3319" s="1" t="s">
        <v>97</v>
      </c>
      <c r="AG3319" s="1" t="s">
        <v>8774</v>
      </c>
      <c r="AT3319" s="1" t="s">
        <v>216</v>
      </c>
      <c r="AU3319" s="1" t="s">
        <v>13344</v>
      </c>
      <c r="AV3319" s="1" t="s">
        <v>1933</v>
      </c>
      <c r="AW3319" s="1" t="s">
        <v>9723</v>
      </c>
      <c r="BB3319" s="1" t="s">
        <v>46</v>
      </c>
      <c r="BC3319" s="1" t="s">
        <v>6783</v>
      </c>
      <c r="BD3319" s="1" t="s">
        <v>5572</v>
      </c>
      <c r="BE3319" s="1" t="s">
        <v>8508</v>
      </c>
    </row>
    <row r="3320" spans="1:73" ht="13.5" customHeight="1" x14ac:dyDescent="0.25">
      <c r="A3320" s="4" t="str">
        <f t="shared" si="99"/>
        <v>1687_풍각남면_313</v>
      </c>
      <c r="B3320" s="1">
        <v>1687</v>
      </c>
      <c r="C3320" s="1" t="s">
        <v>11322</v>
      </c>
      <c r="D3320" s="1" t="s">
        <v>11323</v>
      </c>
      <c r="E3320" s="1">
        <v>3319</v>
      </c>
      <c r="F3320" s="1">
        <v>16</v>
      </c>
      <c r="G3320" s="1" t="s">
        <v>5971</v>
      </c>
      <c r="H3320" s="1" t="s">
        <v>6471</v>
      </c>
      <c r="I3320" s="1">
        <v>4</v>
      </c>
      <c r="L3320" s="1">
        <v>4</v>
      </c>
      <c r="M3320" s="1" t="s">
        <v>12772</v>
      </c>
      <c r="N3320" s="1" t="s">
        <v>13275</v>
      </c>
      <c r="O3320" s="1" t="s">
        <v>443</v>
      </c>
      <c r="P3320" s="1" t="s">
        <v>11371</v>
      </c>
      <c r="T3320" s="1" t="s">
        <v>11368</v>
      </c>
      <c r="U3320" s="1" t="s">
        <v>73</v>
      </c>
      <c r="V3320" s="1" t="s">
        <v>6670</v>
      </c>
      <c r="W3320" s="1" t="s">
        <v>145</v>
      </c>
      <c r="X3320" s="1" t="s">
        <v>7059</v>
      </c>
      <c r="Y3320" s="1" t="s">
        <v>4783</v>
      </c>
      <c r="Z3320" s="1" t="s">
        <v>7363</v>
      </c>
      <c r="AC3320" s="1">
        <v>33</v>
      </c>
      <c r="AD3320" s="1" t="s">
        <v>574</v>
      </c>
      <c r="AE3320" s="1" t="s">
        <v>8762</v>
      </c>
      <c r="AJ3320" s="1" t="s">
        <v>17</v>
      </c>
      <c r="AK3320" s="1" t="s">
        <v>8908</v>
      </c>
      <c r="AL3320" s="1" t="s">
        <v>51</v>
      </c>
      <c r="AM3320" s="1" t="s">
        <v>8849</v>
      </c>
      <c r="AT3320" s="1" t="s">
        <v>2266</v>
      </c>
      <c r="AU3320" s="1" t="s">
        <v>6812</v>
      </c>
      <c r="AV3320" s="1" t="s">
        <v>6106</v>
      </c>
      <c r="AW3320" s="1" t="s">
        <v>8633</v>
      </c>
      <c r="BG3320" s="1" t="s">
        <v>60</v>
      </c>
      <c r="BH3320" s="1" t="s">
        <v>7012</v>
      </c>
      <c r="BI3320" s="1" t="s">
        <v>924</v>
      </c>
      <c r="BJ3320" s="1" t="s">
        <v>9294</v>
      </c>
      <c r="BK3320" s="1" t="s">
        <v>335</v>
      </c>
      <c r="BL3320" s="1" t="s">
        <v>6942</v>
      </c>
      <c r="BM3320" s="1" t="s">
        <v>5801</v>
      </c>
      <c r="BN3320" s="1" t="s">
        <v>10715</v>
      </c>
      <c r="BO3320" s="1" t="s">
        <v>60</v>
      </c>
      <c r="BP3320" s="1" t="s">
        <v>7012</v>
      </c>
      <c r="BQ3320" s="1" t="s">
        <v>13915</v>
      </c>
      <c r="BR3320" s="1" t="s">
        <v>11103</v>
      </c>
      <c r="BS3320" s="1" t="s">
        <v>86</v>
      </c>
      <c r="BT3320" s="1" t="s">
        <v>8853</v>
      </c>
    </row>
    <row r="3321" spans="1:73" ht="13.5" customHeight="1" x14ac:dyDescent="0.25">
      <c r="A3321" s="4" t="str">
        <f t="shared" si="99"/>
        <v>1687_풍각남면_313</v>
      </c>
      <c r="B3321" s="1">
        <v>1687</v>
      </c>
      <c r="C3321" s="1" t="s">
        <v>11322</v>
      </c>
      <c r="D3321" s="1" t="s">
        <v>11323</v>
      </c>
      <c r="E3321" s="1">
        <v>3320</v>
      </c>
      <c r="F3321" s="1">
        <v>16</v>
      </c>
      <c r="G3321" s="1" t="s">
        <v>5971</v>
      </c>
      <c r="H3321" s="1" t="s">
        <v>6471</v>
      </c>
      <c r="I3321" s="1">
        <v>4</v>
      </c>
      <c r="L3321" s="1">
        <v>4</v>
      </c>
      <c r="M3321" s="1" t="s">
        <v>12772</v>
      </c>
      <c r="N3321" s="1" t="s">
        <v>13275</v>
      </c>
      <c r="S3321" s="1" t="s">
        <v>52</v>
      </c>
      <c r="T3321" s="1" t="s">
        <v>6593</v>
      </c>
      <c r="W3321" s="1" t="s">
        <v>381</v>
      </c>
      <c r="X3321" s="1" t="s">
        <v>7065</v>
      </c>
      <c r="Y3321" s="1" t="s">
        <v>140</v>
      </c>
      <c r="Z3321" s="1" t="s">
        <v>7129</v>
      </c>
      <c r="AC3321" s="1">
        <v>35</v>
      </c>
      <c r="AD3321" s="1" t="s">
        <v>39</v>
      </c>
      <c r="AE3321" s="1" t="s">
        <v>8715</v>
      </c>
      <c r="AJ3321" s="1" t="s">
        <v>17</v>
      </c>
      <c r="AK3321" s="1" t="s">
        <v>8908</v>
      </c>
      <c r="AL3321" s="1" t="s">
        <v>196</v>
      </c>
      <c r="AM3321" s="1" t="s">
        <v>8873</v>
      </c>
      <c r="AT3321" s="1" t="s">
        <v>931</v>
      </c>
      <c r="AU3321" s="1" t="s">
        <v>6813</v>
      </c>
      <c r="AV3321" s="1" t="s">
        <v>1259</v>
      </c>
      <c r="AW3321" s="1" t="s">
        <v>7388</v>
      </c>
      <c r="BG3321" s="1" t="s">
        <v>2993</v>
      </c>
      <c r="BH3321" s="1" t="s">
        <v>9919</v>
      </c>
      <c r="BI3321" s="1" t="s">
        <v>6107</v>
      </c>
      <c r="BJ3321" s="1" t="s">
        <v>10304</v>
      </c>
      <c r="BK3321" s="1" t="s">
        <v>396</v>
      </c>
      <c r="BL3321" s="1" t="s">
        <v>10330</v>
      </c>
      <c r="BM3321" s="1" t="s">
        <v>6108</v>
      </c>
      <c r="BN3321" s="1" t="s">
        <v>10731</v>
      </c>
      <c r="BO3321" s="1" t="s">
        <v>78</v>
      </c>
      <c r="BP3321" s="1" t="s">
        <v>6689</v>
      </c>
      <c r="BQ3321" s="1" t="s">
        <v>6109</v>
      </c>
      <c r="BR3321" s="1" t="s">
        <v>11246</v>
      </c>
      <c r="BS3321" s="1" t="s">
        <v>108</v>
      </c>
      <c r="BT3321" s="1" t="s">
        <v>8869</v>
      </c>
    </row>
    <row r="3322" spans="1:73" ht="13.5" customHeight="1" x14ac:dyDescent="0.25">
      <c r="A3322" s="4" t="str">
        <f t="shared" si="99"/>
        <v>1687_풍각남면_313</v>
      </c>
      <c r="B3322" s="1">
        <v>1687</v>
      </c>
      <c r="C3322" s="1" t="s">
        <v>11322</v>
      </c>
      <c r="D3322" s="1" t="s">
        <v>11323</v>
      </c>
      <c r="E3322" s="1">
        <v>3321</v>
      </c>
      <c r="F3322" s="1">
        <v>16</v>
      </c>
      <c r="G3322" s="1" t="s">
        <v>5971</v>
      </c>
      <c r="H3322" s="1" t="s">
        <v>6471</v>
      </c>
      <c r="I3322" s="1">
        <v>4</v>
      </c>
      <c r="L3322" s="1">
        <v>4</v>
      </c>
      <c r="M3322" s="1" t="s">
        <v>12772</v>
      </c>
      <c r="N3322" s="1" t="s">
        <v>13275</v>
      </c>
      <c r="S3322" s="1" t="s">
        <v>66</v>
      </c>
      <c r="T3322" s="1" t="s">
        <v>11384</v>
      </c>
      <c r="U3322" s="1" t="s">
        <v>2266</v>
      </c>
      <c r="V3322" s="1" t="s">
        <v>6812</v>
      </c>
      <c r="Y3322" s="1" t="s">
        <v>6106</v>
      </c>
      <c r="Z3322" s="1" t="s">
        <v>8633</v>
      </c>
      <c r="AC3322" s="1">
        <v>63</v>
      </c>
      <c r="AD3322" s="1" t="s">
        <v>96</v>
      </c>
      <c r="AE3322" s="1" t="s">
        <v>8721</v>
      </c>
    </row>
    <row r="3323" spans="1:73" ht="13.5" customHeight="1" x14ac:dyDescent="0.25">
      <c r="A3323" s="4" t="str">
        <f t="shared" si="99"/>
        <v>1687_풍각남면_313</v>
      </c>
      <c r="B3323" s="1">
        <v>1687</v>
      </c>
      <c r="C3323" s="1" t="s">
        <v>11322</v>
      </c>
      <c r="D3323" s="1" t="s">
        <v>11323</v>
      </c>
      <c r="E3323" s="1">
        <v>3322</v>
      </c>
      <c r="F3323" s="1">
        <v>16</v>
      </c>
      <c r="G3323" s="1" t="s">
        <v>5971</v>
      </c>
      <c r="H3323" s="1" t="s">
        <v>6471</v>
      </c>
      <c r="I3323" s="1">
        <v>4</v>
      </c>
      <c r="L3323" s="1">
        <v>4</v>
      </c>
      <c r="M3323" s="1" t="s">
        <v>12772</v>
      </c>
      <c r="N3323" s="1" t="s">
        <v>13275</v>
      </c>
      <c r="S3323" s="1" t="s">
        <v>68</v>
      </c>
      <c r="T3323" s="1" t="s">
        <v>6595</v>
      </c>
      <c r="W3323" s="1" t="s">
        <v>306</v>
      </c>
      <c r="X3323" s="1" t="s">
        <v>7062</v>
      </c>
      <c r="Y3323" s="1" t="s">
        <v>140</v>
      </c>
      <c r="Z3323" s="1" t="s">
        <v>7129</v>
      </c>
      <c r="AC3323" s="1">
        <v>58</v>
      </c>
      <c r="AD3323" s="1" t="s">
        <v>1424</v>
      </c>
      <c r="AE3323" s="1" t="s">
        <v>8770</v>
      </c>
    </row>
    <row r="3324" spans="1:73" ht="13.5" customHeight="1" x14ac:dyDescent="0.25">
      <c r="A3324" s="4" t="str">
        <f t="shared" si="99"/>
        <v>1687_풍각남면_313</v>
      </c>
      <c r="B3324" s="1">
        <v>1687</v>
      </c>
      <c r="C3324" s="1" t="s">
        <v>11322</v>
      </c>
      <c r="D3324" s="1" t="s">
        <v>11323</v>
      </c>
      <c r="E3324" s="1">
        <v>3323</v>
      </c>
      <c r="F3324" s="1">
        <v>16</v>
      </c>
      <c r="G3324" s="1" t="s">
        <v>5971</v>
      </c>
      <c r="H3324" s="1" t="s">
        <v>6471</v>
      </c>
      <c r="I3324" s="1">
        <v>4</v>
      </c>
      <c r="L3324" s="1">
        <v>5</v>
      </c>
      <c r="M3324" s="1" t="s">
        <v>12773</v>
      </c>
      <c r="N3324" s="1" t="s">
        <v>13276</v>
      </c>
      <c r="T3324" s="1" t="s">
        <v>11369</v>
      </c>
      <c r="U3324" s="1" t="s">
        <v>6062</v>
      </c>
      <c r="V3324" s="1" t="s">
        <v>6773</v>
      </c>
      <c r="W3324" s="1" t="s">
        <v>1207</v>
      </c>
      <c r="X3324" s="1" t="s">
        <v>7092</v>
      </c>
      <c r="Y3324" s="1" t="s">
        <v>870</v>
      </c>
      <c r="Z3324" s="1" t="s">
        <v>8634</v>
      </c>
      <c r="AC3324" s="1">
        <v>54</v>
      </c>
      <c r="AD3324" s="1" t="s">
        <v>264</v>
      </c>
      <c r="AE3324" s="1" t="s">
        <v>8743</v>
      </c>
      <c r="AJ3324" s="1" t="s">
        <v>17</v>
      </c>
      <c r="AK3324" s="1" t="s">
        <v>8908</v>
      </c>
      <c r="AL3324" s="1" t="s">
        <v>1620</v>
      </c>
      <c r="AM3324" s="1" t="s">
        <v>11554</v>
      </c>
      <c r="AT3324" s="1" t="s">
        <v>60</v>
      </c>
      <c r="AU3324" s="1" t="s">
        <v>7012</v>
      </c>
      <c r="AV3324" s="1" t="s">
        <v>3586</v>
      </c>
      <c r="AW3324" s="1" t="s">
        <v>7183</v>
      </c>
      <c r="BB3324" s="1" t="s">
        <v>46</v>
      </c>
      <c r="BC3324" s="1" t="s">
        <v>6783</v>
      </c>
      <c r="BD3324" s="1" t="s">
        <v>1963</v>
      </c>
      <c r="BE3324" s="1" t="s">
        <v>8517</v>
      </c>
      <c r="BG3324" s="1" t="s">
        <v>60</v>
      </c>
      <c r="BH3324" s="1" t="s">
        <v>7012</v>
      </c>
      <c r="BI3324" s="1" t="s">
        <v>5937</v>
      </c>
      <c r="BJ3324" s="1" t="s">
        <v>10305</v>
      </c>
      <c r="BK3324" s="1" t="s">
        <v>60</v>
      </c>
      <c r="BL3324" s="1" t="s">
        <v>7012</v>
      </c>
      <c r="BM3324" s="1" t="s">
        <v>3813</v>
      </c>
      <c r="BN3324" s="1" t="s">
        <v>10069</v>
      </c>
      <c r="BO3324" s="1" t="s">
        <v>60</v>
      </c>
      <c r="BP3324" s="1" t="s">
        <v>7012</v>
      </c>
      <c r="BQ3324" s="1" t="s">
        <v>6110</v>
      </c>
      <c r="BR3324" s="1" t="s">
        <v>11247</v>
      </c>
      <c r="BS3324" s="1" t="s">
        <v>57</v>
      </c>
      <c r="BT3324" s="1" t="s">
        <v>8919</v>
      </c>
      <c r="BU3324" s="1" t="s">
        <v>14242</v>
      </c>
    </row>
    <row r="3325" spans="1:73" ht="13.5" customHeight="1" x14ac:dyDescent="0.25">
      <c r="A3325" s="4" t="str">
        <f t="shared" si="99"/>
        <v>1687_풍각남면_313</v>
      </c>
      <c r="B3325" s="1">
        <v>1687</v>
      </c>
      <c r="C3325" s="1" t="s">
        <v>11322</v>
      </c>
      <c r="D3325" s="1" t="s">
        <v>11323</v>
      </c>
      <c r="E3325" s="1">
        <v>3324</v>
      </c>
      <c r="F3325" s="1">
        <v>16</v>
      </c>
      <c r="G3325" s="1" t="s">
        <v>5971</v>
      </c>
      <c r="H3325" s="1" t="s">
        <v>6471</v>
      </c>
      <c r="I3325" s="1">
        <v>4</v>
      </c>
      <c r="L3325" s="1">
        <v>5</v>
      </c>
      <c r="M3325" s="1" t="s">
        <v>12773</v>
      </c>
      <c r="N3325" s="1" t="s">
        <v>13276</v>
      </c>
      <c r="S3325" s="1" t="s">
        <v>52</v>
      </c>
      <c r="T3325" s="1" t="s">
        <v>6593</v>
      </c>
      <c r="U3325" s="1" t="s">
        <v>53</v>
      </c>
      <c r="V3325" s="1" t="s">
        <v>6668</v>
      </c>
      <c r="Y3325" s="1" t="s">
        <v>11442</v>
      </c>
      <c r="Z3325" s="1" t="s">
        <v>7108</v>
      </c>
      <c r="AC3325" s="1">
        <v>51</v>
      </c>
      <c r="AD3325" s="1" t="s">
        <v>107</v>
      </c>
      <c r="AE3325" s="1" t="s">
        <v>8723</v>
      </c>
      <c r="AJ3325" s="1" t="s">
        <v>17</v>
      </c>
      <c r="AK3325" s="1" t="s">
        <v>8908</v>
      </c>
      <c r="AL3325" s="1" t="s">
        <v>1394</v>
      </c>
      <c r="AM3325" s="1" t="s">
        <v>8881</v>
      </c>
      <c r="AN3325" s="1" t="s">
        <v>163</v>
      </c>
      <c r="AO3325" s="1" t="s">
        <v>8851</v>
      </c>
      <c r="AP3325" s="1" t="s">
        <v>58</v>
      </c>
      <c r="AQ3325" s="1" t="s">
        <v>6774</v>
      </c>
      <c r="AR3325" s="1" t="s">
        <v>5936</v>
      </c>
      <c r="AS3325" s="1" t="s">
        <v>11719</v>
      </c>
      <c r="AT3325" s="1" t="s">
        <v>44</v>
      </c>
      <c r="AU3325" s="1" t="s">
        <v>6669</v>
      </c>
      <c r="AV3325" s="1" t="s">
        <v>6111</v>
      </c>
      <c r="AW3325" s="1" t="s">
        <v>9724</v>
      </c>
      <c r="BB3325" s="1" t="s">
        <v>46</v>
      </c>
      <c r="BC3325" s="1" t="s">
        <v>6783</v>
      </c>
      <c r="BD3325" s="1" t="s">
        <v>6112</v>
      </c>
      <c r="BE3325" s="1" t="s">
        <v>9886</v>
      </c>
      <c r="BG3325" s="1" t="s">
        <v>60</v>
      </c>
      <c r="BH3325" s="1" t="s">
        <v>7012</v>
      </c>
      <c r="BI3325" s="1" t="s">
        <v>2055</v>
      </c>
      <c r="BJ3325" s="1" t="s">
        <v>8672</v>
      </c>
      <c r="BK3325" s="1" t="s">
        <v>60</v>
      </c>
      <c r="BL3325" s="1" t="s">
        <v>7012</v>
      </c>
      <c r="BM3325" s="1" t="s">
        <v>2904</v>
      </c>
      <c r="BN3325" s="1" t="s">
        <v>9437</v>
      </c>
      <c r="BO3325" s="1" t="s">
        <v>44</v>
      </c>
      <c r="BP3325" s="1" t="s">
        <v>6669</v>
      </c>
      <c r="BQ3325" s="1" t="s">
        <v>988</v>
      </c>
      <c r="BR3325" s="1" t="s">
        <v>7985</v>
      </c>
      <c r="BS3325" s="1" t="s">
        <v>1394</v>
      </c>
      <c r="BT3325" s="1" t="s">
        <v>8881</v>
      </c>
    </row>
    <row r="3326" spans="1:73" ht="13.5" customHeight="1" x14ac:dyDescent="0.25">
      <c r="A3326" s="4" t="str">
        <f t="shared" ref="A3326:A3352" si="100">HYPERLINK("http://kyu.snu.ac.kr/sdhj/index.jsp?type=hj/GK14817_00IH_0001_0314.jpg","1687_풍각남면_314")</f>
        <v>1687_풍각남면_314</v>
      </c>
      <c r="B3326" s="1">
        <v>1687</v>
      </c>
      <c r="C3326" s="1" t="s">
        <v>11322</v>
      </c>
      <c r="D3326" s="1" t="s">
        <v>11323</v>
      </c>
      <c r="E3326" s="1">
        <v>3325</v>
      </c>
      <c r="F3326" s="1">
        <v>16</v>
      </c>
      <c r="G3326" s="1" t="s">
        <v>5971</v>
      </c>
      <c r="H3326" s="1" t="s">
        <v>6471</v>
      </c>
      <c r="I3326" s="1">
        <v>4</v>
      </c>
      <c r="L3326" s="1">
        <v>5</v>
      </c>
      <c r="M3326" s="1" t="s">
        <v>12773</v>
      </c>
      <c r="N3326" s="1" t="s">
        <v>13276</v>
      </c>
      <c r="S3326" s="1" t="s">
        <v>93</v>
      </c>
      <c r="T3326" s="1" t="s">
        <v>6597</v>
      </c>
      <c r="U3326" s="1" t="s">
        <v>117</v>
      </c>
      <c r="V3326" s="1" t="s">
        <v>6671</v>
      </c>
      <c r="Y3326" s="1" t="s">
        <v>6113</v>
      </c>
      <c r="Z3326" s="1" t="s">
        <v>8635</v>
      </c>
      <c r="AF3326" s="1" t="s">
        <v>6114</v>
      </c>
      <c r="AG3326" s="1" t="s">
        <v>11636</v>
      </c>
      <c r="AH3326" s="1" t="s">
        <v>6115</v>
      </c>
      <c r="AI3326" s="1" t="s">
        <v>8847</v>
      </c>
    </row>
    <row r="3327" spans="1:73" ht="13.5" customHeight="1" x14ac:dyDescent="0.25">
      <c r="A3327" s="4" t="str">
        <f t="shared" si="100"/>
        <v>1687_풍각남면_314</v>
      </c>
      <c r="B3327" s="1">
        <v>1687</v>
      </c>
      <c r="C3327" s="1" t="s">
        <v>11322</v>
      </c>
      <c r="D3327" s="1" t="s">
        <v>11323</v>
      </c>
      <c r="E3327" s="1">
        <v>3326</v>
      </c>
      <c r="F3327" s="1">
        <v>16</v>
      </c>
      <c r="G3327" s="1" t="s">
        <v>5971</v>
      </c>
      <c r="H3327" s="1" t="s">
        <v>6471</v>
      </c>
      <c r="I3327" s="1">
        <v>4</v>
      </c>
      <c r="L3327" s="1">
        <v>5</v>
      </c>
      <c r="M3327" s="1" t="s">
        <v>12773</v>
      </c>
      <c r="N3327" s="1" t="s">
        <v>13276</v>
      </c>
      <c r="S3327" s="1" t="s">
        <v>93</v>
      </c>
      <c r="T3327" s="1" t="s">
        <v>6597</v>
      </c>
      <c r="Y3327" s="1" t="s">
        <v>301</v>
      </c>
      <c r="Z3327" s="1" t="s">
        <v>7158</v>
      </c>
      <c r="AC3327" s="1">
        <v>17</v>
      </c>
      <c r="AD3327" s="1" t="s">
        <v>611</v>
      </c>
      <c r="AE3327" s="1" t="s">
        <v>8764</v>
      </c>
    </row>
    <row r="3328" spans="1:73" ht="13.5" customHeight="1" x14ac:dyDescent="0.25">
      <c r="A3328" s="4" t="str">
        <f t="shared" si="100"/>
        <v>1687_풍각남면_314</v>
      </c>
      <c r="B3328" s="1">
        <v>1687</v>
      </c>
      <c r="C3328" s="1" t="s">
        <v>11322</v>
      </c>
      <c r="D3328" s="1" t="s">
        <v>11323</v>
      </c>
      <c r="E3328" s="1">
        <v>3327</v>
      </c>
      <c r="F3328" s="1">
        <v>16</v>
      </c>
      <c r="G3328" s="1" t="s">
        <v>5971</v>
      </c>
      <c r="H3328" s="1" t="s">
        <v>6471</v>
      </c>
      <c r="I3328" s="1">
        <v>4</v>
      </c>
      <c r="L3328" s="1">
        <v>5</v>
      </c>
      <c r="M3328" s="1" t="s">
        <v>12773</v>
      </c>
      <c r="N3328" s="1" t="s">
        <v>13276</v>
      </c>
      <c r="S3328" s="1" t="s">
        <v>70</v>
      </c>
      <c r="T3328" s="1" t="s">
        <v>6596</v>
      </c>
      <c r="Y3328" s="1" t="s">
        <v>1326</v>
      </c>
      <c r="Z3328" s="1" t="s">
        <v>7406</v>
      </c>
      <c r="AC3328" s="1">
        <v>11</v>
      </c>
      <c r="AD3328" s="1" t="s">
        <v>192</v>
      </c>
      <c r="AE3328" s="1" t="s">
        <v>8735</v>
      </c>
    </row>
    <row r="3329" spans="1:73" ht="13.5" customHeight="1" x14ac:dyDescent="0.25">
      <c r="A3329" s="4" t="str">
        <f t="shared" si="100"/>
        <v>1687_풍각남면_314</v>
      </c>
      <c r="B3329" s="1">
        <v>1687</v>
      </c>
      <c r="C3329" s="1" t="s">
        <v>11322</v>
      </c>
      <c r="D3329" s="1" t="s">
        <v>11323</v>
      </c>
      <c r="E3329" s="1">
        <v>3328</v>
      </c>
      <c r="F3329" s="1">
        <v>16</v>
      </c>
      <c r="G3329" s="1" t="s">
        <v>5971</v>
      </c>
      <c r="H3329" s="1" t="s">
        <v>6471</v>
      </c>
      <c r="I3329" s="1">
        <v>5</v>
      </c>
      <c r="J3329" s="1" t="s">
        <v>6116</v>
      </c>
      <c r="K3329" s="1" t="s">
        <v>6568</v>
      </c>
      <c r="L3329" s="1">
        <v>1</v>
      </c>
      <c r="M3329" s="1" t="s">
        <v>12774</v>
      </c>
      <c r="N3329" s="1" t="s">
        <v>13277</v>
      </c>
      <c r="T3329" s="1" t="s">
        <v>11368</v>
      </c>
      <c r="U3329" s="1" t="s">
        <v>6117</v>
      </c>
      <c r="V3329" s="1" t="s">
        <v>7035</v>
      </c>
      <c r="W3329" s="1" t="s">
        <v>913</v>
      </c>
      <c r="X3329" s="1" t="s">
        <v>7076</v>
      </c>
      <c r="Y3329" s="1" t="s">
        <v>3267</v>
      </c>
      <c r="Z3329" s="1" t="s">
        <v>7308</v>
      </c>
      <c r="AC3329" s="1">
        <v>41</v>
      </c>
      <c r="AD3329" s="1" t="s">
        <v>287</v>
      </c>
      <c r="AE3329" s="1" t="s">
        <v>8744</v>
      </c>
      <c r="AJ3329" s="1" t="s">
        <v>17</v>
      </c>
      <c r="AK3329" s="1" t="s">
        <v>8908</v>
      </c>
      <c r="AL3329" s="1" t="s">
        <v>275</v>
      </c>
      <c r="AM3329" s="1" t="s">
        <v>8913</v>
      </c>
      <c r="AT3329" s="1" t="s">
        <v>471</v>
      </c>
      <c r="AU3329" s="1" t="s">
        <v>9170</v>
      </c>
      <c r="AV3329" s="1" t="s">
        <v>6118</v>
      </c>
      <c r="AW3329" s="1" t="s">
        <v>9725</v>
      </c>
      <c r="BG3329" s="1" t="s">
        <v>2912</v>
      </c>
      <c r="BH3329" s="1" t="s">
        <v>9222</v>
      </c>
      <c r="BI3329" s="1" t="s">
        <v>349</v>
      </c>
      <c r="BJ3329" s="1" t="s">
        <v>7165</v>
      </c>
      <c r="BK3329" s="1" t="s">
        <v>471</v>
      </c>
      <c r="BL3329" s="1" t="s">
        <v>9170</v>
      </c>
      <c r="BM3329" s="1" t="s">
        <v>6069</v>
      </c>
      <c r="BN3329" s="1" t="s">
        <v>10729</v>
      </c>
      <c r="BO3329" s="1" t="s">
        <v>60</v>
      </c>
      <c r="BP3329" s="1" t="s">
        <v>7012</v>
      </c>
      <c r="BQ3329" s="1" t="s">
        <v>6119</v>
      </c>
      <c r="BR3329" s="1" t="s">
        <v>11248</v>
      </c>
      <c r="BS3329" s="1" t="s">
        <v>386</v>
      </c>
      <c r="BT3329" s="1" t="s">
        <v>11284</v>
      </c>
    </row>
    <row r="3330" spans="1:73" ht="13.5" customHeight="1" x14ac:dyDescent="0.25">
      <c r="A3330" s="4" t="str">
        <f t="shared" si="100"/>
        <v>1687_풍각남면_314</v>
      </c>
      <c r="B3330" s="1">
        <v>1687</v>
      </c>
      <c r="C3330" s="1" t="s">
        <v>11322</v>
      </c>
      <c r="D3330" s="1" t="s">
        <v>11323</v>
      </c>
      <c r="E3330" s="1">
        <v>3329</v>
      </c>
      <c r="F3330" s="1">
        <v>16</v>
      </c>
      <c r="G3330" s="1" t="s">
        <v>5971</v>
      </c>
      <c r="H3330" s="1" t="s">
        <v>6471</v>
      </c>
      <c r="I3330" s="1">
        <v>5</v>
      </c>
      <c r="L3330" s="1">
        <v>1</v>
      </c>
      <c r="M3330" s="1" t="s">
        <v>12774</v>
      </c>
      <c r="N3330" s="1" t="s">
        <v>13277</v>
      </c>
      <c r="S3330" s="1" t="s">
        <v>52</v>
      </c>
      <c r="T3330" s="1" t="s">
        <v>6593</v>
      </c>
      <c r="W3330" s="1" t="s">
        <v>98</v>
      </c>
      <c r="X3330" s="1" t="s">
        <v>11439</v>
      </c>
      <c r="Y3330" s="1" t="s">
        <v>140</v>
      </c>
      <c r="Z3330" s="1" t="s">
        <v>7129</v>
      </c>
      <c r="AC3330" s="1">
        <v>40</v>
      </c>
      <c r="AD3330" s="1" t="s">
        <v>327</v>
      </c>
      <c r="AE3330" s="1" t="s">
        <v>8748</v>
      </c>
      <c r="AJ3330" s="1" t="s">
        <v>17</v>
      </c>
      <c r="AK3330" s="1" t="s">
        <v>8908</v>
      </c>
      <c r="AL3330" s="1" t="s">
        <v>56</v>
      </c>
      <c r="AM3330" s="1" t="s">
        <v>11552</v>
      </c>
      <c r="AT3330" s="1" t="s">
        <v>78</v>
      </c>
      <c r="AU3330" s="1" t="s">
        <v>6689</v>
      </c>
      <c r="AV3330" s="1" t="s">
        <v>6120</v>
      </c>
      <c r="AW3330" s="1" t="s">
        <v>8617</v>
      </c>
      <c r="BG3330" s="1" t="s">
        <v>60</v>
      </c>
      <c r="BH3330" s="1" t="s">
        <v>7012</v>
      </c>
      <c r="BI3330" s="1" t="s">
        <v>169</v>
      </c>
      <c r="BJ3330" s="1" t="s">
        <v>10296</v>
      </c>
      <c r="BK3330" s="1" t="s">
        <v>60</v>
      </c>
      <c r="BL3330" s="1" t="s">
        <v>7012</v>
      </c>
      <c r="BM3330" s="1" t="s">
        <v>6121</v>
      </c>
      <c r="BN3330" s="1" t="s">
        <v>10732</v>
      </c>
      <c r="BO3330" s="1" t="s">
        <v>60</v>
      </c>
      <c r="BP3330" s="1" t="s">
        <v>7012</v>
      </c>
      <c r="BQ3330" s="1" t="s">
        <v>5727</v>
      </c>
      <c r="BR3330" s="1" t="s">
        <v>11211</v>
      </c>
      <c r="BS3330" s="1" t="s">
        <v>537</v>
      </c>
      <c r="BT3330" s="1" t="s">
        <v>8937</v>
      </c>
    </row>
    <row r="3331" spans="1:73" ht="13.5" customHeight="1" x14ac:dyDescent="0.25">
      <c r="A3331" s="4" t="str">
        <f t="shared" si="100"/>
        <v>1687_풍각남면_314</v>
      </c>
      <c r="B3331" s="1">
        <v>1687</v>
      </c>
      <c r="C3331" s="1" t="s">
        <v>11322</v>
      </c>
      <c r="D3331" s="1" t="s">
        <v>11323</v>
      </c>
      <c r="E3331" s="1">
        <v>3330</v>
      </c>
      <c r="F3331" s="1">
        <v>16</v>
      </c>
      <c r="G3331" s="1" t="s">
        <v>5971</v>
      </c>
      <c r="H3331" s="1" t="s">
        <v>6471</v>
      </c>
      <c r="I3331" s="1">
        <v>5</v>
      </c>
      <c r="L3331" s="1">
        <v>2</v>
      </c>
      <c r="M3331" s="1" t="s">
        <v>6122</v>
      </c>
      <c r="N3331" s="1" t="s">
        <v>8636</v>
      </c>
      <c r="T3331" s="1" t="s">
        <v>11369</v>
      </c>
      <c r="U3331" s="1" t="s">
        <v>5668</v>
      </c>
      <c r="V3331" s="1" t="s">
        <v>13361</v>
      </c>
      <c r="Y3331" s="1" t="s">
        <v>6122</v>
      </c>
      <c r="Z3331" s="1" t="s">
        <v>8636</v>
      </c>
      <c r="AC3331" s="1">
        <v>24</v>
      </c>
      <c r="AD3331" s="1" t="s">
        <v>764</v>
      </c>
      <c r="AE3331" s="1" t="s">
        <v>8767</v>
      </c>
      <c r="AJ3331" s="1" t="s">
        <v>17</v>
      </c>
      <c r="AK3331" s="1" t="s">
        <v>8908</v>
      </c>
      <c r="AL3331" s="1" t="s">
        <v>51</v>
      </c>
      <c r="AM3331" s="1" t="s">
        <v>8849</v>
      </c>
      <c r="AT3331" s="1" t="s">
        <v>44</v>
      </c>
      <c r="AU3331" s="1" t="s">
        <v>6669</v>
      </c>
      <c r="AV3331" s="1" t="s">
        <v>3534</v>
      </c>
      <c r="AW3331" s="1" t="s">
        <v>7960</v>
      </c>
      <c r="BB3331" s="1" t="s">
        <v>214</v>
      </c>
      <c r="BC3331" s="1" t="s">
        <v>13383</v>
      </c>
      <c r="BD3331" s="1" t="s">
        <v>13441</v>
      </c>
      <c r="BE3331" s="1" t="s">
        <v>13460</v>
      </c>
      <c r="BG3331" s="1" t="s">
        <v>60</v>
      </c>
      <c r="BH3331" s="1" t="s">
        <v>7012</v>
      </c>
      <c r="BI3331" s="1" t="s">
        <v>48</v>
      </c>
      <c r="BJ3331" s="1" t="s">
        <v>7854</v>
      </c>
      <c r="BK3331" s="1" t="s">
        <v>60</v>
      </c>
      <c r="BL3331" s="1" t="s">
        <v>7012</v>
      </c>
      <c r="BM3331" s="1" t="s">
        <v>2395</v>
      </c>
      <c r="BN3331" s="1" t="s">
        <v>9390</v>
      </c>
      <c r="BO3331" s="1" t="s">
        <v>148</v>
      </c>
      <c r="BP3331" s="1" t="s">
        <v>11401</v>
      </c>
      <c r="BQ3331" s="1" t="s">
        <v>6123</v>
      </c>
      <c r="BR3331" s="1" t="s">
        <v>12001</v>
      </c>
      <c r="BS3331" s="1" t="s">
        <v>56</v>
      </c>
      <c r="BT3331" s="1" t="s">
        <v>11552</v>
      </c>
    </row>
    <row r="3332" spans="1:73" ht="13.5" customHeight="1" x14ac:dyDescent="0.25">
      <c r="A3332" s="4" t="str">
        <f t="shared" si="100"/>
        <v>1687_풍각남면_314</v>
      </c>
      <c r="B3332" s="1">
        <v>1687</v>
      </c>
      <c r="C3332" s="1" t="s">
        <v>11322</v>
      </c>
      <c r="D3332" s="1" t="s">
        <v>11323</v>
      </c>
      <c r="E3332" s="1">
        <v>3331</v>
      </c>
      <c r="F3332" s="1">
        <v>16</v>
      </c>
      <c r="G3332" s="1" t="s">
        <v>5971</v>
      </c>
      <c r="H3332" s="1" t="s">
        <v>6471</v>
      </c>
      <c r="I3332" s="1">
        <v>5</v>
      </c>
      <c r="L3332" s="1">
        <v>2</v>
      </c>
      <c r="M3332" s="1" t="s">
        <v>6122</v>
      </c>
      <c r="N3332" s="1" t="s">
        <v>8636</v>
      </c>
      <c r="S3332" s="1" t="s">
        <v>52</v>
      </c>
      <c r="T3332" s="1" t="s">
        <v>6593</v>
      </c>
      <c r="U3332" s="1" t="s">
        <v>53</v>
      </c>
      <c r="V3332" s="1" t="s">
        <v>6668</v>
      </c>
      <c r="Y3332" s="1" t="s">
        <v>13434</v>
      </c>
      <c r="Z3332" s="1" t="s">
        <v>13453</v>
      </c>
      <c r="AC3332" s="1">
        <v>27</v>
      </c>
      <c r="AD3332" s="1" t="s">
        <v>162</v>
      </c>
      <c r="AE3332" s="1" t="s">
        <v>8732</v>
      </c>
      <c r="AJ3332" s="1" t="s">
        <v>17</v>
      </c>
      <c r="AK3332" s="1" t="s">
        <v>8908</v>
      </c>
      <c r="AL3332" s="1" t="s">
        <v>1118</v>
      </c>
      <c r="AM3332" s="1" t="s">
        <v>8898</v>
      </c>
      <c r="AN3332" s="1" t="s">
        <v>5251</v>
      </c>
      <c r="AO3332" s="1" t="s">
        <v>8986</v>
      </c>
      <c r="AP3332" s="1" t="s">
        <v>58</v>
      </c>
      <c r="AQ3332" s="1" t="s">
        <v>6774</v>
      </c>
      <c r="AR3332" s="1" t="s">
        <v>5252</v>
      </c>
      <c r="AS3332" s="1" t="s">
        <v>11667</v>
      </c>
      <c r="AT3332" s="1" t="s">
        <v>44</v>
      </c>
      <c r="AU3332" s="1" t="s">
        <v>6669</v>
      </c>
      <c r="AV3332" s="1" t="s">
        <v>3460</v>
      </c>
      <c r="AW3332" s="1" t="s">
        <v>9489</v>
      </c>
      <c r="BB3332" s="1" t="s">
        <v>46</v>
      </c>
      <c r="BC3332" s="1" t="s">
        <v>6783</v>
      </c>
      <c r="BD3332" s="1" t="s">
        <v>6124</v>
      </c>
      <c r="BE3332" s="1" t="s">
        <v>9855</v>
      </c>
      <c r="BG3332" s="1" t="s">
        <v>44</v>
      </c>
      <c r="BH3332" s="1" t="s">
        <v>6669</v>
      </c>
      <c r="BI3332" s="1" t="s">
        <v>1606</v>
      </c>
      <c r="BJ3332" s="1" t="s">
        <v>9371</v>
      </c>
      <c r="BK3332" s="1" t="s">
        <v>44</v>
      </c>
      <c r="BL3332" s="1" t="s">
        <v>6669</v>
      </c>
      <c r="BM3332" s="1" t="s">
        <v>716</v>
      </c>
      <c r="BN3332" s="1" t="s">
        <v>8317</v>
      </c>
      <c r="BO3332" s="1" t="s">
        <v>78</v>
      </c>
      <c r="BP3332" s="1" t="s">
        <v>6689</v>
      </c>
      <c r="BQ3332" s="1" t="s">
        <v>5254</v>
      </c>
      <c r="BR3332" s="1" t="s">
        <v>11173</v>
      </c>
      <c r="BS3332" s="1" t="s">
        <v>77</v>
      </c>
      <c r="BT3332" s="1" t="s">
        <v>8882</v>
      </c>
    </row>
    <row r="3333" spans="1:73" ht="13.5" customHeight="1" x14ac:dyDescent="0.25">
      <c r="A3333" s="4" t="str">
        <f t="shared" si="100"/>
        <v>1687_풍각남면_314</v>
      </c>
      <c r="B3333" s="1">
        <v>1687</v>
      </c>
      <c r="C3333" s="1" t="s">
        <v>11322</v>
      </c>
      <c r="D3333" s="1" t="s">
        <v>11323</v>
      </c>
      <c r="E3333" s="1">
        <v>3332</v>
      </c>
      <c r="F3333" s="1">
        <v>16</v>
      </c>
      <c r="G3333" s="1" t="s">
        <v>5971</v>
      </c>
      <c r="H3333" s="1" t="s">
        <v>6471</v>
      </c>
      <c r="I3333" s="1">
        <v>5</v>
      </c>
      <c r="L3333" s="1">
        <v>2</v>
      </c>
      <c r="M3333" s="1" t="s">
        <v>6122</v>
      </c>
      <c r="N3333" s="1" t="s">
        <v>8636</v>
      </c>
      <c r="S3333" s="1" t="s">
        <v>2120</v>
      </c>
      <c r="T3333" s="1" t="s">
        <v>6626</v>
      </c>
      <c r="U3333" s="1" t="s">
        <v>53</v>
      </c>
      <c r="V3333" s="1" t="s">
        <v>6668</v>
      </c>
      <c r="Y3333" s="1" t="s">
        <v>6125</v>
      </c>
      <c r="Z3333" s="1" t="s">
        <v>8637</v>
      </c>
      <c r="AF3333" s="1" t="s">
        <v>531</v>
      </c>
      <c r="AG3333" s="1" t="s">
        <v>8781</v>
      </c>
    </row>
    <row r="3334" spans="1:73" ht="13.5" customHeight="1" x14ac:dyDescent="0.25">
      <c r="A3334" s="4" t="str">
        <f t="shared" si="100"/>
        <v>1687_풍각남면_314</v>
      </c>
      <c r="B3334" s="1">
        <v>1687</v>
      </c>
      <c r="C3334" s="1" t="s">
        <v>11322</v>
      </c>
      <c r="D3334" s="1" t="s">
        <v>11323</v>
      </c>
      <c r="E3334" s="1">
        <v>3333</v>
      </c>
      <c r="F3334" s="1">
        <v>16</v>
      </c>
      <c r="G3334" s="1" t="s">
        <v>5971</v>
      </c>
      <c r="H3334" s="1" t="s">
        <v>6471</v>
      </c>
      <c r="I3334" s="1">
        <v>5</v>
      </c>
      <c r="L3334" s="1">
        <v>2</v>
      </c>
      <c r="M3334" s="1" t="s">
        <v>6122</v>
      </c>
      <c r="N3334" s="1" t="s">
        <v>8636</v>
      </c>
      <c r="S3334" s="1" t="s">
        <v>463</v>
      </c>
      <c r="T3334" s="1" t="s">
        <v>6606</v>
      </c>
      <c r="U3334" s="1" t="s">
        <v>214</v>
      </c>
      <c r="V3334" s="1" t="s">
        <v>13345</v>
      </c>
      <c r="Y3334" s="1" t="s">
        <v>3051</v>
      </c>
      <c r="Z3334" s="1" t="s">
        <v>7839</v>
      </c>
      <c r="AC3334" s="1">
        <v>19</v>
      </c>
      <c r="AD3334" s="1" t="s">
        <v>188</v>
      </c>
      <c r="AE3334" s="1" t="s">
        <v>8734</v>
      </c>
    </row>
    <row r="3335" spans="1:73" ht="13.5" customHeight="1" x14ac:dyDescent="0.25">
      <c r="A3335" s="4" t="str">
        <f t="shared" si="100"/>
        <v>1687_풍각남면_314</v>
      </c>
      <c r="B3335" s="1">
        <v>1687</v>
      </c>
      <c r="C3335" s="1" t="s">
        <v>11322</v>
      </c>
      <c r="D3335" s="1" t="s">
        <v>11323</v>
      </c>
      <c r="E3335" s="1">
        <v>3334</v>
      </c>
      <c r="F3335" s="1">
        <v>16</v>
      </c>
      <c r="G3335" s="1" t="s">
        <v>5971</v>
      </c>
      <c r="H3335" s="1" t="s">
        <v>6471</v>
      </c>
      <c r="I3335" s="1">
        <v>5</v>
      </c>
      <c r="L3335" s="1">
        <v>2</v>
      </c>
      <c r="M3335" s="1" t="s">
        <v>6122</v>
      </c>
      <c r="N3335" s="1" t="s">
        <v>8636</v>
      </c>
      <c r="S3335" s="1" t="s">
        <v>93</v>
      </c>
      <c r="T3335" s="1" t="s">
        <v>6597</v>
      </c>
      <c r="Y3335" s="1" t="s">
        <v>6126</v>
      </c>
      <c r="Z3335" s="1" t="s">
        <v>8638</v>
      </c>
      <c r="AC3335" s="1">
        <v>6</v>
      </c>
      <c r="AD3335" s="1" t="s">
        <v>333</v>
      </c>
      <c r="AE3335" s="1" t="s">
        <v>8749</v>
      </c>
    </row>
    <row r="3336" spans="1:73" ht="13.5" customHeight="1" x14ac:dyDescent="0.25">
      <c r="A3336" s="4" t="str">
        <f t="shared" si="100"/>
        <v>1687_풍각남면_314</v>
      </c>
      <c r="B3336" s="1">
        <v>1687</v>
      </c>
      <c r="C3336" s="1" t="s">
        <v>11322</v>
      </c>
      <c r="D3336" s="1" t="s">
        <v>11323</v>
      </c>
      <c r="E3336" s="1">
        <v>3335</v>
      </c>
      <c r="F3336" s="1">
        <v>16</v>
      </c>
      <c r="G3336" s="1" t="s">
        <v>5971</v>
      </c>
      <c r="H3336" s="1" t="s">
        <v>6471</v>
      </c>
      <c r="I3336" s="1">
        <v>5</v>
      </c>
      <c r="L3336" s="1">
        <v>3</v>
      </c>
      <c r="M3336" s="1" t="s">
        <v>12775</v>
      </c>
      <c r="N3336" s="1" t="s">
        <v>13278</v>
      </c>
      <c r="T3336" s="1" t="s">
        <v>11368</v>
      </c>
      <c r="U3336" s="1" t="s">
        <v>3645</v>
      </c>
      <c r="V3336" s="1" t="s">
        <v>6904</v>
      </c>
      <c r="W3336" s="1" t="s">
        <v>145</v>
      </c>
      <c r="X3336" s="1" t="s">
        <v>7059</v>
      </c>
      <c r="Y3336" s="1" t="s">
        <v>6127</v>
      </c>
      <c r="Z3336" s="1" t="s">
        <v>7964</v>
      </c>
      <c r="AC3336" s="1">
        <v>40</v>
      </c>
      <c r="AD3336" s="1" t="s">
        <v>327</v>
      </c>
      <c r="AE3336" s="1" t="s">
        <v>8748</v>
      </c>
      <c r="AJ3336" s="1" t="s">
        <v>17</v>
      </c>
      <c r="AK3336" s="1" t="s">
        <v>8908</v>
      </c>
      <c r="AL3336" s="1" t="s">
        <v>51</v>
      </c>
      <c r="AM3336" s="1" t="s">
        <v>8849</v>
      </c>
      <c r="AT3336" s="1" t="s">
        <v>78</v>
      </c>
      <c r="AU3336" s="1" t="s">
        <v>6689</v>
      </c>
      <c r="AV3336" s="1" t="s">
        <v>14005</v>
      </c>
      <c r="AW3336" s="1" t="s">
        <v>11484</v>
      </c>
      <c r="BG3336" s="1" t="s">
        <v>60</v>
      </c>
      <c r="BH3336" s="1" t="s">
        <v>7012</v>
      </c>
      <c r="BI3336" s="1" t="s">
        <v>924</v>
      </c>
      <c r="BJ3336" s="1" t="s">
        <v>9294</v>
      </c>
      <c r="BK3336" s="1" t="s">
        <v>335</v>
      </c>
      <c r="BL3336" s="1" t="s">
        <v>6942</v>
      </c>
      <c r="BM3336" s="1" t="s">
        <v>5801</v>
      </c>
      <c r="BN3336" s="1" t="s">
        <v>10715</v>
      </c>
      <c r="BO3336" s="1" t="s">
        <v>334</v>
      </c>
      <c r="BP3336" s="1" t="s">
        <v>6767</v>
      </c>
      <c r="BQ3336" s="1" t="s">
        <v>4290</v>
      </c>
      <c r="BR3336" s="1" t="s">
        <v>12063</v>
      </c>
      <c r="BS3336" s="1" t="s">
        <v>56</v>
      </c>
      <c r="BT3336" s="1" t="s">
        <v>11552</v>
      </c>
    </row>
    <row r="3337" spans="1:73" ht="13.5" customHeight="1" x14ac:dyDescent="0.25">
      <c r="A3337" s="4" t="str">
        <f t="shared" si="100"/>
        <v>1687_풍각남면_314</v>
      </c>
      <c r="B3337" s="1">
        <v>1687</v>
      </c>
      <c r="C3337" s="1" t="s">
        <v>11322</v>
      </c>
      <c r="D3337" s="1" t="s">
        <v>11323</v>
      </c>
      <c r="E3337" s="1">
        <v>3336</v>
      </c>
      <c r="F3337" s="1">
        <v>16</v>
      </c>
      <c r="G3337" s="1" t="s">
        <v>5971</v>
      </c>
      <c r="H3337" s="1" t="s">
        <v>6471</v>
      </c>
      <c r="I3337" s="1">
        <v>5</v>
      </c>
      <c r="L3337" s="1">
        <v>3</v>
      </c>
      <c r="M3337" s="1" t="s">
        <v>12775</v>
      </c>
      <c r="N3337" s="1" t="s">
        <v>13278</v>
      </c>
      <c r="S3337" s="1" t="s">
        <v>52</v>
      </c>
      <c r="T3337" s="1" t="s">
        <v>6593</v>
      </c>
      <c r="W3337" s="1" t="s">
        <v>145</v>
      </c>
      <c r="X3337" s="1" t="s">
        <v>7059</v>
      </c>
      <c r="Y3337" s="1" t="s">
        <v>140</v>
      </c>
      <c r="Z3337" s="1" t="s">
        <v>7129</v>
      </c>
      <c r="AC3337" s="1">
        <v>37</v>
      </c>
      <c r="AD3337" s="1" t="s">
        <v>124</v>
      </c>
      <c r="AE3337" s="1" t="s">
        <v>8726</v>
      </c>
      <c r="AJ3337" s="1" t="s">
        <v>17</v>
      </c>
      <c r="AK3337" s="1" t="s">
        <v>8908</v>
      </c>
      <c r="AL3337" s="1" t="s">
        <v>51</v>
      </c>
      <c r="AM3337" s="1" t="s">
        <v>8849</v>
      </c>
      <c r="AT3337" s="1" t="s">
        <v>1425</v>
      </c>
      <c r="AU3337" s="1" t="s">
        <v>9179</v>
      </c>
      <c r="AV3337" s="1" t="s">
        <v>3335</v>
      </c>
      <c r="AW3337" s="1" t="s">
        <v>7205</v>
      </c>
      <c r="BG3337" s="1" t="s">
        <v>334</v>
      </c>
      <c r="BH3337" s="1" t="s">
        <v>6767</v>
      </c>
      <c r="BI3337" s="1" t="s">
        <v>740</v>
      </c>
      <c r="BJ3337" s="1" t="s">
        <v>7755</v>
      </c>
      <c r="BK3337" s="1" t="s">
        <v>78</v>
      </c>
      <c r="BL3337" s="1" t="s">
        <v>6689</v>
      </c>
      <c r="BM3337" s="1" t="s">
        <v>6128</v>
      </c>
      <c r="BN3337" s="1" t="s">
        <v>10733</v>
      </c>
      <c r="BO3337" s="1" t="s">
        <v>60</v>
      </c>
      <c r="BP3337" s="1" t="s">
        <v>7012</v>
      </c>
      <c r="BQ3337" s="1" t="s">
        <v>6129</v>
      </c>
      <c r="BR3337" s="1" t="s">
        <v>11249</v>
      </c>
      <c r="BS3337" s="1" t="s">
        <v>564</v>
      </c>
      <c r="BT3337" s="1" t="s">
        <v>8918</v>
      </c>
    </row>
    <row r="3338" spans="1:73" ht="13.5" customHeight="1" x14ac:dyDescent="0.25">
      <c r="A3338" s="4" t="str">
        <f t="shared" si="100"/>
        <v>1687_풍각남면_314</v>
      </c>
      <c r="B3338" s="1">
        <v>1687</v>
      </c>
      <c r="C3338" s="1" t="s">
        <v>11322</v>
      </c>
      <c r="D3338" s="1" t="s">
        <v>11323</v>
      </c>
      <c r="E3338" s="1">
        <v>3337</v>
      </c>
      <c r="F3338" s="1">
        <v>16</v>
      </c>
      <c r="G3338" s="1" t="s">
        <v>5971</v>
      </c>
      <c r="H3338" s="1" t="s">
        <v>6471</v>
      </c>
      <c r="I3338" s="1">
        <v>5</v>
      </c>
      <c r="L3338" s="1">
        <v>3</v>
      </c>
      <c r="M3338" s="1" t="s">
        <v>12775</v>
      </c>
      <c r="N3338" s="1" t="s">
        <v>13278</v>
      </c>
      <c r="S3338" s="1" t="s">
        <v>93</v>
      </c>
      <c r="T3338" s="1" t="s">
        <v>6597</v>
      </c>
      <c r="U3338" s="1" t="s">
        <v>189</v>
      </c>
      <c r="V3338" s="1" t="s">
        <v>6677</v>
      </c>
      <c r="Y3338" s="1" t="s">
        <v>6130</v>
      </c>
      <c r="Z3338" s="1" t="s">
        <v>8639</v>
      </c>
      <c r="AC3338" s="1">
        <v>18</v>
      </c>
      <c r="AD3338" s="1" t="s">
        <v>801</v>
      </c>
      <c r="AE3338" s="1" t="s">
        <v>7937</v>
      </c>
      <c r="BU3338" s="1" t="s">
        <v>6131</v>
      </c>
    </row>
    <row r="3339" spans="1:73" ht="13.5" customHeight="1" x14ac:dyDescent="0.25">
      <c r="A3339" s="4" t="str">
        <f t="shared" si="100"/>
        <v>1687_풍각남면_314</v>
      </c>
      <c r="B3339" s="1">
        <v>1687</v>
      </c>
      <c r="C3339" s="1" t="s">
        <v>11322</v>
      </c>
      <c r="D3339" s="1" t="s">
        <v>11323</v>
      </c>
      <c r="E3339" s="1">
        <v>3338</v>
      </c>
      <c r="F3339" s="1">
        <v>16</v>
      </c>
      <c r="G3339" s="1" t="s">
        <v>5971</v>
      </c>
      <c r="H3339" s="1" t="s">
        <v>6471</v>
      </c>
      <c r="I3339" s="1">
        <v>5</v>
      </c>
      <c r="L3339" s="1">
        <v>4</v>
      </c>
      <c r="M3339" s="1" t="s">
        <v>4455</v>
      </c>
      <c r="N3339" s="1" t="s">
        <v>11120</v>
      </c>
      <c r="T3339" s="1" t="s">
        <v>11369</v>
      </c>
      <c r="U3339" s="1" t="s">
        <v>6132</v>
      </c>
      <c r="V3339" s="1" t="s">
        <v>11416</v>
      </c>
      <c r="W3339" s="1" t="s">
        <v>145</v>
      </c>
      <c r="X3339" s="1" t="s">
        <v>7059</v>
      </c>
      <c r="Y3339" s="1" t="s">
        <v>1559</v>
      </c>
      <c r="Z3339" s="1" t="s">
        <v>7481</v>
      </c>
      <c r="AC3339" s="1">
        <v>34</v>
      </c>
      <c r="AD3339" s="1" t="s">
        <v>55</v>
      </c>
      <c r="AE3339" s="1" t="s">
        <v>8716</v>
      </c>
      <c r="AJ3339" s="1" t="s">
        <v>17</v>
      </c>
      <c r="AK3339" s="1" t="s">
        <v>8908</v>
      </c>
      <c r="AL3339" s="1" t="s">
        <v>51</v>
      </c>
      <c r="AM3339" s="1" t="s">
        <v>8849</v>
      </c>
      <c r="AT3339" s="1" t="s">
        <v>60</v>
      </c>
      <c r="AU3339" s="1" t="s">
        <v>7012</v>
      </c>
      <c r="AV3339" s="1" t="s">
        <v>924</v>
      </c>
      <c r="AW3339" s="1" t="s">
        <v>9294</v>
      </c>
      <c r="BG3339" s="1" t="s">
        <v>335</v>
      </c>
      <c r="BH3339" s="1" t="s">
        <v>6942</v>
      </c>
      <c r="BI3339" s="1" t="s">
        <v>5801</v>
      </c>
      <c r="BJ3339" s="1" t="s">
        <v>10715</v>
      </c>
      <c r="BK3339" s="1" t="s">
        <v>1181</v>
      </c>
      <c r="BL3339" s="1" t="s">
        <v>9946</v>
      </c>
      <c r="BM3339" s="1" t="s">
        <v>926</v>
      </c>
      <c r="BN3339" s="1" t="s">
        <v>10425</v>
      </c>
      <c r="BO3339" s="1" t="s">
        <v>60</v>
      </c>
      <c r="BP3339" s="1" t="s">
        <v>7012</v>
      </c>
      <c r="BQ3339" s="1" t="s">
        <v>927</v>
      </c>
      <c r="BR3339" s="1" t="s">
        <v>12085</v>
      </c>
      <c r="BS3339" s="1" t="s">
        <v>56</v>
      </c>
      <c r="BT3339" s="1" t="s">
        <v>11552</v>
      </c>
    </row>
    <row r="3340" spans="1:73" ht="13.5" customHeight="1" x14ac:dyDescent="0.25">
      <c r="A3340" s="4" t="str">
        <f t="shared" si="100"/>
        <v>1687_풍각남면_314</v>
      </c>
      <c r="B3340" s="1">
        <v>1687</v>
      </c>
      <c r="C3340" s="1" t="s">
        <v>11322</v>
      </c>
      <c r="D3340" s="1" t="s">
        <v>11323</v>
      </c>
      <c r="E3340" s="1">
        <v>3339</v>
      </c>
      <c r="F3340" s="1">
        <v>16</v>
      </c>
      <c r="G3340" s="1" t="s">
        <v>5971</v>
      </c>
      <c r="H3340" s="1" t="s">
        <v>6471</v>
      </c>
      <c r="I3340" s="1">
        <v>5</v>
      </c>
      <c r="L3340" s="1">
        <v>5</v>
      </c>
      <c r="M3340" s="1" t="s">
        <v>12776</v>
      </c>
      <c r="N3340" s="1" t="s">
        <v>12996</v>
      </c>
      <c r="Q3340" s="1" t="s">
        <v>6133</v>
      </c>
      <c r="R3340" s="1" t="s">
        <v>11374</v>
      </c>
      <c r="T3340" s="1" t="s">
        <v>11368</v>
      </c>
      <c r="U3340" s="1" t="s">
        <v>83</v>
      </c>
      <c r="V3340" s="1" t="s">
        <v>11397</v>
      </c>
      <c r="W3340" s="1" t="s">
        <v>145</v>
      </c>
      <c r="X3340" s="1" t="s">
        <v>7059</v>
      </c>
      <c r="Y3340" s="1" t="s">
        <v>1347</v>
      </c>
      <c r="Z3340" s="1" t="s">
        <v>7414</v>
      </c>
      <c r="AC3340" s="1">
        <v>68</v>
      </c>
      <c r="AD3340" s="1" t="s">
        <v>429</v>
      </c>
      <c r="AE3340" s="1" t="s">
        <v>8759</v>
      </c>
      <c r="AJ3340" s="1" t="s">
        <v>17</v>
      </c>
      <c r="AK3340" s="1" t="s">
        <v>8908</v>
      </c>
      <c r="AL3340" s="1" t="s">
        <v>51</v>
      </c>
      <c r="AM3340" s="1" t="s">
        <v>8849</v>
      </c>
      <c r="AT3340" s="1" t="s">
        <v>60</v>
      </c>
      <c r="AU3340" s="1" t="s">
        <v>7012</v>
      </c>
      <c r="AV3340" s="1" t="s">
        <v>1852</v>
      </c>
      <c r="AW3340" s="1" t="s">
        <v>7559</v>
      </c>
      <c r="BG3340" s="1" t="s">
        <v>60</v>
      </c>
      <c r="BH3340" s="1" t="s">
        <v>7012</v>
      </c>
      <c r="BI3340" s="1" t="s">
        <v>6134</v>
      </c>
      <c r="BJ3340" s="1" t="s">
        <v>10306</v>
      </c>
      <c r="BK3340" s="1" t="s">
        <v>60</v>
      </c>
      <c r="BL3340" s="1" t="s">
        <v>7012</v>
      </c>
      <c r="BM3340" s="1" t="s">
        <v>3403</v>
      </c>
      <c r="BN3340" s="1" t="s">
        <v>9601</v>
      </c>
      <c r="BO3340" s="1" t="s">
        <v>60</v>
      </c>
      <c r="BP3340" s="1" t="s">
        <v>7012</v>
      </c>
      <c r="BQ3340" s="1" t="s">
        <v>6135</v>
      </c>
      <c r="BR3340" s="1" t="s">
        <v>11250</v>
      </c>
      <c r="BS3340" s="1" t="s">
        <v>833</v>
      </c>
      <c r="BT3340" s="1" t="s">
        <v>8552</v>
      </c>
    </row>
    <row r="3341" spans="1:73" ht="13.5" customHeight="1" x14ac:dyDescent="0.25">
      <c r="A3341" s="4" t="str">
        <f t="shared" si="100"/>
        <v>1687_풍각남면_314</v>
      </c>
      <c r="B3341" s="1">
        <v>1687</v>
      </c>
      <c r="C3341" s="1" t="s">
        <v>11322</v>
      </c>
      <c r="D3341" s="1" t="s">
        <v>11323</v>
      </c>
      <c r="E3341" s="1">
        <v>3340</v>
      </c>
      <c r="F3341" s="1">
        <v>16</v>
      </c>
      <c r="G3341" s="1" t="s">
        <v>5971</v>
      </c>
      <c r="H3341" s="1" t="s">
        <v>6471</v>
      </c>
      <c r="I3341" s="1">
        <v>5</v>
      </c>
      <c r="L3341" s="1">
        <v>5</v>
      </c>
      <c r="M3341" s="1" t="s">
        <v>12776</v>
      </c>
      <c r="N3341" s="1" t="s">
        <v>12996</v>
      </c>
      <c r="S3341" s="1" t="s">
        <v>70</v>
      </c>
      <c r="T3341" s="1" t="s">
        <v>6596</v>
      </c>
      <c r="Y3341" s="1" t="s">
        <v>4342</v>
      </c>
      <c r="Z3341" s="1" t="s">
        <v>8164</v>
      </c>
      <c r="AC3341" s="1">
        <v>6</v>
      </c>
      <c r="AD3341" s="1" t="s">
        <v>333</v>
      </c>
      <c r="AE3341" s="1" t="s">
        <v>8749</v>
      </c>
    </row>
    <row r="3342" spans="1:73" ht="13.5" customHeight="1" x14ac:dyDescent="0.25">
      <c r="A3342" s="4" t="str">
        <f t="shared" si="100"/>
        <v>1687_풍각남면_314</v>
      </c>
      <c r="B3342" s="1">
        <v>1687</v>
      </c>
      <c r="C3342" s="1" t="s">
        <v>11322</v>
      </c>
      <c r="D3342" s="1" t="s">
        <v>11323</v>
      </c>
      <c r="E3342" s="1">
        <v>3341</v>
      </c>
      <c r="F3342" s="1">
        <v>16</v>
      </c>
      <c r="G3342" s="1" t="s">
        <v>5971</v>
      </c>
      <c r="H3342" s="1" t="s">
        <v>6471</v>
      </c>
      <c r="I3342" s="1">
        <v>6</v>
      </c>
      <c r="J3342" s="1" t="s">
        <v>6136</v>
      </c>
      <c r="K3342" s="1" t="s">
        <v>6569</v>
      </c>
      <c r="L3342" s="1">
        <v>1</v>
      </c>
      <c r="M3342" s="1" t="s">
        <v>12777</v>
      </c>
      <c r="N3342" s="1" t="s">
        <v>10909</v>
      </c>
      <c r="T3342" s="1" t="s">
        <v>11369</v>
      </c>
      <c r="U3342" s="1" t="s">
        <v>6137</v>
      </c>
      <c r="V3342" s="1" t="s">
        <v>7036</v>
      </c>
      <c r="W3342" s="1" t="s">
        <v>1645</v>
      </c>
      <c r="X3342" s="1" t="s">
        <v>7067</v>
      </c>
      <c r="Y3342" s="1" t="s">
        <v>999</v>
      </c>
      <c r="Z3342" s="1" t="s">
        <v>7888</v>
      </c>
      <c r="AC3342" s="1">
        <v>27</v>
      </c>
      <c r="AD3342" s="1" t="s">
        <v>162</v>
      </c>
      <c r="AE3342" s="1" t="s">
        <v>8732</v>
      </c>
      <c r="AJ3342" s="1" t="s">
        <v>17</v>
      </c>
      <c r="AK3342" s="1" t="s">
        <v>8908</v>
      </c>
      <c r="AL3342" s="1" t="s">
        <v>1647</v>
      </c>
      <c r="AM3342" s="1" t="s">
        <v>8929</v>
      </c>
      <c r="AT3342" s="1" t="s">
        <v>288</v>
      </c>
      <c r="AU3342" s="1" t="s">
        <v>6823</v>
      </c>
      <c r="AV3342" s="1" t="s">
        <v>1373</v>
      </c>
      <c r="AW3342" s="1" t="s">
        <v>8678</v>
      </c>
      <c r="BG3342" s="1" t="s">
        <v>60</v>
      </c>
      <c r="BH3342" s="1" t="s">
        <v>7012</v>
      </c>
      <c r="BI3342" s="1" t="s">
        <v>4766</v>
      </c>
      <c r="BJ3342" s="1" t="s">
        <v>9736</v>
      </c>
      <c r="BK3342" s="1" t="s">
        <v>1754</v>
      </c>
      <c r="BL3342" s="1" t="s">
        <v>9909</v>
      </c>
      <c r="BM3342" s="1" t="s">
        <v>294</v>
      </c>
      <c r="BN3342" s="1" t="s">
        <v>7930</v>
      </c>
      <c r="BO3342" s="1" t="s">
        <v>60</v>
      </c>
      <c r="BP3342" s="1" t="s">
        <v>7012</v>
      </c>
      <c r="BQ3342" s="1" t="s">
        <v>6138</v>
      </c>
      <c r="BR3342" s="1" t="s">
        <v>12156</v>
      </c>
      <c r="BS3342" s="1" t="s">
        <v>56</v>
      </c>
      <c r="BT3342" s="1" t="s">
        <v>11552</v>
      </c>
    </row>
    <row r="3343" spans="1:73" ht="13.5" customHeight="1" x14ac:dyDescent="0.25">
      <c r="A3343" s="4" t="str">
        <f t="shared" si="100"/>
        <v>1687_풍각남면_314</v>
      </c>
      <c r="B3343" s="1">
        <v>1687</v>
      </c>
      <c r="C3343" s="1" t="s">
        <v>11322</v>
      </c>
      <c r="D3343" s="1" t="s">
        <v>11323</v>
      </c>
      <c r="E3343" s="1">
        <v>3342</v>
      </c>
      <c r="F3343" s="1">
        <v>16</v>
      </c>
      <c r="G3343" s="1" t="s">
        <v>5971</v>
      </c>
      <c r="H3343" s="1" t="s">
        <v>6471</v>
      </c>
      <c r="I3343" s="1">
        <v>6</v>
      </c>
      <c r="L3343" s="1">
        <v>1</v>
      </c>
      <c r="M3343" s="1" t="s">
        <v>12777</v>
      </c>
      <c r="N3343" s="1" t="s">
        <v>10909</v>
      </c>
      <c r="S3343" s="1" t="s">
        <v>52</v>
      </c>
      <c r="T3343" s="1" t="s">
        <v>6593</v>
      </c>
      <c r="W3343" s="1" t="s">
        <v>2173</v>
      </c>
      <c r="X3343" s="1" t="s">
        <v>7090</v>
      </c>
      <c r="Y3343" s="1" t="s">
        <v>2550</v>
      </c>
      <c r="Z3343" s="1" t="s">
        <v>7719</v>
      </c>
      <c r="AC3343" s="1">
        <v>37</v>
      </c>
      <c r="AD3343" s="1" t="s">
        <v>124</v>
      </c>
      <c r="AE3343" s="1" t="s">
        <v>8726</v>
      </c>
      <c r="AJ3343" s="1" t="s">
        <v>17</v>
      </c>
      <c r="AK3343" s="1" t="s">
        <v>8908</v>
      </c>
      <c r="AL3343" s="1" t="s">
        <v>351</v>
      </c>
      <c r="AM3343" s="1" t="s">
        <v>8854</v>
      </c>
      <c r="AT3343" s="1" t="s">
        <v>902</v>
      </c>
      <c r="AU3343" s="1" t="s">
        <v>9242</v>
      </c>
      <c r="AV3343" s="1" t="s">
        <v>1637</v>
      </c>
      <c r="AW3343" s="1" t="s">
        <v>11800</v>
      </c>
      <c r="BG3343" s="1" t="s">
        <v>78</v>
      </c>
      <c r="BH3343" s="1" t="s">
        <v>6689</v>
      </c>
      <c r="BI3343" s="1" t="s">
        <v>6139</v>
      </c>
      <c r="BJ3343" s="1" t="s">
        <v>7614</v>
      </c>
      <c r="BK3343" s="1" t="s">
        <v>78</v>
      </c>
      <c r="BL3343" s="1" t="s">
        <v>6689</v>
      </c>
      <c r="BM3343" s="1" t="s">
        <v>598</v>
      </c>
      <c r="BN3343" s="1" t="s">
        <v>8969</v>
      </c>
      <c r="BO3343" s="1" t="s">
        <v>334</v>
      </c>
      <c r="BP3343" s="1" t="s">
        <v>6767</v>
      </c>
      <c r="BQ3343" s="1" t="s">
        <v>6140</v>
      </c>
      <c r="BR3343" s="1" t="s">
        <v>11251</v>
      </c>
      <c r="BS3343" s="1" t="s">
        <v>510</v>
      </c>
      <c r="BT3343" s="1" t="s">
        <v>8915</v>
      </c>
    </row>
    <row r="3344" spans="1:73" ht="13.5" customHeight="1" x14ac:dyDescent="0.25">
      <c r="A3344" s="4" t="str">
        <f t="shared" si="100"/>
        <v>1687_풍각남면_314</v>
      </c>
      <c r="B3344" s="1">
        <v>1687</v>
      </c>
      <c r="C3344" s="1" t="s">
        <v>11322</v>
      </c>
      <c r="D3344" s="1" t="s">
        <v>11323</v>
      </c>
      <c r="E3344" s="1">
        <v>3343</v>
      </c>
      <c r="F3344" s="1">
        <v>16</v>
      </c>
      <c r="G3344" s="1" t="s">
        <v>5971</v>
      </c>
      <c r="H3344" s="1" t="s">
        <v>6471</v>
      </c>
      <c r="I3344" s="1">
        <v>6</v>
      </c>
      <c r="L3344" s="1">
        <v>1</v>
      </c>
      <c r="M3344" s="1" t="s">
        <v>12777</v>
      </c>
      <c r="N3344" s="1" t="s">
        <v>10909</v>
      </c>
      <c r="S3344" s="1" t="s">
        <v>70</v>
      </c>
      <c r="T3344" s="1" t="s">
        <v>6596</v>
      </c>
      <c r="Y3344" s="1" t="s">
        <v>13791</v>
      </c>
      <c r="Z3344" s="1" t="s">
        <v>11481</v>
      </c>
      <c r="AC3344" s="1">
        <v>12</v>
      </c>
      <c r="AD3344" s="1" t="s">
        <v>150</v>
      </c>
      <c r="AE3344" s="1" t="s">
        <v>8731</v>
      </c>
    </row>
    <row r="3345" spans="1:73" ht="13.5" customHeight="1" x14ac:dyDescent="0.25">
      <c r="A3345" s="4" t="str">
        <f t="shared" si="100"/>
        <v>1687_풍각남면_314</v>
      </c>
      <c r="B3345" s="1">
        <v>1687</v>
      </c>
      <c r="C3345" s="1" t="s">
        <v>11322</v>
      </c>
      <c r="D3345" s="1" t="s">
        <v>11323</v>
      </c>
      <c r="E3345" s="1">
        <v>3344</v>
      </c>
      <c r="F3345" s="1">
        <v>16</v>
      </c>
      <c r="G3345" s="1" t="s">
        <v>5971</v>
      </c>
      <c r="H3345" s="1" t="s">
        <v>6471</v>
      </c>
      <c r="I3345" s="1">
        <v>6</v>
      </c>
      <c r="L3345" s="1">
        <v>1</v>
      </c>
      <c r="M3345" s="1" t="s">
        <v>12777</v>
      </c>
      <c r="N3345" s="1" t="s">
        <v>10909</v>
      </c>
      <c r="S3345" s="1" t="s">
        <v>93</v>
      </c>
      <c r="T3345" s="1" t="s">
        <v>6597</v>
      </c>
      <c r="Y3345" s="1" t="s">
        <v>777</v>
      </c>
      <c r="Z3345" s="1" t="s">
        <v>8640</v>
      </c>
      <c r="AC3345" s="1">
        <v>7</v>
      </c>
      <c r="AD3345" s="1" t="s">
        <v>121</v>
      </c>
      <c r="AE3345" s="1" t="s">
        <v>8725</v>
      </c>
    </row>
    <row r="3346" spans="1:73" ht="13.5" customHeight="1" x14ac:dyDescent="0.25">
      <c r="A3346" s="4" t="str">
        <f t="shared" si="100"/>
        <v>1687_풍각남면_314</v>
      </c>
      <c r="B3346" s="1">
        <v>1687</v>
      </c>
      <c r="C3346" s="1" t="s">
        <v>11322</v>
      </c>
      <c r="D3346" s="1" t="s">
        <v>11323</v>
      </c>
      <c r="E3346" s="1">
        <v>3345</v>
      </c>
      <c r="F3346" s="1">
        <v>16</v>
      </c>
      <c r="G3346" s="1" t="s">
        <v>5971</v>
      </c>
      <c r="H3346" s="1" t="s">
        <v>6471</v>
      </c>
      <c r="I3346" s="1">
        <v>6</v>
      </c>
      <c r="L3346" s="1">
        <v>1</v>
      </c>
      <c r="M3346" s="1" t="s">
        <v>12777</v>
      </c>
      <c r="N3346" s="1" t="s">
        <v>10909</v>
      </c>
      <c r="S3346" s="1" t="s">
        <v>1935</v>
      </c>
      <c r="T3346" s="1" t="s">
        <v>6623</v>
      </c>
      <c r="U3346" s="1" t="s">
        <v>53</v>
      </c>
      <c r="V3346" s="1" t="s">
        <v>6668</v>
      </c>
      <c r="Y3346" s="1" t="s">
        <v>6049</v>
      </c>
      <c r="Z3346" s="1" t="s">
        <v>8641</v>
      </c>
      <c r="AC3346" s="1">
        <v>78</v>
      </c>
      <c r="AD3346" s="1" t="s">
        <v>801</v>
      </c>
      <c r="AE3346" s="1" t="s">
        <v>7937</v>
      </c>
      <c r="AF3346" s="1" t="s">
        <v>97</v>
      </c>
      <c r="AG3346" s="1" t="s">
        <v>8774</v>
      </c>
      <c r="AJ3346" s="1" t="s">
        <v>17</v>
      </c>
      <c r="AK3346" s="1" t="s">
        <v>8908</v>
      </c>
      <c r="AL3346" s="1" t="s">
        <v>51</v>
      </c>
      <c r="AM3346" s="1" t="s">
        <v>8849</v>
      </c>
    </row>
    <row r="3347" spans="1:73" ht="13.5" customHeight="1" x14ac:dyDescent="0.25">
      <c r="A3347" s="4" t="str">
        <f t="shared" si="100"/>
        <v>1687_풍각남면_314</v>
      </c>
      <c r="B3347" s="1">
        <v>1687</v>
      </c>
      <c r="C3347" s="1" t="s">
        <v>11322</v>
      </c>
      <c r="D3347" s="1" t="s">
        <v>11323</v>
      </c>
      <c r="E3347" s="1">
        <v>3346</v>
      </c>
      <c r="F3347" s="1">
        <v>16</v>
      </c>
      <c r="G3347" s="1" t="s">
        <v>5971</v>
      </c>
      <c r="H3347" s="1" t="s">
        <v>6471</v>
      </c>
      <c r="I3347" s="1">
        <v>6</v>
      </c>
      <c r="L3347" s="1">
        <v>2</v>
      </c>
      <c r="M3347" s="1" t="s">
        <v>14009</v>
      </c>
      <c r="N3347" s="1" t="s">
        <v>13279</v>
      </c>
      <c r="Q3347" s="1" t="s">
        <v>6141</v>
      </c>
      <c r="R3347" s="1" t="s">
        <v>11372</v>
      </c>
      <c r="T3347" s="1" t="s">
        <v>11368</v>
      </c>
      <c r="U3347" s="1" t="s">
        <v>374</v>
      </c>
      <c r="V3347" s="1" t="s">
        <v>6692</v>
      </c>
      <c r="W3347" s="1" t="s">
        <v>139</v>
      </c>
      <c r="X3347" s="1" t="s">
        <v>11441</v>
      </c>
      <c r="Y3347" s="1" t="s">
        <v>14010</v>
      </c>
      <c r="Z3347" s="1" t="s">
        <v>8642</v>
      </c>
      <c r="AC3347" s="1">
        <v>31</v>
      </c>
      <c r="AD3347" s="1" t="s">
        <v>247</v>
      </c>
      <c r="AE3347" s="1" t="s">
        <v>8741</v>
      </c>
      <c r="AJ3347" s="1" t="s">
        <v>17</v>
      </c>
      <c r="AK3347" s="1" t="s">
        <v>8908</v>
      </c>
      <c r="AL3347" s="1" t="s">
        <v>370</v>
      </c>
      <c r="AM3347" s="1" t="s">
        <v>8933</v>
      </c>
      <c r="AT3347" s="1" t="s">
        <v>423</v>
      </c>
      <c r="AU3347" s="1" t="s">
        <v>8997</v>
      </c>
      <c r="AV3347" s="1" t="s">
        <v>5656</v>
      </c>
      <c r="AW3347" s="1" t="s">
        <v>9675</v>
      </c>
      <c r="BG3347" s="1" t="s">
        <v>60</v>
      </c>
      <c r="BH3347" s="1" t="s">
        <v>7012</v>
      </c>
      <c r="BI3347" s="1" t="s">
        <v>5657</v>
      </c>
      <c r="BJ3347" s="1" t="s">
        <v>8924</v>
      </c>
      <c r="BK3347" s="1" t="s">
        <v>60</v>
      </c>
      <c r="BL3347" s="1" t="s">
        <v>7012</v>
      </c>
      <c r="BM3347" s="1" t="s">
        <v>6028</v>
      </c>
      <c r="BN3347" s="1" t="s">
        <v>9855</v>
      </c>
      <c r="BO3347" s="1" t="s">
        <v>78</v>
      </c>
      <c r="BP3347" s="1" t="s">
        <v>6689</v>
      </c>
      <c r="BQ3347" s="1" t="s">
        <v>6142</v>
      </c>
      <c r="BR3347" s="1" t="s">
        <v>12137</v>
      </c>
      <c r="BS3347" s="1" t="s">
        <v>56</v>
      </c>
      <c r="BT3347" s="1" t="s">
        <v>11552</v>
      </c>
      <c r="BU3347" s="1" t="s">
        <v>14125</v>
      </c>
    </row>
    <row r="3348" spans="1:73" ht="13.5" customHeight="1" x14ac:dyDescent="0.25">
      <c r="A3348" s="4" t="str">
        <f t="shared" si="100"/>
        <v>1687_풍각남면_314</v>
      </c>
      <c r="B3348" s="1">
        <v>1687</v>
      </c>
      <c r="C3348" s="1" t="s">
        <v>11322</v>
      </c>
      <c r="D3348" s="1" t="s">
        <v>11323</v>
      </c>
      <c r="E3348" s="1">
        <v>3347</v>
      </c>
      <c r="F3348" s="1">
        <v>16</v>
      </c>
      <c r="G3348" s="1" t="s">
        <v>5971</v>
      </c>
      <c r="H3348" s="1" t="s">
        <v>6471</v>
      </c>
      <c r="I3348" s="1">
        <v>6</v>
      </c>
      <c r="L3348" s="1">
        <v>2</v>
      </c>
      <c r="M3348" s="1" t="s">
        <v>14009</v>
      </c>
      <c r="N3348" s="1" t="s">
        <v>13279</v>
      </c>
      <c r="S3348" s="1" t="s">
        <v>195</v>
      </c>
      <c r="T3348" s="1" t="s">
        <v>6600</v>
      </c>
      <c r="W3348" s="1" t="s">
        <v>98</v>
      </c>
      <c r="X3348" s="1" t="s">
        <v>11439</v>
      </c>
      <c r="Y3348" s="1" t="s">
        <v>140</v>
      </c>
      <c r="Z3348" s="1" t="s">
        <v>7129</v>
      </c>
      <c r="AC3348" s="1">
        <v>23</v>
      </c>
      <c r="AD3348" s="1" t="s">
        <v>202</v>
      </c>
      <c r="AE3348" s="1" t="s">
        <v>8736</v>
      </c>
      <c r="AJ3348" s="1" t="s">
        <v>17</v>
      </c>
      <c r="AK3348" s="1" t="s">
        <v>8908</v>
      </c>
      <c r="AL3348" s="1" t="s">
        <v>933</v>
      </c>
      <c r="AM3348" s="1" t="s">
        <v>8962</v>
      </c>
      <c r="AT3348" s="1" t="s">
        <v>6143</v>
      </c>
      <c r="AU3348" s="1" t="s">
        <v>11765</v>
      </c>
      <c r="AV3348" s="1" t="s">
        <v>6144</v>
      </c>
      <c r="AW3348" s="1" t="s">
        <v>9726</v>
      </c>
      <c r="BG3348" s="1" t="s">
        <v>78</v>
      </c>
      <c r="BH3348" s="1" t="s">
        <v>6689</v>
      </c>
      <c r="BI3348" s="1" t="s">
        <v>5593</v>
      </c>
      <c r="BJ3348" s="1" t="s">
        <v>7916</v>
      </c>
      <c r="BK3348" s="1" t="s">
        <v>6145</v>
      </c>
      <c r="BL3348" s="1" t="s">
        <v>11943</v>
      </c>
      <c r="BM3348" s="1" t="s">
        <v>6146</v>
      </c>
      <c r="BN3348" s="1" t="s">
        <v>8477</v>
      </c>
      <c r="BO3348" s="1" t="s">
        <v>423</v>
      </c>
      <c r="BP3348" s="1" t="s">
        <v>8997</v>
      </c>
      <c r="BQ3348" s="1" t="s">
        <v>6147</v>
      </c>
      <c r="BR3348" s="1" t="s">
        <v>8160</v>
      </c>
      <c r="BS3348" s="1" t="s">
        <v>522</v>
      </c>
      <c r="BT3348" s="1" t="s">
        <v>8889</v>
      </c>
    </row>
    <row r="3349" spans="1:73" ht="13.5" customHeight="1" x14ac:dyDescent="0.25">
      <c r="A3349" s="4" t="str">
        <f t="shared" si="100"/>
        <v>1687_풍각남면_314</v>
      </c>
      <c r="B3349" s="1">
        <v>1687</v>
      </c>
      <c r="C3349" s="1" t="s">
        <v>11322</v>
      </c>
      <c r="D3349" s="1" t="s">
        <v>11323</v>
      </c>
      <c r="E3349" s="1">
        <v>3348</v>
      </c>
      <c r="F3349" s="1">
        <v>16</v>
      </c>
      <c r="G3349" s="1" t="s">
        <v>5971</v>
      </c>
      <c r="H3349" s="1" t="s">
        <v>6471</v>
      </c>
      <c r="I3349" s="1">
        <v>6</v>
      </c>
      <c r="L3349" s="1">
        <v>2</v>
      </c>
      <c r="M3349" s="1" t="s">
        <v>14009</v>
      </c>
      <c r="N3349" s="1" t="s">
        <v>13279</v>
      </c>
      <c r="S3349" s="1" t="s">
        <v>68</v>
      </c>
      <c r="T3349" s="1" t="s">
        <v>6595</v>
      </c>
      <c r="W3349" s="1" t="s">
        <v>98</v>
      </c>
      <c r="X3349" s="1" t="s">
        <v>11439</v>
      </c>
      <c r="Y3349" s="1" t="s">
        <v>140</v>
      </c>
      <c r="Z3349" s="1" t="s">
        <v>7129</v>
      </c>
      <c r="AC3349" s="1">
        <v>60</v>
      </c>
      <c r="AD3349" s="1" t="s">
        <v>312</v>
      </c>
      <c r="AE3349" s="1" t="s">
        <v>8746</v>
      </c>
    </row>
    <row r="3350" spans="1:73" ht="13.5" customHeight="1" x14ac:dyDescent="0.25">
      <c r="A3350" s="4" t="str">
        <f t="shared" si="100"/>
        <v>1687_풍각남면_314</v>
      </c>
      <c r="B3350" s="1">
        <v>1687</v>
      </c>
      <c r="C3350" s="1" t="s">
        <v>11322</v>
      </c>
      <c r="D3350" s="1" t="s">
        <v>11323</v>
      </c>
      <c r="E3350" s="1">
        <v>3349</v>
      </c>
      <c r="F3350" s="1">
        <v>16</v>
      </c>
      <c r="G3350" s="1" t="s">
        <v>5971</v>
      </c>
      <c r="H3350" s="1" t="s">
        <v>6471</v>
      </c>
      <c r="I3350" s="1">
        <v>6</v>
      </c>
      <c r="L3350" s="1">
        <v>3</v>
      </c>
      <c r="M3350" s="1" t="s">
        <v>4020</v>
      </c>
      <c r="N3350" s="1" t="s">
        <v>8315</v>
      </c>
      <c r="T3350" s="1" t="s">
        <v>11369</v>
      </c>
      <c r="U3350" s="1" t="s">
        <v>6148</v>
      </c>
      <c r="V3350" s="1" t="s">
        <v>13359</v>
      </c>
      <c r="Y3350" s="1" t="s">
        <v>4020</v>
      </c>
      <c r="Z3350" s="1" t="s">
        <v>8315</v>
      </c>
      <c r="AC3350" s="1">
        <v>59</v>
      </c>
      <c r="AD3350" s="1" t="s">
        <v>776</v>
      </c>
      <c r="AE3350" s="1" t="s">
        <v>8768</v>
      </c>
      <c r="AJ3350" s="1" t="s">
        <v>17</v>
      </c>
      <c r="AK3350" s="1" t="s">
        <v>8908</v>
      </c>
      <c r="AL3350" s="1" t="s">
        <v>51</v>
      </c>
      <c r="AM3350" s="1" t="s">
        <v>8849</v>
      </c>
      <c r="AT3350" s="1" t="s">
        <v>148</v>
      </c>
      <c r="AU3350" s="1" t="s">
        <v>11760</v>
      </c>
      <c r="AV3350" s="1" t="s">
        <v>48</v>
      </c>
      <c r="AW3350" s="1" t="s">
        <v>7854</v>
      </c>
      <c r="BB3350" s="1" t="s">
        <v>53</v>
      </c>
      <c r="BC3350" s="1" t="s">
        <v>6668</v>
      </c>
      <c r="BD3350" s="1" t="s">
        <v>13491</v>
      </c>
      <c r="BE3350" s="1" t="s">
        <v>13496</v>
      </c>
      <c r="BG3350" s="1" t="s">
        <v>60</v>
      </c>
      <c r="BH3350" s="1" t="s">
        <v>7012</v>
      </c>
      <c r="BI3350" s="1" t="s">
        <v>2395</v>
      </c>
      <c r="BJ3350" s="1" t="s">
        <v>9390</v>
      </c>
      <c r="BK3350" s="1" t="s">
        <v>60</v>
      </c>
      <c r="BL3350" s="1" t="s">
        <v>7012</v>
      </c>
      <c r="BM3350" s="1" t="s">
        <v>6149</v>
      </c>
      <c r="BN3350" s="1" t="s">
        <v>10734</v>
      </c>
      <c r="BO3350" s="1" t="s">
        <v>60</v>
      </c>
      <c r="BP3350" s="1" t="s">
        <v>7012</v>
      </c>
      <c r="BQ3350" s="1" t="s">
        <v>6150</v>
      </c>
      <c r="BR3350" s="1" t="s">
        <v>12234</v>
      </c>
      <c r="BS3350" s="1" t="s">
        <v>108</v>
      </c>
      <c r="BT3350" s="1" t="s">
        <v>8869</v>
      </c>
    </row>
    <row r="3351" spans="1:73" ht="13.5" customHeight="1" x14ac:dyDescent="0.25">
      <c r="A3351" s="4" t="str">
        <f t="shared" si="100"/>
        <v>1687_풍각남면_314</v>
      </c>
      <c r="B3351" s="1">
        <v>1687</v>
      </c>
      <c r="C3351" s="1" t="s">
        <v>11322</v>
      </c>
      <c r="D3351" s="1" t="s">
        <v>11323</v>
      </c>
      <c r="E3351" s="1">
        <v>3350</v>
      </c>
      <c r="F3351" s="1">
        <v>16</v>
      </c>
      <c r="G3351" s="1" t="s">
        <v>5971</v>
      </c>
      <c r="H3351" s="1" t="s">
        <v>6471</v>
      </c>
      <c r="I3351" s="1">
        <v>6</v>
      </c>
      <c r="L3351" s="1">
        <v>3</v>
      </c>
      <c r="M3351" s="1" t="s">
        <v>4020</v>
      </c>
      <c r="N3351" s="1" t="s">
        <v>8315</v>
      </c>
      <c r="S3351" s="1" t="s">
        <v>195</v>
      </c>
      <c r="T3351" s="1" t="s">
        <v>6600</v>
      </c>
      <c r="U3351" s="1" t="s">
        <v>53</v>
      </c>
      <c r="V3351" s="1" t="s">
        <v>6668</v>
      </c>
      <c r="Y3351" s="1" t="s">
        <v>677</v>
      </c>
      <c r="Z3351" s="1" t="s">
        <v>8643</v>
      </c>
      <c r="AC3351" s="1">
        <v>58</v>
      </c>
      <c r="AD3351" s="1" t="s">
        <v>1424</v>
      </c>
      <c r="AE3351" s="1" t="s">
        <v>8770</v>
      </c>
      <c r="AJ3351" s="1" t="s">
        <v>17</v>
      </c>
      <c r="AK3351" s="1" t="s">
        <v>8908</v>
      </c>
      <c r="AL3351" s="1" t="s">
        <v>86</v>
      </c>
      <c r="AM3351" s="1" t="s">
        <v>8853</v>
      </c>
      <c r="AN3351" s="1" t="s">
        <v>351</v>
      </c>
      <c r="AO3351" s="1" t="s">
        <v>8854</v>
      </c>
      <c r="AP3351" s="1" t="s">
        <v>58</v>
      </c>
      <c r="AQ3351" s="1" t="s">
        <v>6774</v>
      </c>
      <c r="AR3351" s="1" t="s">
        <v>6151</v>
      </c>
      <c r="AS3351" s="1" t="s">
        <v>9151</v>
      </c>
      <c r="AT3351" s="1" t="s">
        <v>44</v>
      </c>
      <c r="AU3351" s="1" t="s">
        <v>6669</v>
      </c>
      <c r="AV3351" s="1" t="s">
        <v>713</v>
      </c>
      <c r="AW3351" s="1" t="s">
        <v>7726</v>
      </c>
      <c r="BB3351" s="1" t="s">
        <v>46</v>
      </c>
      <c r="BC3351" s="1" t="s">
        <v>6783</v>
      </c>
      <c r="BD3351" s="1" t="s">
        <v>2276</v>
      </c>
      <c r="BE3351" s="1" t="s">
        <v>7651</v>
      </c>
      <c r="BG3351" s="1" t="s">
        <v>44</v>
      </c>
      <c r="BH3351" s="1" t="s">
        <v>6669</v>
      </c>
      <c r="BI3351" s="1" t="s">
        <v>6152</v>
      </c>
      <c r="BJ3351" s="1" t="s">
        <v>11893</v>
      </c>
      <c r="BK3351" s="1" t="s">
        <v>44</v>
      </c>
      <c r="BL3351" s="1" t="s">
        <v>6669</v>
      </c>
      <c r="BM3351" s="1" t="s">
        <v>6153</v>
      </c>
      <c r="BN3351" s="1" t="s">
        <v>10735</v>
      </c>
      <c r="BO3351" s="1" t="s">
        <v>60</v>
      </c>
      <c r="BP3351" s="1" t="s">
        <v>7012</v>
      </c>
      <c r="BQ3351" s="1" t="s">
        <v>6154</v>
      </c>
      <c r="BR3351" s="1" t="s">
        <v>12237</v>
      </c>
      <c r="BS3351" s="1" t="s">
        <v>522</v>
      </c>
      <c r="BT3351" s="1" t="s">
        <v>8889</v>
      </c>
    </row>
    <row r="3352" spans="1:73" ht="13.5" customHeight="1" x14ac:dyDescent="0.25">
      <c r="A3352" s="4" t="str">
        <f t="shared" si="100"/>
        <v>1687_풍각남면_314</v>
      </c>
      <c r="B3352" s="1">
        <v>1687</v>
      </c>
      <c r="C3352" s="1" t="s">
        <v>11322</v>
      </c>
      <c r="D3352" s="1" t="s">
        <v>11323</v>
      </c>
      <c r="E3352" s="1">
        <v>3351</v>
      </c>
      <c r="F3352" s="1">
        <v>16</v>
      </c>
      <c r="G3352" s="1" t="s">
        <v>5971</v>
      </c>
      <c r="H3352" s="1" t="s">
        <v>6471</v>
      </c>
      <c r="I3352" s="1">
        <v>6</v>
      </c>
      <c r="L3352" s="1">
        <v>3</v>
      </c>
      <c r="M3352" s="1" t="s">
        <v>4020</v>
      </c>
      <c r="N3352" s="1" t="s">
        <v>8315</v>
      </c>
      <c r="S3352" s="1" t="s">
        <v>93</v>
      </c>
      <c r="T3352" s="1" t="s">
        <v>6597</v>
      </c>
      <c r="Y3352" s="1" t="s">
        <v>2071</v>
      </c>
      <c r="Z3352" s="1" t="s">
        <v>8161</v>
      </c>
      <c r="AC3352" s="1">
        <v>10</v>
      </c>
      <c r="AD3352" s="1" t="s">
        <v>67</v>
      </c>
      <c r="AE3352" s="1" t="s">
        <v>8717</v>
      </c>
    </row>
    <row r="3353" spans="1:73" ht="13.5" customHeight="1" x14ac:dyDescent="0.25">
      <c r="A3353" s="4" t="str">
        <f t="shared" ref="A3353:A3386" si="101">HYPERLINK("http://kyu.snu.ac.kr/sdhj/index.jsp?type=hj/GK14817_00IH_0001_0315.jpg","1687_풍각남면_315")</f>
        <v>1687_풍각남면_315</v>
      </c>
      <c r="B3353" s="1">
        <v>1687</v>
      </c>
      <c r="C3353" s="1" t="s">
        <v>11322</v>
      </c>
      <c r="D3353" s="1" t="s">
        <v>11323</v>
      </c>
      <c r="E3353" s="1">
        <v>3352</v>
      </c>
      <c r="F3353" s="1">
        <v>16</v>
      </c>
      <c r="G3353" s="1" t="s">
        <v>5971</v>
      </c>
      <c r="H3353" s="1" t="s">
        <v>6471</v>
      </c>
      <c r="I3353" s="1">
        <v>6</v>
      </c>
      <c r="L3353" s="1">
        <v>4</v>
      </c>
      <c r="M3353" s="1" t="s">
        <v>6155</v>
      </c>
      <c r="N3353" s="1" t="s">
        <v>8312</v>
      </c>
      <c r="T3353" s="1" t="s">
        <v>11368</v>
      </c>
      <c r="U3353" s="1" t="s">
        <v>640</v>
      </c>
      <c r="V3353" s="1" t="s">
        <v>6711</v>
      </c>
      <c r="Y3353" s="1" t="s">
        <v>6155</v>
      </c>
      <c r="Z3353" s="1" t="s">
        <v>8312</v>
      </c>
      <c r="AC3353" s="1">
        <v>42</v>
      </c>
      <c r="AD3353" s="1" t="s">
        <v>307</v>
      </c>
      <c r="AE3353" s="1" t="s">
        <v>8745</v>
      </c>
      <c r="AJ3353" s="1" t="s">
        <v>17</v>
      </c>
      <c r="AK3353" s="1" t="s">
        <v>8908</v>
      </c>
      <c r="AL3353" s="1" t="s">
        <v>56</v>
      </c>
      <c r="AM3353" s="1" t="s">
        <v>11552</v>
      </c>
      <c r="AN3353" s="1" t="s">
        <v>109</v>
      </c>
      <c r="AO3353" s="1" t="s">
        <v>8966</v>
      </c>
      <c r="AP3353" s="1" t="s">
        <v>173</v>
      </c>
      <c r="AQ3353" s="1" t="s">
        <v>6934</v>
      </c>
      <c r="AR3353" s="1" t="s">
        <v>6156</v>
      </c>
      <c r="AS3353" s="1" t="s">
        <v>11665</v>
      </c>
      <c r="AT3353" s="1" t="s">
        <v>44</v>
      </c>
      <c r="AU3353" s="1" t="s">
        <v>6669</v>
      </c>
      <c r="AV3353" s="1" t="s">
        <v>6157</v>
      </c>
      <c r="AW3353" s="1" t="s">
        <v>7864</v>
      </c>
      <c r="BB3353" s="1" t="s">
        <v>46</v>
      </c>
      <c r="BC3353" s="1" t="s">
        <v>6783</v>
      </c>
      <c r="BD3353" s="1" t="s">
        <v>6158</v>
      </c>
      <c r="BE3353" s="1" t="s">
        <v>7515</v>
      </c>
      <c r="BG3353" s="1" t="s">
        <v>44</v>
      </c>
      <c r="BH3353" s="1" t="s">
        <v>6669</v>
      </c>
      <c r="BI3353" s="1" t="s">
        <v>137</v>
      </c>
      <c r="BJ3353" s="1" t="s">
        <v>7762</v>
      </c>
      <c r="BK3353" s="1" t="s">
        <v>44</v>
      </c>
      <c r="BL3353" s="1" t="s">
        <v>6669</v>
      </c>
      <c r="BM3353" s="1" t="s">
        <v>6159</v>
      </c>
      <c r="BN3353" s="1" t="s">
        <v>10736</v>
      </c>
      <c r="BO3353" s="1" t="s">
        <v>44</v>
      </c>
      <c r="BP3353" s="1" t="s">
        <v>6669</v>
      </c>
      <c r="BQ3353" s="1" t="s">
        <v>740</v>
      </c>
      <c r="BR3353" s="1" t="s">
        <v>7755</v>
      </c>
      <c r="BS3353" s="1" t="s">
        <v>56</v>
      </c>
      <c r="BT3353" s="1" t="s">
        <v>11552</v>
      </c>
    </row>
    <row r="3354" spans="1:73" ht="13.5" customHeight="1" x14ac:dyDescent="0.25">
      <c r="A3354" s="4" t="str">
        <f t="shared" si="101"/>
        <v>1687_풍각남면_315</v>
      </c>
      <c r="B3354" s="1">
        <v>1687</v>
      </c>
      <c r="C3354" s="1" t="s">
        <v>11322</v>
      </c>
      <c r="D3354" s="1" t="s">
        <v>11323</v>
      </c>
      <c r="E3354" s="1">
        <v>3353</v>
      </c>
      <c r="F3354" s="1">
        <v>16</v>
      </c>
      <c r="G3354" s="1" t="s">
        <v>5971</v>
      </c>
      <c r="H3354" s="1" t="s">
        <v>6471</v>
      </c>
      <c r="I3354" s="1">
        <v>6</v>
      </c>
      <c r="L3354" s="1">
        <v>4</v>
      </c>
      <c r="M3354" s="1" t="s">
        <v>6155</v>
      </c>
      <c r="N3354" s="1" t="s">
        <v>8312</v>
      </c>
      <c r="S3354" s="1" t="s">
        <v>52</v>
      </c>
      <c r="T3354" s="1" t="s">
        <v>6593</v>
      </c>
      <c r="U3354" s="1" t="s">
        <v>46</v>
      </c>
      <c r="V3354" s="1" t="s">
        <v>6783</v>
      </c>
      <c r="Y3354" s="1" t="s">
        <v>2999</v>
      </c>
      <c r="Z3354" s="1" t="s">
        <v>8435</v>
      </c>
      <c r="AC3354" s="1">
        <v>42</v>
      </c>
      <c r="AD3354" s="1" t="s">
        <v>307</v>
      </c>
      <c r="AE3354" s="1" t="s">
        <v>8745</v>
      </c>
      <c r="AJ3354" s="1" t="s">
        <v>17</v>
      </c>
      <c r="AK3354" s="1" t="s">
        <v>8908</v>
      </c>
      <c r="AL3354" s="1" t="s">
        <v>238</v>
      </c>
      <c r="AM3354" s="1" t="s">
        <v>8872</v>
      </c>
      <c r="AN3354" s="1" t="s">
        <v>693</v>
      </c>
      <c r="AO3354" s="1" t="s">
        <v>8970</v>
      </c>
      <c r="AP3354" s="1" t="s">
        <v>58</v>
      </c>
      <c r="AQ3354" s="1" t="s">
        <v>6774</v>
      </c>
      <c r="AR3354" s="1" t="s">
        <v>6160</v>
      </c>
      <c r="AS3354" s="1" t="s">
        <v>11674</v>
      </c>
      <c r="AT3354" s="1" t="s">
        <v>44</v>
      </c>
      <c r="AU3354" s="1" t="s">
        <v>6669</v>
      </c>
      <c r="AV3354" s="1" t="s">
        <v>2278</v>
      </c>
      <c r="AW3354" s="1" t="s">
        <v>7652</v>
      </c>
      <c r="BB3354" s="1" t="s">
        <v>46</v>
      </c>
      <c r="BC3354" s="1" t="s">
        <v>6783</v>
      </c>
      <c r="BD3354" s="1" t="s">
        <v>1771</v>
      </c>
      <c r="BE3354" s="1" t="s">
        <v>7542</v>
      </c>
      <c r="BG3354" s="1" t="s">
        <v>44</v>
      </c>
      <c r="BH3354" s="1" t="s">
        <v>6669</v>
      </c>
      <c r="BI3354" s="1" t="s">
        <v>889</v>
      </c>
      <c r="BJ3354" s="1" t="s">
        <v>9293</v>
      </c>
      <c r="BK3354" s="1" t="s">
        <v>1171</v>
      </c>
      <c r="BL3354" s="1" t="s">
        <v>7037</v>
      </c>
      <c r="BM3354" s="1" t="s">
        <v>6161</v>
      </c>
      <c r="BN3354" s="1" t="s">
        <v>10737</v>
      </c>
      <c r="BO3354" s="1" t="s">
        <v>44</v>
      </c>
      <c r="BP3354" s="1" t="s">
        <v>6669</v>
      </c>
      <c r="BQ3354" s="1" t="s">
        <v>6162</v>
      </c>
      <c r="BR3354" s="1" t="s">
        <v>11252</v>
      </c>
      <c r="BS3354" s="1" t="s">
        <v>522</v>
      </c>
      <c r="BT3354" s="1" t="s">
        <v>8889</v>
      </c>
    </row>
    <row r="3355" spans="1:73" ht="13.5" customHeight="1" x14ac:dyDescent="0.25">
      <c r="A3355" s="4" t="str">
        <f t="shared" si="101"/>
        <v>1687_풍각남면_315</v>
      </c>
      <c r="B3355" s="1">
        <v>1687</v>
      </c>
      <c r="C3355" s="1" t="s">
        <v>11322</v>
      </c>
      <c r="D3355" s="1" t="s">
        <v>11323</v>
      </c>
      <c r="E3355" s="1">
        <v>3354</v>
      </c>
      <c r="F3355" s="1">
        <v>16</v>
      </c>
      <c r="G3355" s="1" t="s">
        <v>5971</v>
      </c>
      <c r="H3355" s="1" t="s">
        <v>6471</v>
      </c>
      <c r="I3355" s="1">
        <v>6</v>
      </c>
      <c r="L3355" s="1">
        <v>4</v>
      </c>
      <c r="M3355" s="1" t="s">
        <v>6155</v>
      </c>
      <c r="N3355" s="1" t="s">
        <v>8312</v>
      </c>
      <c r="S3355" s="1" t="s">
        <v>66</v>
      </c>
      <c r="T3355" s="1" t="s">
        <v>11384</v>
      </c>
      <c r="Y3355" s="1" t="s">
        <v>6157</v>
      </c>
      <c r="Z3355" s="1" t="s">
        <v>7864</v>
      </c>
      <c r="AC3355" s="1">
        <v>70</v>
      </c>
      <c r="AD3355" s="1" t="s">
        <v>67</v>
      </c>
      <c r="AE3355" s="1" t="s">
        <v>8717</v>
      </c>
    </row>
    <row r="3356" spans="1:73" ht="13.5" customHeight="1" x14ac:dyDescent="0.25">
      <c r="A3356" s="4" t="str">
        <f t="shared" si="101"/>
        <v>1687_풍각남면_315</v>
      </c>
      <c r="B3356" s="1">
        <v>1687</v>
      </c>
      <c r="C3356" s="1" t="s">
        <v>11322</v>
      </c>
      <c r="D3356" s="1" t="s">
        <v>11323</v>
      </c>
      <c r="E3356" s="1">
        <v>3355</v>
      </c>
      <c r="F3356" s="1">
        <v>16</v>
      </c>
      <c r="G3356" s="1" t="s">
        <v>5971</v>
      </c>
      <c r="H3356" s="1" t="s">
        <v>6471</v>
      </c>
      <c r="I3356" s="1">
        <v>6</v>
      </c>
      <c r="L3356" s="1">
        <v>5</v>
      </c>
      <c r="M3356" s="1" t="s">
        <v>6163</v>
      </c>
      <c r="N3356" s="1" t="s">
        <v>8644</v>
      </c>
      <c r="T3356" s="1" t="s">
        <v>11369</v>
      </c>
      <c r="U3356" s="1" t="s">
        <v>640</v>
      </c>
      <c r="V3356" s="1" t="s">
        <v>6711</v>
      </c>
      <c r="Y3356" s="1" t="s">
        <v>6163</v>
      </c>
      <c r="Z3356" s="1" t="s">
        <v>8644</v>
      </c>
      <c r="AC3356" s="1">
        <v>53</v>
      </c>
      <c r="AD3356" s="1" t="s">
        <v>146</v>
      </c>
      <c r="AE3356" s="1" t="s">
        <v>8730</v>
      </c>
      <c r="AJ3356" s="1" t="s">
        <v>17</v>
      </c>
      <c r="AK3356" s="1" t="s">
        <v>8908</v>
      </c>
      <c r="AL3356" s="1" t="s">
        <v>522</v>
      </c>
      <c r="AM3356" s="1" t="s">
        <v>8889</v>
      </c>
      <c r="AN3356" s="1" t="s">
        <v>3155</v>
      </c>
      <c r="AO3356" s="1" t="s">
        <v>7934</v>
      </c>
      <c r="AP3356" s="1" t="s">
        <v>60</v>
      </c>
      <c r="AQ3356" s="1" t="s">
        <v>7012</v>
      </c>
      <c r="AR3356" s="1" t="s">
        <v>6164</v>
      </c>
      <c r="AS3356" s="1" t="s">
        <v>9152</v>
      </c>
      <c r="AT3356" s="1" t="s">
        <v>44</v>
      </c>
      <c r="AU3356" s="1" t="s">
        <v>6669</v>
      </c>
      <c r="AV3356" s="1" t="s">
        <v>3096</v>
      </c>
      <c r="AW3356" s="1" t="s">
        <v>8457</v>
      </c>
      <c r="BB3356" s="1" t="s">
        <v>46</v>
      </c>
      <c r="BC3356" s="1" t="s">
        <v>6783</v>
      </c>
      <c r="BD3356" s="1" t="s">
        <v>6165</v>
      </c>
      <c r="BE3356" s="1" t="s">
        <v>9887</v>
      </c>
      <c r="BG3356" s="1" t="s">
        <v>60</v>
      </c>
      <c r="BH3356" s="1" t="s">
        <v>7012</v>
      </c>
      <c r="BI3356" s="1" t="s">
        <v>5979</v>
      </c>
      <c r="BJ3356" s="1" t="s">
        <v>11787</v>
      </c>
      <c r="BK3356" s="1" t="s">
        <v>60</v>
      </c>
      <c r="BL3356" s="1" t="s">
        <v>7012</v>
      </c>
      <c r="BM3356" s="1" t="s">
        <v>4045</v>
      </c>
      <c r="BN3356" s="1" t="s">
        <v>11932</v>
      </c>
      <c r="BO3356" s="1" t="s">
        <v>60</v>
      </c>
      <c r="BP3356" s="1" t="s">
        <v>7012</v>
      </c>
      <c r="BQ3356" s="1" t="s">
        <v>6166</v>
      </c>
      <c r="BR3356" s="1" t="s">
        <v>11253</v>
      </c>
      <c r="BS3356" s="1" t="s">
        <v>163</v>
      </c>
      <c r="BT3356" s="1" t="s">
        <v>8851</v>
      </c>
    </row>
    <row r="3357" spans="1:73" ht="13.5" customHeight="1" x14ac:dyDescent="0.25">
      <c r="A3357" s="4" t="str">
        <f t="shared" si="101"/>
        <v>1687_풍각남면_315</v>
      </c>
      <c r="B3357" s="1">
        <v>1687</v>
      </c>
      <c r="C3357" s="1" t="s">
        <v>11322</v>
      </c>
      <c r="D3357" s="1" t="s">
        <v>11323</v>
      </c>
      <c r="E3357" s="1">
        <v>3356</v>
      </c>
      <c r="F3357" s="1">
        <v>16</v>
      </c>
      <c r="G3357" s="1" t="s">
        <v>5971</v>
      </c>
      <c r="H3357" s="1" t="s">
        <v>6471</v>
      </c>
      <c r="I3357" s="1">
        <v>6</v>
      </c>
      <c r="L3357" s="1">
        <v>5</v>
      </c>
      <c r="M3357" s="1" t="s">
        <v>6163</v>
      </c>
      <c r="N3357" s="1" t="s">
        <v>8644</v>
      </c>
      <c r="S3357" s="1" t="s">
        <v>52</v>
      </c>
      <c r="T3357" s="1" t="s">
        <v>6593</v>
      </c>
      <c r="U3357" s="1" t="s">
        <v>53</v>
      </c>
      <c r="V3357" s="1" t="s">
        <v>6668</v>
      </c>
      <c r="Y3357" s="1" t="s">
        <v>5384</v>
      </c>
      <c r="Z3357" s="1" t="s">
        <v>8448</v>
      </c>
      <c r="AC3357" s="1">
        <v>34</v>
      </c>
      <c r="AD3357" s="1" t="s">
        <v>55</v>
      </c>
      <c r="AE3357" s="1" t="s">
        <v>8716</v>
      </c>
      <c r="AJ3357" s="1" t="s">
        <v>17</v>
      </c>
      <c r="AK3357" s="1" t="s">
        <v>8908</v>
      </c>
      <c r="AL3357" s="1" t="s">
        <v>51</v>
      </c>
      <c r="AM3357" s="1" t="s">
        <v>8849</v>
      </c>
      <c r="AN3357" s="1" t="s">
        <v>598</v>
      </c>
      <c r="AO3357" s="1" t="s">
        <v>8969</v>
      </c>
      <c r="AP3357" s="1" t="s">
        <v>58</v>
      </c>
      <c r="AQ3357" s="1" t="s">
        <v>6774</v>
      </c>
      <c r="AR3357" s="1" t="s">
        <v>6167</v>
      </c>
      <c r="AS3357" s="1" t="s">
        <v>9153</v>
      </c>
      <c r="AT3357" s="1" t="s">
        <v>6023</v>
      </c>
      <c r="AU3357" s="1" t="s">
        <v>9241</v>
      </c>
      <c r="AV3357" s="1" t="s">
        <v>5462</v>
      </c>
      <c r="AW3357" s="1" t="s">
        <v>9653</v>
      </c>
      <c r="BB3357" s="1" t="s">
        <v>46</v>
      </c>
      <c r="BC3357" s="1" t="s">
        <v>6783</v>
      </c>
      <c r="BD3357" s="1" t="s">
        <v>6168</v>
      </c>
      <c r="BE3357" s="1" t="s">
        <v>9888</v>
      </c>
      <c r="BG3357" s="1" t="s">
        <v>78</v>
      </c>
      <c r="BH3357" s="1" t="s">
        <v>6689</v>
      </c>
      <c r="BI3357" s="1" t="s">
        <v>5464</v>
      </c>
      <c r="BJ3357" s="1" t="s">
        <v>9029</v>
      </c>
      <c r="BK3357" s="1" t="s">
        <v>1101</v>
      </c>
      <c r="BL3357" s="1" t="s">
        <v>9206</v>
      </c>
      <c r="BM3357" s="1" t="s">
        <v>567</v>
      </c>
      <c r="BN3357" s="1" t="s">
        <v>9325</v>
      </c>
      <c r="BO3357" s="1" t="s">
        <v>78</v>
      </c>
      <c r="BP3357" s="1" t="s">
        <v>6689</v>
      </c>
      <c r="BQ3357" s="1" t="s">
        <v>6169</v>
      </c>
      <c r="BR3357" s="1" t="s">
        <v>12042</v>
      </c>
      <c r="BS3357" s="1" t="s">
        <v>56</v>
      </c>
      <c r="BT3357" s="1" t="s">
        <v>11552</v>
      </c>
    </row>
    <row r="3358" spans="1:73" ht="13.5" customHeight="1" x14ac:dyDescent="0.25">
      <c r="A3358" s="4" t="str">
        <f t="shared" si="101"/>
        <v>1687_풍각남면_315</v>
      </c>
      <c r="B3358" s="1">
        <v>1687</v>
      </c>
      <c r="C3358" s="1" t="s">
        <v>11322</v>
      </c>
      <c r="D3358" s="1" t="s">
        <v>11323</v>
      </c>
      <c r="E3358" s="1">
        <v>3357</v>
      </c>
      <c r="F3358" s="1">
        <v>16</v>
      </c>
      <c r="G3358" s="1" t="s">
        <v>5971</v>
      </c>
      <c r="H3358" s="1" t="s">
        <v>6471</v>
      </c>
      <c r="I3358" s="1">
        <v>6</v>
      </c>
      <c r="L3358" s="1">
        <v>5</v>
      </c>
      <c r="M3358" s="1" t="s">
        <v>6163</v>
      </c>
      <c r="N3358" s="1" t="s">
        <v>8644</v>
      </c>
      <c r="S3358" s="1" t="s">
        <v>70</v>
      </c>
      <c r="T3358" s="1" t="s">
        <v>6596</v>
      </c>
      <c r="Y3358" s="1" t="s">
        <v>6170</v>
      </c>
      <c r="Z3358" s="1" t="s">
        <v>7822</v>
      </c>
      <c r="AF3358" s="1" t="s">
        <v>4510</v>
      </c>
      <c r="AG3358" s="1" t="s">
        <v>8814</v>
      </c>
    </row>
    <row r="3359" spans="1:73" ht="13.5" customHeight="1" x14ac:dyDescent="0.25">
      <c r="A3359" s="4" t="str">
        <f t="shared" si="101"/>
        <v>1687_풍각남면_315</v>
      </c>
      <c r="B3359" s="1">
        <v>1687</v>
      </c>
      <c r="C3359" s="1" t="s">
        <v>11322</v>
      </c>
      <c r="D3359" s="1" t="s">
        <v>11323</v>
      </c>
      <c r="E3359" s="1">
        <v>3358</v>
      </c>
      <c r="F3359" s="1">
        <v>16</v>
      </c>
      <c r="G3359" s="1" t="s">
        <v>5971</v>
      </c>
      <c r="H3359" s="1" t="s">
        <v>6471</v>
      </c>
      <c r="I3359" s="1">
        <v>6</v>
      </c>
      <c r="L3359" s="1">
        <v>5</v>
      </c>
      <c r="M3359" s="1" t="s">
        <v>6163</v>
      </c>
      <c r="N3359" s="1" t="s">
        <v>8644</v>
      </c>
      <c r="S3359" s="1" t="s">
        <v>463</v>
      </c>
      <c r="T3359" s="1" t="s">
        <v>6606</v>
      </c>
      <c r="U3359" s="1" t="s">
        <v>1171</v>
      </c>
      <c r="V3359" s="1" t="s">
        <v>7037</v>
      </c>
      <c r="Y3359" s="1" t="s">
        <v>1272</v>
      </c>
      <c r="Z3359" s="1" t="s">
        <v>7393</v>
      </c>
      <c r="AC3359" s="1">
        <v>18</v>
      </c>
      <c r="AD3359" s="1" t="s">
        <v>801</v>
      </c>
      <c r="AE3359" s="1" t="s">
        <v>7937</v>
      </c>
      <c r="AT3359" s="1" t="s">
        <v>44</v>
      </c>
      <c r="AU3359" s="1" t="s">
        <v>6669</v>
      </c>
      <c r="AV3359" s="1" t="s">
        <v>2626</v>
      </c>
      <c r="AW3359" s="1" t="s">
        <v>7739</v>
      </c>
      <c r="BB3359" s="1" t="s">
        <v>46</v>
      </c>
      <c r="BC3359" s="1" t="s">
        <v>6783</v>
      </c>
      <c r="BD3359" s="1" t="s">
        <v>1451</v>
      </c>
      <c r="BE3359" s="1" t="s">
        <v>7447</v>
      </c>
    </row>
    <row r="3360" spans="1:73" ht="13.5" customHeight="1" x14ac:dyDescent="0.25">
      <c r="A3360" s="4" t="str">
        <f t="shared" si="101"/>
        <v>1687_풍각남면_315</v>
      </c>
      <c r="B3360" s="1">
        <v>1687</v>
      </c>
      <c r="C3360" s="1" t="s">
        <v>11322</v>
      </c>
      <c r="D3360" s="1" t="s">
        <v>11323</v>
      </c>
      <c r="E3360" s="1">
        <v>3359</v>
      </c>
      <c r="F3360" s="1">
        <v>16</v>
      </c>
      <c r="G3360" s="1" t="s">
        <v>5971</v>
      </c>
      <c r="H3360" s="1" t="s">
        <v>6471</v>
      </c>
      <c r="I3360" s="1">
        <v>7</v>
      </c>
      <c r="J3360" s="1" t="s">
        <v>6171</v>
      </c>
      <c r="K3360" s="1" t="s">
        <v>6570</v>
      </c>
      <c r="L3360" s="1">
        <v>1</v>
      </c>
      <c r="M3360" s="1" t="s">
        <v>3096</v>
      </c>
      <c r="N3360" s="1" t="s">
        <v>8457</v>
      </c>
      <c r="T3360" s="1" t="s">
        <v>11368</v>
      </c>
      <c r="U3360" s="1" t="s">
        <v>44</v>
      </c>
      <c r="V3360" s="1" t="s">
        <v>6669</v>
      </c>
      <c r="Y3360" s="1" t="s">
        <v>3096</v>
      </c>
      <c r="Z3360" s="1" t="s">
        <v>8457</v>
      </c>
      <c r="AC3360" s="1">
        <v>60</v>
      </c>
      <c r="AD3360" s="1" t="s">
        <v>776</v>
      </c>
      <c r="AE3360" s="1" t="s">
        <v>8768</v>
      </c>
      <c r="AJ3360" s="1" t="s">
        <v>17</v>
      </c>
      <c r="AK3360" s="1" t="s">
        <v>8908</v>
      </c>
      <c r="AL3360" s="1" t="s">
        <v>522</v>
      </c>
      <c r="AM3360" s="1" t="s">
        <v>8889</v>
      </c>
      <c r="AN3360" s="1" t="s">
        <v>5976</v>
      </c>
      <c r="AO3360" s="1" t="s">
        <v>8987</v>
      </c>
      <c r="AP3360" s="1" t="s">
        <v>58</v>
      </c>
      <c r="AQ3360" s="1" t="s">
        <v>6774</v>
      </c>
      <c r="AR3360" s="1" t="s">
        <v>5977</v>
      </c>
      <c r="AS3360" s="1" t="s">
        <v>9147</v>
      </c>
      <c r="AT3360" s="1" t="s">
        <v>60</v>
      </c>
      <c r="AU3360" s="1" t="s">
        <v>7012</v>
      </c>
      <c r="AV3360" s="1" t="s">
        <v>5979</v>
      </c>
      <c r="AW3360" s="1" t="s">
        <v>11787</v>
      </c>
      <c r="BB3360" s="1" t="s">
        <v>46</v>
      </c>
      <c r="BC3360" s="1" t="s">
        <v>6783</v>
      </c>
      <c r="BD3360" s="1" t="s">
        <v>14011</v>
      </c>
      <c r="BE3360" s="1" t="s">
        <v>11864</v>
      </c>
      <c r="BG3360" s="1" t="s">
        <v>60</v>
      </c>
      <c r="BH3360" s="1" t="s">
        <v>7012</v>
      </c>
      <c r="BI3360" s="1" t="s">
        <v>4045</v>
      </c>
      <c r="BJ3360" s="1" t="s">
        <v>11786</v>
      </c>
      <c r="BK3360" s="1" t="s">
        <v>348</v>
      </c>
      <c r="BL3360" s="1" t="s">
        <v>9000</v>
      </c>
      <c r="BM3360" s="1" t="s">
        <v>6172</v>
      </c>
      <c r="BN3360" s="1" t="s">
        <v>10309</v>
      </c>
      <c r="BO3360" s="1" t="s">
        <v>423</v>
      </c>
      <c r="BP3360" s="1" t="s">
        <v>8997</v>
      </c>
      <c r="BQ3360" s="1" t="s">
        <v>6013</v>
      </c>
      <c r="BR3360" s="1" t="s">
        <v>11237</v>
      </c>
      <c r="BS3360" s="1" t="s">
        <v>196</v>
      </c>
      <c r="BT3360" s="1" t="s">
        <v>8873</v>
      </c>
    </row>
    <row r="3361" spans="1:72" ht="13.5" customHeight="1" x14ac:dyDescent="0.25">
      <c r="A3361" s="4" t="str">
        <f t="shared" si="101"/>
        <v>1687_풍각남면_315</v>
      </c>
      <c r="B3361" s="1">
        <v>1687</v>
      </c>
      <c r="C3361" s="1" t="s">
        <v>11322</v>
      </c>
      <c r="D3361" s="1" t="s">
        <v>11323</v>
      </c>
      <c r="E3361" s="1">
        <v>3360</v>
      </c>
      <c r="F3361" s="1">
        <v>16</v>
      </c>
      <c r="G3361" s="1" t="s">
        <v>5971</v>
      </c>
      <c r="H3361" s="1" t="s">
        <v>6471</v>
      </c>
      <c r="I3361" s="1">
        <v>7</v>
      </c>
      <c r="L3361" s="1">
        <v>1</v>
      </c>
      <c r="M3361" s="1" t="s">
        <v>3096</v>
      </c>
      <c r="N3361" s="1" t="s">
        <v>8457</v>
      </c>
      <c r="S3361" s="1" t="s">
        <v>52</v>
      </c>
      <c r="T3361" s="1" t="s">
        <v>6593</v>
      </c>
      <c r="U3361" s="1" t="s">
        <v>53</v>
      </c>
      <c r="V3361" s="1" t="s">
        <v>6668</v>
      </c>
      <c r="Y3361" s="1" t="s">
        <v>647</v>
      </c>
      <c r="Z3361" s="1" t="s">
        <v>7230</v>
      </c>
      <c r="AC3361" s="1">
        <v>50</v>
      </c>
      <c r="AD3361" s="1" t="s">
        <v>533</v>
      </c>
      <c r="AE3361" s="1" t="s">
        <v>7162</v>
      </c>
      <c r="AJ3361" s="1" t="s">
        <v>17</v>
      </c>
      <c r="AK3361" s="1" t="s">
        <v>8908</v>
      </c>
      <c r="AL3361" s="1" t="s">
        <v>522</v>
      </c>
      <c r="AM3361" s="1" t="s">
        <v>8889</v>
      </c>
      <c r="AN3361" s="1" t="s">
        <v>108</v>
      </c>
      <c r="AO3361" s="1" t="s">
        <v>8869</v>
      </c>
      <c r="AP3361" s="1" t="s">
        <v>60</v>
      </c>
      <c r="AQ3361" s="1" t="s">
        <v>7012</v>
      </c>
      <c r="AR3361" s="1" t="s">
        <v>6173</v>
      </c>
      <c r="AS3361" s="1" t="s">
        <v>9154</v>
      </c>
      <c r="AT3361" s="1" t="s">
        <v>60</v>
      </c>
      <c r="AU3361" s="1" t="s">
        <v>7012</v>
      </c>
      <c r="AV3361" s="1" t="s">
        <v>6174</v>
      </c>
      <c r="AW3361" s="1" t="s">
        <v>9727</v>
      </c>
      <c r="BB3361" s="1" t="s">
        <v>46</v>
      </c>
      <c r="BC3361" s="1" t="s">
        <v>6783</v>
      </c>
      <c r="BD3361" s="1" t="s">
        <v>1465</v>
      </c>
      <c r="BE3361" s="1" t="s">
        <v>7451</v>
      </c>
      <c r="BG3361" s="1" t="s">
        <v>60</v>
      </c>
      <c r="BH3361" s="1" t="s">
        <v>7012</v>
      </c>
      <c r="BI3361" s="1" t="s">
        <v>4249</v>
      </c>
      <c r="BJ3361" s="1" t="s">
        <v>9553</v>
      </c>
      <c r="BK3361" s="1" t="s">
        <v>60</v>
      </c>
      <c r="BL3361" s="1" t="s">
        <v>7012</v>
      </c>
      <c r="BM3361" s="1" t="s">
        <v>2517</v>
      </c>
      <c r="BN3361" s="1" t="s">
        <v>10511</v>
      </c>
      <c r="BO3361" s="1" t="s">
        <v>60</v>
      </c>
      <c r="BP3361" s="1" t="s">
        <v>7012</v>
      </c>
      <c r="BQ3361" s="1" t="s">
        <v>6175</v>
      </c>
      <c r="BR3361" s="1" t="s">
        <v>11981</v>
      </c>
      <c r="BS3361" s="1" t="s">
        <v>56</v>
      </c>
      <c r="BT3361" s="1" t="s">
        <v>11552</v>
      </c>
    </row>
    <row r="3362" spans="1:72" ht="13.5" customHeight="1" x14ac:dyDescent="0.25">
      <c r="A3362" s="4" t="str">
        <f t="shared" si="101"/>
        <v>1687_풍각남면_315</v>
      </c>
      <c r="B3362" s="1">
        <v>1687</v>
      </c>
      <c r="C3362" s="1" t="s">
        <v>11322</v>
      </c>
      <c r="D3362" s="1" t="s">
        <v>11323</v>
      </c>
      <c r="E3362" s="1">
        <v>3361</v>
      </c>
      <c r="F3362" s="1">
        <v>16</v>
      </c>
      <c r="G3362" s="1" t="s">
        <v>5971</v>
      </c>
      <c r="H3362" s="1" t="s">
        <v>6471</v>
      </c>
      <c r="I3362" s="1">
        <v>7</v>
      </c>
      <c r="L3362" s="1">
        <v>2</v>
      </c>
      <c r="M3362" s="1" t="s">
        <v>1187</v>
      </c>
      <c r="N3362" s="1" t="s">
        <v>7366</v>
      </c>
      <c r="T3362" s="1" t="s">
        <v>11369</v>
      </c>
      <c r="U3362" s="1" t="s">
        <v>640</v>
      </c>
      <c r="V3362" s="1" t="s">
        <v>6711</v>
      </c>
      <c r="Y3362" s="1" t="s">
        <v>1187</v>
      </c>
      <c r="Z3362" s="1" t="s">
        <v>7366</v>
      </c>
      <c r="AC3362" s="1">
        <v>38</v>
      </c>
      <c r="AD3362" s="1" t="s">
        <v>85</v>
      </c>
      <c r="AE3362" s="1" t="s">
        <v>8720</v>
      </c>
      <c r="AJ3362" s="1" t="s">
        <v>17</v>
      </c>
      <c r="AK3362" s="1" t="s">
        <v>8908</v>
      </c>
      <c r="AL3362" s="1" t="s">
        <v>522</v>
      </c>
      <c r="AM3362" s="1" t="s">
        <v>8889</v>
      </c>
      <c r="AN3362" s="1" t="s">
        <v>41</v>
      </c>
      <c r="AO3362" s="1" t="s">
        <v>6620</v>
      </c>
      <c r="AP3362" s="1" t="s">
        <v>60</v>
      </c>
      <c r="AQ3362" s="1" t="s">
        <v>7012</v>
      </c>
      <c r="AR3362" s="1" t="s">
        <v>6176</v>
      </c>
      <c r="AS3362" s="1" t="s">
        <v>9155</v>
      </c>
      <c r="AT3362" s="1" t="s">
        <v>44</v>
      </c>
      <c r="AU3362" s="1" t="s">
        <v>6669</v>
      </c>
      <c r="AV3362" s="1" t="s">
        <v>3096</v>
      </c>
      <c r="AW3362" s="1" t="s">
        <v>8457</v>
      </c>
      <c r="BB3362" s="1" t="s">
        <v>53</v>
      </c>
      <c r="BC3362" s="1" t="s">
        <v>6668</v>
      </c>
      <c r="BD3362" s="1" t="s">
        <v>1008</v>
      </c>
      <c r="BE3362" s="1" t="s">
        <v>7314</v>
      </c>
      <c r="BG3362" s="1" t="s">
        <v>60</v>
      </c>
      <c r="BH3362" s="1" t="s">
        <v>7012</v>
      </c>
      <c r="BI3362" s="1" t="s">
        <v>5979</v>
      </c>
      <c r="BJ3362" s="1" t="s">
        <v>11787</v>
      </c>
      <c r="BK3362" s="1" t="s">
        <v>60</v>
      </c>
      <c r="BL3362" s="1" t="s">
        <v>7012</v>
      </c>
      <c r="BM3362" s="1" t="s">
        <v>4045</v>
      </c>
      <c r="BN3362" s="1" t="s">
        <v>11932</v>
      </c>
      <c r="BO3362" s="1" t="s">
        <v>297</v>
      </c>
      <c r="BP3362" s="1" t="s">
        <v>11399</v>
      </c>
      <c r="BQ3362" s="1" t="s">
        <v>6166</v>
      </c>
      <c r="BR3362" s="1" t="s">
        <v>11253</v>
      </c>
      <c r="BS3362" s="1" t="s">
        <v>163</v>
      </c>
      <c r="BT3362" s="1" t="s">
        <v>8851</v>
      </c>
    </row>
    <row r="3363" spans="1:72" ht="13.5" customHeight="1" x14ac:dyDescent="0.25">
      <c r="A3363" s="4" t="str">
        <f t="shared" si="101"/>
        <v>1687_풍각남면_315</v>
      </c>
      <c r="B3363" s="1">
        <v>1687</v>
      </c>
      <c r="C3363" s="1" t="s">
        <v>11322</v>
      </c>
      <c r="D3363" s="1" t="s">
        <v>11323</v>
      </c>
      <c r="E3363" s="1">
        <v>3362</v>
      </c>
      <c r="F3363" s="1">
        <v>16</v>
      </c>
      <c r="G3363" s="1" t="s">
        <v>5971</v>
      </c>
      <c r="H3363" s="1" t="s">
        <v>6471</v>
      </c>
      <c r="I3363" s="1">
        <v>7</v>
      </c>
      <c r="L3363" s="1">
        <v>2</v>
      </c>
      <c r="M3363" s="1" t="s">
        <v>1187</v>
      </c>
      <c r="N3363" s="1" t="s">
        <v>7366</v>
      </c>
      <c r="S3363" s="1" t="s">
        <v>52</v>
      </c>
      <c r="T3363" s="1" t="s">
        <v>6593</v>
      </c>
      <c r="U3363" s="1" t="s">
        <v>53</v>
      </c>
      <c r="V3363" s="1" t="s">
        <v>6668</v>
      </c>
      <c r="Y3363" s="1" t="s">
        <v>5728</v>
      </c>
      <c r="Z3363" s="1" t="s">
        <v>8645</v>
      </c>
      <c r="AC3363" s="1">
        <v>31</v>
      </c>
      <c r="AD3363" s="1" t="s">
        <v>247</v>
      </c>
      <c r="AE3363" s="1" t="s">
        <v>8741</v>
      </c>
      <c r="AJ3363" s="1" t="s">
        <v>17</v>
      </c>
      <c r="AK3363" s="1" t="s">
        <v>8908</v>
      </c>
      <c r="AL3363" s="1" t="s">
        <v>163</v>
      </c>
      <c r="AM3363" s="1" t="s">
        <v>8851</v>
      </c>
      <c r="AN3363" s="1" t="s">
        <v>636</v>
      </c>
      <c r="AO3363" s="1" t="s">
        <v>8934</v>
      </c>
      <c r="AP3363" s="1" t="s">
        <v>60</v>
      </c>
      <c r="AQ3363" s="1" t="s">
        <v>7012</v>
      </c>
      <c r="AR3363" s="1" t="s">
        <v>6177</v>
      </c>
      <c r="AS3363" s="1" t="s">
        <v>9042</v>
      </c>
      <c r="AT3363" s="1" t="s">
        <v>44</v>
      </c>
      <c r="AU3363" s="1" t="s">
        <v>6669</v>
      </c>
      <c r="AV3363" s="1" t="s">
        <v>5290</v>
      </c>
      <c r="AW3363" s="1" t="s">
        <v>9273</v>
      </c>
      <c r="BB3363" s="1" t="s">
        <v>46</v>
      </c>
      <c r="BC3363" s="1" t="s">
        <v>6783</v>
      </c>
      <c r="BD3363" s="1" t="s">
        <v>6178</v>
      </c>
      <c r="BE3363" s="1" t="s">
        <v>9761</v>
      </c>
      <c r="BG3363" s="1" t="s">
        <v>44</v>
      </c>
      <c r="BH3363" s="1" t="s">
        <v>6669</v>
      </c>
      <c r="BI3363" s="1" t="s">
        <v>651</v>
      </c>
      <c r="BJ3363" s="1" t="s">
        <v>9973</v>
      </c>
      <c r="BK3363" s="1" t="s">
        <v>44</v>
      </c>
      <c r="BL3363" s="1" t="s">
        <v>6669</v>
      </c>
      <c r="BM3363" s="1" t="s">
        <v>652</v>
      </c>
      <c r="BN3363" s="1" t="s">
        <v>10409</v>
      </c>
      <c r="BO3363" s="1" t="s">
        <v>44</v>
      </c>
      <c r="BP3363" s="1" t="s">
        <v>6669</v>
      </c>
      <c r="BQ3363" s="1" t="s">
        <v>14012</v>
      </c>
      <c r="BR3363" s="1" t="s">
        <v>12209</v>
      </c>
      <c r="BS3363" s="1" t="s">
        <v>163</v>
      </c>
      <c r="BT3363" s="1" t="s">
        <v>8851</v>
      </c>
    </row>
    <row r="3364" spans="1:72" ht="13.5" customHeight="1" x14ac:dyDescent="0.25">
      <c r="A3364" s="4" t="str">
        <f t="shared" si="101"/>
        <v>1687_풍각남면_315</v>
      </c>
      <c r="B3364" s="1">
        <v>1687</v>
      </c>
      <c r="C3364" s="1" t="s">
        <v>11322</v>
      </c>
      <c r="D3364" s="1" t="s">
        <v>11323</v>
      </c>
      <c r="E3364" s="1">
        <v>3363</v>
      </c>
      <c r="F3364" s="1">
        <v>16</v>
      </c>
      <c r="G3364" s="1" t="s">
        <v>5971</v>
      </c>
      <c r="H3364" s="1" t="s">
        <v>6471</v>
      </c>
      <c r="I3364" s="1">
        <v>7</v>
      </c>
      <c r="L3364" s="1">
        <v>2</v>
      </c>
      <c r="M3364" s="1" t="s">
        <v>1187</v>
      </c>
      <c r="N3364" s="1" t="s">
        <v>7366</v>
      </c>
      <c r="S3364" s="1" t="s">
        <v>70</v>
      </c>
      <c r="T3364" s="1" t="s">
        <v>6596</v>
      </c>
      <c r="Y3364" s="1" t="s">
        <v>2999</v>
      </c>
      <c r="Z3364" s="1" t="s">
        <v>8435</v>
      </c>
      <c r="AC3364" s="1">
        <v>4</v>
      </c>
      <c r="AD3364" s="1" t="s">
        <v>72</v>
      </c>
      <c r="AE3364" s="1" t="s">
        <v>8718</v>
      </c>
    </row>
    <row r="3365" spans="1:72" ht="13.5" customHeight="1" x14ac:dyDescent="0.25">
      <c r="A3365" s="4" t="str">
        <f t="shared" si="101"/>
        <v>1687_풍각남면_315</v>
      </c>
      <c r="B3365" s="1">
        <v>1687</v>
      </c>
      <c r="C3365" s="1" t="s">
        <v>11322</v>
      </c>
      <c r="D3365" s="1" t="s">
        <v>11323</v>
      </c>
      <c r="E3365" s="1">
        <v>3364</v>
      </c>
      <c r="F3365" s="1">
        <v>16</v>
      </c>
      <c r="G3365" s="1" t="s">
        <v>5971</v>
      </c>
      <c r="H3365" s="1" t="s">
        <v>6471</v>
      </c>
      <c r="I3365" s="1">
        <v>7</v>
      </c>
      <c r="L3365" s="1">
        <v>3</v>
      </c>
      <c r="M3365" s="1" t="s">
        <v>332</v>
      </c>
      <c r="N3365" s="1" t="s">
        <v>7162</v>
      </c>
      <c r="T3365" s="1" t="s">
        <v>11368</v>
      </c>
      <c r="U3365" s="1" t="s">
        <v>640</v>
      </c>
      <c r="V3365" s="1" t="s">
        <v>6711</v>
      </c>
      <c r="Y3365" s="1" t="s">
        <v>332</v>
      </c>
      <c r="Z3365" s="1" t="s">
        <v>7162</v>
      </c>
      <c r="AC3365" s="1">
        <v>51</v>
      </c>
      <c r="AD3365" s="1" t="s">
        <v>107</v>
      </c>
      <c r="AE3365" s="1" t="s">
        <v>8723</v>
      </c>
      <c r="AJ3365" s="1" t="s">
        <v>17</v>
      </c>
      <c r="AK3365" s="1" t="s">
        <v>8908</v>
      </c>
      <c r="AL3365" s="1" t="s">
        <v>51</v>
      </c>
      <c r="AM3365" s="1" t="s">
        <v>8849</v>
      </c>
      <c r="AN3365" s="1" t="s">
        <v>1118</v>
      </c>
      <c r="AO3365" s="1" t="s">
        <v>8898</v>
      </c>
      <c r="AP3365" s="1" t="s">
        <v>58</v>
      </c>
      <c r="AQ3365" s="1" t="s">
        <v>6774</v>
      </c>
      <c r="AR3365" s="1" t="s">
        <v>1934</v>
      </c>
      <c r="AS3365" s="1" t="s">
        <v>11676</v>
      </c>
      <c r="AT3365" s="1" t="s">
        <v>60</v>
      </c>
      <c r="AU3365" s="1" t="s">
        <v>7012</v>
      </c>
      <c r="AV3365" s="1" t="s">
        <v>1526</v>
      </c>
      <c r="AW3365" s="1" t="s">
        <v>7473</v>
      </c>
      <c r="BB3365" s="1" t="s">
        <v>46</v>
      </c>
      <c r="BC3365" s="1" t="s">
        <v>6783</v>
      </c>
      <c r="BD3365" s="1" t="s">
        <v>4915</v>
      </c>
      <c r="BE3365" s="1" t="s">
        <v>8327</v>
      </c>
      <c r="BG3365" s="1" t="s">
        <v>60</v>
      </c>
      <c r="BH3365" s="1" t="s">
        <v>7012</v>
      </c>
      <c r="BI3365" s="1" t="s">
        <v>234</v>
      </c>
      <c r="BJ3365" s="1" t="s">
        <v>9252</v>
      </c>
      <c r="BK3365" s="1" t="s">
        <v>60</v>
      </c>
      <c r="BL3365" s="1" t="s">
        <v>7012</v>
      </c>
      <c r="BM3365" s="1" t="s">
        <v>1933</v>
      </c>
      <c r="BN3365" s="1" t="s">
        <v>9723</v>
      </c>
      <c r="BO3365" s="1" t="s">
        <v>44</v>
      </c>
      <c r="BP3365" s="1" t="s">
        <v>6669</v>
      </c>
      <c r="BQ3365" s="1" t="s">
        <v>6179</v>
      </c>
      <c r="BR3365" s="1" t="s">
        <v>11254</v>
      </c>
      <c r="BS3365" s="1" t="s">
        <v>56</v>
      </c>
      <c r="BT3365" s="1" t="s">
        <v>11552</v>
      </c>
    </row>
    <row r="3366" spans="1:72" ht="13.5" customHeight="1" x14ac:dyDescent="0.25">
      <c r="A3366" s="4" t="str">
        <f t="shared" si="101"/>
        <v>1687_풍각남면_315</v>
      </c>
      <c r="B3366" s="1">
        <v>1687</v>
      </c>
      <c r="C3366" s="1" t="s">
        <v>11322</v>
      </c>
      <c r="D3366" s="1" t="s">
        <v>11323</v>
      </c>
      <c r="E3366" s="1">
        <v>3365</v>
      </c>
      <c r="F3366" s="1">
        <v>16</v>
      </c>
      <c r="G3366" s="1" t="s">
        <v>5971</v>
      </c>
      <c r="H3366" s="1" t="s">
        <v>6471</v>
      </c>
      <c r="I3366" s="1">
        <v>7</v>
      </c>
      <c r="L3366" s="1">
        <v>3</v>
      </c>
      <c r="M3366" s="1" t="s">
        <v>332</v>
      </c>
      <c r="N3366" s="1" t="s">
        <v>7162</v>
      </c>
      <c r="S3366" s="1" t="s">
        <v>52</v>
      </c>
      <c r="T3366" s="1" t="s">
        <v>6593</v>
      </c>
      <c r="W3366" s="1" t="s">
        <v>145</v>
      </c>
      <c r="X3366" s="1" t="s">
        <v>7059</v>
      </c>
      <c r="Y3366" s="1" t="s">
        <v>2550</v>
      </c>
      <c r="Z3366" s="1" t="s">
        <v>7719</v>
      </c>
      <c r="AC3366" s="1">
        <v>51</v>
      </c>
      <c r="AD3366" s="1" t="s">
        <v>107</v>
      </c>
      <c r="AE3366" s="1" t="s">
        <v>8723</v>
      </c>
      <c r="AJ3366" s="1" t="s">
        <v>17</v>
      </c>
      <c r="AK3366" s="1" t="s">
        <v>8908</v>
      </c>
      <c r="AL3366" s="1" t="s">
        <v>51</v>
      </c>
      <c r="AM3366" s="1" t="s">
        <v>8849</v>
      </c>
      <c r="AT3366" s="1" t="s">
        <v>60</v>
      </c>
      <c r="AU3366" s="1" t="s">
        <v>7012</v>
      </c>
      <c r="AV3366" s="1" t="s">
        <v>6180</v>
      </c>
      <c r="AW3366" s="1" t="s">
        <v>9728</v>
      </c>
      <c r="BG3366" s="1" t="s">
        <v>60</v>
      </c>
      <c r="BH3366" s="1" t="s">
        <v>7012</v>
      </c>
      <c r="BI3366" s="1" t="s">
        <v>6181</v>
      </c>
      <c r="BJ3366" s="1" t="s">
        <v>10307</v>
      </c>
      <c r="BK3366" s="1" t="s">
        <v>60</v>
      </c>
      <c r="BL3366" s="1" t="s">
        <v>7012</v>
      </c>
      <c r="BM3366" s="1" t="s">
        <v>809</v>
      </c>
      <c r="BN3366" s="1" t="s">
        <v>9285</v>
      </c>
      <c r="BO3366" s="1" t="s">
        <v>60</v>
      </c>
      <c r="BP3366" s="1" t="s">
        <v>7012</v>
      </c>
      <c r="BQ3366" s="1" t="s">
        <v>6182</v>
      </c>
      <c r="BR3366" s="1" t="s">
        <v>12087</v>
      </c>
      <c r="BS3366" s="1" t="s">
        <v>56</v>
      </c>
      <c r="BT3366" s="1" t="s">
        <v>11552</v>
      </c>
    </row>
    <row r="3367" spans="1:72" ht="13.5" customHeight="1" x14ac:dyDescent="0.25">
      <c r="A3367" s="4" t="str">
        <f t="shared" si="101"/>
        <v>1687_풍각남면_315</v>
      </c>
      <c r="B3367" s="1">
        <v>1687</v>
      </c>
      <c r="C3367" s="1" t="s">
        <v>11322</v>
      </c>
      <c r="D3367" s="1" t="s">
        <v>11323</v>
      </c>
      <c r="E3367" s="1">
        <v>3366</v>
      </c>
      <c r="F3367" s="1">
        <v>16</v>
      </c>
      <c r="G3367" s="1" t="s">
        <v>5971</v>
      </c>
      <c r="H3367" s="1" t="s">
        <v>6471</v>
      </c>
      <c r="I3367" s="1">
        <v>7</v>
      </c>
      <c r="L3367" s="1">
        <v>3</v>
      </c>
      <c r="M3367" s="1" t="s">
        <v>332</v>
      </c>
      <c r="N3367" s="1" t="s">
        <v>7162</v>
      </c>
      <c r="S3367" s="1" t="s">
        <v>66</v>
      </c>
      <c r="T3367" s="1" t="s">
        <v>11384</v>
      </c>
      <c r="U3367" s="1" t="s">
        <v>60</v>
      </c>
      <c r="V3367" s="1" t="s">
        <v>7012</v>
      </c>
      <c r="Y3367" s="1" t="s">
        <v>1526</v>
      </c>
      <c r="Z3367" s="1" t="s">
        <v>7473</v>
      </c>
      <c r="AC3367" s="1">
        <v>87</v>
      </c>
      <c r="AD3367" s="1" t="s">
        <v>162</v>
      </c>
      <c r="AE3367" s="1" t="s">
        <v>8732</v>
      </c>
    </row>
    <row r="3368" spans="1:72" ht="13.5" customHeight="1" x14ac:dyDescent="0.25">
      <c r="A3368" s="4" t="str">
        <f t="shared" si="101"/>
        <v>1687_풍각남면_315</v>
      </c>
      <c r="B3368" s="1">
        <v>1687</v>
      </c>
      <c r="C3368" s="1" t="s">
        <v>11322</v>
      </c>
      <c r="D3368" s="1" t="s">
        <v>11323</v>
      </c>
      <c r="E3368" s="1">
        <v>3367</v>
      </c>
      <c r="F3368" s="1">
        <v>16</v>
      </c>
      <c r="G3368" s="1" t="s">
        <v>5971</v>
      </c>
      <c r="H3368" s="1" t="s">
        <v>6471</v>
      </c>
      <c r="I3368" s="1">
        <v>7</v>
      </c>
      <c r="L3368" s="1">
        <v>3</v>
      </c>
      <c r="M3368" s="1" t="s">
        <v>332</v>
      </c>
      <c r="N3368" s="1" t="s">
        <v>7162</v>
      </c>
      <c r="S3368" s="1" t="s">
        <v>68</v>
      </c>
      <c r="T3368" s="1" t="s">
        <v>6595</v>
      </c>
      <c r="U3368" s="1" t="s">
        <v>53</v>
      </c>
      <c r="V3368" s="1" t="s">
        <v>6668</v>
      </c>
      <c r="Y3368" s="1" t="s">
        <v>2444</v>
      </c>
      <c r="Z3368" s="1" t="s">
        <v>7695</v>
      </c>
      <c r="AC3368" s="1">
        <v>87</v>
      </c>
      <c r="AD3368" s="1" t="s">
        <v>162</v>
      </c>
      <c r="AE3368" s="1" t="s">
        <v>8732</v>
      </c>
    </row>
    <row r="3369" spans="1:72" ht="13.5" customHeight="1" x14ac:dyDescent="0.25">
      <c r="A3369" s="4" t="str">
        <f t="shared" si="101"/>
        <v>1687_풍각남면_315</v>
      </c>
      <c r="B3369" s="1">
        <v>1687</v>
      </c>
      <c r="C3369" s="1" t="s">
        <v>11322</v>
      </c>
      <c r="D3369" s="1" t="s">
        <v>11323</v>
      </c>
      <c r="E3369" s="1">
        <v>3368</v>
      </c>
      <c r="F3369" s="1">
        <v>16</v>
      </c>
      <c r="G3369" s="1" t="s">
        <v>5971</v>
      </c>
      <c r="H3369" s="1" t="s">
        <v>6471</v>
      </c>
      <c r="I3369" s="1">
        <v>7</v>
      </c>
      <c r="L3369" s="1">
        <v>3</v>
      </c>
      <c r="M3369" s="1" t="s">
        <v>332</v>
      </c>
      <c r="N3369" s="1" t="s">
        <v>7162</v>
      </c>
      <c r="T3369" s="1" t="s">
        <v>11389</v>
      </c>
      <c r="U3369" s="1" t="s">
        <v>324</v>
      </c>
      <c r="V3369" s="1" t="s">
        <v>6693</v>
      </c>
      <c r="Y3369" s="1" t="s">
        <v>4991</v>
      </c>
      <c r="Z3369" s="1" t="s">
        <v>8646</v>
      </c>
      <c r="AF3369" s="1" t="s">
        <v>1588</v>
      </c>
      <c r="AG3369" s="1" t="s">
        <v>8787</v>
      </c>
      <c r="AH3369" s="1" t="s">
        <v>163</v>
      </c>
      <c r="AI3369" s="1" t="s">
        <v>8851</v>
      </c>
    </row>
    <row r="3370" spans="1:72" ht="13.5" customHeight="1" x14ac:dyDescent="0.25">
      <c r="A3370" s="4" t="str">
        <f t="shared" si="101"/>
        <v>1687_풍각남면_315</v>
      </c>
      <c r="B3370" s="1">
        <v>1687</v>
      </c>
      <c r="C3370" s="1" t="s">
        <v>11322</v>
      </c>
      <c r="D3370" s="1" t="s">
        <v>11323</v>
      </c>
      <c r="E3370" s="1">
        <v>3369</v>
      </c>
      <c r="F3370" s="1">
        <v>16</v>
      </c>
      <c r="G3370" s="1" t="s">
        <v>5971</v>
      </c>
      <c r="H3370" s="1" t="s">
        <v>6471</v>
      </c>
      <c r="I3370" s="1">
        <v>7</v>
      </c>
      <c r="L3370" s="1">
        <v>3</v>
      </c>
      <c r="M3370" s="1" t="s">
        <v>332</v>
      </c>
      <c r="N3370" s="1" t="s">
        <v>7162</v>
      </c>
      <c r="T3370" s="1" t="s">
        <v>11389</v>
      </c>
      <c r="U3370" s="1" t="s">
        <v>324</v>
      </c>
      <c r="V3370" s="1" t="s">
        <v>6693</v>
      </c>
      <c r="Y3370" s="1" t="s">
        <v>1400</v>
      </c>
      <c r="Z3370" s="1" t="s">
        <v>7431</v>
      </c>
      <c r="AF3370" s="1" t="s">
        <v>1588</v>
      </c>
      <c r="AG3370" s="1" t="s">
        <v>8787</v>
      </c>
      <c r="AH3370" s="1" t="s">
        <v>163</v>
      </c>
      <c r="AI3370" s="1" t="s">
        <v>8851</v>
      </c>
    </row>
    <row r="3371" spans="1:72" ht="13.5" customHeight="1" x14ac:dyDescent="0.25">
      <c r="A3371" s="4" t="str">
        <f t="shared" si="101"/>
        <v>1687_풍각남면_315</v>
      </c>
      <c r="B3371" s="1">
        <v>1687</v>
      </c>
      <c r="C3371" s="1" t="s">
        <v>11322</v>
      </c>
      <c r="D3371" s="1" t="s">
        <v>11323</v>
      </c>
      <c r="E3371" s="1">
        <v>3370</v>
      </c>
      <c r="F3371" s="1">
        <v>16</v>
      </c>
      <c r="G3371" s="1" t="s">
        <v>5971</v>
      </c>
      <c r="H3371" s="1" t="s">
        <v>6471</v>
      </c>
      <c r="I3371" s="1">
        <v>7</v>
      </c>
      <c r="L3371" s="1">
        <v>3</v>
      </c>
      <c r="M3371" s="1" t="s">
        <v>332</v>
      </c>
      <c r="N3371" s="1" t="s">
        <v>7162</v>
      </c>
      <c r="T3371" s="1" t="s">
        <v>11389</v>
      </c>
      <c r="U3371" s="1" t="s">
        <v>324</v>
      </c>
      <c r="V3371" s="1" t="s">
        <v>6693</v>
      </c>
      <c r="Y3371" s="1" t="s">
        <v>1626</v>
      </c>
      <c r="Z3371" s="1" t="s">
        <v>7575</v>
      </c>
      <c r="AF3371" s="1" t="s">
        <v>1588</v>
      </c>
      <c r="AG3371" s="1" t="s">
        <v>8787</v>
      </c>
      <c r="AH3371" s="1" t="s">
        <v>163</v>
      </c>
      <c r="AI3371" s="1" t="s">
        <v>8851</v>
      </c>
    </row>
    <row r="3372" spans="1:72" ht="13.5" customHeight="1" x14ac:dyDescent="0.25">
      <c r="A3372" s="4" t="str">
        <f t="shared" si="101"/>
        <v>1687_풍각남면_315</v>
      </c>
      <c r="B3372" s="1">
        <v>1687</v>
      </c>
      <c r="C3372" s="1" t="s">
        <v>11322</v>
      </c>
      <c r="D3372" s="1" t="s">
        <v>11323</v>
      </c>
      <c r="E3372" s="1">
        <v>3371</v>
      </c>
      <c r="F3372" s="1">
        <v>16</v>
      </c>
      <c r="G3372" s="1" t="s">
        <v>5971</v>
      </c>
      <c r="H3372" s="1" t="s">
        <v>6471</v>
      </c>
      <c r="I3372" s="1">
        <v>7</v>
      </c>
      <c r="L3372" s="1">
        <v>3</v>
      </c>
      <c r="M3372" s="1" t="s">
        <v>332</v>
      </c>
      <c r="N3372" s="1" t="s">
        <v>7162</v>
      </c>
      <c r="S3372" s="1" t="s">
        <v>93</v>
      </c>
      <c r="T3372" s="1" t="s">
        <v>6597</v>
      </c>
      <c r="U3372" s="1" t="s">
        <v>189</v>
      </c>
      <c r="V3372" s="1" t="s">
        <v>6677</v>
      </c>
      <c r="Y3372" s="1" t="s">
        <v>3733</v>
      </c>
      <c r="Z3372" s="1" t="s">
        <v>8647</v>
      </c>
      <c r="AC3372" s="1">
        <v>28</v>
      </c>
      <c r="AD3372" s="1" t="s">
        <v>162</v>
      </c>
      <c r="AE3372" s="1" t="s">
        <v>8732</v>
      </c>
      <c r="AF3372" s="1" t="s">
        <v>97</v>
      </c>
      <c r="AG3372" s="1" t="s">
        <v>8774</v>
      </c>
    </row>
    <row r="3373" spans="1:72" ht="13.5" customHeight="1" x14ac:dyDescent="0.25">
      <c r="A3373" s="4" t="str">
        <f t="shared" si="101"/>
        <v>1687_풍각남면_315</v>
      </c>
      <c r="B3373" s="1">
        <v>1687</v>
      </c>
      <c r="C3373" s="1" t="s">
        <v>11322</v>
      </c>
      <c r="D3373" s="1" t="s">
        <v>11323</v>
      </c>
      <c r="E3373" s="1">
        <v>3372</v>
      </c>
      <c r="F3373" s="1">
        <v>16</v>
      </c>
      <c r="G3373" s="1" t="s">
        <v>5971</v>
      </c>
      <c r="H3373" s="1" t="s">
        <v>6471</v>
      </c>
      <c r="I3373" s="1">
        <v>7</v>
      </c>
      <c r="L3373" s="1">
        <v>3</v>
      </c>
      <c r="M3373" s="1" t="s">
        <v>332</v>
      </c>
      <c r="N3373" s="1" t="s">
        <v>7162</v>
      </c>
      <c r="S3373" s="1" t="s">
        <v>93</v>
      </c>
      <c r="T3373" s="1" t="s">
        <v>6597</v>
      </c>
      <c r="U3373" s="1" t="s">
        <v>1089</v>
      </c>
      <c r="V3373" s="1" t="s">
        <v>6744</v>
      </c>
      <c r="Y3373" s="1" t="s">
        <v>6183</v>
      </c>
      <c r="Z3373" s="1" t="s">
        <v>8648</v>
      </c>
      <c r="AC3373" s="1">
        <v>24</v>
      </c>
      <c r="AD3373" s="1" t="s">
        <v>764</v>
      </c>
      <c r="AE3373" s="1" t="s">
        <v>8767</v>
      </c>
    </row>
    <row r="3374" spans="1:72" ht="13.5" customHeight="1" x14ac:dyDescent="0.25">
      <c r="A3374" s="4" t="str">
        <f t="shared" si="101"/>
        <v>1687_풍각남면_315</v>
      </c>
      <c r="B3374" s="1">
        <v>1687</v>
      </c>
      <c r="C3374" s="1" t="s">
        <v>11322</v>
      </c>
      <c r="D3374" s="1" t="s">
        <v>11323</v>
      </c>
      <c r="E3374" s="1">
        <v>3373</v>
      </c>
      <c r="F3374" s="1">
        <v>16</v>
      </c>
      <c r="G3374" s="1" t="s">
        <v>5971</v>
      </c>
      <c r="H3374" s="1" t="s">
        <v>6471</v>
      </c>
      <c r="I3374" s="1">
        <v>7</v>
      </c>
      <c r="L3374" s="1">
        <v>4</v>
      </c>
      <c r="M3374" s="1" t="s">
        <v>6184</v>
      </c>
      <c r="N3374" s="1" t="s">
        <v>8649</v>
      </c>
      <c r="T3374" s="1" t="s">
        <v>11369</v>
      </c>
      <c r="U3374" s="1" t="s">
        <v>640</v>
      </c>
      <c r="V3374" s="1" t="s">
        <v>6711</v>
      </c>
      <c r="Y3374" s="1" t="s">
        <v>6184</v>
      </c>
      <c r="Z3374" s="1" t="s">
        <v>8649</v>
      </c>
      <c r="AC3374" s="1">
        <v>58</v>
      </c>
      <c r="AD3374" s="1" t="s">
        <v>1424</v>
      </c>
      <c r="AE3374" s="1" t="s">
        <v>8770</v>
      </c>
      <c r="AJ3374" s="1" t="s">
        <v>17</v>
      </c>
      <c r="AK3374" s="1" t="s">
        <v>8908</v>
      </c>
      <c r="AL3374" s="1" t="s">
        <v>6185</v>
      </c>
      <c r="AM3374" s="1" t="s">
        <v>8963</v>
      </c>
      <c r="AN3374" s="1" t="s">
        <v>2492</v>
      </c>
      <c r="AO3374" s="1" t="s">
        <v>8919</v>
      </c>
      <c r="AP3374" s="1" t="s">
        <v>58</v>
      </c>
      <c r="AQ3374" s="1" t="s">
        <v>6774</v>
      </c>
      <c r="AR3374" s="1" t="s">
        <v>6186</v>
      </c>
      <c r="AS3374" s="1" t="s">
        <v>11675</v>
      </c>
      <c r="AT3374" s="1" t="s">
        <v>44</v>
      </c>
      <c r="AU3374" s="1" t="s">
        <v>6669</v>
      </c>
      <c r="AV3374" s="1" t="s">
        <v>1446</v>
      </c>
      <c r="AW3374" s="1" t="s">
        <v>7931</v>
      </c>
      <c r="BB3374" s="1" t="s">
        <v>46</v>
      </c>
      <c r="BC3374" s="1" t="s">
        <v>6783</v>
      </c>
      <c r="BD3374" s="1" t="s">
        <v>1421</v>
      </c>
      <c r="BE3374" s="1" t="s">
        <v>7439</v>
      </c>
      <c r="BG3374" s="1" t="s">
        <v>44</v>
      </c>
      <c r="BH3374" s="1" t="s">
        <v>6669</v>
      </c>
      <c r="BI3374" s="1" t="s">
        <v>4171</v>
      </c>
      <c r="BJ3374" s="1" t="s">
        <v>7877</v>
      </c>
      <c r="BK3374" s="1" t="s">
        <v>44</v>
      </c>
      <c r="BL3374" s="1" t="s">
        <v>6669</v>
      </c>
      <c r="BM3374" s="1" t="s">
        <v>6187</v>
      </c>
      <c r="BN3374" s="1" t="s">
        <v>10721</v>
      </c>
      <c r="BO3374" s="1" t="s">
        <v>44</v>
      </c>
      <c r="BP3374" s="1" t="s">
        <v>6669</v>
      </c>
      <c r="BQ3374" s="1" t="s">
        <v>13820</v>
      </c>
      <c r="BR3374" s="1" t="s">
        <v>10474</v>
      </c>
      <c r="BS3374" s="1" t="s">
        <v>699</v>
      </c>
      <c r="BT3374" s="1" t="s">
        <v>8977</v>
      </c>
    </row>
    <row r="3375" spans="1:72" ht="13.5" customHeight="1" x14ac:dyDescent="0.25">
      <c r="A3375" s="4" t="str">
        <f t="shared" si="101"/>
        <v>1687_풍각남면_315</v>
      </c>
      <c r="B3375" s="1">
        <v>1687</v>
      </c>
      <c r="C3375" s="1" t="s">
        <v>11322</v>
      </c>
      <c r="D3375" s="1" t="s">
        <v>11323</v>
      </c>
      <c r="E3375" s="1">
        <v>3374</v>
      </c>
      <c r="F3375" s="1">
        <v>16</v>
      </c>
      <c r="G3375" s="1" t="s">
        <v>5971</v>
      </c>
      <c r="H3375" s="1" t="s">
        <v>6471</v>
      </c>
      <c r="I3375" s="1">
        <v>7</v>
      </c>
      <c r="L3375" s="1">
        <v>4</v>
      </c>
      <c r="M3375" s="1" t="s">
        <v>6184</v>
      </c>
      <c r="N3375" s="1" t="s">
        <v>8649</v>
      </c>
      <c r="S3375" s="1" t="s">
        <v>93</v>
      </c>
      <c r="T3375" s="1" t="s">
        <v>6597</v>
      </c>
      <c r="U3375" s="1" t="s">
        <v>44</v>
      </c>
      <c r="V3375" s="1" t="s">
        <v>6669</v>
      </c>
      <c r="Y3375" s="1" t="s">
        <v>1436</v>
      </c>
      <c r="Z3375" s="1" t="s">
        <v>7441</v>
      </c>
      <c r="AC3375" s="1">
        <v>36</v>
      </c>
      <c r="AD3375" s="1" t="s">
        <v>1075</v>
      </c>
      <c r="AE3375" s="1" t="s">
        <v>8769</v>
      </c>
    </row>
    <row r="3376" spans="1:72" ht="13.5" customHeight="1" x14ac:dyDescent="0.25">
      <c r="A3376" s="4" t="str">
        <f t="shared" si="101"/>
        <v>1687_풍각남면_315</v>
      </c>
      <c r="B3376" s="1">
        <v>1687</v>
      </c>
      <c r="C3376" s="1" t="s">
        <v>11322</v>
      </c>
      <c r="D3376" s="1" t="s">
        <v>11323</v>
      </c>
      <c r="E3376" s="1">
        <v>3375</v>
      </c>
      <c r="F3376" s="1">
        <v>16</v>
      </c>
      <c r="G3376" s="1" t="s">
        <v>5971</v>
      </c>
      <c r="H3376" s="1" t="s">
        <v>6471</v>
      </c>
      <c r="I3376" s="1">
        <v>7</v>
      </c>
      <c r="L3376" s="1">
        <v>4</v>
      </c>
      <c r="M3376" s="1" t="s">
        <v>6184</v>
      </c>
      <c r="N3376" s="1" t="s">
        <v>8649</v>
      </c>
      <c r="S3376" s="1" t="s">
        <v>70</v>
      </c>
      <c r="T3376" s="1" t="s">
        <v>6596</v>
      </c>
      <c r="Y3376" s="1" t="s">
        <v>6188</v>
      </c>
      <c r="Z3376" s="1" t="s">
        <v>8650</v>
      </c>
      <c r="AC3376" s="1">
        <v>24</v>
      </c>
      <c r="AD3376" s="1" t="s">
        <v>764</v>
      </c>
      <c r="AE3376" s="1" t="s">
        <v>8767</v>
      </c>
    </row>
    <row r="3377" spans="1:72" ht="13.5" customHeight="1" x14ac:dyDescent="0.25">
      <c r="A3377" s="4" t="str">
        <f t="shared" si="101"/>
        <v>1687_풍각남면_315</v>
      </c>
      <c r="B3377" s="1">
        <v>1687</v>
      </c>
      <c r="C3377" s="1" t="s">
        <v>11322</v>
      </c>
      <c r="D3377" s="1" t="s">
        <v>11323</v>
      </c>
      <c r="E3377" s="1">
        <v>3376</v>
      </c>
      <c r="F3377" s="1">
        <v>16</v>
      </c>
      <c r="G3377" s="1" t="s">
        <v>5971</v>
      </c>
      <c r="H3377" s="1" t="s">
        <v>6471</v>
      </c>
      <c r="I3377" s="1">
        <v>7</v>
      </c>
      <c r="L3377" s="1">
        <v>4</v>
      </c>
      <c r="M3377" s="1" t="s">
        <v>6184</v>
      </c>
      <c r="N3377" s="1" t="s">
        <v>8649</v>
      </c>
      <c r="S3377" s="1" t="s">
        <v>93</v>
      </c>
      <c r="T3377" s="1" t="s">
        <v>6597</v>
      </c>
      <c r="Y3377" s="1" t="s">
        <v>5014</v>
      </c>
      <c r="Z3377" s="1" t="s">
        <v>8360</v>
      </c>
      <c r="AC3377" s="1">
        <v>5</v>
      </c>
      <c r="AD3377" s="1" t="s">
        <v>133</v>
      </c>
      <c r="AE3377" s="1" t="s">
        <v>8727</v>
      </c>
    </row>
    <row r="3378" spans="1:72" ht="13.5" customHeight="1" x14ac:dyDescent="0.25">
      <c r="A3378" s="4" t="str">
        <f t="shared" si="101"/>
        <v>1687_풍각남면_315</v>
      </c>
      <c r="B3378" s="1">
        <v>1687</v>
      </c>
      <c r="C3378" s="1" t="s">
        <v>11322</v>
      </c>
      <c r="D3378" s="1" t="s">
        <v>11323</v>
      </c>
      <c r="E3378" s="1">
        <v>3377</v>
      </c>
      <c r="F3378" s="1">
        <v>16</v>
      </c>
      <c r="G3378" s="1" t="s">
        <v>5971</v>
      </c>
      <c r="H3378" s="1" t="s">
        <v>6471</v>
      </c>
      <c r="I3378" s="1">
        <v>7</v>
      </c>
      <c r="L3378" s="1">
        <v>5</v>
      </c>
      <c r="M3378" s="1" t="s">
        <v>3733</v>
      </c>
      <c r="N3378" s="1" t="s">
        <v>8647</v>
      </c>
      <c r="T3378" s="1" t="s">
        <v>11368</v>
      </c>
      <c r="U3378" s="1" t="s">
        <v>5837</v>
      </c>
      <c r="V3378" s="1" t="s">
        <v>13366</v>
      </c>
      <c r="Y3378" s="1" t="s">
        <v>3733</v>
      </c>
      <c r="Z3378" s="1" t="s">
        <v>8647</v>
      </c>
      <c r="AC3378" s="1">
        <v>43</v>
      </c>
      <c r="AD3378" s="1" t="s">
        <v>382</v>
      </c>
      <c r="AE3378" s="1" t="s">
        <v>8753</v>
      </c>
      <c r="AJ3378" s="1" t="s">
        <v>17</v>
      </c>
      <c r="AK3378" s="1" t="s">
        <v>8908</v>
      </c>
      <c r="AL3378" s="1" t="s">
        <v>86</v>
      </c>
      <c r="AM3378" s="1" t="s">
        <v>8853</v>
      </c>
      <c r="AT3378" s="1" t="s">
        <v>293</v>
      </c>
      <c r="AU3378" s="1" t="s">
        <v>6947</v>
      </c>
      <c r="AV3378" s="1" t="s">
        <v>5975</v>
      </c>
      <c r="AW3378" s="1" t="s">
        <v>9729</v>
      </c>
      <c r="BB3378" s="1" t="s">
        <v>214</v>
      </c>
      <c r="BC3378" s="1" t="s">
        <v>13383</v>
      </c>
      <c r="BD3378" s="1" t="s">
        <v>6189</v>
      </c>
      <c r="BE3378" s="1" t="s">
        <v>9889</v>
      </c>
      <c r="BG3378" s="1" t="s">
        <v>159</v>
      </c>
      <c r="BH3378" s="1" t="s">
        <v>9166</v>
      </c>
      <c r="BI3378" s="1" t="s">
        <v>1015</v>
      </c>
      <c r="BJ3378" s="1" t="s">
        <v>10256</v>
      </c>
      <c r="BK3378" s="1" t="s">
        <v>159</v>
      </c>
      <c r="BL3378" s="1" t="s">
        <v>9166</v>
      </c>
      <c r="BM3378" s="1" t="s">
        <v>814</v>
      </c>
      <c r="BN3378" s="1" t="s">
        <v>7270</v>
      </c>
      <c r="BO3378" s="1" t="s">
        <v>216</v>
      </c>
      <c r="BP3378" s="1" t="s">
        <v>13344</v>
      </c>
      <c r="BQ3378" s="1" t="s">
        <v>3010</v>
      </c>
      <c r="BR3378" s="1" t="s">
        <v>9348</v>
      </c>
      <c r="BS3378" s="1" t="s">
        <v>522</v>
      </c>
      <c r="BT3378" s="1" t="s">
        <v>8889</v>
      </c>
    </row>
    <row r="3379" spans="1:72" ht="13.5" customHeight="1" x14ac:dyDescent="0.25">
      <c r="A3379" s="4" t="str">
        <f t="shared" si="101"/>
        <v>1687_풍각남면_315</v>
      </c>
      <c r="B3379" s="1">
        <v>1687</v>
      </c>
      <c r="C3379" s="1" t="s">
        <v>11322</v>
      </c>
      <c r="D3379" s="1" t="s">
        <v>11323</v>
      </c>
      <c r="E3379" s="1">
        <v>3378</v>
      </c>
      <c r="F3379" s="1">
        <v>16</v>
      </c>
      <c r="G3379" s="1" t="s">
        <v>5971</v>
      </c>
      <c r="H3379" s="1" t="s">
        <v>6471</v>
      </c>
      <c r="I3379" s="1">
        <v>7</v>
      </c>
      <c r="L3379" s="1">
        <v>5</v>
      </c>
      <c r="M3379" s="1" t="s">
        <v>3733</v>
      </c>
      <c r="N3379" s="1" t="s">
        <v>8647</v>
      </c>
      <c r="S3379" s="1" t="s">
        <v>52</v>
      </c>
      <c r="T3379" s="1" t="s">
        <v>6593</v>
      </c>
      <c r="U3379" s="1" t="s">
        <v>53</v>
      </c>
      <c r="V3379" s="1" t="s">
        <v>6668</v>
      </c>
      <c r="Y3379" s="1" t="s">
        <v>753</v>
      </c>
      <c r="Z3379" s="1" t="s">
        <v>7256</v>
      </c>
      <c r="AC3379" s="1">
        <v>38</v>
      </c>
      <c r="AD3379" s="1" t="s">
        <v>85</v>
      </c>
      <c r="AE3379" s="1" t="s">
        <v>8720</v>
      </c>
      <c r="AJ3379" s="1" t="s">
        <v>17</v>
      </c>
      <c r="AK3379" s="1" t="s">
        <v>8908</v>
      </c>
      <c r="AL3379" s="1" t="s">
        <v>108</v>
      </c>
      <c r="AM3379" s="1" t="s">
        <v>8869</v>
      </c>
      <c r="AN3379" s="1" t="s">
        <v>598</v>
      </c>
      <c r="AO3379" s="1" t="s">
        <v>8969</v>
      </c>
      <c r="AP3379" s="1" t="s">
        <v>58</v>
      </c>
      <c r="AQ3379" s="1" t="s">
        <v>6774</v>
      </c>
      <c r="AR3379" s="1" t="s">
        <v>6190</v>
      </c>
      <c r="AS3379" s="1" t="s">
        <v>11740</v>
      </c>
      <c r="AT3379" s="1" t="s">
        <v>44</v>
      </c>
      <c r="AU3379" s="1" t="s">
        <v>6669</v>
      </c>
      <c r="AV3379" s="1" t="s">
        <v>14013</v>
      </c>
      <c r="AW3379" s="1" t="s">
        <v>9730</v>
      </c>
      <c r="BB3379" s="1" t="s">
        <v>53</v>
      </c>
      <c r="BC3379" s="1" t="s">
        <v>6668</v>
      </c>
      <c r="BD3379" s="1" t="s">
        <v>14014</v>
      </c>
      <c r="BE3379" s="1" t="s">
        <v>9890</v>
      </c>
      <c r="BG3379" s="1" t="s">
        <v>44</v>
      </c>
      <c r="BH3379" s="1" t="s">
        <v>6669</v>
      </c>
      <c r="BI3379" s="1" t="s">
        <v>6191</v>
      </c>
      <c r="BJ3379" s="1" t="s">
        <v>10308</v>
      </c>
      <c r="BM3379" s="1" t="s">
        <v>320</v>
      </c>
      <c r="BN3379" s="1" t="s">
        <v>11933</v>
      </c>
      <c r="BO3379" s="1" t="s">
        <v>44</v>
      </c>
      <c r="BP3379" s="1" t="s">
        <v>6669</v>
      </c>
      <c r="BQ3379" s="1" t="s">
        <v>6192</v>
      </c>
      <c r="BR3379" s="1" t="s">
        <v>11255</v>
      </c>
      <c r="BS3379" s="1" t="s">
        <v>163</v>
      </c>
      <c r="BT3379" s="1" t="s">
        <v>8851</v>
      </c>
    </row>
    <row r="3380" spans="1:72" ht="13.5" customHeight="1" x14ac:dyDescent="0.25">
      <c r="A3380" s="4" t="str">
        <f t="shared" si="101"/>
        <v>1687_풍각남면_315</v>
      </c>
      <c r="B3380" s="1">
        <v>1687</v>
      </c>
      <c r="C3380" s="1" t="s">
        <v>11322</v>
      </c>
      <c r="D3380" s="1" t="s">
        <v>11323</v>
      </c>
      <c r="E3380" s="1">
        <v>3379</v>
      </c>
      <c r="F3380" s="1">
        <v>16</v>
      </c>
      <c r="G3380" s="1" t="s">
        <v>5971</v>
      </c>
      <c r="H3380" s="1" t="s">
        <v>6471</v>
      </c>
      <c r="I3380" s="1">
        <v>7</v>
      </c>
      <c r="L3380" s="1">
        <v>5</v>
      </c>
      <c r="M3380" s="1" t="s">
        <v>3733</v>
      </c>
      <c r="N3380" s="1" t="s">
        <v>8647</v>
      </c>
      <c r="S3380" s="1" t="s">
        <v>70</v>
      </c>
      <c r="T3380" s="1" t="s">
        <v>6596</v>
      </c>
      <c r="Y3380" s="1" t="s">
        <v>3055</v>
      </c>
      <c r="Z3380" s="1" t="s">
        <v>7849</v>
      </c>
      <c r="AC3380" s="1">
        <v>8</v>
      </c>
      <c r="AD3380" s="1" t="s">
        <v>429</v>
      </c>
      <c r="AE3380" s="1" t="s">
        <v>8759</v>
      </c>
    </row>
    <row r="3381" spans="1:72" ht="13.5" customHeight="1" x14ac:dyDescent="0.25">
      <c r="A3381" s="4" t="str">
        <f t="shared" si="101"/>
        <v>1687_풍각남면_315</v>
      </c>
      <c r="B3381" s="1">
        <v>1687</v>
      </c>
      <c r="C3381" s="1" t="s">
        <v>11322</v>
      </c>
      <c r="D3381" s="1" t="s">
        <v>11323</v>
      </c>
      <c r="E3381" s="1">
        <v>3380</v>
      </c>
      <c r="F3381" s="1">
        <v>16</v>
      </c>
      <c r="G3381" s="1" t="s">
        <v>5971</v>
      </c>
      <c r="H3381" s="1" t="s">
        <v>6471</v>
      </c>
      <c r="I3381" s="1">
        <v>7</v>
      </c>
      <c r="L3381" s="1">
        <v>5</v>
      </c>
      <c r="M3381" s="1" t="s">
        <v>3733</v>
      </c>
      <c r="N3381" s="1" t="s">
        <v>8647</v>
      </c>
      <c r="S3381" s="1" t="s">
        <v>93</v>
      </c>
      <c r="T3381" s="1" t="s">
        <v>6597</v>
      </c>
      <c r="Y3381" s="1" t="s">
        <v>1068</v>
      </c>
      <c r="Z3381" s="1" t="s">
        <v>7332</v>
      </c>
      <c r="AC3381" s="1">
        <v>5</v>
      </c>
      <c r="AD3381" s="1" t="s">
        <v>133</v>
      </c>
      <c r="AE3381" s="1" t="s">
        <v>8727</v>
      </c>
    </row>
    <row r="3382" spans="1:72" ht="13.5" customHeight="1" x14ac:dyDescent="0.25">
      <c r="A3382" s="4" t="str">
        <f t="shared" si="101"/>
        <v>1687_풍각남면_315</v>
      </c>
      <c r="B3382" s="1">
        <v>1687</v>
      </c>
      <c r="C3382" s="1" t="s">
        <v>11322</v>
      </c>
      <c r="D3382" s="1" t="s">
        <v>11323</v>
      </c>
      <c r="E3382" s="1">
        <v>3381</v>
      </c>
      <c r="F3382" s="1">
        <v>16</v>
      </c>
      <c r="G3382" s="1" t="s">
        <v>5971</v>
      </c>
      <c r="H3382" s="1" t="s">
        <v>6471</v>
      </c>
      <c r="I3382" s="1">
        <v>7</v>
      </c>
      <c r="L3382" s="1">
        <v>5</v>
      </c>
      <c r="M3382" s="1" t="s">
        <v>3733</v>
      </c>
      <c r="N3382" s="1" t="s">
        <v>8647</v>
      </c>
      <c r="S3382" s="1" t="s">
        <v>70</v>
      </c>
      <c r="T3382" s="1" t="s">
        <v>6596</v>
      </c>
      <c r="Y3382" s="1" t="s">
        <v>3426</v>
      </c>
      <c r="Z3382" s="1" t="s">
        <v>7938</v>
      </c>
      <c r="AC3382" s="1">
        <v>3</v>
      </c>
      <c r="AD3382" s="1" t="s">
        <v>96</v>
      </c>
      <c r="AE3382" s="1" t="s">
        <v>8721</v>
      </c>
      <c r="AF3382" s="1" t="s">
        <v>97</v>
      </c>
      <c r="AG3382" s="1" t="s">
        <v>8774</v>
      </c>
    </row>
    <row r="3383" spans="1:72" ht="13.5" customHeight="1" x14ac:dyDescent="0.25">
      <c r="A3383" s="4" t="str">
        <f t="shared" si="101"/>
        <v>1687_풍각남면_315</v>
      </c>
      <c r="B3383" s="1">
        <v>1687</v>
      </c>
      <c r="C3383" s="1" t="s">
        <v>11322</v>
      </c>
      <c r="D3383" s="1" t="s">
        <v>11323</v>
      </c>
      <c r="E3383" s="1">
        <v>3382</v>
      </c>
      <c r="F3383" s="1">
        <v>16</v>
      </c>
      <c r="G3383" s="1" t="s">
        <v>5971</v>
      </c>
      <c r="H3383" s="1" t="s">
        <v>6471</v>
      </c>
      <c r="I3383" s="1">
        <v>8</v>
      </c>
      <c r="J3383" s="1" t="s">
        <v>6193</v>
      </c>
      <c r="K3383" s="1" t="s">
        <v>6571</v>
      </c>
      <c r="L3383" s="1">
        <v>1</v>
      </c>
      <c r="M3383" s="1" t="s">
        <v>4089</v>
      </c>
      <c r="N3383" s="1" t="s">
        <v>8096</v>
      </c>
      <c r="T3383" s="1" t="s">
        <v>11369</v>
      </c>
      <c r="U3383" s="1" t="s">
        <v>44</v>
      </c>
      <c r="V3383" s="1" t="s">
        <v>6669</v>
      </c>
      <c r="Y3383" s="1" t="s">
        <v>4089</v>
      </c>
      <c r="Z3383" s="1" t="s">
        <v>8096</v>
      </c>
      <c r="AC3383" s="1">
        <v>54</v>
      </c>
      <c r="AD3383" s="1" t="s">
        <v>264</v>
      </c>
      <c r="AE3383" s="1" t="s">
        <v>8743</v>
      </c>
      <c r="AJ3383" s="1" t="s">
        <v>17</v>
      </c>
      <c r="AK3383" s="1" t="s">
        <v>8908</v>
      </c>
      <c r="AL3383" s="1" t="s">
        <v>86</v>
      </c>
      <c r="AM3383" s="1" t="s">
        <v>8853</v>
      </c>
      <c r="AN3383" s="1" t="s">
        <v>116</v>
      </c>
      <c r="AO3383" s="1" t="s">
        <v>8914</v>
      </c>
      <c r="AP3383" s="1" t="s">
        <v>60</v>
      </c>
      <c r="AQ3383" s="1" t="s">
        <v>7012</v>
      </c>
      <c r="AR3383" s="1" t="s">
        <v>6194</v>
      </c>
      <c r="AS3383" s="1" t="s">
        <v>9156</v>
      </c>
      <c r="AT3383" s="1" t="s">
        <v>44</v>
      </c>
      <c r="AU3383" s="1" t="s">
        <v>6669</v>
      </c>
      <c r="AV3383" s="1" t="s">
        <v>48</v>
      </c>
      <c r="AW3383" s="1" t="s">
        <v>7854</v>
      </c>
      <c r="BB3383" s="1" t="s">
        <v>46</v>
      </c>
      <c r="BC3383" s="1" t="s">
        <v>6783</v>
      </c>
      <c r="BD3383" s="1" t="s">
        <v>13736</v>
      </c>
      <c r="BE3383" s="1" t="s">
        <v>7429</v>
      </c>
      <c r="BG3383" s="1" t="s">
        <v>44</v>
      </c>
      <c r="BH3383" s="1" t="s">
        <v>6669</v>
      </c>
      <c r="BI3383" s="1" t="s">
        <v>2041</v>
      </c>
      <c r="BJ3383" s="1" t="s">
        <v>8002</v>
      </c>
      <c r="BK3383" s="1" t="s">
        <v>44</v>
      </c>
      <c r="BL3383" s="1" t="s">
        <v>6669</v>
      </c>
      <c r="BM3383" s="1" t="s">
        <v>555</v>
      </c>
      <c r="BN3383" s="1" t="s">
        <v>8024</v>
      </c>
      <c r="BO3383" s="1" t="s">
        <v>60</v>
      </c>
      <c r="BP3383" s="1" t="s">
        <v>7012</v>
      </c>
      <c r="BQ3383" s="1" t="s">
        <v>6195</v>
      </c>
      <c r="BR3383" s="1" t="s">
        <v>7303</v>
      </c>
      <c r="BS3383" s="1" t="s">
        <v>6196</v>
      </c>
      <c r="BT3383" s="1" t="s">
        <v>11304</v>
      </c>
    </row>
    <row r="3384" spans="1:72" ht="13.5" customHeight="1" x14ac:dyDescent="0.25">
      <c r="A3384" s="4" t="str">
        <f t="shared" si="101"/>
        <v>1687_풍각남면_315</v>
      </c>
      <c r="B3384" s="1">
        <v>1687</v>
      </c>
      <c r="C3384" s="1" t="s">
        <v>11322</v>
      </c>
      <c r="D3384" s="1" t="s">
        <v>11323</v>
      </c>
      <c r="E3384" s="1">
        <v>3383</v>
      </c>
      <c r="F3384" s="1">
        <v>16</v>
      </c>
      <c r="G3384" s="1" t="s">
        <v>5971</v>
      </c>
      <c r="H3384" s="1" t="s">
        <v>6471</v>
      </c>
      <c r="I3384" s="1">
        <v>8</v>
      </c>
      <c r="L3384" s="1">
        <v>1</v>
      </c>
      <c r="M3384" s="1" t="s">
        <v>4089</v>
      </c>
      <c r="N3384" s="1" t="s">
        <v>8096</v>
      </c>
      <c r="S3384" s="1" t="s">
        <v>52</v>
      </c>
      <c r="T3384" s="1" t="s">
        <v>6593</v>
      </c>
      <c r="U3384" s="1" t="s">
        <v>53</v>
      </c>
      <c r="V3384" s="1" t="s">
        <v>6668</v>
      </c>
      <c r="Y3384" s="1" t="s">
        <v>6197</v>
      </c>
      <c r="Z3384" s="1" t="s">
        <v>8651</v>
      </c>
      <c r="AF3384" s="1" t="s">
        <v>129</v>
      </c>
      <c r="AG3384" s="1" t="s">
        <v>8738</v>
      </c>
    </row>
    <row r="3385" spans="1:72" ht="13.5" customHeight="1" x14ac:dyDescent="0.25">
      <c r="A3385" s="4" t="str">
        <f t="shared" si="101"/>
        <v>1687_풍각남면_315</v>
      </c>
      <c r="B3385" s="1">
        <v>1687</v>
      </c>
      <c r="C3385" s="1" t="s">
        <v>11322</v>
      </c>
      <c r="D3385" s="1" t="s">
        <v>11323</v>
      </c>
      <c r="E3385" s="1">
        <v>3384</v>
      </c>
      <c r="F3385" s="1">
        <v>16</v>
      </c>
      <c r="G3385" s="1" t="s">
        <v>5971</v>
      </c>
      <c r="H3385" s="1" t="s">
        <v>6471</v>
      </c>
      <c r="I3385" s="1">
        <v>8</v>
      </c>
      <c r="L3385" s="1">
        <v>1</v>
      </c>
      <c r="M3385" s="1" t="s">
        <v>4089</v>
      </c>
      <c r="N3385" s="1" t="s">
        <v>8096</v>
      </c>
      <c r="S3385" s="1" t="s">
        <v>70</v>
      </c>
      <c r="T3385" s="1" t="s">
        <v>6596</v>
      </c>
      <c r="Y3385" s="1" t="s">
        <v>934</v>
      </c>
      <c r="Z3385" s="1" t="s">
        <v>7295</v>
      </c>
      <c r="AC3385" s="1">
        <v>13</v>
      </c>
      <c r="AD3385" s="1" t="s">
        <v>314</v>
      </c>
      <c r="AE3385" s="1" t="s">
        <v>8747</v>
      </c>
    </row>
    <row r="3386" spans="1:72" ht="13.5" customHeight="1" x14ac:dyDescent="0.25">
      <c r="A3386" s="4" t="str">
        <f t="shared" si="101"/>
        <v>1687_풍각남면_315</v>
      </c>
      <c r="B3386" s="1">
        <v>1687</v>
      </c>
      <c r="C3386" s="1" t="s">
        <v>11322</v>
      </c>
      <c r="D3386" s="1" t="s">
        <v>11323</v>
      </c>
      <c r="E3386" s="1">
        <v>3385</v>
      </c>
      <c r="F3386" s="1">
        <v>16</v>
      </c>
      <c r="G3386" s="1" t="s">
        <v>5971</v>
      </c>
      <c r="H3386" s="1" t="s">
        <v>6471</v>
      </c>
      <c r="I3386" s="1">
        <v>8</v>
      </c>
      <c r="L3386" s="1">
        <v>1</v>
      </c>
      <c r="M3386" s="1" t="s">
        <v>4089</v>
      </c>
      <c r="N3386" s="1" t="s">
        <v>8096</v>
      </c>
      <c r="S3386" s="1" t="s">
        <v>93</v>
      </c>
      <c r="T3386" s="1" t="s">
        <v>6597</v>
      </c>
      <c r="Y3386" s="1" t="s">
        <v>6198</v>
      </c>
      <c r="Z3386" s="1" t="s">
        <v>8652</v>
      </c>
      <c r="AC3386" s="1">
        <v>5</v>
      </c>
      <c r="AD3386" s="1" t="s">
        <v>133</v>
      </c>
      <c r="AE3386" s="1" t="s">
        <v>8727</v>
      </c>
    </row>
    <row r="3387" spans="1:72" ht="13.5" customHeight="1" x14ac:dyDescent="0.25">
      <c r="A3387" s="4" t="str">
        <f t="shared" ref="A3387:A3421" si="102">HYPERLINK("http://kyu.snu.ac.kr/sdhj/index.jsp?type=hj/GK14817_00IH_0001_0316.jpg","1687_풍각남면_316")</f>
        <v>1687_풍각남면_316</v>
      </c>
      <c r="B3387" s="1">
        <v>1687</v>
      </c>
      <c r="C3387" s="1" t="s">
        <v>11322</v>
      </c>
      <c r="D3387" s="1" t="s">
        <v>11323</v>
      </c>
      <c r="E3387" s="1">
        <v>3386</v>
      </c>
      <c r="F3387" s="1">
        <v>16</v>
      </c>
      <c r="G3387" s="1" t="s">
        <v>5971</v>
      </c>
      <c r="H3387" s="1" t="s">
        <v>6471</v>
      </c>
      <c r="I3387" s="1">
        <v>8</v>
      </c>
      <c r="L3387" s="1">
        <v>2</v>
      </c>
      <c r="M3387" s="1" t="s">
        <v>4393</v>
      </c>
      <c r="N3387" s="1" t="s">
        <v>12250</v>
      </c>
      <c r="O3387" s="1" t="s">
        <v>6</v>
      </c>
      <c r="P3387" s="1" t="s">
        <v>6578</v>
      </c>
      <c r="T3387" s="1" t="s">
        <v>11368</v>
      </c>
      <c r="U3387" s="1" t="s">
        <v>6199</v>
      </c>
      <c r="V3387" s="1" t="s">
        <v>7038</v>
      </c>
      <c r="W3387" s="1" t="s">
        <v>84</v>
      </c>
      <c r="X3387" s="1" t="s">
        <v>11440</v>
      </c>
      <c r="Y3387" s="1" t="s">
        <v>576</v>
      </c>
      <c r="Z3387" s="1" t="s">
        <v>7768</v>
      </c>
      <c r="AC3387" s="1">
        <v>79</v>
      </c>
      <c r="AD3387" s="1" t="s">
        <v>188</v>
      </c>
      <c r="AE3387" s="1" t="s">
        <v>8734</v>
      </c>
      <c r="AJ3387" s="1" t="s">
        <v>17</v>
      </c>
      <c r="AK3387" s="1" t="s">
        <v>8908</v>
      </c>
      <c r="AL3387" s="1" t="s">
        <v>522</v>
      </c>
      <c r="AM3387" s="1" t="s">
        <v>8889</v>
      </c>
      <c r="AT3387" s="1" t="s">
        <v>60</v>
      </c>
      <c r="AU3387" s="1" t="s">
        <v>7012</v>
      </c>
      <c r="AV3387" s="1" t="s">
        <v>1731</v>
      </c>
      <c r="AW3387" s="1" t="s">
        <v>8400</v>
      </c>
      <c r="BG3387" s="1" t="s">
        <v>60</v>
      </c>
      <c r="BH3387" s="1" t="s">
        <v>7012</v>
      </c>
      <c r="BI3387" s="1" t="s">
        <v>6200</v>
      </c>
      <c r="BJ3387" s="1" t="s">
        <v>10309</v>
      </c>
      <c r="BK3387" s="1" t="s">
        <v>60</v>
      </c>
      <c r="BL3387" s="1" t="s">
        <v>7012</v>
      </c>
      <c r="BM3387" s="1" t="s">
        <v>14015</v>
      </c>
      <c r="BN3387" s="1" t="s">
        <v>10738</v>
      </c>
      <c r="BO3387" s="1" t="s">
        <v>60</v>
      </c>
      <c r="BP3387" s="1" t="s">
        <v>7012</v>
      </c>
      <c r="BQ3387" s="1" t="s">
        <v>6201</v>
      </c>
      <c r="BR3387" s="1" t="s">
        <v>11256</v>
      </c>
      <c r="BS3387" s="1" t="s">
        <v>636</v>
      </c>
      <c r="BT3387" s="1" t="s">
        <v>8934</v>
      </c>
    </row>
    <row r="3388" spans="1:72" ht="13.5" customHeight="1" x14ac:dyDescent="0.25">
      <c r="A3388" s="4" t="str">
        <f t="shared" si="102"/>
        <v>1687_풍각남면_316</v>
      </c>
      <c r="B3388" s="1">
        <v>1687</v>
      </c>
      <c r="C3388" s="1" t="s">
        <v>11322</v>
      </c>
      <c r="D3388" s="1" t="s">
        <v>11323</v>
      </c>
      <c r="E3388" s="1">
        <v>3387</v>
      </c>
      <c r="F3388" s="1">
        <v>16</v>
      </c>
      <c r="G3388" s="1" t="s">
        <v>5971</v>
      </c>
      <c r="H3388" s="1" t="s">
        <v>6471</v>
      </c>
      <c r="I3388" s="1">
        <v>8</v>
      </c>
      <c r="L3388" s="1">
        <v>2</v>
      </c>
      <c r="M3388" s="1" t="s">
        <v>4393</v>
      </c>
      <c r="N3388" s="1" t="s">
        <v>12250</v>
      </c>
      <c r="S3388" s="1" t="s">
        <v>52</v>
      </c>
      <c r="T3388" s="1" t="s">
        <v>6593</v>
      </c>
      <c r="U3388" s="1" t="s">
        <v>53</v>
      </c>
      <c r="V3388" s="1" t="s">
        <v>6668</v>
      </c>
      <c r="Y3388" s="1" t="s">
        <v>857</v>
      </c>
      <c r="Z3388" s="1" t="s">
        <v>7279</v>
      </c>
      <c r="AC3388" s="1">
        <v>59</v>
      </c>
      <c r="AD3388" s="1" t="s">
        <v>776</v>
      </c>
      <c r="AE3388" s="1" t="s">
        <v>8768</v>
      </c>
      <c r="AJ3388" s="1" t="s">
        <v>17</v>
      </c>
      <c r="AK3388" s="1" t="s">
        <v>8908</v>
      </c>
      <c r="AL3388" s="1" t="s">
        <v>680</v>
      </c>
      <c r="AM3388" s="1" t="s">
        <v>8897</v>
      </c>
      <c r="AN3388" s="1" t="s">
        <v>108</v>
      </c>
      <c r="AO3388" s="1" t="s">
        <v>8869</v>
      </c>
      <c r="AP3388" s="1" t="s">
        <v>60</v>
      </c>
      <c r="AQ3388" s="1" t="s">
        <v>7012</v>
      </c>
      <c r="AR3388" s="1" t="s">
        <v>6202</v>
      </c>
      <c r="AS3388" s="1" t="s">
        <v>9157</v>
      </c>
      <c r="AT3388" s="1" t="s">
        <v>297</v>
      </c>
      <c r="AU3388" s="1" t="s">
        <v>11759</v>
      </c>
      <c r="AV3388" s="1" t="s">
        <v>6203</v>
      </c>
      <c r="AW3388" s="1" t="s">
        <v>9731</v>
      </c>
      <c r="BB3388" s="1" t="s">
        <v>46</v>
      </c>
      <c r="BC3388" s="1" t="s">
        <v>6783</v>
      </c>
      <c r="BD3388" s="1" t="s">
        <v>622</v>
      </c>
      <c r="BE3388" s="1" t="s">
        <v>11456</v>
      </c>
      <c r="BG3388" s="1" t="s">
        <v>297</v>
      </c>
      <c r="BH3388" s="1" t="s">
        <v>11399</v>
      </c>
      <c r="BI3388" s="1" t="s">
        <v>802</v>
      </c>
      <c r="BJ3388" s="1" t="s">
        <v>7653</v>
      </c>
      <c r="BK3388" s="1" t="s">
        <v>297</v>
      </c>
      <c r="BL3388" s="1" t="s">
        <v>11909</v>
      </c>
      <c r="BM3388" s="1" t="s">
        <v>3816</v>
      </c>
      <c r="BN3388" s="1" t="s">
        <v>10739</v>
      </c>
      <c r="BO3388" s="1" t="s">
        <v>44</v>
      </c>
      <c r="BP3388" s="1" t="s">
        <v>6669</v>
      </c>
      <c r="BQ3388" s="1" t="s">
        <v>3237</v>
      </c>
      <c r="BR3388" s="1" t="s">
        <v>9744</v>
      </c>
      <c r="BS3388" s="1" t="s">
        <v>108</v>
      </c>
      <c r="BT3388" s="1" t="s">
        <v>8869</v>
      </c>
    </row>
    <row r="3389" spans="1:72" ht="13.5" customHeight="1" x14ac:dyDescent="0.25">
      <c r="A3389" s="4" t="str">
        <f t="shared" si="102"/>
        <v>1687_풍각남면_316</v>
      </c>
      <c r="B3389" s="1">
        <v>1687</v>
      </c>
      <c r="C3389" s="1" t="s">
        <v>11322</v>
      </c>
      <c r="D3389" s="1" t="s">
        <v>11323</v>
      </c>
      <c r="E3389" s="1">
        <v>3388</v>
      </c>
      <c r="F3389" s="1">
        <v>16</v>
      </c>
      <c r="G3389" s="1" t="s">
        <v>5971</v>
      </c>
      <c r="H3389" s="1" t="s">
        <v>6471</v>
      </c>
      <c r="I3389" s="1">
        <v>8</v>
      </c>
      <c r="L3389" s="1">
        <v>3</v>
      </c>
      <c r="M3389" s="1" t="s">
        <v>3152</v>
      </c>
      <c r="N3389" s="1" t="s">
        <v>7870</v>
      </c>
      <c r="O3389" s="1" t="s">
        <v>6</v>
      </c>
      <c r="P3389" s="1" t="s">
        <v>6578</v>
      </c>
      <c r="T3389" s="1" t="s">
        <v>11369</v>
      </c>
      <c r="U3389" s="1" t="s">
        <v>44</v>
      </c>
      <c r="V3389" s="1" t="s">
        <v>6669</v>
      </c>
      <c r="Y3389" s="1" t="s">
        <v>3152</v>
      </c>
      <c r="Z3389" s="1" t="s">
        <v>7870</v>
      </c>
      <c r="AC3389" s="1">
        <v>48</v>
      </c>
      <c r="AD3389" s="1" t="s">
        <v>427</v>
      </c>
      <c r="AE3389" s="1" t="s">
        <v>8758</v>
      </c>
      <c r="AJ3389" s="1" t="s">
        <v>17</v>
      </c>
      <c r="AK3389" s="1" t="s">
        <v>8908</v>
      </c>
      <c r="AL3389" s="1" t="s">
        <v>587</v>
      </c>
      <c r="AM3389" s="1" t="s">
        <v>8884</v>
      </c>
      <c r="AN3389" s="1" t="s">
        <v>598</v>
      </c>
      <c r="AO3389" s="1" t="s">
        <v>8969</v>
      </c>
      <c r="AP3389" s="1" t="s">
        <v>60</v>
      </c>
      <c r="AQ3389" s="1" t="s">
        <v>7012</v>
      </c>
      <c r="AR3389" s="1" t="s">
        <v>2730</v>
      </c>
      <c r="AS3389" s="1" t="s">
        <v>11656</v>
      </c>
      <c r="AT3389" s="1" t="s">
        <v>44</v>
      </c>
      <c r="AU3389" s="1" t="s">
        <v>6669</v>
      </c>
      <c r="AV3389" s="1" t="s">
        <v>603</v>
      </c>
      <c r="AW3389" s="1" t="s">
        <v>8688</v>
      </c>
      <c r="BB3389" s="1" t="s">
        <v>46</v>
      </c>
      <c r="BC3389" s="1" t="s">
        <v>6783</v>
      </c>
      <c r="BD3389" s="1" t="s">
        <v>4439</v>
      </c>
      <c r="BE3389" s="1" t="s">
        <v>9891</v>
      </c>
      <c r="BG3389" s="1" t="s">
        <v>44</v>
      </c>
      <c r="BH3389" s="1" t="s">
        <v>6669</v>
      </c>
      <c r="BI3389" s="1" t="s">
        <v>13864</v>
      </c>
      <c r="BJ3389" s="1" t="s">
        <v>11866</v>
      </c>
      <c r="BK3389" s="1" t="s">
        <v>44</v>
      </c>
      <c r="BL3389" s="1" t="s">
        <v>6669</v>
      </c>
      <c r="BM3389" s="1" t="s">
        <v>6204</v>
      </c>
      <c r="BN3389" s="1" t="s">
        <v>10740</v>
      </c>
      <c r="BO3389" s="1" t="s">
        <v>60</v>
      </c>
      <c r="BP3389" s="1" t="s">
        <v>7012</v>
      </c>
      <c r="BQ3389" s="1" t="s">
        <v>6205</v>
      </c>
      <c r="BR3389" s="1" t="s">
        <v>11257</v>
      </c>
      <c r="BS3389" s="1" t="s">
        <v>86</v>
      </c>
      <c r="BT3389" s="1" t="s">
        <v>8853</v>
      </c>
    </row>
    <row r="3390" spans="1:72" ht="13.5" customHeight="1" x14ac:dyDescent="0.25">
      <c r="A3390" s="4" t="str">
        <f t="shared" si="102"/>
        <v>1687_풍각남면_316</v>
      </c>
      <c r="B3390" s="1">
        <v>1687</v>
      </c>
      <c r="C3390" s="1" t="s">
        <v>11322</v>
      </c>
      <c r="D3390" s="1" t="s">
        <v>11323</v>
      </c>
      <c r="E3390" s="1">
        <v>3389</v>
      </c>
      <c r="F3390" s="1">
        <v>16</v>
      </c>
      <c r="G3390" s="1" t="s">
        <v>5971</v>
      </c>
      <c r="H3390" s="1" t="s">
        <v>6471</v>
      </c>
      <c r="I3390" s="1">
        <v>8</v>
      </c>
      <c r="L3390" s="1">
        <v>3</v>
      </c>
      <c r="M3390" s="1" t="s">
        <v>3152</v>
      </c>
      <c r="N3390" s="1" t="s">
        <v>7870</v>
      </c>
      <c r="S3390" s="1" t="s">
        <v>52</v>
      </c>
      <c r="T3390" s="1" t="s">
        <v>6593</v>
      </c>
      <c r="U3390" s="1" t="s">
        <v>83</v>
      </c>
      <c r="V3390" s="1" t="s">
        <v>11397</v>
      </c>
      <c r="W3390" s="1" t="s">
        <v>834</v>
      </c>
      <c r="X3390" s="1" t="s">
        <v>7074</v>
      </c>
      <c r="Y3390" s="1" t="s">
        <v>13891</v>
      </c>
      <c r="Z3390" s="1" t="s">
        <v>11474</v>
      </c>
      <c r="AC3390" s="1">
        <v>43</v>
      </c>
      <c r="AD3390" s="1" t="s">
        <v>382</v>
      </c>
      <c r="AE3390" s="1" t="s">
        <v>8753</v>
      </c>
      <c r="AJ3390" s="1" t="s">
        <v>17</v>
      </c>
      <c r="AK3390" s="1" t="s">
        <v>8908</v>
      </c>
      <c r="AL3390" s="1" t="s">
        <v>77</v>
      </c>
      <c r="AM3390" s="1" t="s">
        <v>8882</v>
      </c>
      <c r="AT3390" s="1" t="s">
        <v>42</v>
      </c>
      <c r="AU3390" s="1" t="s">
        <v>8990</v>
      </c>
      <c r="AV3390" s="1" t="s">
        <v>14016</v>
      </c>
      <c r="AW3390" s="1" t="s">
        <v>9732</v>
      </c>
      <c r="BG3390" s="1" t="s">
        <v>60</v>
      </c>
      <c r="BH3390" s="1" t="s">
        <v>7012</v>
      </c>
      <c r="BI3390" s="1" t="s">
        <v>1530</v>
      </c>
      <c r="BJ3390" s="1" t="s">
        <v>10208</v>
      </c>
      <c r="BK3390" s="1" t="s">
        <v>60</v>
      </c>
      <c r="BL3390" s="1" t="s">
        <v>7012</v>
      </c>
      <c r="BM3390" s="1" t="s">
        <v>6206</v>
      </c>
      <c r="BN3390" s="1" t="s">
        <v>10037</v>
      </c>
      <c r="BO3390" s="1" t="s">
        <v>60</v>
      </c>
      <c r="BP3390" s="1" t="s">
        <v>7012</v>
      </c>
      <c r="BQ3390" s="1" t="s">
        <v>13719</v>
      </c>
      <c r="BR3390" s="1" t="s">
        <v>11473</v>
      </c>
      <c r="BS3390" s="1" t="s">
        <v>108</v>
      </c>
      <c r="BT3390" s="1" t="s">
        <v>8869</v>
      </c>
    </row>
    <row r="3391" spans="1:72" ht="13.5" customHeight="1" x14ac:dyDescent="0.25">
      <c r="A3391" s="4" t="str">
        <f t="shared" si="102"/>
        <v>1687_풍각남면_316</v>
      </c>
      <c r="B3391" s="1">
        <v>1687</v>
      </c>
      <c r="C3391" s="1" t="s">
        <v>11322</v>
      </c>
      <c r="D3391" s="1" t="s">
        <v>11323</v>
      </c>
      <c r="E3391" s="1">
        <v>3390</v>
      </c>
      <c r="F3391" s="1">
        <v>16</v>
      </c>
      <c r="G3391" s="1" t="s">
        <v>5971</v>
      </c>
      <c r="H3391" s="1" t="s">
        <v>6471</v>
      </c>
      <c r="I3391" s="1">
        <v>8</v>
      </c>
      <c r="L3391" s="1">
        <v>3</v>
      </c>
      <c r="M3391" s="1" t="s">
        <v>3152</v>
      </c>
      <c r="N3391" s="1" t="s">
        <v>7870</v>
      </c>
      <c r="S3391" s="1" t="s">
        <v>70</v>
      </c>
      <c r="T3391" s="1" t="s">
        <v>6596</v>
      </c>
      <c r="Y3391" s="1" t="s">
        <v>2000</v>
      </c>
      <c r="Z3391" s="1" t="s">
        <v>7586</v>
      </c>
      <c r="AC3391" s="1">
        <v>20</v>
      </c>
      <c r="AD3391" s="1" t="s">
        <v>1066</v>
      </c>
      <c r="AE3391" s="1" t="s">
        <v>7176</v>
      </c>
    </row>
    <row r="3392" spans="1:72" ht="13.5" customHeight="1" x14ac:dyDescent="0.25">
      <c r="A3392" s="4" t="str">
        <f t="shared" si="102"/>
        <v>1687_풍각남면_316</v>
      </c>
      <c r="B3392" s="1">
        <v>1687</v>
      </c>
      <c r="C3392" s="1" t="s">
        <v>11322</v>
      </c>
      <c r="D3392" s="1" t="s">
        <v>11323</v>
      </c>
      <c r="E3392" s="1">
        <v>3391</v>
      </c>
      <c r="F3392" s="1">
        <v>16</v>
      </c>
      <c r="G3392" s="1" t="s">
        <v>5971</v>
      </c>
      <c r="H3392" s="1" t="s">
        <v>6471</v>
      </c>
      <c r="I3392" s="1">
        <v>8</v>
      </c>
      <c r="L3392" s="1">
        <v>3</v>
      </c>
      <c r="M3392" s="1" t="s">
        <v>3152</v>
      </c>
      <c r="N3392" s="1" t="s">
        <v>7870</v>
      </c>
      <c r="S3392" s="1" t="s">
        <v>70</v>
      </c>
      <c r="T3392" s="1" t="s">
        <v>6596</v>
      </c>
      <c r="Y3392" s="1" t="s">
        <v>5409</v>
      </c>
      <c r="Z3392" s="1" t="s">
        <v>8456</v>
      </c>
      <c r="AC3392" s="1">
        <v>17</v>
      </c>
      <c r="AD3392" s="1" t="s">
        <v>611</v>
      </c>
      <c r="AE3392" s="1" t="s">
        <v>8764</v>
      </c>
    </row>
    <row r="3393" spans="1:73" ht="13.5" customHeight="1" x14ac:dyDescent="0.25">
      <c r="A3393" s="4" t="str">
        <f t="shared" si="102"/>
        <v>1687_풍각남면_316</v>
      </c>
      <c r="B3393" s="1">
        <v>1687</v>
      </c>
      <c r="C3393" s="1" t="s">
        <v>11322</v>
      </c>
      <c r="D3393" s="1" t="s">
        <v>11323</v>
      </c>
      <c r="E3393" s="1">
        <v>3392</v>
      </c>
      <c r="F3393" s="1">
        <v>16</v>
      </c>
      <c r="G3393" s="1" t="s">
        <v>5971</v>
      </c>
      <c r="H3393" s="1" t="s">
        <v>6471</v>
      </c>
      <c r="I3393" s="1">
        <v>8</v>
      </c>
      <c r="L3393" s="1">
        <v>4</v>
      </c>
      <c r="M3393" s="1" t="s">
        <v>12778</v>
      </c>
      <c r="N3393" s="1" t="s">
        <v>13280</v>
      </c>
      <c r="O3393" s="1" t="s">
        <v>6</v>
      </c>
      <c r="P3393" s="1" t="s">
        <v>6578</v>
      </c>
      <c r="T3393" s="1" t="s">
        <v>11368</v>
      </c>
      <c r="U3393" s="1" t="s">
        <v>6207</v>
      </c>
      <c r="V3393" s="1" t="s">
        <v>7039</v>
      </c>
      <c r="W3393" s="1" t="s">
        <v>84</v>
      </c>
      <c r="X3393" s="1" t="s">
        <v>11440</v>
      </c>
      <c r="Y3393" s="1" t="s">
        <v>5108</v>
      </c>
      <c r="Z3393" s="1" t="s">
        <v>8653</v>
      </c>
      <c r="AC3393" s="1">
        <v>39</v>
      </c>
      <c r="AD3393" s="1" t="s">
        <v>347</v>
      </c>
      <c r="AE3393" s="1" t="s">
        <v>8751</v>
      </c>
      <c r="AJ3393" s="1" t="s">
        <v>17</v>
      </c>
      <c r="AK3393" s="1" t="s">
        <v>8908</v>
      </c>
      <c r="AL3393" s="1" t="s">
        <v>522</v>
      </c>
      <c r="AM3393" s="1" t="s">
        <v>8889</v>
      </c>
      <c r="AT3393" s="1" t="s">
        <v>60</v>
      </c>
      <c r="AU3393" s="1" t="s">
        <v>7012</v>
      </c>
      <c r="AV3393" s="1" t="s">
        <v>576</v>
      </c>
      <c r="AW3393" s="1" t="s">
        <v>7768</v>
      </c>
      <c r="BG3393" s="1" t="s">
        <v>60</v>
      </c>
      <c r="BH3393" s="1" t="s">
        <v>7012</v>
      </c>
      <c r="BI3393" s="1" t="s">
        <v>1731</v>
      </c>
      <c r="BJ3393" s="1" t="s">
        <v>8400</v>
      </c>
      <c r="BK3393" s="1" t="s">
        <v>60</v>
      </c>
      <c r="BL3393" s="1" t="s">
        <v>7012</v>
      </c>
      <c r="BM3393" s="1" t="s">
        <v>6200</v>
      </c>
      <c r="BN3393" s="1" t="s">
        <v>10309</v>
      </c>
      <c r="BO3393" s="1" t="s">
        <v>60</v>
      </c>
      <c r="BP3393" s="1" t="s">
        <v>7012</v>
      </c>
      <c r="BQ3393" s="1" t="s">
        <v>6208</v>
      </c>
      <c r="BR3393" s="1" t="s">
        <v>11979</v>
      </c>
      <c r="BS3393" s="1" t="s">
        <v>522</v>
      </c>
      <c r="BT3393" s="1" t="s">
        <v>8889</v>
      </c>
    </row>
    <row r="3394" spans="1:73" ht="13.5" customHeight="1" x14ac:dyDescent="0.25">
      <c r="A3394" s="4" t="str">
        <f t="shared" si="102"/>
        <v>1687_풍각남면_316</v>
      </c>
      <c r="B3394" s="1">
        <v>1687</v>
      </c>
      <c r="C3394" s="1" t="s">
        <v>11322</v>
      </c>
      <c r="D3394" s="1" t="s">
        <v>11323</v>
      </c>
      <c r="E3394" s="1">
        <v>3393</v>
      </c>
      <c r="F3394" s="1">
        <v>16</v>
      </c>
      <c r="G3394" s="1" t="s">
        <v>5971</v>
      </c>
      <c r="H3394" s="1" t="s">
        <v>6471</v>
      </c>
      <c r="I3394" s="1">
        <v>8</v>
      </c>
      <c r="L3394" s="1">
        <v>4</v>
      </c>
      <c r="M3394" s="1" t="s">
        <v>12778</v>
      </c>
      <c r="N3394" s="1" t="s">
        <v>13280</v>
      </c>
      <c r="S3394" s="1" t="s">
        <v>52</v>
      </c>
      <c r="T3394" s="1" t="s">
        <v>6593</v>
      </c>
      <c r="U3394" s="1" t="s">
        <v>83</v>
      </c>
      <c r="V3394" s="1" t="s">
        <v>11397</v>
      </c>
      <c r="W3394" s="1" t="s">
        <v>560</v>
      </c>
      <c r="X3394" s="1" t="s">
        <v>7070</v>
      </c>
      <c r="Y3394" s="1" t="s">
        <v>4349</v>
      </c>
      <c r="Z3394" s="1" t="s">
        <v>8170</v>
      </c>
      <c r="AC3394" s="1">
        <v>37</v>
      </c>
      <c r="AD3394" s="1" t="s">
        <v>124</v>
      </c>
      <c r="AE3394" s="1" t="s">
        <v>8726</v>
      </c>
      <c r="AJ3394" s="1" t="s">
        <v>17</v>
      </c>
      <c r="AK3394" s="1" t="s">
        <v>8908</v>
      </c>
      <c r="AL3394" s="1" t="s">
        <v>106</v>
      </c>
      <c r="AM3394" s="1" t="s">
        <v>8894</v>
      </c>
      <c r="AT3394" s="1" t="s">
        <v>60</v>
      </c>
      <c r="AU3394" s="1" t="s">
        <v>7012</v>
      </c>
      <c r="AV3394" s="1" t="s">
        <v>2962</v>
      </c>
      <c r="AW3394" s="1" t="s">
        <v>9733</v>
      </c>
      <c r="BG3394" s="1" t="s">
        <v>60</v>
      </c>
      <c r="BH3394" s="1" t="s">
        <v>7012</v>
      </c>
      <c r="BI3394" s="1" t="s">
        <v>4005</v>
      </c>
      <c r="BJ3394" s="1" t="s">
        <v>8324</v>
      </c>
      <c r="BK3394" s="1" t="s">
        <v>60</v>
      </c>
      <c r="BL3394" s="1" t="s">
        <v>7012</v>
      </c>
      <c r="BM3394" s="1" t="s">
        <v>6209</v>
      </c>
      <c r="BN3394" s="1" t="s">
        <v>8583</v>
      </c>
      <c r="BO3394" s="1" t="s">
        <v>423</v>
      </c>
      <c r="BP3394" s="1" t="s">
        <v>8997</v>
      </c>
      <c r="BQ3394" s="1" t="s">
        <v>5924</v>
      </c>
      <c r="BR3394" s="1" t="s">
        <v>12004</v>
      </c>
      <c r="BS3394" s="1" t="s">
        <v>56</v>
      </c>
      <c r="BT3394" s="1" t="s">
        <v>11552</v>
      </c>
    </row>
    <row r="3395" spans="1:73" ht="13.5" customHeight="1" x14ac:dyDescent="0.25">
      <c r="A3395" s="4" t="str">
        <f t="shared" si="102"/>
        <v>1687_풍각남면_316</v>
      </c>
      <c r="B3395" s="1">
        <v>1687</v>
      </c>
      <c r="C3395" s="1" t="s">
        <v>11322</v>
      </c>
      <c r="D3395" s="1" t="s">
        <v>11323</v>
      </c>
      <c r="E3395" s="1">
        <v>3394</v>
      </c>
      <c r="F3395" s="1">
        <v>16</v>
      </c>
      <c r="G3395" s="1" t="s">
        <v>5971</v>
      </c>
      <c r="H3395" s="1" t="s">
        <v>6471</v>
      </c>
      <c r="I3395" s="1">
        <v>8</v>
      </c>
      <c r="L3395" s="1">
        <v>4</v>
      </c>
      <c r="M3395" s="1" t="s">
        <v>12778</v>
      </c>
      <c r="N3395" s="1" t="s">
        <v>13280</v>
      </c>
      <c r="S3395" s="1" t="s">
        <v>70</v>
      </c>
      <c r="T3395" s="1" t="s">
        <v>6596</v>
      </c>
      <c r="Y3395" s="1" t="s">
        <v>749</v>
      </c>
      <c r="Z3395" s="1" t="s">
        <v>7261</v>
      </c>
      <c r="AC3395" s="1">
        <v>2</v>
      </c>
      <c r="AD3395" s="1" t="s">
        <v>69</v>
      </c>
      <c r="AE3395" s="1" t="s">
        <v>6722</v>
      </c>
    </row>
    <row r="3396" spans="1:73" ht="13.5" customHeight="1" x14ac:dyDescent="0.25">
      <c r="A3396" s="4" t="str">
        <f t="shared" si="102"/>
        <v>1687_풍각남면_316</v>
      </c>
      <c r="B3396" s="1">
        <v>1687</v>
      </c>
      <c r="C3396" s="1" t="s">
        <v>11322</v>
      </c>
      <c r="D3396" s="1" t="s">
        <v>11323</v>
      </c>
      <c r="E3396" s="1">
        <v>3395</v>
      </c>
      <c r="F3396" s="1">
        <v>17</v>
      </c>
      <c r="G3396" s="1" t="s">
        <v>6210</v>
      </c>
      <c r="H3396" s="1" t="s">
        <v>6472</v>
      </c>
      <c r="I3396" s="1">
        <v>1</v>
      </c>
      <c r="J3396" s="1" t="s">
        <v>6211</v>
      </c>
      <c r="K3396" s="1" t="s">
        <v>11351</v>
      </c>
      <c r="L3396" s="1">
        <v>1</v>
      </c>
      <c r="M3396" s="1" t="s">
        <v>12779</v>
      </c>
      <c r="N3396" s="1" t="s">
        <v>13281</v>
      </c>
      <c r="T3396" s="1" t="s">
        <v>11368</v>
      </c>
      <c r="U3396" s="1" t="s">
        <v>2179</v>
      </c>
      <c r="V3396" s="1" t="s">
        <v>6806</v>
      </c>
      <c r="W3396" s="1" t="s">
        <v>2154</v>
      </c>
      <c r="X3396" s="1" t="s">
        <v>10567</v>
      </c>
      <c r="Y3396" s="1" t="s">
        <v>6212</v>
      </c>
      <c r="Z3396" s="1" t="s">
        <v>11504</v>
      </c>
      <c r="AC3396" s="1">
        <v>54</v>
      </c>
      <c r="AD3396" s="1" t="s">
        <v>264</v>
      </c>
      <c r="AE3396" s="1" t="s">
        <v>8743</v>
      </c>
      <c r="AJ3396" s="1" t="s">
        <v>17</v>
      </c>
      <c r="AK3396" s="1" t="s">
        <v>8908</v>
      </c>
      <c r="AL3396" s="1" t="s">
        <v>795</v>
      </c>
      <c r="AM3396" s="1" t="s">
        <v>8865</v>
      </c>
      <c r="AT3396" s="1" t="s">
        <v>60</v>
      </c>
      <c r="AU3396" s="1" t="s">
        <v>7012</v>
      </c>
      <c r="AV3396" s="1" t="s">
        <v>3890</v>
      </c>
      <c r="AW3396" s="1" t="s">
        <v>9519</v>
      </c>
      <c r="BG3396" s="1" t="s">
        <v>60</v>
      </c>
      <c r="BH3396" s="1" t="s">
        <v>7012</v>
      </c>
      <c r="BI3396" s="1" t="s">
        <v>6213</v>
      </c>
      <c r="BJ3396" s="1" t="s">
        <v>9450</v>
      </c>
      <c r="BK3396" s="1" t="s">
        <v>60</v>
      </c>
      <c r="BL3396" s="1" t="s">
        <v>7012</v>
      </c>
      <c r="BM3396" s="1" t="s">
        <v>6214</v>
      </c>
      <c r="BN3396" s="1" t="s">
        <v>7704</v>
      </c>
      <c r="BO3396" s="1" t="s">
        <v>60</v>
      </c>
      <c r="BP3396" s="1" t="s">
        <v>7012</v>
      </c>
      <c r="BQ3396" s="1" t="s">
        <v>4045</v>
      </c>
      <c r="BR3396" s="1" t="s">
        <v>11786</v>
      </c>
      <c r="BS3396" s="1" t="s">
        <v>522</v>
      </c>
      <c r="BT3396" s="1" t="s">
        <v>8889</v>
      </c>
      <c r="BU3396" s="1" t="s">
        <v>14243</v>
      </c>
    </row>
    <row r="3397" spans="1:73" ht="13.5" customHeight="1" x14ac:dyDescent="0.25">
      <c r="A3397" s="4" t="str">
        <f t="shared" si="102"/>
        <v>1687_풍각남면_316</v>
      </c>
      <c r="B3397" s="1">
        <v>1687</v>
      </c>
      <c r="C3397" s="1" t="s">
        <v>11322</v>
      </c>
      <c r="D3397" s="1" t="s">
        <v>11323</v>
      </c>
      <c r="E3397" s="1">
        <v>3396</v>
      </c>
      <c r="F3397" s="1">
        <v>17</v>
      </c>
      <c r="G3397" s="1" t="s">
        <v>6210</v>
      </c>
      <c r="H3397" s="1" t="s">
        <v>6472</v>
      </c>
      <c r="I3397" s="1">
        <v>1</v>
      </c>
      <c r="L3397" s="1">
        <v>1</v>
      </c>
      <c r="M3397" s="1" t="s">
        <v>12779</v>
      </c>
      <c r="N3397" s="1" t="s">
        <v>13281</v>
      </c>
      <c r="S3397" s="1" t="s">
        <v>52</v>
      </c>
      <c r="T3397" s="1" t="s">
        <v>6593</v>
      </c>
      <c r="U3397" s="1" t="s">
        <v>83</v>
      </c>
      <c r="V3397" s="1" t="s">
        <v>11397</v>
      </c>
      <c r="W3397" s="1" t="s">
        <v>98</v>
      </c>
      <c r="X3397" s="1" t="s">
        <v>11439</v>
      </c>
      <c r="Y3397" s="1" t="s">
        <v>6215</v>
      </c>
      <c r="Z3397" s="1" t="s">
        <v>8654</v>
      </c>
      <c r="AC3397" s="1">
        <v>44</v>
      </c>
      <c r="AD3397" s="1" t="s">
        <v>229</v>
      </c>
      <c r="AE3397" s="1" t="s">
        <v>8739</v>
      </c>
      <c r="AJ3397" s="1" t="s">
        <v>17</v>
      </c>
      <c r="AK3397" s="1" t="s">
        <v>8908</v>
      </c>
      <c r="AL3397" s="1" t="s">
        <v>51</v>
      </c>
      <c r="AM3397" s="1" t="s">
        <v>8849</v>
      </c>
      <c r="AT3397" s="1" t="s">
        <v>60</v>
      </c>
      <c r="AU3397" s="1" t="s">
        <v>7012</v>
      </c>
      <c r="AV3397" s="1" t="s">
        <v>377</v>
      </c>
      <c r="AW3397" s="1" t="s">
        <v>7792</v>
      </c>
      <c r="BG3397" s="1" t="s">
        <v>60</v>
      </c>
      <c r="BH3397" s="1" t="s">
        <v>7012</v>
      </c>
      <c r="BI3397" s="1" t="s">
        <v>455</v>
      </c>
      <c r="BJ3397" s="1" t="s">
        <v>9265</v>
      </c>
      <c r="BK3397" s="1" t="s">
        <v>60</v>
      </c>
      <c r="BL3397" s="1" t="s">
        <v>7012</v>
      </c>
      <c r="BM3397" s="1" t="s">
        <v>6216</v>
      </c>
      <c r="BN3397" s="1" t="s">
        <v>10741</v>
      </c>
      <c r="BO3397" s="1" t="s">
        <v>60</v>
      </c>
      <c r="BP3397" s="1" t="s">
        <v>7012</v>
      </c>
      <c r="BQ3397" s="1" t="s">
        <v>5671</v>
      </c>
      <c r="BR3397" s="1" t="s">
        <v>11205</v>
      </c>
      <c r="BS3397" s="1" t="s">
        <v>77</v>
      </c>
      <c r="BT3397" s="1" t="s">
        <v>8882</v>
      </c>
    </row>
    <row r="3398" spans="1:73" ht="13.5" customHeight="1" x14ac:dyDescent="0.25">
      <c r="A3398" s="4" t="str">
        <f t="shared" si="102"/>
        <v>1687_풍각남면_316</v>
      </c>
      <c r="B3398" s="1">
        <v>1687</v>
      </c>
      <c r="C3398" s="1" t="s">
        <v>11322</v>
      </c>
      <c r="D3398" s="1" t="s">
        <v>11323</v>
      </c>
      <c r="E3398" s="1">
        <v>3397</v>
      </c>
      <c r="F3398" s="1">
        <v>17</v>
      </c>
      <c r="G3398" s="1" t="s">
        <v>6210</v>
      </c>
      <c r="H3398" s="1" t="s">
        <v>6472</v>
      </c>
      <c r="I3398" s="1">
        <v>1</v>
      </c>
      <c r="L3398" s="1">
        <v>1</v>
      </c>
      <c r="M3398" s="1" t="s">
        <v>12779</v>
      </c>
      <c r="N3398" s="1" t="s">
        <v>13281</v>
      </c>
      <c r="S3398" s="1" t="s">
        <v>70</v>
      </c>
      <c r="T3398" s="1" t="s">
        <v>6596</v>
      </c>
      <c r="Y3398" s="1" t="s">
        <v>6217</v>
      </c>
      <c r="Z3398" s="1" t="s">
        <v>11501</v>
      </c>
      <c r="AC3398" s="1">
        <v>9</v>
      </c>
      <c r="AD3398" s="1" t="s">
        <v>594</v>
      </c>
      <c r="AE3398" s="1" t="s">
        <v>8763</v>
      </c>
    </row>
    <row r="3399" spans="1:73" ht="13.5" customHeight="1" x14ac:dyDescent="0.25">
      <c r="A3399" s="4" t="str">
        <f t="shared" si="102"/>
        <v>1687_풍각남면_316</v>
      </c>
      <c r="B3399" s="1">
        <v>1687</v>
      </c>
      <c r="C3399" s="1" t="s">
        <v>11322</v>
      </c>
      <c r="D3399" s="1" t="s">
        <v>11323</v>
      </c>
      <c r="E3399" s="1">
        <v>3398</v>
      </c>
      <c r="F3399" s="1">
        <v>17</v>
      </c>
      <c r="G3399" s="1" t="s">
        <v>6210</v>
      </c>
      <c r="H3399" s="1" t="s">
        <v>6472</v>
      </c>
      <c r="I3399" s="1">
        <v>1</v>
      </c>
      <c r="L3399" s="1">
        <v>1</v>
      </c>
      <c r="M3399" s="1" t="s">
        <v>12779</v>
      </c>
      <c r="N3399" s="1" t="s">
        <v>13281</v>
      </c>
      <c r="S3399" s="1" t="s">
        <v>70</v>
      </c>
      <c r="T3399" s="1" t="s">
        <v>6596</v>
      </c>
      <c r="Y3399" s="1" t="s">
        <v>1731</v>
      </c>
      <c r="Z3399" s="1" t="s">
        <v>8400</v>
      </c>
      <c r="AC3399" s="1">
        <v>6</v>
      </c>
      <c r="AD3399" s="1" t="s">
        <v>333</v>
      </c>
      <c r="AE3399" s="1" t="s">
        <v>8749</v>
      </c>
    </row>
    <row r="3400" spans="1:73" ht="13.5" customHeight="1" x14ac:dyDescent="0.25">
      <c r="A3400" s="4" t="str">
        <f t="shared" si="102"/>
        <v>1687_풍각남면_316</v>
      </c>
      <c r="B3400" s="1">
        <v>1687</v>
      </c>
      <c r="C3400" s="1" t="s">
        <v>11322</v>
      </c>
      <c r="D3400" s="1" t="s">
        <v>11323</v>
      </c>
      <c r="E3400" s="1">
        <v>3399</v>
      </c>
      <c r="F3400" s="1">
        <v>17</v>
      </c>
      <c r="G3400" s="1" t="s">
        <v>6210</v>
      </c>
      <c r="H3400" s="1" t="s">
        <v>6472</v>
      </c>
      <c r="I3400" s="1">
        <v>1</v>
      </c>
      <c r="L3400" s="1">
        <v>2</v>
      </c>
      <c r="M3400" s="1" t="s">
        <v>12780</v>
      </c>
      <c r="N3400" s="1" t="s">
        <v>13282</v>
      </c>
      <c r="T3400" s="1" t="s">
        <v>11369</v>
      </c>
      <c r="U3400" s="1" t="s">
        <v>6218</v>
      </c>
      <c r="V3400" s="1" t="s">
        <v>7040</v>
      </c>
      <c r="W3400" s="1" t="s">
        <v>98</v>
      </c>
      <c r="X3400" s="1" t="s">
        <v>11439</v>
      </c>
      <c r="Y3400" s="1" t="s">
        <v>6219</v>
      </c>
      <c r="Z3400" s="1" t="s">
        <v>7521</v>
      </c>
      <c r="AC3400" s="1">
        <v>42</v>
      </c>
      <c r="AD3400" s="1" t="s">
        <v>307</v>
      </c>
      <c r="AE3400" s="1" t="s">
        <v>8745</v>
      </c>
      <c r="AJ3400" s="1" t="s">
        <v>17</v>
      </c>
      <c r="AK3400" s="1" t="s">
        <v>8908</v>
      </c>
      <c r="AL3400" s="1" t="s">
        <v>56</v>
      </c>
      <c r="AM3400" s="1" t="s">
        <v>11552</v>
      </c>
      <c r="AT3400" s="1" t="s">
        <v>60</v>
      </c>
      <c r="AU3400" s="1" t="s">
        <v>7012</v>
      </c>
      <c r="AV3400" s="1" t="s">
        <v>377</v>
      </c>
      <c r="AW3400" s="1" t="s">
        <v>7792</v>
      </c>
      <c r="BG3400" s="1" t="s">
        <v>60</v>
      </c>
      <c r="BH3400" s="1" t="s">
        <v>7012</v>
      </c>
      <c r="BI3400" s="1" t="s">
        <v>455</v>
      </c>
      <c r="BJ3400" s="1" t="s">
        <v>9265</v>
      </c>
      <c r="BK3400" s="1" t="s">
        <v>60</v>
      </c>
      <c r="BL3400" s="1" t="s">
        <v>7012</v>
      </c>
      <c r="BM3400" s="1" t="s">
        <v>6216</v>
      </c>
      <c r="BN3400" s="1" t="s">
        <v>10741</v>
      </c>
      <c r="BQ3400" s="1" t="s">
        <v>5671</v>
      </c>
      <c r="BR3400" s="1" t="s">
        <v>11205</v>
      </c>
      <c r="BS3400" s="1" t="s">
        <v>77</v>
      </c>
      <c r="BT3400" s="1" t="s">
        <v>8882</v>
      </c>
    </row>
    <row r="3401" spans="1:73" ht="13.5" customHeight="1" x14ac:dyDescent="0.25">
      <c r="A3401" s="4" t="str">
        <f t="shared" si="102"/>
        <v>1687_풍각남면_316</v>
      </c>
      <c r="B3401" s="1">
        <v>1687</v>
      </c>
      <c r="C3401" s="1" t="s">
        <v>11322</v>
      </c>
      <c r="D3401" s="1" t="s">
        <v>11323</v>
      </c>
      <c r="E3401" s="1">
        <v>3400</v>
      </c>
      <c r="F3401" s="1">
        <v>17</v>
      </c>
      <c r="G3401" s="1" t="s">
        <v>6210</v>
      </c>
      <c r="H3401" s="1" t="s">
        <v>6472</v>
      </c>
      <c r="I3401" s="1">
        <v>1</v>
      </c>
      <c r="L3401" s="1">
        <v>2</v>
      </c>
      <c r="M3401" s="1" t="s">
        <v>12780</v>
      </c>
      <c r="N3401" s="1" t="s">
        <v>13282</v>
      </c>
      <c r="S3401" s="1" t="s">
        <v>52</v>
      </c>
      <c r="T3401" s="1" t="s">
        <v>6593</v>
      </c>
      <c r="W3401" s="1" t="s">
        <v>945</v>
      </c>
      <c r="X3401" s="1" t="s">
        <v>7075</v>
      </c>
      <c r="Y3401" s="1" t="s">
        <v>140</v>
      </c>
      <c r="Z3401" s="1" t="s">
        <v>7129</v>
      </c>
      <c r="AC3401" s="1">
        <v>27</v>
      </c>
      <c r="AD3401" s="1" t="s">
        <v>162</v>
      </c>
      <c r="AE3401" s="1" t="s">
        <v>8732</v>
      </c>
      <c r="AF3401" s="1" t="s">
        <v>97</v>
      </c>
      <c r="AG3401" s="1" t="s">
        <v>8774</v>
      </c>
      <c r="AJ3401" s="1" t="s">
        <v>17</v>
      </c>
      <c r="AK3401" s="1" t="s">
        <v>8908</v>
      </c>
      <c r="AL3401" s="1" t="s">
        <v>108</v>
      </c>
      <c r="AM3401" s="1" t="s">
        <v>8869</v>
      </c>
      <c r="AT3401" s="1" t="s">
        <v>60</v>
      </c>
      <c r="AU3401" s="1" t="s">
        <v>7012</v>
      </c>
      <c r="AV3401" s="1" t="s">
        <v>6220</v>
      </c>
      <c r="AW3401" s="1" t="s">
        <v>9734</v>
      </c>
      <c r="BG3401" s="1" t="s">
        <v>60</v>
      </c>
      <c r="BH3401" s="1" t="s">
        <v>7012</v>
      </c>
      <c r="BI3401" s="1" t="s">
        <v>5657</v>
      </c>
      <c r="BJ3401" s="1" t="s">
        <v>8924</v>
      </c>
      <c r="BK3401" s="1" t="s">
        <v>78</v>
      </c>
      <c r="BL3401" s="1" t="s">
        <v>6689</v>
      </c>
      <c r="BM3401" s="1" t="s">
        <v>6221</v>
      </c>
      <c r="BN3401" s="1" t="s">
        <v>10742</v>
      </c>
      <c r="BO3401" s="1" t="s">
        <v>60</v>
      </c>
      <c r="BP3401" s="1" t="s">
        <v>7012</v>
      </c>
      <c r="BQ3401" s="1" t="s">
        <v>6222</v>
      </c>
      <c r="BR3401" s="1" t="s">
        <v>12263</v>
      </c>
      <c r="BS3401" s="1" t="s">
        <v>522</v>
      </c>
      <c r="BT3401" s="1" t="s">
        <v>8889</v>
      </c>
    </row>
    <row r="3402" spans="1:73" ht="13.5" customHeight="1" x14ac:dyDescent="0.25">
      <c r="A3402" s="4" t="str">
        <f t="shared" si="102"/>
        <v>1687_풍각남면_316</v>
      </c>
      <c r="B3402" s="1">
        <v>1687</v>
      </c>
      <c r="C3402" s="1" t="s">
        <v>11322</v>
      </c>
      <c r="D3402" s="1" t="s">
        <v>11323</v>
      </c>
      <c r="E3402" s="1">
        <v>3401</v>
      </c>
      <c r="F3402" s="1">
        <v>17</v>
      </c>
      <c r="G3402" s="1" t="s">
        <v>6210</v>
      </c>
      <c r="H3402" s="1" t="s">
        <v>6472</v>
      </c>
      <c r="I3402" s="1">
        <v>1</v>
      </c>
      <c r="L3402" s="1">
        <v>2</v>
      </c>
      <c r="M3402" s="1" t="s">
        <v>12780</v>
      </c>
      <c r="N3402" s="1" t="s">
        <v>13282</v>
      </c>
      <c r="S3402" s="1" t="s">
        <v>68</v>
      </c>
      <c r="T3402" s="1" t="s">
        <v>6595</v>
      </c>
      <c r="W3402" s="1" t="s">
        <v>245</v>
      </c>
      <c r="X3402" s="1" t="s">
        <v>7060</v>
      </c>
      <c r="Y3402" s="1" t="s">
        <v>3317</v>
      </c>
      <c r="Z3402" s="1" t="s">
        <v>8655</v>
      </c>
      <c r="AC3402" s="1">
        <v>68</v>
      </c>
      <c r="AD3402" s="1" t="s">
        <v>429</v>
      </c>
      <c r="AE3402" s="1" t="s">
        <v>8759</v>
      </c>
    </row>
    <row r="3403" spans="1:73" ht="13.5" customHeight="1" x14ac:dyDescent="0.25">
      <c r="A3403" s="4" t="str">
        <f t="shared" si="102"/>
        <v>1687_풍각남면_316</v>
      </c>
      <c r="B3403" s="1">
        <v>1687</v>
      </c>
      <c r="C3403" s="1" t="s">
        <v>11322</v>
      </c>
      <c r="D3403" s="1" t="s">
        <v>11323</v>
      </c>
      <c r="E3403" s="1">
        <v>3402</v>
      </c>
      <c r="F3403" s="1">
        <v>17</v>
      </c>
      <c r="G3403" s="1" t="s">
        <v>6210</v>
      </c>
      <c r="H3403" s="1" t="s">
        <v>6472</v>
      </c>
      <c r="I3403" s="1">
        <v>1</v>
      </c>
      <c r="L3403" s="1">
        <v>3</v>
      </c>
      <c r="M3403" s="1" t="s">
        <v>12781</v>
      </c>
      <c r="N3403" s="1" t="s">
        <v>13283</v>
      </c>
      <c r="T3403" s="1" t="s">
        <v>11368</v>
      </c>
      <c r="U3403" s="1" t="s">
        <v>6223</v>
      </c>
      <c r="V3403" s="1" t="s">
        <v>13360</v>
      </c>
      <c r="W3403" s="1" t="s">
        <v>245</v>
      </c>
      <c r="X3403" s="1" t="s">
        <v>7060</v>
      </c>
      <c r="Y3403" s="1" t="s">
        <v>6224</v>
      </c>
      <c r="Z3403" s="1" t="s">
        <v>8656</v>
      </c>
      <c r="AC3403" s="1">
        <v>48</v>
      </c>
      <c r="AD3403" s="1" t="s">
        <v>427</v>
      </c>
      <c r="AE3403" s="1" t="s">
        <v>8758</v>
      </c>
      <c r="AJ3403" s="1" t="s">
        <v>17</v>
      </c>
      <c r="AK3403" s="1" t="s">
        <v>8908</v>
      </c>
      <c r="AL3403" s="1" t="s">
        <v>77</v>
      </c>
      <c r="AM3403" s="1" t="s">
        <v>8882</v>
      </c>
      <c r="AT3403" s="1" t="s">
        <v>60</v>
      </c>
      <c r="AU3403" s="1" t="s">
        <v>7012</v>
      </c>
      <c r="AV3403" s="1" t="s">
        <v>1564</v>
      </c>
      <c r="AW3403" s="1" t="s">
        <v>7482</v>
      </c>
      <c r="BB3403" s="1" t="s">
        <v>214</v>
      </c>
      <c r="BC3403" s="1" t="s">
        <v>13383</v>
      </c>
      <c r="BD3403" s="1" t="s">
        <v>6225</v>
      </c>
      <c r="BE3403" s="1" t="s">
        <v>9892</v>
      </c>
      <c r="BG3403" s="1" t="s">
        <v>60</v>
      </c>
      <c r="BH3403" s="1" t="s">
        <v>7012</v>
      </c>
      <c r="BI3403" s="1" t="s">
        <v>6226</v>
      </c>
      <c r="BJ3403" s="1" t="s">
        <v>10310</v>
      </c>
      <c r="BK3403" s="1" t="s">
        <v>60</v>
      </c>
      <c r="BL3403" s="1" t="s">
        <v>7012</v>
      </c>
      <c r="BM3403" s="1" t="s">
        <v>5845</v>
      </c>
      <c r="BN3403" s="1" t="s">
        <v>8180</v>
      </c>
      <c r="BO3403" s="1" t="s">
        <v>60</v>
      </c>
      <c r="BP3403" s="1" t="s">
        <v>7012</v>
      </c>
      <c r="BQ3403" s="1" t="s">
        <v>6227</v>
      </c>
      <c r="BR3403" s="1" t="s">
        <v>12077</v>
      </c>
      <c r="BS3403" s="1" t="s">
        <v>56</v>
      </c>
      <c r="BT3403" s="1" t="s">
        <v>11552</v>
      </c>
    </row>
    <row r="3404" spans="1:73" ht="13.5" customHeight="1" x14ac:dyDescent="0.25">
      <c r="A3404" s="4" t="str">
        <f t="shared" si="102"/>
        <v>1687_풍각남면_316</v>
      </c>
      <c r="B3404" s="1">
        <v>1687</v>
      </c>
      <c r="C3404" s="1" t="s">
        <v>11322</v>
      </c>
      <c r="D3404" s="1" t="s">
        <v>11323</v>
      </c>
      <c r="E3404" s="1">
        <v>3403</v>
      </c>
      <c r="F3404" s="1">
        <v>17</v>
      </c>
      <c r="G3404" s="1" t="s">
        <v>6210</v>
      </c>
      <c r="H3404" s="1" t="s">
        <v>6472</v>
      </c>
      <c r="I3404" s="1">
        <v>1</v>
      </c>
      <c r="L3404" s="1">
        <v>3</v>
      </c>
      <c r="M3404" s="1" t="s">
        <v>12781</v>
      </c>
      <c r="N3404" s="1" t="s">
        <v>13283</v>
      </c>
      <c r="S3404" s="1" t="s">
        <v>52</v>
      </c>
      <c r="T3404" s="1" t="s">
        <v>6593</v>
      </c>
      <c r="U3404" s="1" t="s">
        <v>6228</v>
      </c>
      <c r="V3404" s="1" t="s">
        <v>13375</v>
      </c>
      <c r="Y3404" s="1" t="s">
        <v>4915</v>
      </c>
      <c r="Z3404" s="1" t="s">
        <v>8327</v>
      </c>
      <c r="AC3404" s="1">
        <v>47</v>
      </c>
      <c r="AD3404" s="1" t="s">
        <v>172</v>
      </c>
      <c r="AE3404" s="1" t="s">
        <v>8733</v>
      </c>
      <c r="AJ3404" s="1" t="s">
        <v>17</v>
      </c>
      <c r="AK3404" s="1" t="s">
        <v>8908</v>
      </c>
      <c r="AL3404" s="1" t="s">
        <v>163</v>
      </c>
      <c r="AM3404" s="1" t="s">
        <v>8851</v>
      </c>
      <c r="AT3404" s="1" t="s">
        <v>216</v>
      </c>
      <c r="AU3404" s="1" t="s">
        <v>13344</v>
      </c>
      <c r="AV3404" s="1" t="s">
        <v>6229</v>
      </c>
      <c r="AW3404" s="1" t="s">
        <v>8154</v>
      </c>
      <c r="BB3404" s="1" t="s">
        <v>214</v>
      </c>
      <c r="BC3404" s="1" t="s">
        <v>13383</v>
      </c>
      <c r="BD3404" s="1" t="s">
        <v>1395</v>
      </c>
      <c r="BE3404" s="1" t="s">
        <v>8480</v>
      </c>
      <c r="BG3404" s="1" t="s">
        <v>216</v>
      </c>
      <c r="BH3404" s="1" t="s">
        <v>13344</v>
      </c>
      <c r="BI3404" s="1" t="s">
        <v>6230</v>
      </c>
      <c r="BJ3404" s="1" t="s">
        <v>10311</v>
      </c>
      <c r="BK3404" s="1" t="s">
        <v>216</v>
      </c>
      <c r="BL3404" s="1" t="s">
        <v>13344</v>
      </c>
      <c r="BM3404" s="1" t="s">
        <v>6231</v>
      </c>
      <c r="BN3404" s="1" t="s">
        <v>7694</v>
      </c>
      <c r="BO3404" s="1" t="s">
        <v>60</v>
      </c>
      <c r="BP3404" s="1" t="s">
        <v>7012</v>
      </c>
      <c r="BQ3404" s="1" t="s">
        <v>6232</v>
      </c>
      <c r="BR3404" s="1" t="s">
        <v>11258</v>
      </c>
      <c r="BS3404" s="1" t="s">
        <v>163</v>
      </c>
      <c r="BT3404" s="1" t="s">
        <v>8851</v>
      </c>
    </row>
    <row r="3405" spans="1:73" ht="13.5" customHeight="1" x14ac:dyDescent="0.25">
      <c r="A3405" s="4" t="str">
        <f t="shared" si="102"/>
        <v>1687_풍각남면_316</v>
      </c>
      <c r="B3405" s="1">
        <v>1687</v>
      </c>
      <c r="C3405" s="1" t="s">
        <v>11322</v>
      </c>
      <c r="D3405" s="1" t="s">
        <v>11323</v>
      </c>
      <c r="E3405" s="1">
        <v>3404</v>
      </c>
      <c r="F3405" s="1">
        <v>17</v>
      </c>
      <c r="G3405" s="1" t="s">
        <v>6210</v>
      </c>
      <c r="H3405" s="1" t="s">
        <v>6472</v>
      </c>
      <c r="I3405" s="1">
        <v>1</v>
      </c>
      <c r="L3405" s="1">
        <v>3</v>
      </c>
      <c r="M3405" s="1" t="s">
        <v>12781</v>
      </c>
      <c r="N3405" s="1" t="s">
        <v>13283</v>
      </c>
      <c r="S3405" s="1" t="s">
        <v>93</v>
      </c>
      <c r="T3405" s="1" t="s">
        <v>6597</v>
      </c>
      <c r="U3405" s="1" t="s">
        <v>6233</v>
      </c>
      <c r="V3405" s="1" t="s">
        <v>7041</v>
      </c>
      <c r="Y3405" s="1" t="s">
        <v>6234</v>
      </c>
      <c r="Z3405" s="1" t="s">
        <v>8657</v>
      </c>
      <c r="AG3405" s="1" t="s">
        <v>11537</v>
      </c>
    </row>
    <row r="3406" spans="1:73" ht="13.5" customHeight="1" x14ac:dyDescent="0.25">
      <c r="A3406" s="4" t="str">
        <f t="shared" si="102"/>
        <v>1687_풍각남면_316</v>
      </c>
      <c r="B3406" s="1">
        <v>1687</v>
      </c>
      <c r="C3406" s="1" t="s">
        <v>11322</v>
      </c>
      <c r="D3406" s="1" t="s">
        <v>11323</v>
      </c>
      <c r="E3406" s="1">
        <v>3405</v>
      </c>
      <c r="F3406" s="1">
        <v>17</v>
      </c>
      <c r="G3406" s="1" t="s">
        <v>6210</v>
      </c>
      <c r="H3406" s="1" t="s">
        <v>6472</v>
      </c>
      <c r="I3406" s="1">
        <v>1</v>
      </c>
      <c r="L3406" s="1">
        <v>3</v>
      </c>
      <c r="M3406" s="1" t="s">
        <v>12781</v>
      </c>
      <c r="N3406" s="1" t="s">
        <v>13283</v>
      </c>
      <c r="S3406" s="1" t="s">
        <v>341</v>
      </c>
      <c r="T3406" s="1" t="s">
        <v>6594</v>
      </c>
      <c r="U3406" s="1" t="s">
        <v>53</v>
      </c>
      <c r="V3406" s="1" t="s">
        <v>6668</v>
      </c>
      <c r="Y3406" s="1" t="s">
        <v>6235</v>
      </c>
      <c r="Z3406" s="1" t="s">
        <v>8225</v>
      </c>
      <c r="AF3406" s="1" t="s">
        <v>11534</v>
      </c>
      <c r="AG3406" s="1" t="s">
        <v>11535</v>
      </c>
    </row>
    <row r="3407" spans="1:73" ht="13.5" customHeight="1" x14ac:dyDescent="0.25">
      <c r="A3407" s="4" t="str">
        <f t="shared" si="102"/>
        <v>1687_풍각남면_316</v>
      </c>
      <c r="B3407" s="1">
        <v>1687</v>
      </c>
      <c r="C3407" s="1" t="s">
        <v>11322</v>
      </c>
      <c r="D3407" s="1" t="s">
        <v>11323</v>
      </c>
      <c r="E3407" s="1">
        <v>3406</v>
      </c>
      <c r="F3407" s="1">
        <v>17</v>
      </c>
      <c r="G3407" s="1" t="s">
        <v>6210</v>
      </c>
      <c r="H3407" s="1" t="s">
        <v>6472</v>
      </c>
      <c r="I3407" s="1">
        <v>1</v>
      </c>
      <c r="L3407" s="1">
        <v>3</v>
      </c>
      <c r="M3407" s="1" t="s">
        <v>12781</v>
      </c>
      <c r="N3407" s="1" t="s">
        <v>13283</v>
      </c>
      <c r="S3407" s="1" t="s">
        <v>93</v>
      </c>
      <c r="T3407" s="1" t="s">
        <v>6597</v>
      </c>
      <c r="U3407" s="1" t="s">
        <v>852</v>
      </c>
      <c r="V3407" s="1" t="s">
        <v>13369</v>
      </c>
      <c r="Y3407" s="1" t="s">
        <v>4271</v>
      </c>
      <c r="Z3407" s="1" t="s">
        <v>8146</v>
      </c>
      <c r="AC3407" s="1">
        <v>22</v>
      </c>
      <c r="AD3407" s="1" t="s">
        <v>253</v>
      </c>
      <c r="AE3407" s="1" t="s">
        <v>8742</v>
      </c>
    </row>
    <row r="3408" spans="1:73" ht="13.5" customHeight="1" x14ac:dyDescent="0.25">
      <c r="A3408" s="4" t="str">
        <f t="shared" si="102"/>
        <v>1687_풍각남면_316</v>
      </c>
      <c r="B3408" s="1">
        <v>1687</v>
      </c>
      <c r="C3408" s="1" t="s">
        <v>11322</v>
      </c>
      <c r="D3408" s="1" t="s">
        <v>11323</v>
      </c>
      <c r="E3408" s="1">
        <v>3407</v>
      </c>
      <c r="F3408" s="1">
        <v>17</v>
      </c>
      <c r="G3408" s="1" t="s">
        <v>6210</v>
      </c>
      <c r="H3408" s="1" t="s">
        <v>6472</v>
      </c>
      <c r="I3408" s="1">
        <v>1</v>
      </c>
      <c r="L3408" s="1">
        <v>3</v>
      </c>
      <c r="M3408" s="1" t="s">
        <v>12781</v>
      </c>
      <c r="N3408" s="1" t="s">
        <v>13283</v>
      </c>
      <c r="S3408" s="1" t="s">
        <v>341</v>
      </c>
      <c r="T3408" s="1" t="s">
        <v>6594</v>
      </c>
      <c r="U3408" s="1" t="s">
        <v>6236</v>
      </c>
      <c r="V3408" s="1" t="s">
        <v>13370</v>
      </c>
      <c r="Y3408" s="1" t="s">
        <v>215</v>
      </c>
      <c r="Z3408" s="1" t="s">
        <v>8443</v>
      </c>
      <c r="AC3408" s="1">
        <v>29</v>
      </c>
      <c r="AD3408" s="1" t="s">
        <v>422</v>
      </c>
      <c r="AE3408" s="1" t="s">
        <v>8757</v>
      </c>
      <c r="AF3408" s="1" t="s">
        <v>97</v>
      </c>
      <c r="AG3408" s="1" t="s">
        <v>8774</v>
      </c>
      <c r="AJ3408" s="1" t="s">
        <v>17</v>
      </c>
      <c r="AK3408" s="1" t="s">
        <v>8908</v>
      </c>
      <c r="AL3408" s="1" t="s">
        <v>163</v>
      </c>
      <c r="AM3408" s="1" t="s">
        <v>8851</v>
      </c>
    </row>
    <row r="3409" spans="1:73" ht="13.5" customHeight="1" x14ac:dyDescent="0.25">
      <c r="A3409" s="4" t="str">
        <f t="shared" si="102"/>
        <v>1687_풍각남면_316</v>
      </c>
      <c r="B3409" s="1">
        <v>1687</v>
      </c>
      <c r="C3409" s="1" t="s">
        <v>11322</v>
      </c>
      <c r="D3409" s="1" t="s">
        <v>11323</v>
      </c>
      <c r="E3409" s="1">
        <v>3408</v>
      </c>
      <c r="F3409" s="1">
        <v>17</v>
      </c>
      <c r="G3409" s="1" t="s">
        <v>6210</v>
      </c>
      <c r="H3409" s="1" t="s">
        <v>6472</v>
      </c>
      <c r="I3409" s="1">
        <v>1</v>
      </c>
      <c r="L3409" s="1">
        <v>3</v>
      </c>
      <c r="M3409" s="1" t="s">
        <v>12781</v>
      </c>
      <c r="N3409" s="1" t="s">
        <v>13283</v>
      </c>
      <c r="S3409" s="1" t="s">
        <v>70</v>
      </c>
      <c r="T3409" s="1" t="s">
        <v>6596</v>
      </c>
      <c r="Y3409" s="1" t="s">
        <v>5419</v>
      </c>
      <c r="Z3409" s="1" t="s">
        <v>11468</v>
      </c>
      <c r="AF3409" s="1" t="s">
        <v>943</v>
      </c>
      <c r="AG3409" s="1" t="s">
        <v>8783</v>
      </c>
      <c r="AH3409" s="1" t="s">
        <v>6237</v>
      </c>
      <c r="AI3409" s="1" t="s">
        <v>8904</v>
      </c>
    </row>
    <row r="3410" spans="1:73" ht="13.5" customHeight="1" x14ac:dyDescent="0.25">
      <c r="A3410" s="4" t="str">
        <f t="shared" si="102"/>
        <v>1687_풍각남면_316</v>
      </c>
      <c r="B3410" s="1">
        <v>1687</v>
      </c>
      <c r="C3410" s="1" t="s">
        <v>11322</v>
      </c>
      <c r="D3410" s="1" t="s">
        <v>11323</v>
      </c>
      <c r="E3410" s="1">
        <v>3409</v>
      </c>
      <c r="F3410" s="1">
        <v>17</v>
      </c>
      <c r="G3410" s="1" t="s">
        <v>6210</v>
      </c>
      <c r="H3410" s="1" t="s">
        <v>6472</v>
      </c>
      <c r="I3410" s="1">
        <v>1</v>
      </c>
      <c r="L3410" s="1">
        <v>3</v>
      </c>
      <c r="M3410" s="1" t="s">
        <v>12781</v>
      </c>
      <c r="N3410" s="1" t="s">
        <v>13283</v>
      </c>
      <c r="S3410" s="1" t="s">
        <v>70</v>
      </c>
      <c r="T3410" s="1" t="s">
        <v>6596</v>
      </c>
      <c r="Y3410" s="1" t="s">
        <v>6238</v>
      </c>
      <c r="Z3410" s="1" t="s">
        <v>8658</v>
      </c>
      <c r="AC3410" s="1">
        <v>13</v>
      </c>
      <c r="AD3410" s="1" t="s">
        <v>314</v>
      </c>
      <c r="AE3410" s="1" t="s">
        <v>8747</v>
      </c>
    </row>
    <row r="3411" spans="1:73" ht="13.5" customHeight="1" x14ac:dyDescent="0.25">
      <c r="A3411" s="4" t="str">
        <f t="shared" si="102"/>
        <v>1687_풍각남면_316</v>
      </c>
      <c r="B3411" s="1">
        <v>1687</v>
      </c>
      <c r="C3411" s="1" t="s">
        <v>11322</v>
      </c>
      <c r="D3411" s="1" t="s">
        <v>11323</v>
      </c>
      <c r="E3411" s="1">
        <v>3410</v>
      </c>
      <c r="F3411" s="1">
        <v>17</v>
      </c>
      <c r="G3411" s="1" t="s">
        <v>6210</v>
      </c>
      <c r="H3411" s="1" t="s">
        <v>6472</v>
      </c>
      <c r="I3411" s="1">
        <v>1</v>
      </c>
      <c r="L3411" s="1">
        <v>3</v>
      </c>
      <c r="M3411" s="1" t="s">
        <v>12781</v>
      </c>
      <c r="N3411" s="1" t="s">
        <v>13283</v>
      </c>
      <c r="S3411" s="1" t="s">
        <v>265</v>
      </c>
      <c r="T3411" s="1" t="s">
        <v>6603</v>
      </c>
      <c r="U3411" s="1" t="s">
        <v>6239</v>
      </c>
      <c r="V3411" s="1" t="s">
        <v>13350</v>
      </c>
      <c r="Y3411" s="1" t="s">
        <v>6240</v>
      </c>
      <c r="Z3411" s="1" t="s">
        <v>7287</v>
      </c>
      <c r="AC3411" s="1">
        <v>50</v>
      </c>
      <c r="AD3411" s="1" t="s">
        <v>533</v>
      </c>
      <c r="AE3411" s="1" t="s">
        <v>7162</v>
      </c>
    </row>
    <row r="3412" spans="1:73" ht="13.5" customHeight="1" x14ac:dyDescent="0.25">
      <c r="A3412" s="4" t="str">
        <f t="shared" si="102"/>
        <v>1687_풍각남면_316</v>
      </c>
      <c r="B3412" s="1">
        <v>1687</v>
      </c>
      <c r="C3412" s="1" t="s">
        <v>11322</v>
      </c>
      <c r="D3412" s="1" t="s">
        <v>11323</v>
      </c>
      <c r="E3412" s="1">
        <v>3411</v>
      </c>
      <c r="F3412" s="1">
        <v>17</v>
      </c>
      <c r="G3412" s="1" t="s">
        <v>6210</v>
      </c>
      <c r="H3412" s="1" t="s">
        <v>6472</v>
      </c>
      <c r="I3412" s="1">
        <v>1</v>
      </c>
      <c r="L3412" s="1">
        <v>3</v>
      </c>
      <c r="M3412" s="1" t="s">
        <v>12781</v>
      </c>
      <c r="N3412" s="1" t="s">
        <v>13283</v>
      </c>
      <c r="S3412" s="1" t="s">
        <v>5691</v>
      </c>
      <c r="T3412" s="1" t="s">
        <v>6660</v>
      </c>
      <c r="Y3412" s="1" t="s">
        <v>6241</v>
      </c>
      <c r="Z3412" s="1" t="s">
        <v>8659</v>
      </c>
      <c r="AF3412" s="1" t="s">
        <v>943</v>
      </c>
      <c r="AG3412" s="1" t="s">
        <v>8783</v>
      </c>
      <c r="AH3412" s="1" t="s">
        <v>6242</v>
      </c>
      <c r="AI3412" s="1" t="s">
        <v>11637</v>
      </c>
    </row>
    <row r="3413" spans="1:73" ht="13.5" customHeight="1" x14ac:dyDescent="0.25">
      <c r="A3413" s="4" t="str">
        <f t="shared" si="102"/>
        <v>1687_풍각남면_316</v>
      </c>
      <c r="B3413" s="1">
        <v>1687</v>
      </c>
      <c r="C3413" s="1" t="s">
        <v>11322</v>
      </c>
      <c r="D3413" s="1" t="s">
        <v>11323</v>
      </c>
      <c r="E3413" s="1">
        <v>3412</v>
      </c>
      <c r="F3413" s="1">
        <v>17</v>
      </c>
      <c r="G3413" s="1" t="s">
        <v>6210</v>
      </c>
      <c r="H3413" s="1" t="s">
        <v>6472</v>
      </c>
      <c r="I3413" s="1">
        <v>1</v>
      </c>
      <c r="L3413" s="1">
        <v>3</v>
      </c>
      <c r="M3413" s="1" t="s">
        <v>12781</v>
      </c>
      <c r="N3413" s="1" t="s">
        <v>13283</v>
      </c>
      <c r="S3413" s="1" t="s">
        <v>93</v>
      </c>
      <c r="T3413" s="1" t="s">
        <v>6597</v>
      </c>
      <c r="Y3413" s="1" t="s">
        <v>1716</v>
      </c>
      <c r="Z3413" s="1" t="s">
        <v>7775</v>
      </c>
      <c r="AC3413" s="1">
        <v>6</v>
      </c>
      <c r="AD3413" s="1" t="s">
        <v>333</v>
      </c>
      <c r="AE3413" s="1" t="s">
        <v>8749</v>
      </c>
      <c r="BU3413" s="1" t="s">
        <v>14244</v>
      </c>
    </row>
    <row r="3414" spans="1:73" ht="13.5" customHeight="1" x14ac:dyDescent="0.25">
      <c r="A3414" s="4" t="str">
        <f t="shared" si="102"/>
        <v>1687_풍각남면_316</v>
      </c>
      <c r="B3414" s="1">
        <v>1687</v>
      </c>
      <c r="C3414" s="1" t="s">
        <v>11322</v>
      </c>
      <c r="D3414" s="1" t="s">
        <v>11323</v>
      </c>
      <c r="E3414" s="1">
        <v>3413</v>
      </c>
      <c r="F3414" s="1">
        <v>17</v>
      </c>
      <c r="G3414" s="1" t="s">
        <v>6210</v>
      </c>
      <c r="H3414" s="1" t="s">
        <v>6472</v>
      </c>
      <c r="I3414" s="1">
        <v>1</v>
      </c>
      <c r="L3414" s="1">
        <v>4</v>
      </c>
      <c r="M3414" s="1" t="s">
        <v>12782</v>
      </c>
      <c r="N3414" s="1" t="s">
        <v>13284</v>
      </c>
      <c r="O3414" s="1" t="s">
        <v>443</v>
      </c>
      <c r="P3414" s="1" t="s">
        <v>11371</v>
      </c>
      <c r="T3414" s="1" t="s">
        <v>11369</v>
      </c>
      <c r="U3414" s="1" t="s">
        <v>6243</v>
      </c>
      <c r="V3414" s="1" t="s">
        <v>13374</v>
      </c>
      <c r="W3414" s="1" t="s">
        <v>245</v>
      </c>
      <c r="X3414" s="1" t="s">
        <v>7060</v>
      </c>
      <c r="Y3414" s="1" t="s">
        <v>6244</v>
      </c>
      <c r="Z3414" s="1" t="s">
        <v>8660</v>
      </c>
      <c r="AC3414" s="1">
        <v>25</v>
      </c>
      <c r="AD3414" s="1" t="s">
        <v>401</v>
      </c>
      <c r="AE3414" s="1" t="s">
        <v>8754</v>
      </c>
      <c r="AJ3414" s="1" t="s">
        <v>17</v>
      </c>
      <c r="AK3414" s="1" t="s">
        <v>8908</v>
      </c>
      <c r="AL3414" s="1" t="s">
        <v>77</v>
      </c>
      <c r="AM3414" s="1" t="s">
        <v>8882</v>
      </c>
      <c r="AT3414" s="1" t="s">
        <v>216</v>
      </c>
      <c r="AU3414" s="1" t="s">
        <v>13344</v>
      </c>
      <c r="AV3414" s="1" t="s">
        <v>6224</v>
      </c>
      <c r="AW3414" s="1" t="s">
        <v>8656</v>
      </c>
      <c r="BB3414" s="1" t="s">
        <v>214</v>
      </c>
      <c r="BC3414" s="1" t="s">
        <v>13383</v>
      </c>
      <c r="BD3414" s="1" t="s">
        <v>4915</v>
      </c>
      <c r="BE3414" s="1" t="s">
        <v>8327</v>
      </c>
      <c r="BG3414" s="1" t="s">
        <v>60</v>
      </c>
      <c r="BH3414" s="1" t="s">
        <v>7012</v>
      </c>
      <c r="BI3414" s="1" t="s">
        <v>1564</v>
      </c>
      <c r="BJ3414" s="1" t="s">
        <v>7482</v>
      </c>
      <c r="BK3414" s="1" t="s">
        <v>60</v>
      </c>
      <c r="BL3414" s="1" t="s">
        <v>7012</v>
      </c>
      <c r="BM3414" s="1" t="s">
        <v>6245</v>
      </c>
      <c r="BN3414" s="1" t="s">
        <v>10310</v>
      </c>
      <c r="BO3414" s="1" t="s">
        <v>216</v>
      </c>
      <c r="BP3414" s="1" t="s">
        <v>13344</v>
      </c>
      <c r="BQ3414" s="1" t="s">
        <v>6229</v>
      </c>
      <c r="BR3414" s="1" t="s">
        <v>8154</v>
      </c>
      <c r="BS3414" s="1" t="s">
        <v>56</v>
      </c>
      <c r="BT3414" s="1" t="s">
        <v>11552</v>
      </c>
    </row>
    <row r="3415" spans="1:73" ht="13.5" customHeight="1" x14ac:dyDescent="0.25">
      <c r="A3415" s="4" t="str">
        <f t="shared" si="102"/>
        <v>1687_풍각남면_316</v>
      </c>
      <c r="B3415" s="1">
        <v>1687</v>
      </c>
      <c r="C3415" s="1" t="s">
        <v>11322</v>
      </c>
      <c r="D3415" s="1" t="s">
        <v>11323</v>
      </c>
      <c r="E3415" s="1">
        <v>3414</v>
      </c>
      <c r="F3415" s="1">
        <v>17</v>
      </c>
      <c r="G3415" s="1" t="s">
        <v>6210</v>
      </c>
      <c r="H3415" s="1" t="s">
        <v>6472</v>
      </c>
      <c r="I3415" s="1">
        <v>1</v>
      </c>
      <c r="L3415" s="1">
        <v>4</v>
      </c>
      <c r="M3415" s="1" t="s">
        <v>12782</v>
      </c>
      <c r="N3415" s="1" t="s">
        <v>13284</v>
      </c>
      <c r="S3415" s="1" t="s">
        <v>52</v>
      </c>
      <c r="T3415" s="1" t="s">
        <v>6593</v>
      </c>
      <c r="U3415" s="1" t="s">
        <v>53</v>
      </c>
      <c r="V3415" s="1" t="s">
        <v>6668</v>
      </c>
      <c r="Y3415" s="1" t="s">
        <v>6235</v>
      </c>
      <c r="Z3415" s="1" t="s">
        <v>8225</v>
      </c>
      <c r="AC3415" s="1">
        <v>30</v>
      </c>
      <c r="AD3415" s="1" t="s">
        <v>136</v>
      </c>
      <c r="AE3415" s="1" t="s">
        <v>8728</v>
      </c>
      <c r="AJ3415" s="1" t="s">
        <v>17</v>
      </c>
      <c r="AK3415" s="1" t="s">
        <v>8908</v>
      </c>
      <c r="AL3415" s="1" t="s">
        <v>56</v>
      </c>
      <c r="AM3415" s="1" t="s">
        <v>11552</v>
      </c>
      <c r="AN3415" s="1" t="s">
        <v>6246</v>
      </c>
      <c r="AO3415" s="1" t="s">
        <v>8984</v>
      </c>
      <c r="AP3415" s="1" t="s">
        <v>58</v>
      </c>
      <c r="AQ3415" s="1" t="s">
        <v>6774</v>
      </c>
      <c r="AR3415" s="1" t="s">
        <v>6247</v>
      </c>
      <c r="AS3415" s="1" t="s">
        <v>11698</v>
      </c>
      <c r="AT3415" s="1" t="s">
        <v>60</v>
      </c>
      <c r="AU3415" s="1" t="s">
        <v>7012</v>
      </c>
      <c r="AV3415" s="1" t="s">
        <v>6248</v>
      </c>
      <c r="AW3415" s="1" t="s">
        <v>9735</v>
      </c>
      <c r="BB3415" s="1" t="s">
        <v>46</v>
      </c>
      <c r="BC3415" s="1" t="s">
        <v>6783</v>
      </c>
      <c r="BD3415" s="1" t="s">
        <v>3133</v>
      </c>
      <c r="BE3415" s="1" t="s">
        <v>7867</v>
      </c>
      <c r="BG3415" s="1" t="s">
        <v>60</v>
      </c>
      <c r="BH3415" s="1" t="s">
        <v>7012</v>
      </c>
      <c r="BI3415" s="1" t="s">
        <v>6249</v>
      </c>
      <c r="BJ3415" s="1" t="s">
        <v>10312</v>
      </c>
      <c r="BK3415" s="1" t="s">
        <v>60</v>
      </c>
      <c r="BL3415" s="1" t="s">
        <v>7012</v>
      </c>
      <c r="BM3415" s="1" t="s">
        <v>6250</v>
      </c>
      <c r="BN3415" s="1" t="s">
        <v>10743</v>
      </c>
      <c r="BO3415" s="1" t="s">
        <v>60</v>
      </c>
      <c r="BP3415" s="1" t="s">
        <v>7012</v>
      </c>
      <c r="BQ3415" s="1" t="s">
        <v>6251</v>
      </c>
      <c r="BR3415" s="1" t="s">
        <v>11259</v>
      </c>
      <c r="BS3415" s="1" t="s">
        <v>51</v>
      </c>
      <c r="BT3415" s="1" t="s">
        <v>8849</v>
      </c>
    </row>
    <row r="3416" spans="1:73" ht="13.5" customHeight="1" x14ac:dyDescent="0.25">
      <c r="A3416" s="4" t="str">
        <f t="shared" si="102"/>
        <v>1687_풍각남면_316</v>
      </c>
      <c r="B3416" s="1">
        <v>1687</v>
      </c>
      <c r="C3416" s="1" t="s">
        <v>11322</v>
      </c>
      <c r="D3416" s="1" t="s">
        <v>11323</v>
      </c>
      <c r="E3416" s="1">
        <v>3415</v>
      </c>
      <c r="F3416" s="1">
        <v>17</v>
      </c>
      <c r="G3416" s="1" t="s">
        <v>6210</v>
      </c>
      <c r="H3416" s="1" t="s">
        <v>6472</v>
      </c>
      <c r="I3416" s="1">
        <v>1</v>
      </c>
      <c r="L3416" s="1">
        <v>4</v>
      </c>
      <c r="M3416" s="1" t="s">
        <v>12782</v>
      </c>
      <c r="N3416" s="1" t="s">
        <v>13284</v>
      </c>
      <c r="S3416" s="1" t="s">
        <v>93</v>
      </c>
      <c r="T3416" s="1" t="s">
        <v>6597</v>
      </c>
      <c r="Y3416" s="1" t="s">
        <v>1416</v>
      </c>
      <c r="Z3416" s="1" t="s">
        <v>7366</v>
      </c>
      <c r="AC3416" s="1">
        <v>2</v>
      </c>
      <c r="AD3416" s="1" t="s">
        <v>69</v>
      </c>
      <c r="AE3416" s="1" t="s">
        <v>6722</v>
      </c>
      <c r="AF3416" s="1" t="s">
        <v>97</v>
      </c>
      <c r="AG3416" s="1" t="s">
        <v>8774</v>
      </c>
    </row>
    <row r="3417" spans="1:73" ht="13.5" customHeight="1" x14ac:dyDescent="0.25">
      <c r="A3417" s="4" t="str">
        <f t="shared" si="102"/>
        <v>1687_풍각남면_316</v>
      </c>
      <c r="B3417" s="1">
        <v>1687</v>
      </c>
      <c r="C3417" s="1" t="s">
        <v>11322</v>
      </c>
      <c r="D3417" s="1" t="s">
        <v>11323</v>
      </c>
      <c r="E3417" s="1">
        <v>3416</v>
      </c>
      <c r="F3417" s="1">
        <v>17</v>
      </c>
      <c r="G3417" s="1" t="s">
        <v>6210</v>
      </c>
      <c r="H3417" s="1" t="s">
        <v>6472</v>
      </c>
      <c r="I3417" s="1">
        <v>1</v>
      </c>
      <c r="L3417" s="1">
        <v>5</v>
      </c>
      <c r="M3417" s="1" t="s">
        <v>12783</v>
      </c>
      <c r="N3417" s="1" t="s">
        <v>13285</v>
      </c>
      <c r="T3417" s="1" t="s">
        <v>11369</v>
      </c>
      <c r="U3417" s="1" t="s">
        <v>640</v>
      </c>
      <c r="V3417" s="1" t="s">
        <v>6711</v>
      </c>
      <c r="W3417" s="1" t="s">
        <v>245</v>
      </c>
      <c r="X3417" s="1" t="s">
        <v>7060</v>
      </c>
      <c r="Y3417" s="1" t="s">
        <v>6252</v>
      </c>
      <c r="Z3417" s="1" t="s">
        <v>8661</v>
      </c>
      <c r="AC3417" s="1">
        <v>48</v>
      </c>
      <c r="AD3417" s="1" t="s">
        <v>427</v>
      </c>
      <c r="AE3417" s="1" t="s">
        <v>8758</v>
      </c>
      <c r="AJ3417" s="1" t="s">
        <v>17</v>
      </c>
      <c r="AK3417" s="1" t="s">
        <v>8908</v>
      </c>
      <c r="AL3417" s="1" t="s">
        <v>77</v>
      </c>
      <c r="AM3417" s="1" t="s">
        <v>8882</v>
      </c>
      <c r="AN3417" s="1" t="s">
        <v>636</v>
      </c>
      <c r="AO3417" s="1" t="s">
        <v>8934</v>
      </c>
      <c r="AP3417" s="1" t="s">
        <v>60</v>
      </c>
      <c r="AQ3417" s="1" t="s">
        <v>7012</v>
      </c>
      <c r="AR3417" s="1" t="s">
        <v>6253</v>
      </c>
      <c r="AS3417" s="1" t="s">
        <v>11662</v>
      </c>
      <c r="AT3417" s="1" t="s">
        <v>60</v>
      </c>
      <c r="AU3417" s="1" t="s">
        <v>7012</v>
      </c>
      <c r="AV3417" s="1" t="s">
        <v>1564</v>
      </c>
      <c r="AW3417" s="1" t="s">
        <v>7482</v>
      </c>
      <c r="BB3417" s="1" t="s">
        <v>46</v>
      </c>
      <c r="BC3417" s="1" t="s">
        <v>6783</v>
      </c>
      <c r="BD3417" s="1" t="s">
        <v>6254</v>
      </c>
      <c r="BE3417" s="1" t="s">
        <v>9893</v>
      </c>
      <c r="BG3417" s="1" t="s">
        <v>60</v>
      </c>
      <c r="BH3417" s="1" t="s">
        <v>7012</v>
      </c>
      <c r="BI3417" s="1" t="s">
        <v>3489</v>
      </c>
      <c r="BJ3417" s="1" t="s">
        <v>8180</v>
      </c>
      <c r="BK3417" s="1" t="s">
        <v>60</v>
      </c>
      <c r="BL3417" s="1" t="s">
        <v>7012</v>
      </c>
      <c r="BM3417" s="1" t="s">
        <v>6245</v>
      </c>
      <c r="BN3417" s="1" t="s">
        <v>10310</v>
      </c>
      <c r="BO3417" s="1" t="s">
        <v>60</v>
      </c>
      <c r="BP3417" s="1" t="s">
        <v>7012</v>
      </c>
      <c r="BQ3417" s="1" t="s">
        <v>6255</v>
      </c>
      <c r="BR3417" s="1" t="s">
        <v>11260</v>
      </c>
      <c r="BS3417" s="1" t="s">
        <v>51</v>
      </c>
      <c r="BT3417" s="1" t="s">
        <v>8849</v>
      </c>
    </row>
    <row r="3418" spans="1:73" ht="13.5" customHeight="1" x14ac:dyDescent="0.25">
      <c r="A3418" s="4" t="str">
        <f t="shared" si="102"/>
        <v>1687_풍각남면_316</v>
      </c>
      <c r="B3418" s="1">
        <v>1687</v>
      </c>
      <c r="C3418" s="1" t="s">
        <v>11322</v>
      </c>
      <c r="D3418" s="1" t="s">
        <v>11323</v>
      </c>
      <c r="E3418" s="1">
        <v>3417</v>
      </c>
      <c r="F3418" s="1">
        <v>17</v>
      </c>
      <c r="G3418" s="1" t="s">
        <v>6210</v>
      </c>
      <c r="H3418" s="1" t="s">
        <v>6472</v>
      </c>
      <c r="I3418" s="1">
        <v>1</v>
      </c>
      <c r="L3418" s="1">
        <v>5</v>
      </c>
      <c r="M3418" s="1" t="s">
        <v>12783</v>
      </c>
      <c r="N3418" s="1" t="s">
        <v>13285</v>
      </c>
      <c r="S3418" s="1" t="s">
        <v>52</v>
      </c>
      <c r="T3418" s="1" t="s">
        <v>6593</v>
      </c>
      <c r="U3418" s="1" t="s">
        <v>83</v>
      </c>
      <c r="V3418" s="1" t="s">
        <v>11397</v>
      </c>
      <c r="W3418" s="1" t="s">
        <v>84</v>
      </c>
      <c r="X3418" s="1" t="s">
        <v>11440</v>
      </c>
      <c r="Y3418" s="1" t="s">
        <v>2506</v>
      </c>
      <c r="Z3418" s="1" t="s">
        <v>7058</v>
      </c>
      <c r="AC3418" s="1">
        <v>50</v>
      </c>
      <c r="AD3418" s="1" t="s">
        <v>533</v>
      </c>
      <c r="AE3418" s="1" t="s">
        <v>7162</v>
      </c>
      <c r="AJ3418" s="1" t="s">
        <v>17</v>
      </c>
      <c r="AK3418" s="1" t="s">
        <v>8908</v>
      </c>
      <c r="AL3418" s="1" t="s">
        <v>522</v>
      </c>
      <c r="AM3418" s="1" t="s">
        <v>8889</v>
      </c>
      <c r="AT3418" s="1" t="s">
        <v>60</v>
      </c>
      <c r="AU3418" s="1" t="s">
        <v>7012</v>
      </c>
      <c r="AV3418" s="1" t="s">
        <v>6256</v>
      </c>
      <c r="AW3418" s="1" t="s">
        <v>8582</v>
      </c>
      <c r="BG3418" s="1" t="s">
        <v>60</v>
      </c>
      <c r="BH3418" s="1" t="s">
        <v>7012</v>
      </c>
      <c r="BI3418" s="1" t="s">
        <v>6257</v>
      </c>
      <c r="BJ3418" s="1" t="s">
        <v>7975</v>
      </c>
      <c r="BM3418" s="1" t="s">
        <v>320</v>
      </c>
      <c r="BN3418" s="1" t="s">
        <v>11933</v>
      </c>
      <c r="BQ3418" s="1" t="s">
        <v>320</v>
      </c>
      <c r="BR3418" s="1" t="s">
        <v>12306</v>
      </c>
    </row>
    <row r="3419" spans="1:73" ht="13.5" customHeight="1" x14ac:dyDescent="0.25">
      <c r="A3419" s="4" t="str">
        <f t="shared" si="102"/>
        <v>1687_풍각남면_316</v>
      </c>
      <c r="B3419" s="1">
        <v>1687</v>
      </c>
      <c r="C3419" s="1" t="s">
        <v>11322</v>
      </c>
      <c r="D3419" s="1" t="s">
        <v>11323</v>
      </c>
      <c r="E3419" s="1">
        <v>3418</v>
      </c>
      <c r="F3419" s="1">
        <v>17</v>
      </c>
      <c r="G3419" s="1" t="s">
        <v>6210</v>
      </c>
      <c r="H3419" s="1" t="s">
        <v>6472</v>
      </c>
      <c r="I3419" s="1">
        <v>1</v>
      </c>
      <c r="L3419" s="1">
        <v>5</v>
      </c>
      <c r="M3419" s="1" t="s">
        <v>12783</v>
      </c>
      <c r="N3419" s="1" t="s">
        <v>13285</v>
      </c>
      <c r="S3419" s="1" t="s">
        <v>70</v>
      </c>
      <c r="T3419" s="1" t="s">
        <v>6596</v>
      </c>
      <c r="Y3419" s="1" t="s">
        <v>462</v>
      </c>
      <c r="Z3419" s="1" t="s">
        <v>7190</v>
      </c>
      <c r="AC3419" s="1">
        <v>14</v>
      </c>
      <c r="AD3419" s="1" t="s">
        <v>240</v>
      </c>
      <c r="AE3419" s="1" t="s">
        <v>8740</v>
      </c>
    </row>
    <row r="3420" spans="1:73" ht="13.5" customHeight="1" x14ac:dyDescent="0.25">
      <c r="A3420" s="4" t="str">
        <f t="shared" si="102"/>
        <v>1687_풍각남면_316</v>
      </c>
      <c r="B3420" s="1">
        <v>1687</v>
      </c>
      <c r="C3420" s="1" t="s">
        <v>11322</v>
      </c>
      <c r="D3420" s="1" t="s">
        <v>11323</v>
      </c>
      <c r="E3420" s="1">
        <v>3419</v>
      </c>
      <c r="F3420" s="1">
        <v>17</v>
      </c>
      <c r="G3420" s="1" t="s">
        <v>6210</v>
      </c>
      <c r="H3420" s="1" t="s">
        <v>6472</v>
      </c>
      <c r="I3420" s="1">
        <v>1</v>
      </c>
      <c r="L3420" s="1">
        <v>5</v>
      </c>
      <c r="M3420" s="1" t="s">
        <v>12783</v>
      </c>
      <c r="N3420" s="1" t="s">
        <v>13285</v>
      </c>
      <c r="S3420" s="1" t="s">
        <v>93</v>
      </c>
      <c r="T3420" s="1" t="s">
        <v>6597</v>
      </c>
      <c r="Y3420" s="1" t="s">
        <v>6258</v>
      </c>
      <c r="Z3420" s="1" t="s">
        <v>8662</v>
      </c>
      <c r="AC3420" s="1">
        <v>12</v>
      </c>
      <c r="AD3420" s="1" t="s">
        <v>150</v>
      </c>
      <c r="AE3420" s="1" t="s">
        <v>8731</v>
      </c>
      <c r="AF3420" s="1" t="s">
        <v>97</v>
      </c>
      <c r="AG3420" s="1" t="s">
        <v>8774</v>
      </c>
    </row>
    <row r="3421" spans="1:73" ht="13.5" customHeight="1" x14ac:dyDescent="0.25">
      <c r="A3421" s="4" t="str">
        <f t="shared" si="102"/>
        <v>1687_풍각남면_316</v>
      </c>
      <c r="B3421" s="1">
        <v>1687</v>
      </c>
      <c r="C3421" s="1" t="s">
        <v>11322</v>
      </c>
      <c r="D3421" s="1" t="s">
        <v>11323</v>
      </c>
      <c r="E3421" s="1">
        <v>3420</v>
      </c>
      <c r="F3421" s="1">
        <v>17</v>
      </c>
      <c r="G3421" s="1" t="s">
        <v>6210</v>
      </c>
      <c r="H3421" s="1" t="s">
        <v>6472</v>
      </c>
      <c r="I3421" s="1">
        <v>1</v>
      </c>
      <c r="L3421" s="1">
        <v>5</v>
      </c>
      <c r="M3421" s="1" t="s">
        <v>12783</v>
      </c>
      <c r="N3421" s="1" t="s">
        <v>13285</v>
      </c>
      <c r="S3421" s="1" t="s">
        <v>93</v>
      </c>
      <c r="T3421" s="1" t="s">
        <v>6597</v>
      </c>
      <c r="Y3421" s="1" t="s">
        <v>3301</v>
      </c>
      <c r="Z3421" s="1" t="s">
        <v>7906</v>
      </c>
      <c r="AF3421" s="1" t="s">
        <v>129</v>
      </c>
      <c r="AG3421" s="1" t="s">
        <v>8738</v>
      </c>
    </row>
    <row r="3422" spans="1:73" ht="13.5" customHeight="1" x14ac:dyDescent="0.25">
      <c r="A3422" s="4" t="str">
        <f t="shared" ref="A3422:A3457" si="103">HYPERLINK("http://kyu.snu.ac.kr/sdhj/index.jsp?type=hj/GK14817_00IH_0001_0317.jpg","1687_풍각남면_317")</f>
        <v>1687_풍각남면_317</v>
      </c>
      <c r="B3422" s="1">
        <v>1687</v>
      </c>
      <c r="C3422" s="1" t="s">
        <v>11322</v>
      </c>
      <c r="D3422" s="1" t="s">
        <v>11323</v>
      </c>
      <c r="E3422" s="1">
        <v>3421</v>
      </c>
      <c r="F3422" s="1">
        <v>17</v>
      </c>
      <c r="G3422" s="1" t="s">
        <v>6210</v>
      </c>
      <c r="H3422" s="1" t="s">
        <v>6472</v>
      </c>
      <c r="I3422" s="1">
        <v>2</v>
      </c>
      <c r="J3422" s="1" t="s">
        <v>6259</v>
      </c>
      <c r="K3422" s="1" t="s">
        <v>6572</v>
      </c>
      <c r="L3422" s="1">
        <v>1</v>
      </c>
      <c r="M3422" s="1" t="s">
        <v>2657</v>
      </c>
      <c r="N3422" s="1" t="s">
        <v>7746</v>
      </c>
      <c r="T3422" s="1" t="s">
        <v>11368</v>
      </c>
      <c r="U3422" s="1" t="s">
        <v>44</v>
      </c>
      <c r="V3422" s="1" t="s">
        <v>6669</v>
      </c>
      <c r="Y3422" s="1" t="s">
        <v>2657</v>
      </c>
      <c r="Z3422" s="1" t="s">
        <v>7746</v>
      </c>
      <c r="AC3422" s="1">
        <v>56</v>
      </c>
      <c r="AD3422" s="1" t="s">
        <v>521</v>
      </c>
      <c r="AE3422" s="1" t="s">
        <v>8761</v>
      </c>
      <c r="AJ3422" s="1" t="s">
        <v>17</v>
      </c>
      <c r="AK3422" s="1" t="s">
        <v>8908</v>
      </c>
      <c r="AL3422" s="1" t="s">
        <v>51</v>
      </c>
      <c r="AM3422" s="1" t="s">
        <v>8849</v>
      </c>
      <c r="AN3422" s="1" t="s">
        <v>4592</v>
      </c>
      <c r="AO3422" s="1" t="s">
        <v>8892</v>
      </c>
      <c r="AP3422" s="1" t="s">
        <v>58</v>
      </c>
      <c r="AQ3422" s="1" t="s">
        <v>6774</v>
      </c>
      <c r="AR3422" s="1" t="s">
        <v>6260</v>
      </c>
      <c r="AS3422" s="1" t="s">
        <v>13644</v>
      </c>
      <c r="AT3422" s="1" t="s">
        <v>60</v>
      </c>
      <c r="AU3422" s="1" t="s">
        <v>7012</v>
      </c>
      <c r="AV3422" s="1" t="s">
        <v>3152</v>
      </c>
      <c r="AW3422" s="1" t="s">
        <v>7870</v>
      </c>
      <c r="BB3422" s="1" t="s">
        <v>46</v>
      </c>
      <c r="BC3422" s="1" t="s">
        <v>6783</v>
      </c>
      <c r="BD3422" s="1" t="s">
        <v>6261</v>
      </c>
      <c r="BE3422" s="1" t="s">
        <v>9894</v>
      </c>
      <c r="BG3422" s="1" t="s">
        <v>60</v>
      </c>
      <c r="BH3422" s="1" t="s">
        <v>7012</v>
      </c>
      <c r="BI3422" s="1" t="s">
        <v>6262</v>
      </c>
      <c r="BJ3422" s="1" t="s">
        <v>10313</v>
      </c>
      <c r="BK3422" s="1" t="s">
        <v>60</v>
      </c>
      <c r="BL3422" s="1" t="s">
        <v>7012</v>
      </c>
      <c r="BM3422" s="1" t="s">
        <v>6263</v>
      </c>
      <c r="BN3422" s="1" t="s">
        <v>10674</v>
      </c>
      <c r="BO3422" s="1" t="s">
        <v>60</v>
      </c>
      <c r="BP3422" s="1" t="s">
        <v>7012</v>
      </c>
      <c r="BQ3422" s="1" t="s">
        <v>6264</v>
      </c>
      <c r="BR3422" s="1" t="s">
        <v>11942</v>
      </c>
      <c r="BS3422" s="1" t="s">
        <v>77</v>
      </c>
      <c r="BT3422" s="1" t="s">
        <v>8882</v>
      </c>
    </row>
    <row r="3423" spans="1:73" ht="13.5" customHeight="1" x14ac:dyDescent="0.25">
      <c r="A3423" s="4" t="str">
        <f t="shared" si="103"/>
        <v>1687_풍각남면_317</v>
      </c>
      <c r="B3423" s="1">
        <v>1687</v>
      </c>
      <c r="C3423" s="1" t="s">
        <v>11322</v>
      </c>
      <c r="D3423" s="1" t="s">
        <v>11323</v>
      </c>
      <c r="E3423" s="1">
        <v>3422</v>
      </c>
      <c r="F3423" s="1">
        <v>17</v>
      </c>
      <c r="G3423" s="1" t="s">
        <v>6210</v>
      </c>
      <c r="H3423" s="1" t="s">
        <v>6472</v>
      </c>
      <c r="I3423" s="1">
        <v>2</v>
      </c>
      <c r="L3423" s="1">
        <v>1</v>
      </c>
      <c r="M3423" s="1" t="s">
        <v>2657</v>
      </c>
      <c r="N3423" s="1" t="s">
        <v>7746</v>
      </c>
      <c r="S3423" s="1" t="s">
        <v>52</v>
      </c>
      <c r="T3423" s="1" t="s">
        <v>6593</v>
      </c>
      <c r="U3423" s="1" t="s">
        <v>83</v>
      </c>
      <c r="V3423" s="1" t="s">
        <v>11397</v>
      </c>
      <c r="W3423" s="1" t="s">
        <v>3894</v>
      </c>
      <c r="X3423" s="1" t="s">
        <v>7099</v>
      </c>
      <c r="Y3423" s="1" t="s">
        <v>1190</v>
      </c>
      <c r="Z3423" s="1" t="s">
        <v>7369</v>
      </c>
      <c r="AC3423" s="1">
        <v>53</v>
      </c>
      <c r="AD3423" s="1" t="s">
        <v>146</v>
      </c>
      <c r="AE3423" s="1" t="s">
        <v>8730</v>
      </c>
      <c r="AJ3423" s="1" t="s">
        <v>17</v>
      </c>
      <c r="AK3423" s="1" t="s">
        <v>8908</v>
      </c>
      <c r="AL3423" s="1" t="s">
        <v>108</v>
      </c>
      <c r="AM3423" s="1" t="s">
        <v>8869</v>
      </c>
      <c r="AT3423" s="1" t="s">
        <v>60</v>
      </c>
      <c r="AU3423" s="1" t="s">
        <v>7012</v>
      </c>
      <c r="AV3423" s="1" t="s">
        <v>316</v>
      </c>
      <c r="AW3423" s="1" t="s">
        <v>9256</v>
      </c>
      <c r="BG3423" s="1" t="s">
        <v>60</v>
      </c>
      <c r="BH3423" s="1" t="s">
        <v>7012</v>
      </c>
      <c r="BI3423" s="1" t="s">
        <v>774</v>
      </c>
      <c r="BJ3423" s="1" t="s">
        <v>10092</v>
      </c>
      <c r="BK3423" s="1" t="s">
        <v>148</v>
      </c>
      <c r="BL3423" s="1" t="s">
        <v>11910</v>
      </c>
      <c r="BM3423" s="1" t="s">
        <v>6265</v>
      </c>
      <c r="BN3423" s="1" t="s">
        <v>10744</v>
      </c>
      <c r="BO3423" s="1" t="s">
        <v>60</v>
      </c>
      <c r="BP3423" s="1" t="s">
        <v>7012</v>
      </c>
      <c r="BQ3423" s="1" t="s">
        <v>5272</v>
      </c>
      <c r="BR3423" s="1" t="s">
        <v>10676</v>
      </c>
      <c r="BS3423" s="1" t="s">
        <v>116</v>
      </c>
      <c r="BT3423" s="1" t="s">
        <v>8914</v>
      </c>
    </row>
    <row r="3424" spans="1:73" ht="13.5" customHeight="1" x14ac:dyDescent="0.25">
      <c r="A3424" s="4" t="str">
        <f t="shared" si="103"/>
        <v>1687_풍각남면_317</v>
      </c>
      <c r="B3424" s="1">
        <v>1687</v>
      </c>
      <c r="C3424" s="1" t="s">
        <v>11322</v>
      </c>
      <c r="D3424" s="1" t="s">
        <v>11323</v>
      </c>
      <c r="E3424" s="1">
        <v>3423</v>
      </c>
      <c r="F3424" s="1">
        <v>17</v>
      </c>
      <c r="G3424" s="1" t="s">
        <v>6210</v>
      </c>
      <c r="H3424" s="1" t="s">
        <v>6472</v>
      </c>
      <c r="I3424" s="1">
        <v>2</v>
      </c>
      <c r="L3424" s="1">
        <v>1</v>
      </c>
      <c r="M3424" s="1" t="s">
        <v>2657</v>
      </c>
      <c r="N3424" s="1" t="s">
        <v>7746</v>
      </c>
      <c r="S3424" s="1" t="s">
        <v>70</v>
      </c>
      <c r="T3424" s="1" t="s">
        <v>6596</v>
      </c>
      <c r="Y3424" s="1" t="s">
        <v>6266</v>
      </c>
      <c r="Z3424" s="1" t="s">
        <v>8663</v>
      </c>
      <c r="AC3424" s="1">
        <v>9</v>
      </c>
      <c r="AD3424" s="1" t="s">
        <v>594</v>
      </c>
      <c r="AE3424" s="1" t="s">
        <v>8763</v>
      </c>
    </row>
    <row r="3425" spans="1:73" ht="13.5" customHeight="1" x14ac:dyDescent="0.25">
      <c r="A3425" s="4" t="str">
        <f t="shared" si="103"/>
        <v>1687_풍각남면_317</v>
      </c>
      <c r="B3425" s="1">
        <v>1687</v>
      </c>
      <c r="C3425" s="1" t="s">
        <v>11322</v>
      </c>
      <c r="D3425" s="1" t="s">
        <v>11323</v>
      </c>
      <c r="E3425" s="1">
        <v>3424</v>
      </c>
      <c r="F3425" s="1">
        <v>17</v>
      </c>
      <c r="G3425" s="1" t="s">
        <v>6210</v>
      </c>
      <c r="H3425" s="1" t="s">
        <v>6472</v>
      </c>
      <c r="I3425" s="1">
        <v>2</v>
      </c>
      <c r="L3425" s="1">
        <v>1</v>
      </c>
      <c r="M3425" s="1" t="s">
        <v>2657</v>
      </c>
      <c r="N3425" s="1" t="s">
        <v>7746</v>
      </c>
      <c r="S3425" s="1" t="s">
        <v>93</v>
      </c>
      <c r="T3425" s="1" t="s">
        <v>6597</v>
      </c>
      <c r="U3425" s="1" t="s">
        <v>1089</v>
      </c>
      <c r="V3425" s="1" t="s">
        <v>6744</v>
      </c>
      <c r="Y3425" s="1" t="s">
        <v>1670</v>
      </c>
      <c r="Z3425" s="1" t="s">
        <v>7511</v>
      </c>
      <c r="AC3425" s="1">
        <v>22</v>
      </c>
      <c r="AD3425" s="1" t="s">
        <v>253</v>
      </c>
      <c r="AE3425" s="1" t="s">
        <v>8742</v>
      </c>
    </row>
    <row r="3426" spans="1:73" ht="13.5" customHeight="1" x14ac:dyDescent="0.25">
      <c r="A3426" s="4" t="str">
        <f t="shared" si="103"/>
        <v>1687_풍각남면_317</v>
      </c>
      <c r="B3426" s="1">
        <v>1687</v>
      </c>
      <c r="C3426" s="1" t="s">
        <v>11322</v>
      </c>
      <c r="D3426" s="1" t="s">
        <v>11323</v>
      </c>
      <c r="E3426" s="1">
        <v>3425</v>
      </c>
      <c r="F3426" s="1">
        <v>17</v>
      </c>
      <c r="G3426" s="1" t="s">
        <v>6210</v>
      </c>
      <c r="H3426" s="1" t="s">
        <v>6472</v>
      </c>
      <c r="I3426" s="1">
        <v>2</v>
      </c>
      <c r="L3426" s="1">
        <v>1</v>
      </c>
      <c r="M3426" s="1" t="s">
        <v>2657</v>
      </c>
      <c r="N3426" s="1" t="s">
        <v>7746</v>
      </c>
      <c r="S3426" s="1" t="s">
        <v>66</v>
      </c>
      <c r="T3426" s="1" t="s">
        <v>11384</v>
      </c>
      <c r="U3426" s="1" t="s">
        <v>83</v>
      </c>
      <c r="V3426" s="1" t="s">
        <v>11397</v>
      </c>
      <c r="Y3426" s="1" t="s">
        <v>215</v>
      </c>
      <c r="Z3426" s="1" t="s">
        <v>8443</v>
      </c>
      <c r="AC3426" s="1">
        <v>18</v>
      </c>
      <c r="AD3426" s="1" t="s">
        <v>801</v>
      </c>
      <c r="AE3426" s="1" t="s">
        <v>7937</v>
      </c>
      <c r="AF3426" s="1" t="s">
        <v>97</v>
      </c>
      <c r="AG3426" s="1" t="s">
        <v>8774</v>
      </c>
      <c r="AJ3426" s="1" t="s">
        <v>17</v>
      </c>
      <c r="AK3426" s="1" t="s">
        <v>8908</v>
      </c>
      <c r="AL3426" s="1" t="s">
        <v>522</v>
      </c>
      <c r="AM3426" s="1" t="s">
        <v>8889</v>
      </c>
    </row>
    <row r="3427" spans="1:73" ht="13.5" customHeight="1" x14ac:dyDescent="0.25">
      <c r="A3427" s="4" t="str">
        <f t="shared" si="103"/>
        <v>1687_풍각남면_317</v>
      </c>
      <c r="B3427" s="1">
        <v>1687</v>
      </c>
      <c r="C3427" s="1" t="s">
        <v>11322</v>
      </c>
      <c r="D3427" s="1" t="s">
        <v>11323</v>
      </c>
      <c r="E3427" s="1">
        <v>3426</v>
      </c>
      <c r="F3427" s="1">
        <v>17</v>
      </c>
      <c r="G3427" s="1" t="s">
        <v>6210</v>
      </c>
      <c r="H3427" s="1" t="s">
        <v>6472</v>
      </c>
      <c r="I3427" s="1">
        <v>2</v>
      </c>
      <c r="L3427" s="1">
        <v>2</v>
      </c>
      <c r="M3427" s="1" t="s">
        <v>6267</v>
      </c>
      <c r="N3427" s="1" t="s">
        <v>8664</v>
      </c>
      <c r="T3427" s="1" t="s">
        <v>11368</v>
      </c>
      <c r="U3427" s="1" t="s">
        <v>640</v>
      </c>
      <c r="V3427" s="1" t="s">
        <v>6711</v>
      </c>
      <c r="Y3427" s="1" t="s">
        <v>6267</v>
      </c>
      <c r="Z3427" s="1" t="s">
        <v>8664</v>
      </c>
      <c r="AC3427" s="1">
        <v>45</v>
      </c>
      <c r="AD3427" s="1" t="s">
        <v>406</v>
      </c>
      <c r="AE3427" s="1" t="s">
        <v>8755</v>
      </c>
      <c r="AJ3427" s="1" t="s">
        <v>17</v>
      </c>
      <c r="AK3427" s="1" t="s">
        <v>8908</v>
      </c>
      <c r="AL3427" s="1" t="s">
        <v>833</v>
      </c>
      <c r="AM3427" s="1" t="s">
        <v>8552</v>
      </c>
      <c r="AN3427" s="1" t="s">
        <v>981</v>
      </c>
      <c r="AO3427" s="1" t="s">
        <v>8921</v>
      </c>
      <c r="AP3427" s="1" t="s">
        <v>60</v>
      </c>
      <c r="AQ3427" s="1" t="s">
        <v>7012</v>
      </c>
      <c r="AR3427" s="1" t="s">
        <v>6268</v>
      </c>
      <c r="AS3427" s="1" t="s">
        <v>9028</v>
      </c>
      <c r="AT3427" s="1" t="s">
        <v>60</v>
      </c>
      <c r="AU3427" s="1" t="s">
        <v>7012</v>
      </c>
      <c r="AV3427" s="1" t="s">
        <v>682</v>
      </c>
      <c r="AW3427" s="1" t="s">
        <v>7333</v>
      </c>
      <c r="BB3427" s="1" t="s">
        <v>46</v>
      </c>
      <c r="BC3427" s="1" t="s">
        <v>6783</v>
      </c>
      <c r="BD3427" s="1" t="s">
        <v>13727</v>
      </c>
      <c r="BE3427" s="1" t="s">
        <v>11472</v>
      </c>
      <c r="BG3427" s="1" t="s">
        <v>60</v>
      </c>
      <c r="BH3427" s="1" t="s">
        <v>7012</v>
      </c>
      <c r="BI3427" s="1" t="s">
        <v>210</v>
      </c>
      <c r="BJ3427" s="1" t="s">
        <v>8591</v>
      </c>
      <c r="BK3427" s="1" t="s">
        <v>423</v>
      </c>
      <c r="BL3427" s="1" t="s">
        <v>8997</v>
      </c>
      <c r="BM3427" s="1" t="s">
        <v>685</v>
      </c>
      <c r="BN3427" s="1" t="s">
        <v>8405</v>
      </c>
      <c r="BO3427" s="1" t="s">
        <v>423</v>
      </c>
      <c r="BP3427" s="1" t="s">
        <v>8997</v>
      </c>
      <c r="BQ3427" s="1" t="s">
        <v>6269</v>
      </c>
      <c r="BR3427" s="1" t="s">
        <v>12283</v>
      </c>
      <c r="BS3427" s="1" t="s">
        <v>522</v>
      </c>
      <c r="BT3427" s="1" t="s">
        <v>8889</v>
      </c>
    </row>
    <row r="3428" spans="1:73" ht="13.5" customHeight="1" x14ac:dyDescent="0.25">
      <c r="A3428" s="4" t="str">
        <f t="shared" si="103"/>
        <v>1687_풍각남면_317</v>
      </c>
      <c r="B3428" s="1">
        <v>1687</v>
      </c>
      <c r="C3428" s="1" t="s">
        <v>11322</v>
      </c>
      <c r="D3428" s="1" t="s">
        <v>11323</v>
      </c>
      <c r="E3428" s="1">
        <v>3427</v>
      </c>
      <c r="F3428" s="1">
        <v>17</v>
      </c>
      <c r="G3428" s="1" t="s">
        <v>6210</v>
      </c>
      <c r="H3428" s="1" t="s">
        <v>6472</v>
      </c>
      <c r="I3428" s="1">
        <v>2</v>
      </c>
      <c r="L3428" s="1">
        <v>2</v>
      </c>
      <c r="M3428" s="1" t="s">
        <v>6267</v>
      </c>
      <c r="N3428" s="1" t="s">
        <v>8664</v>
      </c>
      <c r="S3428" s="1" t="s">
        <v>52</v>
      </c>
      <c r="T3428" s="1" t="s">
        <v>6593</v>
      </c>
      <c r="U3428" s="1" t="s">
        <v>83</v>
      </c>
      <c r="V3428" s="1" t="s">
        <v>11397</v>
      </c>
      <c r="W3428" s="1" t="s">
        <v>306</v>
      </c>
      <c r="X3428" s="1" t="s">
        <v>7062</v>
      </c>
      <c r="Y3428" s="1" t="s">
        <v>5728</v>
      </c>
      <c r="Z3428" s="1" t="s">
        <v>8645</v>
      </c>
      <c r="AC3428" s="1">
        <v>40</v>
      </c>
      <c r="AD3428" s="1" t="s">
        <v>327</v>
      </c>
      <c r="AE3428" s="1" t="s">
        <v>8748</v>
      </c>
      <c r="AJ3428" s="1" t="s">
        <v>17</v>
      </c>
      <c r="AK3428" s="1" t="s">
        <v>8908</v>
      </c>
      <c r="AL3428" s="1" t="s">
        <v>86</v>
      </c>
      <c r="AM3428" s="1" t="s">
        <v>8853</v>
      </c>
      <c r="AT3428" s="1" t="s">
        <v>60</v>
      </c>
      <c r="AU3428" s="1" t="s">
        <v>7012</v>
      </c>
      <c r="AV3428" s="1" t="s">
        <v>4766</v>
      </c>
      <c r="AW3428" s="1" t="s">
        <v>9736</v>
      </c>
      <c r="BG3428" s="1" t="s">
        <v>60</v>
      </c>
      <c r="BH3428" s="1" t="s">
        <v>7012</v>
      </c>
      <c r="BI3428" s="1" t="s">
        <v>6270</v>
      </c>
      <c r="BJ3428" s="1" t="s">
        <v>10314</v>
      </c>
      <c r="BK3428" s="1" t="s">
        <v>60</v>
      </c>
      <c r="BL3428" s="1" t="s">
        <v>7012</v>
      </c>
      <c r="BM3428" s="1" t="s">
        <v>6271</v>
      </c>
      <c r="BN3428" s="1" t="s">
        <v>8378</v>
      </c>
      <c r="BO3428" s="1" t="s">
        <v>60</v>
      </c>
      <c r="BP3428" s="1" t="s">
        <v>7012</v>
      </c>
      <c r="BQ3428" s="1" t="s">
        <v>6272</v>
      </c>
      <c r="BR3428" s="1" t="s">
        <v>11261</v>
      </c>
      <c r="BS3428" s="1" t="s">
        <v>196</v>
      </c>
      <c r="BT3428" s="1" t="s">
        <v>8873</v>
      </c>
      <c r="BU3428" s="1" t="s">
        <v>14245</v>
      </c>
    </row>
    <row r="3429" spans="1:73" ht="13.5" customHeight="1" x14ac:dyDescent="0.25">
      <c r="A3429" s="4" t="str">
        <f t="shared" si="103"/>
        <v>1687_풍각남면_317</v>
      </c>
      <c r="B3429" s="1">
        <v>1687</v>
      </c>
      <c r="C3429" s="1" t="s">
        <v>11322</v>
      </c>
      <c r="D3429" s="1" t="s">
        <v>11323</v>
      </c>
      <c r="E3429" s="1">
        <v>3428</v>
      </c>
      <c r="F3429" s="1">
        <v>17</v>
      </c>
      <c r="G3429" s="1" t="s">
        <v>6210</v>
      </c>
      <c r="H3429" s="1" t="s">
        <v>6472</v>
      </c>
      <c r="I3429" s="1">
        <v>2</v>
      </c>
      <c r="L3429" s="1">
        <v>2</v>
      </c>
      <c r="M3429" s="1" t="s">
        <v>6267</v>
      </c>
      <c r="N3429" s="1" t="s">
        <v>8664</v>
      </c>
      <c r="S3429" s="1" t="s">
        <v>70</v>
      </c>
      <c r="T3429" s="1" t="s">
        <v>6596</v>
      </c>
      <c r="Y3429" s="1" t="s">
        <v>3054</v>
      </c>
      <c r="Z3429" s="1" t="s">
        <v>7850</v>
      </c>
      <c r="AF3429" s="1" t="s">
        <v>4510</v>
      </c>
      <c r="AG3429" s="1" t="s">
        <v>8814</v>
      </c>
    </row>
    <row r="3430" spans="1:73" ht="13.5" customHeight="1" x14ac:dyDescent="0.25">
      <c r="A3430" s="4" t="str">
        <f t="shared" si="103"/>
        <v>1687_풍각남면_317</v>
      </c>
      <c r="B3430" s="1">
        <v>1687</v>
      </c>
      <c r="C3430" s="1" t="s">
        <v>11322</v>
      </c>
      <c r="D3430" s="1" t="s">
        <v>11323</v>
      </c>
      <c r="E3430" s="1">
        <v>3429</v>
      </c>
      <c r="F3430" s="1">
        <v>17</v>
      </c>
      <c r="G3430" s="1" t="s">
        <v>6210</v>
      </c>
      <c r="H3430" s="1" t="s">
        <v>6472</v>
      </c>
      <c r="I3430" s="1">
        <v>2</v>
      </c>
      <c r="L3430" s="1">
        <v>2</v>
      </c>
      <c r="M3430" s="1" t="s">
        <v>6267</v>
      </c>
      <c r="N3430" s="1" t="s">
        <v>8664</v>
      </c>
      <c r="S3430" s="1" t="s">
        <v>6273</v>
      </c>
      <c r="T3430" s="1" t="s">
        <v>6664</v>
      </c>
      <c r="U3430" s="1" t="s">
        <v>53</v>
      </c>
      <c r="V3430" s="1" t="s">
        <v>6668</v>
      </c>
      <c r="Y3430" s="1" t="s">
        <v>13727</v>
      </c>
      <c r="Z3430" s="1" t="s">
        <v>11472</v>
      </c>
      <c r="AC3430" s="1">
        <v>70</v>
      </c>
      <c r="AD3430" s="1" t="s">
        <v>67</v>
      </c>
      <c r="AE3430" s="1" t="s">
        <v>8717</v>
      </c>
    </row>
    <row r="3431" spans="1:73" ht="13.5" customHeight="1" x14ac:dyDescent="0.25">
      <c r="A3431" s="4" t="str">
        <f t="shared" si="103"/>
        <v>1687_풍각남면_317</v>
      </c>
      <c r="B3431" s="1">
        <v>1687</v>
      </c>
      <c r="C3431" s="1" t="s">
        <v>11322</v>
      </c>
      <c r="D3431" s="1" t="s">
        <v>11323</v>
      </c>
      <c r="E3431" s="1">
        <v>3430</v>
      </c>
      <c r="F3431" s="1">
        <v>17</v>
      </c>
      <c r="G3431" s="1" t="s">
        <v>6210</v>
      </c>
      <c r="H3431" s="1" t="s">
        <v>6472</v>
      </c>
      <c r="I3431" s="1">
        <v>2</v>
      </c>
      <c r="L3431" s="1">
        <v>2</v>
      </c>
      <c r="M3431" s="1" t="s">
        <v>6267</v>
      </c>
      <c r="N3431" s="1" t="s">
        <v>8664</v>
      </c>
      <c r="S3431" s="1" t="s">
        <v>70</v>
      </c>
      <c r="T3431" s="1" t="s">
        <v>6596</v>
      </c>
      <c r="Y3431" s="1" t="s">
        <v>3401</v>
      </c>
      <c r="Z3431" s="1" t="s">
        <v>7931</v>
      </c>
      <c r="AC3431" s="1">
        <v>5</v>
      </c>
      <c r="AD3431" s="1" t="s">
        <v>133</v>
      </c>
      <c r="AE3431" s="1" t="s">
        <v>8727</v>
      </c>
    </row>
    <row r="3432" spans="1:73" ht="13.5" customHeight="1" x14ac:dyDescent="0.25">
      <c r="A3432" s="4" t="str">
        <f t="shared" si="103"/>
        <v>1687_풍각남면_317</v>
      </c>
      <c r="B3432" s="1">
        <v>1687</v>
      </c>
      <c r="C3432" s="1" t="s">
        <v>11322</v>
      </c>
      <c r="D3432" s="1" t="s">
        <v>11323</v>
      </c>
      <c r="E3432" s="1">
        <v>3431</v>
      </c>
      <c r="F3432" s="1">
        <v>17</v>
      </c>
      <c r="G3432" s="1" t="s">
        <v>6210</v>
      </c>
      <c r="H3432" s="1" t="s">
        <v>6472</v>
      </c>
      <c r="I3432" s="1">
        <v>2</v>
      </c>
      <c r="L3432" s="1">
        <v>2</v>
      </c>
      <c r="M3432" s="1" t="s">
        <v>6267</v>
      </c>
      <c r="N3432" s="1" t="s">
        <v>8664</v>
      </c>
      <c r="T3432" s="1" t="s">
        <v>11389</v>
      </c>
      <c r="U3432" s="1" t="s">
        <v>324</v>
      </c>
      <c r="V3432" s="1" t="s">
        <v>6693</v>
      </c>
      <c r="Y3432" s="1" t="s">
        <v>1190</v>
      </c>
      <c r="Z3432" s="1" t="s">
        <v>7369</v>
      </c>
      <c r="AC3432" s="1">
        <v>70</v>
      </c>
      <c r="AD3432" s="1" t="s">
        <v>67</v>
      </c>
      <c r="AE3432" s="1" t="s">
        <v>8717</v>
      </c>
    </row>
    <row r="3433" spans="1:73" ht="13.5" customHeight="1" x14ac:dyDescent="0.25">
      <c r="A3433" s="4" t="str">
        <f t="shared" si="103"/>
        <v>1687_풍각남면_317</v>
      </c>
      <c r="B3433" s="1">
        <v>1687</v>
      </c>
      <c r="C3433" s="1" t="s">
        <v>11322</v>
      </c>
      <c r="D3433" s="1" t="s">
        <v>11323</v>
      </c>
      <c r="E3433" s="1">
        <v>3432</v>
      </c>
      <c r="F3433" s="1">
        <v>17</v>
      </c>
      <c r="G3433" s="1" t="s">
        <v>6210</v>
      </c>
      <c r="H3433" s="1" t="s">
        <v>6472</v>
      </c>
      <c r="I3433" s="1">
        <v>2</v>
      </c>
      <c r="L3433" s="1">
        <v>3</v>
      </c>
      <c r="M3433" s="1" t="s">
        <v>12784</v>
      </c>
      <c r="N3433" s="1" t="s">
        <v>13286</v>
      </c>
      <c r="T3433" s="1" t="s">
        <v>11369</v>
      </c>
      <c r="U3433" s="1" t="s">
        <v>6274</v>
      </c>
      <c r="V3433" s="1" t="s">
        <v>7042</v>
      </c>
      <c r="W3433" s="1" t="s">
        <v>145</v>
      </c>
      <c r="X3433" s="1" t="s">
        <v>7059</v>
      </c>
      <c r="Y3433" s="1" t="s">
        <v>6275</v>
      </c>
      <c r="Z3433" s="1" t="s">
        <v>8665</v>
      </c>
      <c r="AC3433" s="1">
        <v>37</v>
      </c>
      <c r="AD3433" s="1" t="s">
        <v>124</v>
      </c>
      <c r="AE3433" s="1" t="s">
        <v>8726</v>
      </c>
      <c r="AJ3433" s="1" t="s">
        <v>17</v>
      </c>
      <c r="AK3433" s="1" t="s">
        <v>8908</v>
      </c>
      <c r="AL3433" s="1" t="s">
        <v>51</v>
      </c>
      <c r="AM3433" s="1" t="s">
        <v>8849</v>
      </c>
      <c r="AT3433" s="1" t="s">
        <v>2266</v>
      </c>
      <c r="AU3433" s="1" t="s">
        <v>6812</v>
      </c>
      <c r="AV3433" s="1" t="s">
        <v>6106</v>
      </c>
      <c r="AW3433" s="1" t="s">
        <v>8633</v>
      </c>
      <c r="BG3433" s="1" t="s">
        <v>60</v>
      </c>
      <c r="BH3433" s="1" t="s">
        <v>7012</v>
      </c>
      <c r="BI3433" s="1" t="s">
        <v>924</v>
      </c>
      <c r="BJ3433" s="1" t="s">
        <v>9294</v>
      </c>
      <c r="BK3433" s="1" t="s">
        <v>335</v>
      </c>
      <c r="BL3433" s="1" t="s">
        <v>6942</v>
      </c>
      <c r="BM3433" s="1" t="s">
        <v>5801</v>
      </c>
      <c r="BN3433" s="1" t="s">
        <v>10715</v>
      </c>
      <c r="BO3433" s="1" t="s">
        <v>60</v>
      </c>
      <c r="BP3433" s="1" t="s">
        <v>7012</v>
      </c>
      <c r="BQ3433" s="1" t="s">
        <v>13915</v>
      </c>
      <c r="BR3433" s="1" t="s">
        <v>11103</v>
      </c>
      <c r="BS3433" s="1" t="s">
        <v>86</v>
      </c>
      <c r="BT3433" s="1" t="s">
        <v>8853</v>
      </c>
    </row>
    <row r="3434" spans="1:73" ht="13.5" customHeight="1" x14ac:dyDescent="0.25">
      <c r="A3434" s="4" t="str">
        <f t="shared" si="103"/>
        <v>1687_풍각남면_317</v>
      </c>
      <c r="B3434" s="1">
        <v>1687</v>
      </c>
      <c r="C3434" s="1" t="s">
        <v>11322</v>
      </c>
      <c r="D3434" s="1" t="s">
        <v>11323</v>
      </c>
      <c r="E3434" s="1">
        <v>3433</v>
      </c>
      <c r="F3434" s="1">
        <v>17</v>
      </c>
      <c r="G3434" s="1" t="s">
        <v>6210</v>
      </c>
      <c r="H3434" s="1" t="s">
        <v>6472</v>
      </c>
      <c r="I3434" s="1">
        <v>2</v>
      </c>
      <c r="L3434" s="1">
        <v>3</v>
      </c>
      <c r="M3434" s="1" t="s">
        <v>12784</v>
      </c>
      <c r="N3434" s="1" t="s">
        <v>13286</v>
      </c>
      <c r="S3434" s="1" t="s">
        <v>52</v>
      </c>
      <c r="T3434" s="1" t="s">
        <v>6593</v>
      </c>
      <c r="W3434" s="1" t="s">
        <v>84</v>
      </c>
      <c r="X3434" s="1" t="s">
        <v>11440</v>
      </c>
      <c r="Y3434" s="1" t="s">
        <v>140</v>
      </c>
      <c r="Z3434" s="1" t="s">
        <v>7129</v>
      </c>
      <c r="AC3434" s="1">
        <v>31</v>
      </c>
      <c r="AD3434" s="1" t="s">
        <v>247</v>
      </c>
      <c r="AE3434" s="1" t="s">
        <v>8741</v>
      </c>
      <c r="AJ3434" s="1" t="s">
        <v>17</v>
      </c>
      <c r="AK3434" s="1" t="s">
        <v>8908</v>
      </c>
      <c r="AL3434" s="1" t="s">
        <v>522</v>
      </c>
      <c r="AM3434" s="1" t="s">
        <v>8889</v>
      </c>
      <c r="AT3434" s="1" t="s">
        <v>180</v>
      </c>
      <c r="AU3434" s="1" t="s">
        <v>6712</v>
      </c>
      <c r="AV3434" s="1" t="s">
        <v>6276</v>
      </c>
      <c r="AW3434" s="1" t="s">
        <v>7856</v>
      </c>
      <c r="BG3434" s="1" t="s">
        <v>60</v>
      </c>
      <c r="BH3434" s="1" t="s">
        <v>7012</v>
      </c>
      <c r="BI3434" s="1" t="s">
        <v>620</v>
      </c>
      <c r="BJ3434" s="1" t="s">
        <v>10806</v>
      </c>
      <c r="BK3434" s="1" t="s">
        <v>348</v>
      </c>
      <c r="BL3434" s="1" t="s">
        <v>9000</v>
      </c>
      <c r="BM3434" s="1" t="s">
        <v>6172</v>
      </c>
      <c r="BN3434" s="1" t="s">
        <v>10309</v>
      </c>
      <c r="BO3434" s="1" t="s">
        <v>60</v>
      </c>
      <c r="BP3434" s="1" t="s">
        <v>7012</v>
      </c>
      <c r="BQ3434" s="1" t="s">
        <v>5671</v>
      </c>
      <c r="BR3434" s="1" t="s">
        <v>11205</v>
      </c>
      <c r="BS3434" s="1" t="s">
        <v>77</v>
      </c>
      <c r="BT3434" s="1" t="s">
        <v>8882</v>
      </c>
    </row>
    <row r="3435" spans="1:73" ht="13.5" customHeight="1" x14ac:dyDescent="0.25">
      <c r="A3435" s="4" t="str">
        <f t="shared" si="103"/>
        <v>1687_풍각남면_317</v>
      </c>
      <c r="B3435" s="1">
        <v>1687</v>
      </c>
      <c r="C3435" s="1" t="s">
        <v>11322</v>
      </c>
      <c r="D3435" s="1" t="s">
        <v>11323</v>
      </c>
      <c r="E3435" s="1">
        <v>3434</v>
      </c>
      <c r="F3435" s="1">
        <v>17</v>
      </c>
      <c r="G3435" s="1" t="s">
        <v>6210</v>
      </c>
      <c r="H3435" s="1" t="s">
        <v>6472</v>
      </c>
      <c r="I3435" s="1">
        <v>2</v>
      </c>
      <c r="L3435" s="1">
        <v>4</v>
      </c>
      <c r="M3435" s="1" t="s">
        <v>12785</v>
      </c>
      <c r="N3435" s="1" t="s">
        <v>13287</v>
      </c>
      <c r="T3435" s="1" t="s">
        <v>11368</v>
      </c>
      <c r="U3435" s="1" t="s">
        <v>334</v>
      </c>
      <c r="V3435" s="1" t="s">
        <v>6767</v>
      </c>
      <c r="W3435" s="1" t="s">
        <v>84</v>
      </c>
      <c r="X3435" s="1" t="s">
        <v>11440</v>
      </c>
      <c r="Y3435" s="1" t="s">
        <v>6276</v>
      </c>
      <c r="Z3435" s="1" t="s">
        <v>7856</v>
      </c>
      <c r="AC3435" s="1">
        <v>77</v>
      </c>
      <c r="AD3435" s="1" t="s">
        <v>611</v>
      </c>
      <c r="AE3435" s="1" t="s">
        <v>8764</v>
      </c>
      <c r="AJ3435" s="1" t="s">
        <v>17</v>
      </c>
      <c r="AK3435" s="1" t="s">
        <v>8908</v>
      </c>
      <c r="AL3435" s="1" t="s">
        <v>522</v>
      </c>
      <c r="AM3435" s="1" t="s">
        <v>8889</v>
      </c>
      <c r="AT3435" s="1" t="s">
        <v>60</v>
      </c>
      <c r="AU3435" s="1" t="s">
        <v>7012</v>
      </c>
      <c r="AV3435" s="1" t="s">
        <v>620</v>
      </c>
      <c r="AW3435" s="1" t="s">
        <v>10806</v>
      </c>
      <c r="BG3435" s="1" t="s">
        <v>348</v>
      </c>
      <c r="BH3435" s="1" t="s">
        <v>9000</v>
      </c>
      <c r="BI3435" s="1" t="s">
        <v>6172</v>
      </c>
      <c r="BJ3435" s="1" t="s">
        <v>10309</v>
      </c>
      <c r="BK3435" s="1" t="s">
        <v>1149</v>
      </c>
      <c r="BL3435" s="1" t="s">
        <v>9178</v>
      </c>
      <c r="BM3435" s="1" t="s">
        <v>14015</v>
      </c>
      <c r="BN3435" s="1" t="s">
        <v>10738</v>
      </c>
      <c r="BO3435" s="1" t="s">
        <v>60</v>
      </c>
      <c r="BP3435" s="1" t="s">
        <v>7012</v>
      </c>
      <c r="BQ3435" s="1" t="s">
        <v>6201</v>
      </c>
      <c r="BR3435" s="1" t="s">
        <v>11256</v>
      </c>
      <c r="BS3435" s="1" t="s">
        <v>636</v>
      </c>
      <c r="BT3435" s="1" t="s">
        <v>8934</v>
      </c>
    </row>
    <row r="3436" spans="1:73" ht="13.5" customHeight="1" x14ac:dyDescent="0.25">
      <c r="A3436" s="4" t="str">
        <f t="shared" si="103"/>
        <v>1687_풍각남면_317</v>
      </c>
      <c r="B3436" s="1">
        <v>1687</v>
      </c>
      <c r="C3436" s="1" t="s">
        <v>11322</v>
      </c>
      <c r="D3436" s="1" t="s">
        <v>11323</v>
      </c>
      <c r="E3436" s="1">
        <v>3435</v>
      </c>
      <c r="F3436" s="1">
        <v>17</v>
      </c>
      <c r="G3436" s="1" t="s">
        <v>6210</v>
      </c>
      <c r="H3436" s="1" t="s">
        <v>6472</v>
      </c>
      <c r="I3436" s="1">
        <v>2</v>
      </c>
      <c r="L3436" s="1">
        <v>4</v>
      </c>
      <c r="M3436" s="1" t="s">
        <v>12785</v>
      </c>
      <c r="N3436" s="1" t="s">
        <v>13287</v>
      </c>
      <c r="S3436" s="1" t="s">
        <v>52</v>
      </c>
      <c r="T3436" s="1" t="s">
        <v>6593</v>
      </c>
      <c r="W3436" s="1" t="s">
        <v>245</v>
      </c>
      <c r="X3436" s="1" t="s">
        <v>7060</v>
      </c>
      <c r="Y3436" s="1" t="s">
        <v>140</v>
      </c>
      <c r="Z3436" s="1" t="s">
        <v>7129</v>
      </c>
      <c r="AC3436" s="1">
        <v>50</v>
      </c>
      <c r="AD3436" s="1" t="s">
        <v>533</v>
      </c>
      <c r="AE3436" s="1" t="s">
        <v>7162</v>
      </c>
      <c r="AJ3436" s="1" t="s">
        <v>17</v>
      </c>
      <c r="AK3436" s="1" t="s">
        <v>8908</v>
      </c>
      <c r="AL3436" s="1" t="s">
        <v>77</v>
      </c>
      <c r="AM3436" s="1" t="s">
        <v>8882</v>
      </c>
      <c r="AT3436" s="1" t="s">
        <v>60</v>
      </c>
      <c r="AU3436" s="1" t="s">
        <v>7012</v>
      </c>
      <c r="AV3436" s="1" t="s">
        <v>1564</v>
      </c>
      <c r="AW3436" s="1" t="s">
        <v>7482</v>
      </c>
      <c r="BG3436" s="1" t="s">
        <v>60</v>
      </c>
      <c r="BH3436" s="1" t="s">
        <v>7012</v>
      </c>
      <c r="BI3436" s="1" t="s">
        <v>3165</v>
      </c>
      <c r="BJ3436" s="1" t="s">
        <v>10310</v>
      </c>
      <c r="BK3436" s="1" t="s">
        <v>60</v>
      </c>
      <c r="BL3436" s="1" t="s">
        <v>7012</v>
      </c>
      <c r="BM3436" s="1" t="s">
        <v>3489</v>
      </c>
      <c r="BN3436" s="1" t="s">
        <v>8180</v>
      </c>
      <c r="BO3436" s="1" t="s">
        <v>60</v>
      </c>
      <c r="BP3436" s="1" t="s">
        <v>7012</v>
      </c>
      <c r="BQ3436" s="1" t="s">
        <v>6255</v>
      </c>
      <c r="BR3436" s="1" t="s">
        <v>11260</v>
      </c>
      <c r="BS3436" s="1" t="s">
        <v>636</v>
      </c>
      <c r="BT3436" s="1" t="s">
        <v>8934</v>
      </c>
    </row>
    <row r="3437" spans="1:73" ht="13.5" customHeight="1" x14ac:dyDescent="0.25">
      <c r="A3437" s="4" t="str">
        <f t="shared" si="103"/>
        <v>1687_풍각남면_317</v>
      </c>
      <c r="B3437" s="1">
        <v>1687</v>
      </c>
      <c r="C3437" s="1" t="s">
        <v>11322</v>
      </c>
      <c r="D3437" s="1" t="s">
        <v>11323</v>
      </c>
      <c r="E3437" s="1">
        <v>3436</v>
      </c>
      <c r="F3437" s="1">
        <v>17</v>
      </c>
      <c r="G3437" s="1" t="s">
        <v>6210</v>
      </c>
      <c r="H3437" s="1" t="s">
        <v>6472</v>
      </c>
      <c r="I3437" s="1">
        <v>2</v>
      </c>
      <c r="L3437" s="1">
        <v>4</v>
      </c>
      <c r="M3437" s="1" t="s">
        <v>12785</v>
      </c>
      <c r="N3437" s="1" t="s">
        <v>13287</v>
      </c>
      <c r="S3437" s="1" t="s">
        <v>93</v>
      </c>
      <c r="T3437" s="1" t="s">
        <v>6597</v>
      </c>
      <c r="U3437" s="1" t="s">
        <v>134</v>
      </c>
      <c r="V3437" s="1" t="s">
        <v>6674</v>
      </c>
      <c r="Y3437" s="1" t="s">
        <v>1762</v>
      </c>
      <c r="Z3437" s="1" t="s">
        <v>7536</v>
      </c>
      <c r="AC3437" s="1">
        <v>19</v>
      </c>
      <c r="AD3437" s="1" t="s">
        <v>188</v>
      </c>
      <c r="AE3437" s="1" t="s">
        <v>8734</v>
      </c>
    </row>
    <row r="3438" spans="1:73" ht="13.5" customHeight="1" x14ac:dyDescent="0.25">
      <c r="A3438" s="4" t="str">
        <f t="shared" si="103"/>
        <v>1687_풍각남면_317</v>
      </c>
      <c r="B3438" s="1">
        <v>1687</v>
      </c>
      <c r="C3438" s="1" t="s">
        <v>11322</v>
      </c>
      <c r="D3438" s="1" t="s">
        <v>11323</v>
      </c>
      <c r="E3438" s="1">
        <v>3437</v>
      </c>
      <c r="F3438" s="1">
        <v>17</v>
      </c>
      <c r="G3438" s="1" t="s">
        <v>6210</v>
      </c>
      <c r="H3438" s="1" t="s">
        <v>6472</v>
      </c>
      <c r="I3438" s="1">
        <v>2</v>
      </c>
      <c r="L3438" s="1">
        <v>4</v>
      </c>
      <c r="M3438" s="1" t="s">
        <v>12785</v>
      </c>
      <c r="N3438" s="1" t="s">
        <v>13287</v>
      </c>
      <c r="S3438" s="1" t="s">
        <v>341</v>
      </c>
      <c r="T3438" s="1" t="s">
        <v>6594</v>
      </c>
      <c r="W3438" s="1" t="s">
        <v>84</v>
      </c>
      <c r="X3438" s="1" t="s">
        <v>11440</v>
      </c>
      <c r="Y3438" s="1" t="s">
        <v>140</v>
      </c>
      <c r="Z3438" s="1" t="s">
        <v>7129</v>
      </c>
      <c r="AC3438" s="1">
        <v>24</v>
      </c>
      <c r="AD3438" s="1" t="s">
        <v>764</v>
      </c>
      <c r="AE3438" s="1" t="s">
        <v>8767</v>
      </c>
      <c r="AJ3438" s="1" t="s">
        <v>17</v>
      </c>
      <c r="AK3438" s="1" t="s">
        <v>8908</v>
      </c>
      <c r="AL3438" s="1" t="s">
        <v>51</v>
      </c>
      <c r="AM3438" s="1" t="s">
        <v>8849</v>
      </c>
    </row>
    <row r="3439" spans="1:73" ht="13.5" customHeight="1" x14ac:dyDescent="0.25">
      <c r="A3439" s="4" t="str">
        <f t="shared" si="103"/>
        <v>1687_풍각남면_317</v>
      </c>
      <c r="B3439" s="1">
        <v>1687</v>
      </c>
      <c r="C3439" s="1" t="s">
        <v>11322</v>
      </c>
      <c r="D3439" s="1" t="s">
        <v>11323</v>
      </c>
      <c r="E3439" s="1">
        <v>3438</v>
      </c>
      <c r="F3439" s="1">
        <v>17</v>
      </c>
      <c r="G3439" s="1" t="s">
        <v>6210</v>
      </c>
      <c r="H3439" s="1" t="s">
        <v>6472</v>
      </c>
      <c r="I3439" s="1">
        <v>2</v>
      </c>
      <c r="L3439" s="1">
        <v>4</v>
      </c>
      <c r="M3439" s="1" t="s">
        <v>12785</v>
      </c>
      <c r="N3439" s="1" t="s">
        <v>13287</v>
      </c>
      <c r="S3439" s="1" t="s">
        <v>93</v>
      </c>
      <c r="T3439" s="1" t="s">
        <v>6597</v>
      </c>
      <c r="U3439" s="1" t="s">
        <v>1318</v>
      </c>
      <c r="V3439" s="1" t="s">
        <v>6752</v>
      </c>
      <c r="Y3439" s="1" t="s">
        <v>6277</v>
      </c>
      <c r="Z3439" s="1" t="s">
        <v>7365</v>
      </c>
      <c r="AC3439" s="1">
        <v>16</v>
      </c>
      <c r="AD3439" s="1" t="s">
        <v>1075</v>
      </c>
      <c r="AE3439" s="1" t="s">
        <v>8769</v>
      </c>
    </row>
    <row r="3440" spans="1:73" ht="13.5" customHeight="1" x14ac:dyDescent="0.25">
      <c r="A3440" s="4" t="str">
        <f t="shared" si="103"/>
        <v>1687_풍각남면_317</v>
      </c>
      <c r="B3440" s="1">
        <v>1687</v>
      </c>
      <c r="C3440" s="1" t="s">
        <v>11322</v>
      </c>
      <c r="D3440" s="1" t="s">
        <v>11323</v>
      </c>
      <c r="E3440" s="1">
        <v>3439</v>
      </c>
      <c r="F3440" s="1">
        <v>17</v>
      </c>
      <c r="G3440" s="1" t="s">
        <v>6210</v>
      </c>
      <c r="H3440" s="1" t="s">
        <v>6472</v>
      </c>
      <c r="I3440" s="1">
        <v>2</v>
      </c>
      <c r="L3440" s="1">
        <v>4</v>
      </c>
      <c r="M3440" s="1" t="s">
        <v>12785</v>
      </c>
      <c r="N3440" s="1" t="s">
        <v>13287</v>
      </c>
      <c r="S3440" s="1" t="s">
        <v>93</v>
      </c>
      <c r="T3440" s="1" t="s">
        <v>6597</v>
      </c>
      <c r="U3440" s="1" t="s">
        <v>6278</v>
      </c>
      <c r="V3440" s="1" t="s">
        <v>7043</v>
      </c>
      <c r="Y3440" s="1" t="s">
        <v>6279</v>
      </c>
      <c r="Z3440" s="1" t="s">
        <v>8666</v>
      </c>
      <c r="AC3440" s="1">
        <v>8</v>
      </c>
      <c r="AD3440" s="1" t="s">
        <v>429</v>
      </c>
      <c r="AE3440" s="1" t="s">
        <v>8759</v>
      </c>
      <c r="AF3440" s="1" t="s">
        <v>97</v>
      </c>
      <c r="AG3440" s="1" t="s">
        <v>8774</v>
      </c>
    </row>
    <row r="3441" spans="1:73" ht="13.5" customHeight="1" x14ac:dyDescent="0.25">
      <c r="A3441" s="4" t="str">
        <f t="shared" si="103"/>
        <v>1687_풍각남면_317</v>
      </c>
      <c r="B3441" s="1">
        <v>1687</v>
      </c>
      <c r="C3441" s="1" t="s">
        <v>11322</v>
      </c>
      <c r="D3441" s="1" t="s">
        <v>11323</v>
      </c>
      <c r="E3441" s="1">
        <v>3440</v>
      </c>
      <c r="F3441" s="1">
        <v>17</v>
      </c>
      <c r="G3441" s="1" t="s">
        <v>6210</v>
      </c>
      <c r="H3441" s="1" t="s">
        <v>6472</v>
      </c>
      <c r="I3441" s="1">
        <v>2</v>
      </c>
      <c r="L3441" s="1">
        <v>5</v>
      </c>
      <c r="M3441" s="1" t="s">
        <v>12786</v>
      </c>
      <c r="N3441" s="1" t="s">
        <v>13288</v>
      </c>
      <c r="T3441" s="1" t="s">
        <v>11368</v>
      </c>
      <c r="U3441" s="1" t="s">
        <v>6280</v>
      </c>
      <c r="V3441" s="1" t="s">
        <v>7044</v>
      </c>
      <c r="W3441" s="1" t="s">
        <v>1729</v>
      </c>
      <c r="X3441" s="1" t="s">
        <v>7084</v>
      </c>
      <c r="Y3441" s="1" t="s">
        <v>6281</v>
      </c>
      <c r="Z3441" s="1" t="s">
        <v>8667</v>
      </c>
      <c r="AC3441" s="1">
        <v>36</v>
      </c>
      <c r="AD3441" s="1" t="s">
        <v>76</v>
      </c>
      <c r="AE3441" s="1" t="s">
        <v>8719</v>
      </c>
      <c r="AJ3441" s="1" t="s">
        <v>17</v>
      </c>
      <c r="AK3441" s="1" t="s">
        <v>8908</v>
      </c>
      <c r="AL3441" s="1" t="s">
        <v>51</v>
      </c>
      <c r="AM3441" s="1" t="s">
        <v>8849</v>
      </c>
      <c r="AT3441" s="1" t="s">
        <v>438</v>
      </c>
      <c r="AU3441" s="1" t="s">
        <v>6696</v>
      </c>
      <c r="AV3441" s="1" t="s">
        <v>6039</v>
      </c>
      <c r="AW3441" s="1" t="s">
        <v>8491</v>
      </c>
      <c r="BG3441" s="1" t="s">
        <v>335</v>
      </c>
      <c r="BH3441" s="1" t="s">
        <v>6942</v>
      </c>
      <c r="BI3441" s="1" t="s">
        <v>3489</v>
      </c>
      <c r="BJ3441" s="1" t="s">
        <v>8180</v>
      </c>
      <c r="BK3441" s="1" t="s">
        <v>2266</v>
      </c>
      <c r="BL3441" s="1" t="s">
        <v>6812</v>
      </c>
      <c r="BM3441" s="1" t="s">
        <v>6040</v>
      </c>
      <c r="BN3441" s="1" t="s">
        <v>10250</v>
      </c>
      <c r="BO3441" s="1" t="s">
        <v>335</v>
      </c>
      <c r="BP3441" s="1" t="s">
        <v>6942</v>
      </c>
      <c r="BQ3441" s="1" t="s">
        <v>6282</v>
      </c>
      <c r="BR3441" s="1" t="s">
        <v>11204</v>
      </c>
      <c r="BS3441" s="1" t="s">
        <v>51</v>
      </c>
      <c r="BT3441" s="1" t="s">
        <v>8849</v>
      </c>
      <c r="BU3441" s="1" t="s">
        <v>14246</v>
      </c>
    </row>
    <row r="3442" spans="1:73" ht="13.5" customHeight="1" x14ac:dyDescent="0.25">
      <c r="A3442" s="4" t="str">
        <f t="shared" si="103"/>
        <v>1687_풍각남면_317</v>
      </c>
      <c r="B3442" s="1">
        <v>1687</v>
      </c>
      <c r="C3442" s="1" t="s">
        <v>11322</v>
      </c>
      <c r="D3442" s="1" t="s">
        <v>11323</v>
      </c>
      <c r="E3442" s="1">
        <v>3441</v>
      </c>
      <c r="F3442" s="1">
        <v>17</v>
      </c>
      <c r="G3442" s="1" t="s">
        <v>6210</v>
      </c>
      <c r="H3442" s="1" t="s">
        <v>6472</v>
      </c>
      <c r="I3442" s="1">
        <v>2</v>
      </c>
      <c r="L3442" s="1">
        <v>5</v>
      </c>
      <c r="M3442" s="1" t="s">
        <v>12786</v>
      </c>
      <c r="N3442" s="1" t="s">
        <v>13288</v>
      </c>
      <c r="S3442" s="1" t="s">
        <v>52</v>
      </c>
      <c r="T3442" s="1" t="s">
        <v>6593</v>
      </c>
      <c r="W3442" s="1" t="s">
        <v>904</v>
      </c>
      <c r="X3442" s="1" t="s">
        <v>7071</v>
      </c>
      <c r="Y3442" s="1" t="s">
        <v>140</v>
      </c>
      <c r="Z3442" s="1" t="s">
        <v>7129</v>
      </c>
      <c r="AC3442" s="1">
        <v>28</v>
      </c>
      <c r="AD3442" s="1" t="s">
        <v>340</v>
      </c>
      <c r="AE3442" s="1" t="s">
        <v>8750</v>
      </c>
      <c r="AJ3442" s="1" t="s">
        <v>17</v>
      </c>
      <c r="AK3442" s="1" t="s">
        <v>8908</v>
      </c>
      <c r="AL3442" s="1" t="s">
        <v>254</v>
      </c>
      <c r="AM3442" s="1" t="s">
        <v>8912</v>
      </c>
      <c r="AT3442" s="1" t="s">
        <v>423</v>
      </c>
      <c r="AU3442" s="1" t="s">
        <v>8997</v>
      </c>
      <c r="AV3442" s="1" t="s">
        <v>1071</v>
      </c>
      <c r="AW3442" s="1" t="s">
        <v>7471</v>
      </c>
      <c r="BG3442" s="1" t="s">
        <v>180</v>
      </c>
      <c r="BH3442" s="1" t="s">
        <v>6712</v>
      </c>
      <c r="BI3442" s="1" t="s">
        <v>1798</v>
      </c>
      <c r="BJ3442" s="1" t="s">
        <v>7546</v>
      </c>
      <c r="BK3442" s="1" t="s">
        <v>335</v>
      </c>
      <c r="BL3442" s="1" t="s">
        <v>6942</v>
      </c>
      <c r="BM3442" s="1" t="s">
        <v>6283</v>
      </c>
      <c r="BN3442" s="1" t="s">
        <v>10745</v>
      </c>
      <c r="BO3442" s="1" t="s">
        <v>931</v>
      </c>
      <c r="BP3442" s="1" t="s">
        <v>6813</v>
      </c>
      <c r="BQ3442" s="1" t="s">
        <v>6284</v>
      </c>
      <c r="BR3442" s="1" t="s">
        <v>11262</v>
      </c>
      <c r="BS3442" s="1" t="s">
        <v>275</v>
      </c>
      <c r="BT3442" s="1" t="s">
        <v>8913</v>
      </c>
    </row>
    <row r="3443" spans="1:73" ht="13.5" customHeight="1" x14ac:dyDescent="0.25">
      <c r="A3443" s="4" t="str">
        <f t="shared" si="103"/>
        <v>1687_풍각남면_317</v>
      </c>
      <c r="B3443" s="1">
        <v>1687</v>
      </c>
      <c r="C3443" s="1" t="s">
        <v>11322</v>
      </c>
      <c r="D3443" s="1" t="s">
        <v>11323</v>
      </c>
      <c r="E3443" s="1">
        <v>3442</v>
      </c>
      <c r="F3443" s="1">
        <v>17</v>
      </c>
      <c r="G3443" s="1" t="s">
        <v>6210</v>
      </c>
      <c r="H3443" s="1" t="s">
        <v>6472</v>
      </c>
      <c r="I3443" s="1">
        <v>2</v>
      </c>
      <c r="L3443" s="1">
        <v>5</v>
      </c>
      <c r="M3443" s="1" t="s">
        <v>12786</v>
      </c>
      <c r="N3443" s="1" t="s">
        <v>13288</v>
      </c>
      <c r="T3443" s="1" t="s">
        <v>11389</v>
      </c>
      <c r="U3443" s="1" t="s">
        <v>324</v>
      </c>
      <c r="V3443" s="1" t="s">
        <v>6693</v>
      </c>
      <c r="Y3443" s="1" t="s">
        <v>3330</v>
      </c>
      <c r="Z3443" s="1" t="s">
        <v>8668</v>
      </c>
      <c r="AC3443" s="1">
        <v>19</v>
      </c>
      <c r="AD3443" s="1" t="s">
        <v>801</v>
      </c>
      <c r="AE3443" s="1" t="s">
        <v>7937</v>
      </c>
      <c r="AF3443" s="1" t="s">
        <v>1915</v>
      </c>
      <c r="AG3443" s="1" t="s">
        <v>8792</v>
      </c>
    </row>
    <row r="3444" spans="1:73" ht="13.5" customHeight="1" x14ac:dyDescent="0.25">
      <c r="A3444" s="4" t="str">
        <f t="shared" si="103"/>
        <v>1687_풍각남면_317</v>
      </c>
      <c r="B3444" s="1">
        <v>1687</v>
      </c>
      <c r="C3444" s="1" t="s">
        <v>11322</v>
      </c>
      <c r="D3444" s="1" t="s">
        <v>11323</v>
      </c>
      <c r="E3444" s="1">
        <v>3443</v>
      </c>
      <c r="F3444" s="1">
        <v>17</v>
      </c>
      <c r="G3444" s="1" t="s">
        <v>6210</v>
      </c>
      <c r="H3444" s="1" t="s">
        <v>6472</v>
      </c>
      <c r="I3444" s="1">
        <v>2</v>
      </c>
      <c r="L3444" s="1">
        <v>5</v>
      </c>
      <c r="M3444" s="1" t="s">
        <v>12786</v>
      </c>
      <c r="N3444" s="1" t="s">
        <v>13288</v>
      </c>
      <c r="T3444" s="1" t="s">
        <v>11389</v>
      </c>
      <c r="U3444" s="1" t="s">
        <v>324</v>
      </c>
      <c r="V3444" s="1" t="s">
        <v>6693</v>
      </c>
      <c r="Y3444" s="1" t="s">
        <v>71</v>
      </c>
      <c r="Z3444" s="1" t="s">
        <v>13334</v>
      </c>
      <c r="AC3444" s="1">
        <v>37</v>
      </c>
      <c r="AD3444" s="1" t="s">
        <v>124</v>
      </c>
      <c r="AE3444" s="1" t="s">
        <v>8726</v>
      </c>
      <c r="AF3444" s="1" t="s">
        <v>1915</v>
      </c>
      <c r="AG3444" s="1" t="s">
        <v>8792</v>
      </c>
    </row>
    <row r="3445" spans="1:73" ht="13.5" customHeight="1" x14ac:dyDescent="0.25">
      <c r="A3445" s="4" t="str">
        <f t="shared" si="103"/>
        <v>1687_풍각남면_317</v>
      </c>
      <c r="B3445" s="1">
        <v>1687</v>
      </c>
      <c r="C3445" s="1" t="s">
        <v>11322</v>
      </c>
      <c r="D3445" s="1" t="s">
        <v>11323</v>
      </c>
      <c r="E3445" s="1">
        <v>3444</v>
      </c>
      <c r="F3445" s="1">
        <v>17</v>
      </c>
      <c r="G3445" s="1" t="s">
        <v>6210</v>
      </c>
      <c r="H3445" s="1" t="s">
        <v>6472</v>
      </c>
      <c r="I3445" s="1">
        <v>3</v>
      </c>
      <c r="J3445" s="1" t="s">
        <v>6285</v>
      </c>
      <c r="K3445" s="1" t="s">
        <v>11337</v>
      </c>
      <c r="L3445" s="1">
        <v>1</v>
      </c>
      <c r="M3445" s="1" t="s">
        <v>12787</v>
      </c>
      <c r="N3445" s="1" t="s">
        <v>13289</v>
      </c>
      <c r="T3445" s="1" t="s">
        <v>11368</v>
      </c>
      <c r="U3445" s="1" t="s">
        <v>3736</v>
      </c>
      <c r="V3445" s="1" t="s">
        <v>11395</v>
      </c>
      <c r="W3445" s="1" t="s">
        <v>84</v>
      </c>
      <c r="X3445" s="1" t="s">
        <v>11440</v>
      </c>
      <c r="Y3445" s="1" t="s">
        <v>6286</v>
      </c>
      <c r="Z3445" s="1" t="s">
        <v>8669</v>
      </c>
      <c r="AC3445" s="1">
        <v>75</v>
      </c>
      <c r="AD3445" s="1" t="s">
        <v>119</v>
      </c>
      <c r="AE3445" s="1" t="s">
        <v>8724</v>
      </c>
      <c r="AJ3445" s="1" t="s">
        <v>17</v>
      </c>
      <c r="AK3445" s="1" t="s">
        <v>8908</v>
      </c>
      <c r="AL3445" s="1" t="s">
        <v>522</v>
      </c>
      <c r="AM3445" s="1" t="s">
        <v>8889</v>
      </c>
      <c r="AT3445" s="1" t="s">
        <v>60</v>
      </c>
      <c r="AU3445" s="1" t="s">
        <v>7012</v>
      </c>
      <c r="AV3445" s="1" t="s">
        <v>4156</v>
      </c>
      <c r="AW3445" s="1" t="s">
        <v>7261</v>
      </c>
      <c r="BG3445" s="1" t="s">
        <v>6287</v>
      </c>
      <c r="BH3445" s="1" t="s">
        <v>9948</v>
      </c>
      <c r="BI3445" s="1" t="s">
        <v>168</v>
      </c>
      <c r="BJ3445" s="1" t="s">
        <v>10086</v>
      </c>
      <c r="BK3445" s="1" t="s">
        <v>60</v>
      </c>
      <c r="BL3445" s="1" t="s">
        <v>7012</v>
      </c>
      <c r="BM3445" s="1" t="s">
        <v>4495</v>
      </c>
      <c r="BN3445" s="1" t="s">
        <v>8209</v>
      </c>
      <c r="BO3445" s="1" t="s">
        <v>159</v>
      </c>
      <c r="BP3445" s="1" t="s">
        <v>9166</v>
      </c>
      <c r="BQ3445" s="1" t="s">
        <v>6288</v>
      </c>
      <c r="BR3445" s="1" t="s">
        <v>11971</v>
      </c>
      <c r="BS3445" s="1" t="s">
        <v>56</v>
      </c>
      <c r="BT3445" s="1" t="s">
        <v>11552</v>
      </c>
      <c r="BU3445" s="1" t="s">
        <v>14247</v>
      </c>
    </row>
    <row r="3446" spans="1:73" ht="13.5" customHeight="1" x14ac:dyDescent="0.25">
      <c r="A3446" s="4" t="str">
        <f t="shared" si="103"/>
        <v>1687_풍각남면_317</v>
      </c>
      <c r="B3446" s="1">
        <v>1687</v>
      </c>
      <c r="C3446" s="1" t="s">
        <v>11322</v>
      </c>
      <c r="D3446" s="1" t="s">
        <v>11323</v>
      </c>
      <c r="E3446" s="1">
        <v>3445</v>
      </c>
      <c r="F3446" s="1">
        <v>17</v>
      </c>
      <c r="G3446" s="1" t="s">
        <v>6210</v>
      </c>
      <c r="H3446" s="1" t="s">
        <v>6472</v>
      </c>
      <c r="I3446" s="1">
        <v>3</v>
      </c>
      <c r="L3446" s="1">
        <v>1</v>
      </c>
      <c r="M3446" s="1" t="s">
        <v>12787</v>
      </c>
      <c r="N3446" s="1" t="s">
        <v>13289</v>
      </c>
      <c r="S3446" s="1" t="s">
        <v>52</v>
      </c>
      <c r="T3446" s="1" t="s">
        <v>6593</v>
      </c>
      <c r="W3446" s="1" t="s">
        <v>84</v>
      </c>
      <c r="X3446" s="1" t="s">
        <v>11440</v>
      </c>
      <c r="Y3446" s="1" t="s">
        <v>140</v>
      </c>
      <c r="Z3446" s="1" t="s">
        <v>7129</v>
      </c>
      <c r="AC3446" s="1">
        <v>48</v>
      </c>
      <c r="AD3446" s="1" t="s">
        <v>427</v>
      </c>
      <c r="AE3446" s="1" t="s">
        <v>8758</v>
      </c>
      <c r="AJ3446" s="1" t="s">
        <v>17</v>
      </c>
      <c r="AK3446" s="1" t="s">
        <v>8908</v>
      </c>
      <c r="AL3446" s="1" t="s">
        <v>77</v>
      </c>
      <c r="AM3446" s="1" t="s">
        <v>8882</v>
      </c>
      <c r="AT3446" s="1" t="s">
        <v>4053</v>
      </c>
      <c r="AU3446" s="1" t="s">
        <v>9243</v>
      </c>
      <c r="AV3446" s="1" t="s">
        <v>6064</v>
      </c>
      <c r="AW3446" s="1" t="s">
        <v>9718</v>
      </c>
      <c r="BG3446" s="1" t="s">
        <v>6289</v>
      </c>
      <c r="BH3446" s="1" t="s">
        <v>9949</v>
      </c>
      <c r="BI3446" s="1" t="s">
        <v>918</v>
      </c>
      <c r="BJ3446" s="1" t="s">
        <v>7092</v>
      </c>
      <c r="BK3446" s="1" t="s">
        <v>78</v>
      </c>
      <c r="BL3446" s="1" t="s">
        <v>6689</v>
      </c>
      <c r="BM3446" s="1" t="s">
        <v>6290</v>
      </c>
      <c r="BN3446" s="1" t="s">
        <v>8303</v>
      </c>
      <c r="BO3446" s="1" t="s">
        <v>471</v>
      </c>
      <c r="BP3446" s="1" t="s">
        <v>9170</v>
      </c>
      <c r="BQ3446" s="1" t="s">
        <v>6291</v>
      </c>
      <c r="BR3446" s="1" t="s">
        <v>11263</v>
      </c>
      <c r="BS3446" s="1" t="s">
        <v>57</v>
      </c>
      <c r="BT3446" s="1" t="s">
        <v>8919</v>
      </c>
    </row>
    <row r="3447" spans="1:73" ht="13.5" customHeight="1" x14ac:dyDescent="0.25">
      <c r="A3447" s="4" t="str">
        <f t="shared" si="103"/>
        <v>1687_풍각남면_317</v>
      </c>
      <c r="B3447" s="1">
        <v>1687</v>
      </c>
      <c r="C3447" s="1" t="s">
        <v>11322</v>
      </c>
      <c r="D3447" s="1" t="s">
        <v>11323</v>
      </c>
      <c r="E3447" s="1">
        <v>3446</v>
      </c>
      <c r="F3447" s="1">
        <v>17</v>
      </c>
      <c r="G3447" s="1" t="s">
        <v>6210</v>
      </c>
      <c r="H3447" s="1" t="s">
        <v>6472</v>
      </c>
      <c r="I3447" s="1">
        <v>3</v>
      </c>
      <c r="L3447" s="1">
        <v>1</v>
      </c>
      <c r="M3447" s="1" t="s">
        <v>12787</v>
      </c>
      <c r="N3447" s="1" t="s">
        <v>13289</v>
      </c>
      <c r="S3447" s="1" t="s">
        <v>93</v>
      </c>
      <c r="T3447" s="1" t="s">
        <v>6597</v>
      </c>
      <c r="U3447" s="1" t="s">
        <v>922</v>
      </c>
      <c r="V3447" s="1" t="s">
        <v>6730</v>
      </c>
      <c r="Y3447" s="1" t="s">
        <v>2471</v>
      </c>
      <c r="Z3447" s="1" t="s">
        <v>8519</v>
      </c>
      <c r="AC3447" s="1">
        <v>14</v>
      </c>
      <c r="AD3447" s="1" t="s">
        <v>240</v>
      </c>
      <c r="AE3447" s="1" t="s">
        <v>8740</v>
      </c>
      <c r="BU3447" s="1" t="s">
        <v>6292</v>
      </c>
    </row>
    <row r="3448" spans="1:73" ht="13.5" customHeight="1" x14ac:dyDescent="0.25">
      <c r="A3448" s="4" t="str">
        <f t="shared" si="103"/>
        <v>1687_풍각남면_317</v>
      </c>
      <c r="B3448" s="1">
        <v>1687</v>
      </c>
      <c r="C3448" s="1" t="s">
        <v>11322</v>
      </c>
      <c r="D3448" s="1" t="s">
        <v>11323</v>
      </c>
      <c r="E3448" s="1">
        <v>3447</v>
      </c>
      <c r="F3448" s="1">
        <v>17</v>
      </c>
      <c r="G3448" s="1" t="s">
        <v>6210</v>
      </c>
      <c r="H3448" s="1" t="s">
        <v>6472</v>
      </c>
      <c r="I3448" s="1">
        <v>3</v>
      </c>
      <c r="L3448" s="1">
        <v>1</v>
      </c>
      <c r="M3448" s="1" t="s">
        <v>12787</v>
      </c>
      <c r="N3448" s="1" t="s">
        <v>13289</v>
      </c>
      <c r="S3448" s="1" t="s">
        <v>5691</v>
      </c>
      <c r="T3448" s="1" t="s">
        <v>6660</v>
      </c>
      <c r="U3448" s="1" t="s">
        <v>1913</v>
      </c>
      <c r="V3448" s="1" t="s">
        <v>6792</v>
      </c>
      <c r="W3448" s="1" t="s">
        <v>84</v>
      </c>
      <c r="X3448" s="1" t="s">
        <v>11440</v>
      </c>
      <c r="Y3448" s="1" t="s">
        <v>140</v>
      </c>
      <c r="Z3448" s="1" t="s">
        <v>7129</v>
      </c>
      <c r="AF3448" s="1" t="s">
        <v>479</v>
      </c>
      <c r="AG3448" s="1" t="s">
        <v>8780</v>
      </c>
      <c r="AH3448" s="1" t="s">
        <v>6293</v>
      </c>
      <c r="AI3448" s="1" t="s">
        <v>8905</v>
      </c>
    </row>
    <row r="3449" spans="1:73" ht="13.5" customHeight="1" x14ac:dyDescent="0.25">
      <c r="A3449" s="4" t="str">
        <f t="shared" si="103"/>
        <v>1687_풍각남면_317</v>
      </c>
      <c r="B3449" s="1">
        <v>1687</v>
      </c>
      <c r="C3449" s="1" t="s">
        <v>11322</v>
      </c>
      <c r="D3449" s="1" t="s">
        <v>11323</v>
      </c>
      <c r="E3449" s="1">
        <v>3448</v>
      </c>
      <c r="F3449" s="1">
        <v>17</v>
      </c>
      <c r="G3449" s="1" t="s">
        <v>6210</v>
      </c>
      <c r="H3449" s="1" t="s">
        <v>6472</v>
      </c>
      <c r="I3449" s="1">
        <v>3</v>
      </c>
      <c r="L3449" s="1">
        <v>2</v>
      </c>
      <c r="M3449" s="1" t="s">
        <v>12788</v>
      </c>
      <c r="N3449" s="1" t="s">
        <v>13290</v>
      </c>
      <c r="T3449" s="1" t="s">
        <v>11369</v>
      </c>
      <c r="U3449" s="1" t="s">
        <v>134</v>
      </c>
      <c r="V3449" s="1" t="s">
        <v>6674</v>
      </c>
      <c r="W3449" s="1" t="s">
        <v>84</v>
      </c>
      <c r="X3449" s="1" t="s">
        <v>11440</v>
      </c>
      <c r="Y3449" s="1" t="s">
        <v>4211</v>
      </c>
      <c r="Z3449" s="1" t="s">
        <v>8126</v>
      </c>
      <c r="AC3449" s="1">
        <v>39</v>
      </c>
      <c r="AD3449" s="1" t="s">
        <v>347</v>
      </c>
      <c r="AE3449" s="1" t="s">
        <v>8751</v>
      </c>
      <c r="AJ3449" s="1" t="s">
        <v>17</v>
      </c>
      <c r="AK3449" s="1" t="s">
        <v>8908</v>
      </c>
      <c r="AL3449" s="1" t="s">
        <v>522</v>
      </c>
      <c r="AM3449" s="1" t="s">
        <v>8889</v>
      </c>
      <c r="AT3449" s="1" t="s">
        <v>78</v>
      </c>
      <c r="AU3449" s="1" t="s">
        <v>6689</v>
      </c>
      <c r="AV3449" s="1" t="s">
        <v>1795</v>
      </c>
      <c r="AW3449" s="1" t="s">
        <v>8670</v>
      </c>
      <c r="BG3449" s="1" t="s">
        <v>60</v>
      </c>
      <c r="BH3449" s="1" t="s">
        <v>7012</v>
      </c>
      <c r="BI3449" s="1" t="s">
        <v>4156</v>
      </c>
      <c r="BJ3449" s="1" t="s">
        <v>7261</v>
      </c>
      <c r="BK3449" s="1" t="s">
        <v>6287</v>
      </c>
      <c r="BL3449" s="1" t="s">
        <v>9948</v>
      </c>
      <c r="BM3449" s="1" t="s">
        <v>168</v>
      </c>
      <c r="BN3449" s="1" t="s">
        <v>10086</v>
      </c>
      <c r="BO3449" s="1" t="s">
        <v>173</v>
      </c>
      <c r="BP3449" s="1" t="s">
        <v>6934</v>
      </c>
      <c r="BQ3449" s="1" t="s">
        <v>6294</v>
      </c>
      <c r="BR3449" s="1" t="s">
        <v>12301</v>
      </c>
      <c r="BS3449" s="1" t="s">
        <v>51</v>
      </c>
      <c r="BT3449" s="1" t="s">
        <v>8849</v>
      </c>
      <c r="BU3449" s="1" t="s">
        <v>14248</v>
      </c>
    </row>
    <row r="3450" spans="1:73" ht="13.5" customHeight="1" x14ac:dyDescent="0.25">
      <c r="A3450" s="4" t="str">
        <f t="shared" si="103"/>
        <v>1687_풍각남면_317</v>
      </c>
      <c r="B3450" s="1">
        <v>1687</v>
      </c>
      <c r="C3450" s="1" t="s">
        <v>11322</v>
      </c>
      <c r="D3450" s="1" t="s">
        <v>11323</v>
      </c>
      <c r="E3450" s="1">
        <v>3449</v>
      </c>
      <c r="F3450" s="1">
        <v>17</v>
      </c>
      <c r="G3450" s="1" t="s">
        <v>6210</v>
      </c>
      <c r="H3450" s="1" t="s">
        <v>6472</v>
      </c>
      <c r="I3450" s="1">
        <v>3</v>
      </c>
      <c r="L3450" s="1">
        <v>2</v>
      </c>
      <c r="M3450" s="1" t="s">
        <v>12788</v>
      </c>
      <c r="N3450" s="1" t="s">
        <v>13290</v>
      </c>
      <c r="S3450" s="1" t="s">
        <v>52</v>
      </c>
      <c r="T3450" s="1" t="s">
        <v>6593</v>
      </c>
      <c r="W3450" s="1" t="s">
        <v>1995</v>
      </c>
      <c r="X3450" s="1" t="s">
        <v>7086</v>
      </c>
      <c r="Y3450" s="1" t="s">
        <v>140</v>
      </c>
      <c r="Z3450" s="1" t="s">
        <v>7129</v>
      </c>
      <c r="AC3450" s="1">
        <v>29</v>
      </c>
      <c r="AD3450" s="1" t="s">
        <v>422</v>
      </c>
      <c r="AE3450" s="1" t="s">
        <v>8757</v>
      </c>
      <c r="AJ3450" s="1" t="s">
        <v>17</v>
      </c>
      <c r="AK3450" s="1" t="s">
        <v>8908</v>
      </c>
      <c r="AL3450" s="1" t="s">
        <v>351</v>
      </c>
      <c r="AM3450" s="1" t="s">
        <v>8854</v>
      </c>
      <c r="AT3450" s="1" t="s">
        <v>808</v>
      </c>
      <c r="AU3450" s="1" t="s">
        <v>6787</v>
      </c>
      <c r="AV3450" s="1" t="s">
        <v>876</v>
      </c>
      <c r="AW3450" s="1" t="s">
        <v>9292</v>
      </c>
      <c r="BG3450" s="1" t="s">
        <v>60</v>
      </c>
      <c r="BH3450" s="1" t="s">
        <v>7012</v>
      </c>
      <c r="BI3450" s="1" t="s">
        <v>1162</v>
      </c>
      <c r="BJ3450" s="1" t="s">
        <v>8645</v>
      </c>
      <c r="BK3450" s="1" t="s">
        <v>60</v>
      </c>
      <c r="BL3450" s="1" t="s">
        <v>7012</v>
      </c>
      <c r="BM3450" s="1" t="s">
        <v>2031</v>
      </c>
      <c r="BN3450" s="1" t="s">
        <v>10052</v>
      </c>
      <c r="BO3450" s="1" t="s">
        <v>60</v>
      </c>
      <c r="BP3450" s="1" t="s">
        <v>7012</v>
      </c>
      <c r="BQ3450" s="1" t="s">
        <v>2017</v>
      </c>
      <c r="BR3450" s="1" t="s">
        <v>12089</v>
      </c>
      <c r="BS3450" s="1" t="s">
        <v>56</v>
      </c>
      <c r="BT3450" s="1" t="s">
        <v>11552</v>
      </c>
    </row>
    <row r="3451" spans="1:73" ht="13.5" customHeight="1" x14ac:dyDescent="0.25">
      <c r="A3451" s="4" t="str">
        <f t="shared" si="103"/>
        <v>1687_풍각남면_317</v>
      </c>
      <c r="B3451" s="1">
        <v>1687</v>
      </c>
      <c r="C3451" s="1" t="s">
        <v>11322</v>
      </c>
      <c r="D3451" s="1" t="s">
        <v>11323</v>
      </c>
      <c r="E3451" s="1">
        <v>3450</v>
      </c>
      <c r="F3451" s="1">
        <v>17</v>
      </c>
      <c r="G3451" s="1" t="s">
        <v>6210</v>
      </c>
      <c r="H3451" s="1" t="s">
        <v>6472</v>
      </c>
      <c r="I3451" s="1">
        <v>3</v>
      </c>
      <c r="L3451" s="1">
        <v>2</v>
      </c>
      <c r="M3451" s="1" t="s">
        <v>12788</v>
      </c>
      <c r="N3451" s="1" t="s">
        <v>13290</v>
      </c>
      <c r="S3451" s="1" t="s">
        <v>70</v>
      </c>
      <c r="T3451" s="1" t="s">
        <v>6596</v>
      </c>
      <c r="Y3451" s="1" t="s">
        <v>6295</v>
      </c>
      <c r="Z3451" s="1" t="s">
        <v>8238</v>
      </c>
      <c r="AC3451" s="1">
        <v>3</v>
      </c>
      <c r="AD3451" s="1" t="s">
        <v>96</v>
      </c>
      <c r="AE3451" s="1" t="s">
        <v>8721</v>
      </c>
      <c r="AF3451" s="1" t="s">
        <v>97</v>
      </c>
      <c r="AG3451" s="1" t="s">
        <v>8774</v>
      </c>
    </row>
    <row r="3452" spans="1:73" ht="13.5" customHeight="1" x14ac:dyDescent="0.25">
      <c r="A3452" s="4" t="str">
        <f t="shared" si="103"/>
        <v>1687_풍각남면_317</v>
      </c>
      <c r="B3452" s="1">
        <v>1687</v>
      </c>
      <c r="C3452" s="1" t="s">
        <v>11322</v>
      </c>
      <c r="D3452" s="1" t="s">
        <v>11323</v>
      </c>
      <c r="E3452" s="1">
        <v>3451</v>
      </c>
      <c r="F3452" s="1">
        <v>17</v>
      </c>
      <c r="G3452" s="1" t="s">
        <v>6210</v>
      </c>
      <c r="H3452" s="1" t="s">
        <v>6472</v>
      </c>
      <c r="I3452" s="1">
        <v>3</v>
      </c>
      <c r="L3452" s="1">
        <v>2</v>
      </c>
      <c r="M3452" s="1" t="s">
        <v>12788</v>
      </c>
      <c r="N3452" s="1" t="s">
        <v>13290</v>
      </c>
      <c r="S3452" s="1" t="s">
        <v>66</v>
      </c>
      <c r="T3452" s="1" t="s">
        <v>11384</v>
      </c>
      <c r="U3452" s="1" t="s">
        <v>78</v>
      </c>
      <c r="V3452" s="1" t="s">
        <v>6689</v>
      </c>
      <c r="Y3452" s="1" t="s">
        <v>1795</v>
      </c>
      <c r="Z3452" s="1" t="s">
        <v>8670</v>
      </c>
      <c r="AC3452" s="1">
        <v>77</v>
      </c>
      <c r="AD3452" s="1" t="s">
        <v>611</v>
      </c>
      <c r="AE3452" s="1" t="s">
        <v>8764</v>
      </c>
    </row>
    <row r="3453" spans="1:73" ht="13.5" customHeight="1" x14ac:dyDescent="0.25">
      <c r="A3453" s="4" t="str">
        <f t="shared" si="103"/>
        <v>1687_풍각남면_317</v>
      </c>
      <c r="B3453" s="1">
        <v>1687</v>
      </c>
      <c r="C3453" s="1" t="s">
        <v>11322</v>
      </c>
      <c r="D3453" s="1" t="s">
        <v>11323</v>
      </c>
      <c r="E3453" s="1">
        <v>3452</v>
      </c>
      <c r="F3453" s="1">
        <v>17</v>
      </c>
      <c r="G3453" s="1" t="s">
        <v>6210</v>
      </c>
      <c r="H3453" s="1" t="s">
        <v>6472</v>
      </c>
      <c r="I3453" s="1">
        <v>3</v>
      </c>
      <c r="L3453" s="1">
        <v>2</v>
      </c>
      <c r="M3453" s="1" t="s">
        <v>12788</v>
      </c>
      <c r="N3453" s="1" t="s">
        <v>13290</v>
      </c>
      <c r="S3453" s="1" t="s">
        <v>68</v>
      </c>
      <c r="T3453" s="1" t="s">
        <v>6595</v>
      </c>
      <c r="W3453" s="1" t="s">
        <v>145</v>
      </c>
      <c r="X3453" s="1" t="s">
        <v>7059</v>
      </c>
      <c r="Y3453" s="1" t="s">
        <v>140</v>
      </c>
      <c r="Z3453" s="1" t="s">
        <v>7129</v>
      </c>
      <c r="AF3453" s="1" t="s">
        <v>129</v>
      </c>
      <c r="AG3453" s="1" t="s">
        <v>8738</v>
      </c>
    </row>
    <row r="3454" spans="1:73" ht="13.5" customHeight="1" x14ac:dyDescent="0.25">
      <c r="A3454" s="4" t="str">
        <f t="shared" si="103"/>
        <v>1687_풍각남면_317</v>
      </c>
      <c r="B3454" s="1">
        <v>1687</v>
      </c>
      <c r="C3454" s="1" t="s">
        <v>11322</v>
      </c>
      <c r="D3454" s="1" t="s">
        <v>11323</v>
      </c>
      <c r="E3454" s="1">
        <v>3453</v>
      </c>
      <c r="F3454" s="1">
        <v>17</v>
      </c>
      <c r="G3454" s="1" t="s">
        <v>6210</v>
      </c>
      <c r="H3454" s="1" t="s">
        <v>6472</v>
      </c>
      <c r="I3454" s="1">
        <v>3</v>
      </c>
      <c r="L3454" s="1">
        <v>2</v>
      </c>
      <c r="M3454" s="1" t="s">
        <v>12788</v>
      </c>
      <c r="N3454" s="1" t="s">
        <v>13290</v>
      </c>
      <c r="T3454" s="1" t="s">
        <v>11389</v>
      </c>
      <c r="U3454" s="1" t="s">
        <v>322</v>
      </c>
      <c r="V3454" s="1" t="s">
        <v>6685</v>
      </c>
      <c r="Y3454" s="1" t="s">
        <v>584</v>
      </c>
      <c r="Z3454" s="1" t="s">
        <v>7216</v>
      </c>
      <c r="AC3454" s="1">
        <v>33</v>
      </c>
      <c r="AD3454" s="1" t="s">
        <v>574</v>
      </c>
      <c r="AE3454" s="1" t="s">
        <v>8762</v>
      </c>
    </row>
    <row r="3455" spans="1:73" ht="13.5" customHeight="1" x14ac:dyDescent="0.25">
      <c r="A3455" s="4" t="str">
        <f t="shared" si="103"/>
        <v>1687_풍각남면_317</v>
      </c>
      <c r="B3455" s="1">
        <v>1687</v>
      </c>
      <c r="C3455" s="1" t="s">
        <v>11322</v>
      </c>
      <c r="D3455" s="1" t="s">
        <v>11323</v>
      </c>
      <c r="E3455" s="1">
        <v>3454</v>
      </c>
      <c r="F3455" s="1">
        <v>17</v>
      </c>
      <c r="G3455" s="1" t="s">
        <v>6210</v>
      </c>
      <c r="H3455" s="1" t="s">
        <v>6472</v>
      </c>
      <c r="I3455" s="1">
        <v>3</v>
      </c>
      <c r="L3455" s="1">
        <v>2</v>
      </c>
      <c r="M3455" s="1" t="s">
        <v>12788</v>
      </c>
      <c r="N3455" s="1" t="s">
        <v>13290</v>
      </c>
      <c r="T3455" s="1" t="s">
        <v>11389</v>
      </c>
      <c r="U3455" s="1" t="s">
        <v>326</v>
      </c>
      <c r="V3455" s="1" t="s">
        <v>6686</v>
      </c>
      <c r="Y3455" s="1" t="s">
        <v>6296</v>
      </c>
      <c r="Z3455" s="1" t="s">
        <v>8671</v>
      </c>
      <c r="AC3455" s="1">
        <v>9</v>
      </c>
      <c r="AD3455" s="1" t="s">
        <v>594</v>
      </c>
      <c r="AE3455" s="1" t="s">
        <v>8763</v>
      </c>
    </row>
    <row r="3456" spans="1:73" ht="13.5" customHeight="1" x14ac:dyDescent="0.25">
      <c r="A3456" s="4" t="str">
        <f t="shared" si="103"/>
        <v>1687_풍각남면_317</v>
      </c>
      <c r="B3456" s="1">
        <v>1687</v>
      </c>
      <c r="C3456" s="1" t="s">
        <v>11322</v>
      </c>
      <c r="D3456" s="1" t="s">
        <v>11323</v>
      </c>
      <c r="E3456" s="1">
        <v>3455</v>
      </c>
      <c r="F3456" s="1">
        <v>17</v>
      </c>
      <c r="G3456" s="1" t="s">
        <v>6210</v>
      </c>
      <c r="H3456" s="1" t="s">
        <v>6472</v>
      </c>
      <c r="I3456" s="1">
        <v>3</v>
      </c>
      <c r="L3456" s="1">
        <v>3</v>
      </c>
      <c r="M3456" s="1" t="s">
        <v>2055</v>
      </c>
      <c r="N3456" s="1" t="s">
        <v>8672</v>
      </c>
      <c r="T3456" s="1" t="s">
        <v>11368</v>
      </c>
      <c r="U3456" s="1" t="s">
        <v>5837</v>
      </c>
      <c r="V3456" s="1" t="s">
        <v>13366</v>
      </c>
      <c r="Y3456" s="1" t="s">
        <v>2055</v>
      </c>
      <c r="Z3456" s="1" t="s">
        <v>8672</v>
      </c>
      <c r="AC3456" s="1">
        <v>53</v>
      </c>
      <c r="AD3456" s="1" t="s">
        <v>146</v>
      </c>
      <c r="AE3456" s="1" t="s">
        <v>8730</v>
      </c>
      <c r="AJ3456" s="1" t="s">
        <v>17</v>
      </c>
      <c r="AK3456" s="1" t="s">
        <v>8908</v>
      </c>
      <c r="AL3456" s="1" t="s">
        <v>51</v>
      </c>
      <c r="AM3456" s="1" t="s">
        <v>8849</v>
      </c>
      <c r="AT3456" s="1" t="s">
        <v>78</v>
      </c>
      <c r="AU3456" s="1" t="s">
        <v>6689</v>
      </c>
      <c r="AV3456" s="1" t="s">
        <v>6297</v>
      </c>
      <c r="AW3456" s="1" t="s">
        <v>9687</v>
      </c>
      <c r="BB3456" s="1" t="s">
        <v>214</v>
      </c>
      <c r="BC3456" s="1" t="s">
        <v>13383</v>
      </c>
      <c r="BD3456" s="1" t="s">
        <v>6298</v>
      </c>
      <c r="BE3456" s="1" t="s">
        <v>9895</v>
      </c>
      <c r="BG3456" s="1" t="s">
        <v>334</v>
      </c>
      <c r="BH3456" s="1" t="s">
        <v>6767</v>
      </c>
      <c r="BI3456" s="1" t="s">
        <v>230</v>
      </c>
      <c r="BJ3456" s="1" t="s">
        <v>9251</v>
      </c>
      <c r="BK3456" s="1" t="s">
        <v>348</v>
      </c>
      <c r="BL3456" s="1" t="s">
        <v>9000</v>
      </c>
      <c r="BM3456" s="1" t="s">
        <v>5840</v>
      </c>
      <c r="BN3456" s="1" t="s">
        <v>10717</v>
      </c>
      <c r="BO3456" s="1" t="s">
        <v>334</v>
      </c>
      <c r="BP3456" s="1" t="s">
        <v>6767</v>
      </c>
      <c r="BQ3456" s="1" t="s">
        <v>694</v>
      </c>
      <c r="BR3456" s="1" t="s">
        <v>9029</v>
      </c>
      <c r="BS3456" s="1" t="s">
        <v>51</v>
      </c>
      <c r="BT3456" s="1" t="s">
        <v>8849</v>
      </c>
    </row>
    <row r="3457" spans="1:73" ht="13.5" customHeight="1" x14ac:dyDescent="0.25">
      <c r="A3457" s="4" t="str">
        <f t="shared" si="103"/>
        <v>1687_풍각남면_317</v>
      </c>
      <c r="B3457" s="1">
        <v>1687</v>
      </c>
      <c r="C3457" s="1" t="s">
        <v>11322</v>
      </c>
      <c r="D3457" s="1" t="s">
        <v>11323</v>
      </c>
      <c r="E3457" s="1">
        <v>3456</v>
      </c>
      <c r="F3457" s="1">
        <v>17</v>
      </c>
      <c r="G3457" s="1" t="s">
        <v>6210</v>
      </c>
      <c r="H3457" s="1" t="s">
        <v>6472</v>
      </c>
      <c r="I3457" s="1">
        <v>3</v>
      </c>
      <c r="L3457" s="1">
        <v>3</v>
      </c>
      <c r="M3457" s="1" t="s">
        <v>2055</v>
      </c>
      <c r="N3457" s="1" t="s">
        <v>8672</v>
      </c>
      <c r="S3457" s="1" t="s">
        <v>52</v>
      </c>
      <c r="T3457" s="1" t="s">
        <v>6593</v>
      </c>
      <c r="U3457" s="1" t="s">
        <v>83</v>
      </c>
      <c r="V3457" s="1" t="s">
        <v>11397</v>
      </c>
      <c r="W3457" s="1" t="s">
        <v>84</v>
      </c>
      <c r="X3457" s="1" t="s">
        <v>11440</v>
      </c>
      <c r="Y3457" s="1" t="s">
        <v>673</v>
      </c>
      <c r="Z3457" s="1" t="s">
        <v>7236</v>
      </c>
      <c r="AC3457" s="1">
        <v>47</v>
      </c>
      <c r="AD3457" s="1" t="s">
        <v>172</v>
      </c>
      <c r="AE3457" s="1" t="s">
        <v>8733</v>
      </c>
      <c r="AJ3457" s="1" t="s">
        <v>17</v>
      </c>
      <c r="AK3457" s="1" t="s">
        <v>8908</v>
      </c>
      <c r="AL3457" s="1" t="s">
        <v>522</v>
      </c>
      <c r="AM3457" s="1" t="s">
        <v>8889</v>
      </c>
      <c r="AT3457" s="1" t="s">
        <v>60</v>
      </c>
      <c r="AU3457" s="1" t="s">
        <v>7012</v>
      </c>
      <c r="AV3457" s="1" t="s">
        <v>4156</v>
      </c>
      <c r="AW3457" s="1" t="s">
        <v>7261</v>
      </c>
      <c r="BG3457" s="1" t="s">
        <v>6287</v>
      </c>
      <c r="BH3457" s="1" t="s">
        <v>9948</v>
      </c>
      <c r="BI3457" s="1" t="s">
        <v>2302</v>
      </c>
      <c r="BJ3457" s="1" t="s">
        <v>7093</v>
      </c>
      <c r="BK3457" s="1" t="s">
        <v>60</v>
      </c>
      <c r="BL3457" s="1" t="s">
        <v>7012</v>
      </c>
      <c r="BM3457" s="1" t="s">
        <v>6299</v>
      </c>
      <c r="BN3457" s="1" t="s">
        <v>10746</v>
      </c>
      <c r="BO3457" s="1" t="s">
        <v>293</v>
      </c>
      <c r="BP3457" s="1" t="s">
        <v>6947</v>
      </c>
      <c r="BQ3457" s="1" t="s">
        <v>6300</v>
      </c>
      <c r="BR3457" s="1" t="s">
        <v>12084</v>
      </c>
      <c r="BS3457" s="1" t="s">
        <v>56</v>
      </c>
      <c r="BT3457" s="1" t="s">
        <v>11552</v>
      </c>
      <c r="BU3457" s="1" t="s">
        <v>14249</v>
      </c>
    </row>
    <row r="3458" spans="1:73" ht="13.5" customHeight="1" x14ac:dyDescent="0.25">
      <c r="A3458" s="4" t="str">
        <f t="shared" ref="A3458:A3493" si="104">HYPERLINK("http://kyu.snu.ac.kr/sdhj/index.jsp?type=hj/GK14817_00IH_0001_0318.jpg","1687_풍각남면_318")</f>
        <v>1687_풍각남면_318</v>
      </c>
      <c r="B3458" s="1">
        <v>1687</v>
      </c>
      <c r="C3458" s="1" t="s">
        <v>11322</v>
      </c>
      <c r="D3458" s="1" t="s">
        <v>11323</v>
      </c>
      <c r="E3458" s="1">
        <v>3457</v>
      </c>
      <c r="F3458" s="1">
        <v>17</v>
      </c>
      <c r="G3458" s="1" t="s">
        <v>6210</v>
      </c>
      <c r="H3458" s="1" t="s">
        <v>6472</v>
      </c>
      <c r="I3458" s="1">
        <v>3</v>
      </c>
      <c r="L3458" s="1">
        <v>3</v>
      </c>
      <c r="M3458" s="1" t="s">
        <v>2055</v>
      </c>
      <c r="N3458" s="1" t="s">
        <v>8672</v>
      </c>
      <c r="S3458" s="1" t="s">
        <v>70</v>
      </c>
      <c r="T3458" s="1" t="s">
        <v>6596</v>
      </c>
      <c r="Y3458" s="1" t="s">
        <v>2444</v>
      </c>
      <c r="Z3458" s="1" t="s">
        <v>7695</v>
      </c>
      <c r="AC3458" s="1">
        <v>7</v>
      </c>
      <c r="AD3458" s="1" t="s">
        <v>121</v>
      </c>
      <c r="AE3458" s="1" t="s">
        <v>8725</v>
      </c>
    </row>
    <row r="3459" spans="1:73" ht="13.5" customHeight="1" x14ac:dyDescent="0.25">
      <c r="A3459" s="4" t="str">
        <f t="shared" si="104"/>
        <v>1687_풍각남면_318</v>
      </c>
      <c r="B3459" s="1">
        <v>1687</v>
      </c>
      <c r="C3459" s="1" t="s">
        <v>11322</v>
      </c>
      <c r="D3459" s="1" t="s">
        <v>11323</v>
      </c>
      <c r="E3459" s="1">
        <v>3458</v>
      </c>
      <c r="F3459" s="1">
        <v>17</v>
      </c>
      <c r="G3459" s="1" t="s">
        <v>6210</v>
      </c>
      <c r="H3459" s="1" t="s">
        <v>6472</v>
      </c>
      <c r="I3459" s="1">
        <v>3</v>
      </c>
      <c r="L3459" s="1">
        <v>3</v>
      </c>
      <c r="M3459" s="1" t="s">
        <v>2055</v>
      </c>
      <c r="N3459" s="1" t="s">
        <v>8672</v>
      </c>
      <c r="S3459" s="1" t="s">
        <v>147</v>
      </c>
      <c r="T3459" s="1" t="s">
        <v>6598</v>
      </c>
      <c r="Y3459" s="1" t="s">
        <v>400</v>
      </c>
      <c r="Z3459" s="1" t="s">
        <v>7175</v>
      </c>
      <c r="AF3459" s="1" t="s">
        <v>479</v>
      </c>
      <c r="AG3459" s="1" t="s">
        <v>8780</v>
      </c>
      <c r="AH3459" s="1" t="s">
        <v>6301</v>
      </c>
      <c r="AI3459" s="1" t="s">
        <v>8906</v>
      </c>
    </row>
    <row r="3460" spans="1:73" ht="13.5" customHeight="1" x14ac:dyDescent="0.25">
      <c r="A3460" s="4" t="str">
        <f t="shared" si="104"/>
        <v>1687_풍각남면_318</v>
      </c>
      <c r="B3460" s="1">
        <v>1687</v>
      </c>
      <c r="C3460" s="1" t="s">
        <v>11322</v>
      </c>
      <c r="D3460" s="1" t="s">
        <v>11323</v>
      </c>
      <c r="E3460" s="1">
        <v>3459</v>
      </c>
      <c r="F3460" s="1">
        <v>17</v>
      </c>
      <c r="G3460" s="1" t="s">
        <v>6210</v>
      </c>
      <c r="H3460" s="1" t="s">
        <v>6472</v>
      </c>
      <c r="I3460" s="1">
        <v>3</v>
      </c>
      <c r="L3460" s="1">
        <v>3</v>
      </c>
      <c r="M3460" s="1" t="s">
        <v>2055</v>
      </c>
      <c r="N3460" s="1" t="s">
        <v>8672</v>
      </c>
      <c r="S3460" s="1" t="s">
        <v>93</v>
      </c>
      <c r="T3460" s="1" t="s">
        <v>6597</v>
      </c>
      <c r="U3460" s="1" t="s">
        <v>4164</v>
      </c>
      <c r="V3460" s="1" t="s">
        <v>6935</v>
      </c>
      <c r="W3460" s="1" t="s">
        <v>145</v>
      </c>
      <c r="X3460" s="1" t="s">
        <v>7059</v>
      </c>
      <c r="Y3460" s="1" t="s">
        <v>6302</v>
      </c>
      <c r="Z3460" s="1" t="s">
        <v>8457</v>
      </c>
      <c r="AC3460" s="1">
        <v>27</v>
      </c>
      <c r="AD3460" s="1" t="s">
        <v>162</v>
      </c>
      <c r="AE3460" s="1" t="s">
        <v>8732</v>
      </c>
    </row>
    <row r="3461" spans="1:73" ht="13.5" customHeight="1" x14ac:dyDescent="0.25">
      <c r="A3461" s="4" t="str">
        <f t="shared" si="104"/>
        <v>1687_풍각남면_318</v>
      </c>
      <c r="B3461" s="1">
        <v>1687</v>
      </c>
      <c r="C3461" s="1" t="s">
        <v>11322</v>
      </c>
      <c r="D3461" s="1" t="s">
        <v>11323</v>
      </c>
      <c r="E3461" s="1">
        <v>3460</v>
      </c>
      <c r="F3461" s="1">
        <v>17</v>
      </c>
      <c r="G3461" s="1" t="s">
        <v>6210</v>
      </c>
      <c r="H3461" s="1" t="s">
        <v>6472</v>
      </c>
      <c r="I3461" s="1">
        <v>3</v>
      </c>
      <c r="L3461" s="1">
        <v>3</v>
      </c>
      <c r="M3461" s="1" t="s">
        <v>2055</v>
      </c>
      <c r="N3461" s="1" t="s">
        <v>8672</v>
      </c>
      <c r="S3461" s="1" t="s">
        <v>265</v>
      </c>
      <c r="T3461" s="1" t="s">
        <v>6603</v>
      </c>
      <c r="U3461" s="1" t="s">
        <v>1913</v>
      </c>
      <c r="V3461" s="1" t="s">
        <v>6792</v>
      </c>
      <c r="Y3461" s="1" t="s">
        <v>1347</v>
      </c>
      <c r="Z3461" s="1" t="s">
        <v>7414</v>
      </c>
      <c r="AC3461" s="1">
        <v>68</v>
      </c>
      <c r="AD3461" s="1" t="s">
        <v>429</v>
      </c>
      <c r="AE3461" s="1" t="s">
        <v>8759</v>
      </c>
      <c r="AG3461" s="1" t="s">
        <v>11639</v>
      </c>
      <c r="AI3461" s="1" t="s">
        <v>8907</v>
      </c>
    </row>
    <row r="3462" spans="1:73" ht="13.5" customHeight="1" x14ac:dyDescent="0.25">
      <c r="A3462" s="4" t="str">
        <f t="shared" si="104"/>
        <v>1687_풍각남면_318</v>
      </c>
      <c r="B3462" s="1">
        <v>1687</v>
      </c>
      <c r="C3462" s="1" t="s">
        <v>11322</v>
      </c>
      <c r="D3462" s="1" t="s">
        <v>11323</v>
      </c>
      <c r="E3462" s="1">
        <v>3461</v>
      </c>
      <c r="F3462" s="1">
        <v>17</v>
      </c>
      <c r="G3462" s="1" t="s">
        <v>6210</v>
      </c>
      <c r="H3462" s="1" t="s">
        <v>6472</v>
      </c>
      <c r="I3462" s="1">
        <v>3</v>
      </c>
      <c r="L3462" s="1">
        <v>3</v>
      </c>
      <c r="M3462" s="1" t="s">
        <v>2055</v>
      </c>
      <c r="N3462" s="1" t="s">
        <v>8672</v>
      </c>
      <c r="S3462" s="1" t="s">
        <v>6303</v>
      </c>
      <c r="T3462" s="1" t="s">
        <v>6665</v>
      </c>
      <c r="Y3462" s="1" t="s">
        <v>1205</v>
      </c>
      <c r="Z3462" s="1" t="s">
        <v>8164</v>
      </c>
      <c r="AC3462" s="1">
        <v>6</v>
      </c>
      <c r="AD3462" s="1" t="s">
        <v>333</v>
      </c>
      <c r="AE3462" s="1" t="s">
        <v>8749</v>
      </c>
      <c r="AF3462" s="1" t="s">
        <v>11638</v>
      </c>
      <c r="AG3462" s="1" t="s">
        <v>13702</v>
      </c>
      <c r="AH3462" s="1" t="s">
        <v>6304</v>
      </c>
      <c r="AI3462" s="1" t="s">
        <v>8907</v>
      </c>
    </row>
    <row r="3463" spans="1:73" ht="13.5" customHeight="1" x14ac:dyDescent="0.25">
      <c r="A3463" s="4" t="str">
        <f t="shared" si="104"/>
        <v>1687_풍각남면_318</v>
      </c>
      <c r="B3463" s="1">
        <v>1687</v>
      </c>
      <c r="C3463" s="1" t="s">
        <v>11322</v>
      </c>
      <c r="D3463" s="1" t="s">
        <v>11323</v>
      </c>
      <c r="E3463" s="1">
        <v>3462</v>
      </c>
      <c r="F3463" s="1">
        <v>17</v>
      </c>
      <c r="G3463" s="1" t="s">
        <v>6210</v>
      </c>
      <c r="H3463" s="1" t="s">
        <v>6472</v>
      </c>
      <c r="I3463" s="1">
        <v>3</v>
      </c>
      <c r="L3463" s="1">
        <v>4</v>
      </c>
      <c r="M3463" s="1" t="s">
        <v>12789</v>
      </c>
      <c r="N3463" s="1" t="s">
        <v>13291</v>
      </c>
      <c r="T3463" s="1" t="s">
        <v>11369</v>
      </c>
      <c r="U3463" s="1" t="s">
        <v>6305</v>
      </c>
      <c r="V3463" s="1" t="s">
        <v>7045</v>
      </c>
      <c r="W3463" s="1" t="s">
        <v>84</v>
      </c>
      <c r="X3463" s="1" t="s">
        <v>11440</v>
      </c>
      <c r="Y3463" s="1" t="s">
        <v>6306</v>
      </c>
      <c r="Z3463" s="1" t="s">
        <v>8673</v>
      </c>
      <c r="AC3463" s="1">
        <v>42</v>
      </c>
      <c r="AD3463" s="1" t="s">
        <v>307</v>
      </c>
      <c r="AE3463" s="1" t="s">
        <v>8745</v>
      </c>
      <c r="AJ3463" s="1" t="s">
        <v>17</v>
      </c>
      <c r="AK3463" s="1" t="s">
        <v>8908</v>
      </c>
      <c r="AL3463" s="1" t="s">
        <v>522</v>
      </c>
      <c r="AM3463" s="1" t="s">
        <v>8889</v>
      </c>
      <c r="AT3463" s="1" t="s">
        <v>78</v>
      </c>
      <c r="AU3463" s="1" t="s">
        <v>6689</v>
      </c>
      <c r="AV3463" s="1" t="s">
        <v>1795</v>
      </c>
      <c r="AW3463" s="1" t="s">
        <v>8670</v>
      </c>
      <c r="BG3463" s="1" t="s">
        <v>60</v>
      </c>
      <c r="BH3463" s="1" t="s">
        <v>7012</v>
      </c>
      <c r="BI3463" s="1" t="s">
        <v>4156</v>
      </c>
      <c r="BJ3463" s="1" t="s">
        <v>7261</v>
      </c>
      <c r="BK3463" s="1" t="s">
        <v>6287</v>
      </c>
      <c r="BL3463" s="1" t="s">
        <v>9948</v>
      </c>
      <c r="BM3463" s="1" t="s">
        <v>2302</v>
      </c>
      <c r="BN3463" s="1" t="s">
        <v>7093</v>
      </c>
      <c r="BO3463" s="1" t="s">
        <v>173</v>
      </c>
      <c r="BP3463" s="1" t="s">
        <v>6934</v>
      </c>
      <c r="BQ3463" s="1" t="s">
        <v>6294</v>
      </c>
      <c r="BR3463" s="1" t="s">
        <v>12301</v>
      </c>
      <c r="BS3463" s="1" t="s">
        <v>51</v>
      </c>
      <c r="BT3463" s="1" t="s">
        <v>8849</v>
      </c>
      <c r="BU3463" s="1" t="s">
        <v>14250</v>
      </c>
    </row>
    <row r="3464" spans="1:73" ht="13.5" customHeight="1" x14ac:dyDescent="0.25">
      <c r="A3464" s="4" t="str">
        <f t="shared" si="104"/>
        <v>1687_풍각남면_318</v>
      </c>
      <c r="B3464" s="1">
        <v>1687</v>
      </c>
      <c r="C3464" s="1" t="s">
        <v>11322</v>
      </c>
      <c r="D3464" s="1" t="s">
        <v>11323</v>
      </c>
      <c r="E3464" s="1">
        <v>3463</v>
      </c>
      <c r="F3464" s="1">
        <v>17</v>
      </c>
      <c r="G3464" s="1" t="s">
        <v>6210</v>
      </c>
      <c r="H3464" s="1" t="s">
        <v>6472</v>
      </c>
      <c r="I3464" s="1">
        <v>3</v>
      </c>
      <c r="L3464" s="1">
        <v>4</v>
      </c>
      <c r="M3464" s="1" t="s">
        <v>12789</v>
      </c>
      <c r="N3464" s="1" t="s">
        <v>13291</v>
      </c>
      <c r="S3464" s="1" t="s">
        <v>52</v>
      </c>
      <c r="T3464" s="1" t="s">
        <v>6593</v>
      </c>
      <c r="W3464" s="1" t="s">
        <v>994</v>
      </c>
      <c r="X3464" s="1" t="s">
        <v>7077</v>
      </c>
      <c r="Y3464" s="1" t="s">
        <v>140</v>
      </c>
      <c r="Z3464" s="1" t="s">
        <v>7129</v>
      </c>
      <c r="AC3464" s="1">
        <v>28</v>
      </c>
      <c r="AD3464" s="1" t="s">
        <v>340</v>
      </c>
      <c r="AE3464" s="1" t="s">
        <v>8750</v>
      </c>
      <c r="AJ3464" s="1" t="s">
        <v>17</v>
      </c>
      <c r="AK3464" s="1" t="s">
        <v>8908</v>
      </c>
      <c r="AL3464" s="1" t="s">
        <v>1095</v>
      </c>
      <c r="AM3464" s="1" t="s">
        <v>11631</v>
      </c>
      <c r="AT3464" s="1" t="s">
        <v>78</v>
      </c>
      <c r="AU3464" s="1" t="s">
        <v>6689</v>
      </c>
      <c r="AV3464" s="1" t="s">
        <v>6307</v>
      </c>
      <c r="AW3464" s="1" t="s">
        <v>9737</v>
      </c>
      <c r="BG3464" s="1" t="s">
        <v>765</v>
      </c>
      <c r="BH3464" s="1" t="s">
        <v>8994</v>
      </c>
      <c r="BI3464" s="1" t="s">
        <v>14017</v>
      </c>
      <c r="BJ3464" s="1" t="s">
        <v>10315</v>
      </c>
      <c r="BK3464" s="1" t="s">
        <v>3568</v>
      </c>
      <c r="BL3464" s="1" t="s">
        <v>10385</v>
      </c>
      <c r="BM3464" s="1" t="s">
        <v>6308</v>
      </c>
      <c r="BN3464" s="1" t="s">
        <v>10747</v>
      </c>
      <c r="BO3464" s="1" t="s">
        <v>60</v>
      </c>
      <c r="BP3464" s="1" t="s">
        <v>7012</v>
      </c>
      <c r="BQ3464" s="1" t="s">
        <v>6309</v>
      </c>
      <c r="BR3464" s="1" t="s">
        <v>11264</v>
      </c>
      <c r="BS3464" s="1" t="s">
        <v>56</v>
      </c>
      <c r="BT3464" s="1" t="s">
        <v>11552</v>
      </c>
    </row>
    <row r="3465" spans="1:73" ht="13.5" customHeight="1" x14ac:dyDescent="0.25">
      <c r="A3465" s="4" t="str">
        <f t="shared" si="104"/>
        <v>1687_풍각남면_318</v>
      </c>
      <c r="B3465" s="1">
        <v>1687</v>
      </c>
      <c r="C3465" s="1" t="s">
        <v>11322</v>
      </c>
      <c r="D3465" s="1" t="s">
        <v>11323</v>
      </c>
      <c r="E3465" s="1">
        <v>3464</v>
      </c>
      <c r="F3465" s="1">
        <v>17</v>
      </c>
      <c r="G3465" s="1" t="s">
        <v>6210</v>
      </c>
      <c r="H3465" s="1" t="s">
        <v>6472</v>
      </c>
      <c r="I3465" s="1">
        <v>3</v>
      </c>
      <c r="L3465" s="1">
        <v>4</v>
      </c>
      <c r="M3465" s="1" t="s">
        <v>12789</v>
      </c>
      <c r="N3465" s="1" t="s">
        <v>13291</v>
      </c>
      <c r="S3465" s="1" t="s">
        <v>93</v>
      </c>
      <c r="T3465" s="1" t="s">
        <v>6597</v>
      </c>
      <c r="Y3465" s="1" t="s">
        <v>6310</v>
      </c>
      <c r="Z3465" s="1" t="s">
        <v>8674</v>
      </c>
      <c r="AF3465" s="1" t="s">
        <v>4510</v>
      </c>
      <c r="AG3465" s="1" t="s">
        <v>8814</v>
      </c>
    </row>
    <row r="3466" spans="1:73" ht="13.5" customHeight="1" x14ac:dyDescent="0.25">
      <c r="A3466" s="4" t="str">
        <f t="shared" si="104"/>
        <v>1687_풍각남면_318</v>
      </c>
      <c r="B3466" s="1">
        <v>1687</v>
      </c>
      <c r="C3466" s="1" t="s">
        <v>11322</v>
      </c>
      <c r="D3466" s="1" t="s">
        <v>11323</v>
      </c>
      <c r="E3466" s="1">
        <v>3465</v>
      </c>
      <c r="F3466" s="1">
        <v>17</v>
      </c>
      <c r="G3466" s="1" t="s">
        <v>6210</v>
      </c>
      <c r="H3466" s="1" t="s">
        <v>6472</v>
      </c>
      <c r="I3466" s="1">
        <v>3</v>
      </c>
      <c r="L3466" s="1">
        <v>4</v>
      </c>
      <c r="M3466" s="1" t="s">
        <v>12789</v>
      </c>
      <c r="N3466" s="1" t="s">
        <v>13291</v>
      </c>
      <c r="S3466" s="1" t="s">
        <v>70</v>
      </c>
      <c r="T3466" s="1" t="s">
        <v>6596</v>
      </c>
      <c r="Y3466" s="1" t="s">
        <v>6311</v>
      </c>
      <c r="Z3466" s="1" t="s">
        <v>8675</v>
      </c>
      <c r="AC3466" s="1">
        <v>3</v>
      </c>
      <c r="AD3466" s="1" t="s">
        <v>96</v>
      </c>
      <c r="AE3466" s="1" t="s">
        <v>8721</v>
      </c>
      <c r="AF3466" s="1" t="s">
        <v>97</v>
      </c>
      <c r="AG3466" s="1" t="s">
        <v>8774</v>
      </c>
    </row>
    <row r="3467" spans="1:73" ht="13.5" customHeight="1" x14ac:dyDescent="0.25">
      <c r="A3467" s="4" t="str">
        <f t="shared" si="104"/>
        <v>1687_풍각남면_318</v>
      </c>
      <c r="B3467" s="1">
        <v>1687</v>
      </c>
      <c r="C3467" s="1" t="s">
        <v>11322</v>
      </c>
      <c r="D3467" s="1" t="s">
        <v>11323</v>
      </c>
      <c r="E3467" s="1">
        <v>3466</v>
      </c>
      <c r="F3467" s="1">
        <v>17</v>
      </c>
      <c r="G3467" s="1" t="s">
        <v>6210</v>
      </c>
      <c r="H3467" s="1" t="s">
        <v>6472</v>
      </c>
      <c r="I3467" s="1">
        <v>3</v>
      </c>
      <c r="L3467" s="1">
        <v>4</v>
      </c>
      <c r="M3467" s="1" t="s">
        <v>12789</v>
      </c>
      <c r="N3467" s="1" t="s">
        <v>13291</v>
      </c>
      <c r="T3467" s="1" t="s">
        <v>11389</v>
      </c>
      <c r="U3467" s="1" t="s">
        <v>324</v>
      </c>
      <c r="V3467" s="1" t="s">
        <v>6693</v>
      </c>
      <c r="Y3467" s="1" t="s">
        <v>3840</v>
      </c>
      <c r="Z3467" s="1" t="s">
        <v>8035</v>
      </c>
      <c r="AF3467" s="1" t="s">
        <v>6312</v>
      </c>
      <c r="AG3467" s="1" t="s">
        <v>8836</v>
      </c>
    </row>
    <row r="3468" spans="1:73" ht="13.5" customHeight="1" x14ac:dyDescent="0.25">
      <c r="A3468" s="4" t="str">
        <f t="shared" si="104"/>
        <v>1687_풍각남면_318</v>
      </c>
      <c r="B3468" s="1">
        <v>1687</v>
      </c>
      <c r="C3468" s="1" t="s">
        <v>11322</v>
      </c>
      <c r="D3468" s="1" t="s">
        <v>11323</v>
      </c>
      <c r="E3468" s="1">
        <v>3467</v>
      </c>
      <c r="F3468" s="1">
        <v>17</v>
      </c>
      <c r="G3468" s="1" t="s">
        <v>6210</v>
      </c>
      <c r="H3468" s="1" t="s">
        <v>6472</v>
      </c>
      <c r="I3468" s="1">
        <v>3</v>
      </c>
      <c r="L3468" s="1">
        <v>4</v>
      </c>
      <c r="M3468" s="1" t="s">
        <v>12789</v>
      </c>
      <c r="N3468" s="1" t="s">
        <v>13291</v>
      </c>
      <c r="T3468" s="1" t="s">
        <v>11389</v>
      </c>
      <c r="U3468" s="1" t="s">
        <v>324</v>
      </c>
      <c r="V3468" s="1" t="s">
        <v>6693</v>
      </c>
      <c r="Y3468" s="1" t="s">
        <v>4093</v>
      </c>
      <c r="Z3468" s="1" t="s">
        <v>11520</v>
      </c>
      <c r="AC3468" s="1">
        <v>28</v>
      </c>
      <c r="AD3468" s="1" t="s">
        <v>340</v>
      </c>
      <c r="AE3468" s="1" t="s">
        <v>8750</v>
      </c>
    </row>
    <row r="3469" spans="1:73" ht="13.5" customHeight="1" x14ac:dyDescent="0.25">
      <c r="A3469" s="4" t="str">
        <f t="shared" si="104"/>
        <v>1687_풍각남면_318</v>
      </c>
      <c r="B3469" s="1">
        <v>1687</v>
      </c>
      <c r="C3469" s="1" t="s">
        <v>11322</v>
      </c>
      <c r="D3469" s="1" t="s">
        <v>11323</v>
      </c>
      <c r="E3469" s="1">
        <v>3468</v>
      </c>
      <c r="F3469" s="1">
        <v>17</v>
      </c>
      <c r="G3469" s="1" t="s">
        <v>6210</v>
      </c>
      <c r="H3469" s="1" t="s">
        <v>6472</v>
      </c>
      <c r="I3469" s="1">
        <v>3</v>
      </c>
      <c r="L3469" s="1">
        <v>5</v>
      </c>
      <c r="M3469" s="1" t="s">
        <v>12790</v>
      </c>
      <c r="N3469" s="1" t="s">
        <v>13292</v>
      </c>
      <c r="T3469" s="1" t="s">
        <v>11369</v>
      </c>
      <c r="U3469" s="1" t="s">
        <v>6313</v>
      </c>
      <c r="V3469" s="1" t="s">
        <v>7046</v>
      </c>
      <c r="W3469" s="1" t="s">
        <v>84</v>
      </c>
      <c r="X3469" s="1" t="s">
        <v>11440</v>
      </c>
      <c r="Y3469" s="1" t="s">
        <v>6314</v>
      </c>
      <c r="Z3469" s="1" t="s">
        <v>7699</v>
      </c>
      <c r="AC3469" s="1">
        <v>46</v>
      </c>
      <c r="AD3469" s="1" t="s">
        <v>376</v>
      </c>
      <c r="AE3469" s="1" t="s">
        <v>8752</v>
      </c>
      <c r="AJ3469" s="1" t="s">
        <v>17</v>
      </c>
      <c r="AK3469" s="1" t="s">
        <v>8908</v>
      </c>
      <c r="AL3469" s="1" t="s">
        <v>522</v>
      </c>
      <c r="AM3469" s="1" t="s">
        <v>8889</v>
      </c>
      <c r="AT3469" s="1" t="s">
        <v>60</v>
      </c>
      <c r="AU3469" s="1" t="s">
        <v>7012</v>
      </c>
      <c r="AV3469" s="1" t="s">
        <v>4156</v>
      </c>
      <c r="AW3469" s="1" t="s">
        <v>7261</v>
      </c>
      <c r="BG3469" s="1" t="s">
        <v>6287</v>
      </c>
      <c r="BH3469" s="1" t="s">
        <v>9948</v>
      </c>
      <c r="BI3469" s="1" t="s">
        <v>2302</v>
      </c>
      <c r="BJ3469" s="1" t="s">
        <v>7093</v>
      </c>
      <c r="BK3469" s="1" t="s">
        <v>60</v>
      </c>
      <c r="BL3469" s="1" t="s">
        <v>7012</v>
      </c>
      <c r="BM3469" s="1" t="s">
        <v>6315</v>
      </c>
      <c r="BN3469" s="1" t="s">
        <v>10746</v>
      </c>
      <c r="BO3469" s="1" t="s">
        <v>60</v>
      </c>
      <c r="BP3469" s="1" t="s">
        <v>7012</v>
      </c>
      <c r="BQ3469" s="1" t="s">
        <v>6316</v>
      </c>
      <c r="BR3469" s="1" t="s">
        <v>11971</v>
      </c>
      <c r="BS3469" s="1" t="s">
        <v>56</v>
      </c>
      <c r="BT3469" s="1" t="s">
        <v>11552</v>
      </c>
      <c r="BU3469" s="1" t="s">
        <v>14251</v>
      </c>
    </row>
    <row r="3470" spans="1:73" ht="13.5" customHeight="1" x14ac:dyDescent="0.25">
      <c r="A3470" s="4" t="str">
        <f t="shared" si="104"/>
        <v>1687_풍각남면_318</v>
      </c>
      <c r="B3470" s="1">
        <v>1687</v>
      </c>
      <c r="C3470" s="1" t="s">
        <v>11322</v>
      </c>
      <c r="D3470" s="1" t="s">
        <v>11323</v>
      </c>
      <c r="E3470" s="1">
        <v>3469</v>
      </c>
      <c r="F3470" s="1">
        <v>17</v>
      </c>
      <c r="G3470" s="1" t="s">
        <v>6210</v>
      </c>
      <c r="H3470" s="1" t="s">
        <v>6472</v>
      </c>
      <c r="I3470" s="1">
        <v>3</v>
      </c>
      <c r="L3470" s="1">
        <v>5</v>
      </c>
      <c r="M3470" s="1" t="s">
        <v>12790</v>
      </c>
      <c r="N3470" s="1" t="s">
        <v>13292</v>
      </c>
      <c r="S3470" s="1" t="s">
        <v>52</v>
      </c>
      <c r="T3470" s="1" t="s">
        <v>6593</v>
      </c>
      <c r="U3470" s="1" t="s">
        <v>53</v>
      </c>
      <c r="V3470" s="1" t="s">
        <v>6668</v>
      </c>
      <c r="Y3470" s="1" t="s">
        <v>13718</v>
      </c>
      <c r="Z3470" s="1" t="s">
        <v>7120</v>
      </c>
      <c r="AC3470" s="1">
        <v>43</v>
      </c>
      <c r="AD3470" s="1" t="s">
        <v>382</v>
      </c>
      <c r="AE3470" s="1" t="s">
        <v>8753</v>
      </c>
      <c r="AJ3470" s="1" t="s">
        <v>17</v>
      </c>
      <c r="AK3470" s="1" t="s">
        <v>8908</v>
      </c>
      <c r="AL3470" s="1" t="s">
        <v>537</v>
      </c>
      <c r="AM3470" s="1" t="s">
        <v>8937</v>
      </c>
      <c r="AN3470" s="1" t="s">
        <v>86</v>
      </c>
      <c r="AO3470" s="1" t="s">
        <v>8853</v>
      </c>
      <c r="AP3470" s="1" t="s">
        <v>58</v>
      </c>
      <c r="AQ3470" s="1" t="s">
        <v>6774</v>
      </c>
      <c r="AR3470" s="1" t="s">
        <v>6317</v>
      </c>
      <c r="AS3470" s="1" t="s">
        <v>11728</v>
      </c>
      <c r="AT3470" s="1" t="s">
        <v>44</v>
      </c>
      <c r="AU3470" s="1" t="s">
        <v>6669</v>
      </c>
      <c r="AV3470" s="1" t="s">
        <v>6318</v>
      </c>
      <c r="AW3470" s="1" t="s">
        <v>9738</v>
      </c>
      <c r="BB3470" s="1" t="s">
        <v>46</v>
      </c>
      <c r="BC3470" s="1" t="s">
        <v>6783</v>
      </c>
      <c r="BD3470" s="1" t="s">
        <v>1985</v>
      </c>
      <c r="BE3470" s="1" t="s">
        <v>11465</v>
      </c>
      <c r="BG3470" s="1" t="s">
        <v>423</v>
      </c>
      <c r="BH3470" s="1" t="s">
        <v>8997</v>
      </c>
      <c r="BI3470" s="1" t="s">
        <v>5464</v>
      </c>
      <c r="BJ3470" s="1" t="s">
        <v>9029</v>
      </c>
      <c r="BK3470" s="1" t="s">
        <v>423</v>
      </c>
      <c r="BL3470" s="1" t="s">
        <v>8997</v>
      </c>
      <c r="BM3470" s="1" t="s">
        <v>3403</v>
      </c>
      <c r="BN3470" s="1" t="s">
        <v>9601</v>
      </c>
      <c r="BO3470" s="1" t="s">
        <v>60</v>
      </c>
      <c r="BP3470" s="1" t="s">
        <v>7012</v>
      </c>
      <c r="BQ3470" s="1" t="s">
        <v>6319</v>
      </c>
      <c r="BR3470" s="1" t="s">
        <v>12153</v>
      </c>
      <c r="BS3470" s="1" t="s">
        <v>56</v>
      </c>
      <c r="BT3470" s="1" t="s">
        <v>11552</v>
      </c>
    </row>
    <row r="3471" spans="1:73" ht="13.5" customHeight="1" x14ac:dyDescent="0.25">
      <c r="A3471" s="4" t="str">
        <f t="shared" si="104"/>
        <v>1687_풍각남면_318</v>
      </c>
      <c r="B3471" s="1">
        <v>1687</v>
      </c>
      <c r="C3471" s="1" t="s">
        <v>11322</v>
      </c>
      <c r="D3471" s="1" t="s">
        <v>11323</v>
      </c>
      <c r="E3471" s="1">
        <v>3470</v>
      </c>
      <c r="F3471" s="1">
        <v>17</v>
      </c>
      <c r="G3471" s="1" t="s">
        <v>6210</v>
      </c>
      <c r="H3471" s="1" t="s">
        <v>6472</v>
      </c>
      <c r="I3471" s="1">
        <v>3</v>
      </c>
      <c r="L3471" s="1">
        <v>5</v>
      </c>
      <c r="M3471" s="1" t="s">
        <v>12790</v>
      </c>
      <c r="N3471" s="1" t="s">
        <v>13292</v>
      </c>
      <c r="S3471" s="1" t="s">
        <v>93</v>
      </c>
      <c r="T3471" s="1" t="s">
        <v>6597</v>
      </c>
      <c r="Y3471" s="1" t="s">
        <v>1922</v>
      </c>
      <c r="Z3471" s="1" t="s">
        <v>8676</v>
      </c>
      <c r="AF3471" s="1" t="s">
        <v>220</v>
      </c>
      <c r="AG3471" s="1" t="s">
        <v>8737</v>
      </c>
    </row>
    <row r="3472" spans="1:73" ht="13.5" customHeight="1" x14ac:dyDescent="0.25">
      <c r="A3472" s="4" t="str">
        <f t="shared" si="104"/>
        <v>1687_풍각남면_318</v>
      </c>
      <c r="B3472" s="1">
        <v>1687</v>
      </c>
      <c r="C3472" s="1" t="s">
        <v>11322</v>
      </c>
      <c r="D3472" s="1" t="s">
        <v>11323</v>
      </c>
      <c r="E3472" s="1">
        <v>3471</v>
      </c>
      <c r="F3472" s="1">
        <v>17</v>
      </c>
      <c r="G3472" s="1" t="s">
        <v>6210</v>
      </c>
      <c r="H3472" s="1" t="s">
        <v>6472</v>
      </c>
      <c r="I3472" s="1">
        <v>3</v>
      </c>
      <c r="L3472" s="1">
        <v>5</v>
      </c>
      <c r="M3472" s="1" t="s">
        <v>12790</v>
      </c>
      <c r="N3472" s="1" t="s">
        <v>13292</v>
      </c>
      <c r="S3472" s="1" t="s">
        <v>70</v>
      </c>
      <c r="T3472" s="1" t="s">
        <v>6596</v>
      </c>
      <c r="Y3472" s="1" t="s">
        <v>6320</v>
      </c>
      <c r="Z3472" s="1" t="s">
        <v>8543</v>
      </c>
      <c r="AC3472" s="1">
        <v>5</v>
      </c>
      <c r="AD3472" s="1" t="s">
        <v>133</v>
      </c>
      <c r="AE3472" s="1" t="s">
        <v>8727</v>
      </c>
    </row>
    <row r="3473" spans="1:73" ht="13.5" customHeight="1" x14ac:dyDescent="0.25">
      <c r="A3473" s="4" t="str">
        <f t="shared" si="104"/>
        <v>1687_풍각남면_318</v>
      </c>
      <c r="B3473" s="1">
        <v>1687</v>
      </c>
      <c r="C3473" s="1" t="s">
        <v>11322</v>
      </c>
      <c r="D3473" s="1" t="s">
        <v>11323</v>
      </c>
      <c r="E3473" s="1">
        <v>3472</v>
      </c>
      <c r="F3473" s="1">
        <v>17</v>
      </c>
      <c r="G3473" s="1" t="s">
        <v>6210</v>
      </c>
      <c r="H3473" s="1" t="s">
        <v>6472</v>
      </c>
      <c r="I3473" s="1">
        <v>3</v>
      </c>
      <c r="L3473" s="1">
        <v>5</v>
      </c>
      <c r="M3473" s="1" t="s">
        <v>12790</v>
      </c>
      <c r="N3473" s="1" t="s">
        <v>13292</v>
      </c>
      <c r="S3473" s="1" t="s">
        <v>70</v>
      </c>
      <c r="T3473" s="1" t="s">
        <v>6596</v>
      </c>
      <c r="Y3473" s="1" t="s">
        <v>161</v>
      </c>
      <c r="Z3473" s="1" t="s">
        <v>7132</v>
      </c>
      <c r="AC3473" s="1">
        <v>2</v>
      </c>
      <c r="AD3473" s="1" t="s">
        <v>69</v>
      </c>
      <c r="AE3473" s="1" t="s">
        <v>6722</v>
      </c>
      <c r="AF3473" s="1" t="s">
        <v>97</v>
      </c>
      <c r="AG3473" s="1" t="s">
        <v>8774</v>
      </c>
    </row>
    <row r="3474" spans="1:73" ht="13.5" customHeight="1" x14ac:dyDescent="0.25">
      <c r="A3474" s="4" t="str">
        <f t="shared" si="104"/>
        <v>1687_풍각남면_318</v>
      </c>
      <c r="B3474" s="1">
        <v>1687</v>
      </c>
      <c r="C3474" s="1" t="s">
        <v>11322</v>
      </c>
      <c r="D3474" s="1" t="s">
        <v>11323</v>
      </c>
      <c r="E3474" s="1">
        <v>3473</v>
      </c>
      <c r="F3474" s="1">
        <v>17</v>
      </c>
      <c r="G3474" s="1" t="s">
        <v>6210</v>
      </c>
      <c r="H3474" s="1" t="s">
        <v>6472</v>
      </c>
      <c r="I3474" s="1">
        <v>4</v>
      </c>
      <c r="J3474" s="1" t="s">
        <v>6321</v>
      </c>
      <c r="K3474" s="1" t="s">
        <v>6573</v>
      </c>
      <c r="L3474" s="1">
        <v>1</v>
      </c>
      <c r="M3474" s="1" t="s">
        <v>12791</v>
      </c>
      <c r="N3474" s="1" t="s">
        <v>13293</v>
      </c>
      <c r="T3474" s="1" t="s">
        <v>11369</v>
      </c>
      <c r="U3474" s="1" t="s">
        <v>6322</v>
      </c>
      <c r="V3474" s="1" t="s">
        <v>7047</v>
      </c>
      <c r="W3474" s="1" t="s">
        <v>145</v>
      </c>
      <c r="X3474" s="1" t="s">
        <v>7059</v>
      </c>
      <c r="Y3474" s="1" t="s">
        <v>79</v>
      </c>
      <c r="Z3474" s="1" t="s">
        <v>7302</v>
      </c>
      <c r="AC3474" s="1">
        <v>28</v>
      </c>
      <c r="AD3474" s="1" t="s">
        <v>340</v>
      </c>
      <c r="AE3474" s="1" t="s">
        <v>8750</v>
      </c>
      <c r="AJ3474" s="1" t="s">
        <v>17</v>
      </c>
      <c r="AK3474" s="1" t="s">
        <v>8908</v>
      </c>
      <c r="AL3474" s="1" t="s">
        <v>51</v>
      </c>
      <c r="AM3474" s="1" t="s">
        <v>8849</v>
      </c>
      <c r="AT3474" s="1" t="s">
        <v>60</v>
      </c>
      <c r="AU3474" s="1" t="s">
        <v>7012</v>
      </c>
      <c r="AV3474" s="1" t="s">
        <v>6323</v>
      </c>
      <c r="AW3474" s="1" t="s">
        <v>9693</v>
      </c>
      <c r="BG3474" s="1" t="s">
        <v>60</v>
      </c>
      <c r="BH3474" s="1" t="s">
        <v>7012</v>
      </c>
      <c r="BI3474" s="1" t="s">
        <v>802</v>
      </c>
      <c r="BJ3474" s="1" t="s">
        <v>7653</v>
      </c>
      <c r="BK3474" s="1" t="s">
        <v>60</v>
      </c>
      <c r="BL3474" s="1" t="s">
        <v>7012</v>
      </c>
      <c r="BM3474" s="1" t="s">
        <v>6324</v>
      </c>
      <c r="BN3474" s="1" t="s">
        <v>10600</v>
      </c>
      <c r="BO3474" s="1" t="s">
        <v>60</v>
      </c>
      <c r="BP3474" s="1" t="s">
        <v>7012</v>
      </c>
      <c r="BQ3474" s="1" t="s">
        <v>6325</v>
      </c>
      <c r="BR3474" s="1" t="s">
        <v>11265</v>
      </c>
      <c r="BS3474" s="1" t="s">
        <v>77</v>
      </c>
      <c r="BT3474" s="1" t="s">
        <v>8882</v>
      </c>
    </row>
    <row r="3475" spans="1:73" ht="13.5" customHeight="1" x14ac:dyDescent="0.25">
      <c r="A3475" s="4" t="str">
        <f t="shared" si="104"/>
        <v>1687_풍각남면_318</v>
      </c>
      <c r="B3475" s="1">
        <v>1687</v>
      </c>
      <c r="C3475" s="1" t="s">
        <v>11322</v>
      </c>
      <c r="D3475" s="1" t="s">
        <v>11323</v>
      </c>
      <c r="E3475" s="1">
        <v>3474</v>
      </c>
      <c r="F3475" s="1">
        <v>17</v>
      </c>
      <c r="G3475" s="1" t="s">
        <v>6210</v>
      </c>
      <c r="H3475" s="1" t="s">
        <v>6472</v>
      </c>
      <c r="I3475" s="1">
        <v>4</v>
      </c>
      <c r="L3475" s="1">
        <v>1</v>
      </c>
      <c r="M3475" s="1" t="s">
        <v>12791</v>
      </c>
      <c r="N3475" s="1" t="s">
        <v>13293</v>
      </c>
      <c r="S3475" s="1" t="s">
        <v>52</v>
      </c>
      <c r="T3475" s="1" t="s">
        <v>6593</v>
      </c>
      <c r="U3475" s="1" t="s">
        <v>577</v>
      </c>
      <c r="V3475" s="1" t="s">
        <v>6707</v>
      </c>
      <c r="W3475" s="1" t="s">
        <v>98</v>
      </c>
      <c r="X3475" s="1" t="s">
        <v>11439</v>
      </c>
      <c r="Y3475" s="1" t="s">
        <v>6326</v>
      </c>
      <c r="Z3475" s="1" t="s">
        <v>8677</v>
      </c>
      <c r="AC3475" s="1">
        <v>27</v>
      </c>
      <c r="AD3475" s="1" t="s">
        <v>162</v>
      </c>
      <c r="AE3475" s="1" t="s">
        <v>8732</v>
      </c>
      <c r="AJ3475" s="1" t="s">
        <v>17</v>
      </c>
      <c r="AK3475" s="1" t="s">
        <v>8908</v>
      </c>
      <c r="AL3475" s="1" t="s">
        <v>56</v>
      </c>
      <c r="AM3475" s="1" t="s">
        <v>11552</v>
      </c>
      <c r="AT3475" s="1" t="s">
        <v>618</v>
      </c>
      <c r="AU3475" s="1" t="s">
        <v>6817</v>
      </c>
      <c r="AV3475" s="1" t="s">
        <v>3952</v>
      </c>
      <c r="AW3475" s="1" t="s">
        <v>9524</v>
      </c>
      <c r="BG3475" s="1" t="s">
        <v>618</v>
      </c>
      <c r="BH3475" s="1" t="s">
        <v>6817</v>
      </c>
      <c r="BI3475" s="1" t="s">
        <v>1732</v>
      </c>
      <c r="BJ3475" s="1" t="s">
        <v>9377</v>
      </c>
      <c r="BK3475" s="1" t="s">
        <v>618</v>
      </c>
      <c r="BL3475" s="1" t="s">
        <v>6817</v>
      </c>
      <c r="BM3475" s="1" t="s">
        <v>2307</v>
      </c>
      <c r="BN3475" s="1" t="s">
        <v>7657</v>
      </c>
      <c r="BO3475" s="1" t="s">
        <v>60</v>
      </c>
      <c r="BP3475" s="1" t="s">
        <v>7012</v>
      </c>
      <c r="BQ3475" s="1" t="s">
        <v>6327</v>
      </c>
      <c r="BR3475" s="1" t="s">
        <v>12221</v>
      </c>
      <c r="BS3475" s="1" t="s">
        <v>636</v>
      </c>
      <c r="BT3475" s="1" t="s">
        <v>8934</v>
      </c>
    </row>
    <row r="3476" spans="1:73" ht="13.5" customHeight="1" x14ac:dyDescent="0.25">
      <c r="A3476" s="4" t="str">
        <f t="shared" si="104"/>
        <v>1687_풍각남면_318</v>
      </c>
      <c r="B3476" s="1">
        <v>1687</v>
      </c>
      <c r="C3476" s="1" t="s">
        <v>11322</v>
      </c>
      <c r="D3476" s="1" t="s">
        <v>11323</v>
      </c>
      <c r="E3476" s="1">
        <v>3475</v>
      </c>
      <c r="F3476" s="1">
        <v>17</v>
      </c>
      <c r="G3476" s="1" t="s">
        <v>6210</v>
      </c>
      <c r="H3476" s="1" t="s">
        <v>6472</v>
      </c>
      <c r="I3476" s="1">
        <v>4</v>
      </c>
      <c r="L3476" s="1">
        <v>1</v>
      </c>
      <c r="M3476" s="1" t="s">
        <v>12791</v>
      </c>
      <c r="N3476" s="1" t="s">
        <v>13293</v>
      </c>
      <c r="S3476" s="1" t="s">
        <v>147</v>
      </c>
      <c r="T3476" s="1" t="s">
        <v>6598</v>
      </c>
      <c r="U3476" s="1" t="s">
        <v>931</v>
      </c>
      <c r="V3476" s="1" t="s">
        <v>6813</v>
      </c>
      <c r="W3476" s="1" t="s">
        <v>145</v>
      </c>
      <c r="X3476" s="1" t="s">
        <v>7059</v>
      </c>
      <c r="Y3476" s="1" t="s">
        <v>400</v>
      </c>
      <c r="Z3476" s="1" t="s">
        <v>7175</v>
      </c>
      <c r="AC3476" s="1">
        <v>19</v>
      </c>
      <c r="AD3476" s="1" t="s">
        <v>188</v>
      </c>
      <c r="AE3476" s="1" t="s">
        <v>8734</v>
      </c>
      <c r="AF3476" s="1" t="s">
        <v>97</v>
      </c>
      <c r="AG3476" s="1" t="s">
        <v>8774</v>
      </c>
      <c r="BU3476" s="1" t="s">
        <v>14252</v>
      </c>
    </row>
    <row r="3477" spans="1:73" ht="13.5" customHeight="1" x14ac:dyDescent="0.25">
      <c r="A3477" s="4" t="str">
        <f t="shared" si="104"/>
        <v>1687_풍각남면_318</v>
      </c>
      <c r="B3477" s="1">
        <v>1687</v>
      </c>
      <c r="C3477" s="1" t="s">
        <v>11322</v>
      </c>
      <c r="D3477" s="1" t="s">
        <v>11323</v>
      </c>
      <c r="E3477" s="1">
        <v>3476</v>
      </c>
      <c r="F3477" s="1">
        <v>17</v>
      </c>
      <c r="G3477" s="1" t="s">
        <v>6210</v>
      </c>
      <c r="H3477" s="1" t="s">
        <v>6472</v>
      </c>
      <c r="I3477" s="1">
        <v>4</v>
      </c>
      <c r="L3477" s="1">
        <v>2</v>
      </c>
      <c r="M3477" s="1" t="s">
        <v>12792</v>
      </c>
      <c r="N3477" s="1" t="s">
        <v>13294</v>
      </c>
      <c r="T3477" s="1" t="s">
        <v>11368</v>
      </c>
      <c r="U3477" s="1" t="s">
        <v>2179</v>
      </c>
      <c r="V3477" s="1" t="s">
        <v>6806</v>
      </c>
      <c r="W3477" s="1" t="s">
        <v>1207</v>
      </c>
      <c r="X3477" s="1" t="s">
        <v>7092</v>
      </c>
      <c r="Y3477" s="1" t="s">
        <v>1373</v>
      </c>
      <c r="Z3477" s="1" t="s">
        <v>8678</v>
      </c>
      <c r="AC3477" s="1">
        <v>57</v>
      </c>
      <c r="AD3477" s="1" t="s">
        <v>2010</v>
      </c>
      <c r="AE3477" s="1" t="s">
        <v>8771</v>
      </c>
      <c r="AJ3477" s="1" t="s">
        <v>17</v>
      </c>
      <c r="AK3477" s="1" t="s">
        <v>8908</v>
      </c>
      <c r="AL3477" s="1" t="s">
        <v>1620</v>
      </c>
      <c r="AM3477" s="1" t="s">
        <v>11554</v>
      </c>
      <c r="AT3477" s="1" t="s">
        <v>60</v>
      </c>
      <c r="AU3477" s="1" t="s">
        <v>7012</v>
      </c>
      <c r="AV3477" s="1" t="s">
        <v>444</v>
      </c>
      <c r="AW3477" s="1" t="s">
        <v>7183</v>
      </c>
      <c r="BB3477" s="1" t="s">
        <v>53</v>
      </c>
      <c r="BC3477" s="1" t="s">
        <v>6668</v>
      </c>
      <c r="BD3477" s="1" t="s">
        <v>2654</v>
      </c>
      <c r="BE3477" s="1" t="s">
        <v>7745</v>
      </c>
      <c r="BG3477" s="1" t="s">
        <v>60</v>
      </c>
      <c r="BH3477" s="1" t="s">
        <v>7012</v>
      </c>
      <c r="BI3477" s="1" t="s">
        <v>2111</v>
      </c>
      <c r="BJ3477" s="1" t="s">
        <v>7612</v>
      </c>
      <c r="BK3477" s="1" t="s">
        <v>60</v>
      </c>
      <c r="BL3477" s="1" t="s">
        <v>7012</v>
      </c>
      <c r="BM3477" s="1" t="s">
        <v>6328</v>
      </c>
      <c r="BN3477" s="1" t="s">
        <v>10748</v>
      </c>
      <c r="BO3477" s="1" t="s">
        <v>44</v>
      </c>
      <c r="BP3477" s="1" t="s">
        <v>6669</v>
      </c>
      <c r="BQ3477" s="1" t="s">
        <v>6329</v>
      </c>
      <c r="BR3477" s="1" t="s">
        <v>11266</v>
      </c>
      <c r="BS3477" s="1" t="s">
        <v>57</v>
      </c>
      <c r="BT3477" s="1" t="s">
        <v>8919</v>
      </c>
    </row>
    <row r="3478" spans="1:73" ht="13.5" customHeight="1" x14ac:dyDescent="0.25">
      <c r="A3478" s="4" t="str">
        <f t="shared" si="104"/>
        <v>1687_풍각남면_318</v>
      </c>
      <c r="B3478" s="1">
        <v>1687</v>
      </c>
      <c r="C3478" s="1" t="s">
        <v>11322</v>
      </c>
      <c r="D3478" s="1" t="s">
        <v>11323</v>
      </c>
      <c r="E3478" s="1">
        <v>3477</v>
      </c>
      <c r="F3478" s="1">
        <v>17</v>
      </c>
      <c r="G3478" s="1" t="s">
        <v>6210</v>
      </c>
      <c r="H3478" s="1" t="s">
        <v>6472</v>
      </c>
      <c r="I3478" s="1">
        <v>4</v>
      </c>
      <c r="L3478" s="1">
        <v>2</v>
      </c>
      <c r="M3478" s="1" t="s">
        <v>12792</v>
      </c>
      <c r="N3478" s="1" t="s">
        <v>13294</v>
      </c>
      <c r="S3478" s="1" t="s">
        <v>52</v>
      </c>
      <c r="T3478" s="1" t="s">
        <v>6593</v>
      </c>
      <c r="U3478" s="1" t="s">
        <v>53</v>
      </c>
      <c r="V3478" s="1" t="s">
        <v>6668</v>
      </c>
      <c r="Y3478" s="1" t="s">
        <v>13791</v>
      </c>
      <c r="Z3478" s="1" t="s">
        <v>11481</v>
      </c>
      <c r="AC3478" s="1">
        <v>50</v>
      </c>
      <c r="AD3478" s="1" t="s">
        <v>533</v>
      </c>
      <c r="AE3478" s="1" t="s">
        <v>7162</v>
      </c>
      <c r="AJ3478" s="1" t="s">
        <v>17</v>
      </c>
      <c r="AK3478" s="1" t="s">
        <v>8908</v>
      </c>
      <c r="AL3478" s="1" t="s">
        <v>51</v>
      </c>
      <c r="AM3478" s="1" t="s">
        <v>8849</v>
      </c>
      <c r="AN3478" s="1" t="s">
        <v>981</v>
      </c>
      <c r="AO3478" s="1" t="s">
        <v>8921</v>
      </c>
      <c r="AP3478" s="1" t="s">
        <v>60</v>
      </c>
      <c r="AQ3478" s="1" t="s">
        <v>7012</v>
      </c>
      <c r="AR3478" s="1" t="s">
        <v>4163</v>
      </c>
      <c r="AS3478" s="1" t="s">
        <v>9028</v>
      </c>
      <c r="AT3478" s="1" t="s">
        <v>44</v>
      </c>
      <c r="AU3478" s="1" t="s">
        <v>6669</v>
      </c>
      <c r="AV3478" s="1" t="s">
        <v>682</v>
      </c>
      <c r="AW3478" s="1" t="s">
        <v>7333</v>
      </c>
      <c r="BB3478" s="1" t="s">
        <v>53</v>
      </c>
      <c r="BC3478" s="1" t="s">
        <v>6668</v>
      </c>
      <c r="BD3478" s="1" t="s">
        <v>13727</v>
      </c>
      <c r="BE3478" s="1" t="s">
        <v>11472</v>
      </c>
      <c r="BG3478" s="1" t="s">
        <v>44</v>
      </c>
      <c r="BH3478" s="1" t="s">
        <v>6669</v>
      </c>
      <c r="BI3478" s="1" t="s">
        <v>2175</v>
      </c>
      <c r="BJ3478" s="1" t="s">
        <v>8091</v>
      </c>
      <c r="BM3478" s="1" t="s">
        <v>320</v>
      </c>
      <c r="BN3478" s="1" t="s">
        <v>11933</v>
      </c>
      <c r="BO3478" s="1" t="s">
        <v>44</v>
      </c>
      <c r="BP3478" s="1" t="s">
        <v>6669</v>
      </c>
      <c r="BQ3478" s="1" t="s">
        <v>6330</v>
      </c>
      <c r="BR3478" s="1" t="s">
        <v>11267</v>
      </c>
      <c r="BS3478" s="1" t="s">
        <v>57</v>
      </c>
      <c r="BT3478" s="1" t="s">
        <v>8919</v>
      </c>
    </row>
    <row r="3479" spans="1:73" ht="13.5" customHeight="1" x14ac:dyDescent="0.25">
      <c r="A3479" s="4" t="str">
        <f t="shared" si="104"/>
        <v>1687_풍각남면_318</v>
      </c>
      <c r="B3479" s="1">
        <v>1687</v>
      </c>
      <c r="C3479" s="1" t="s">
        <v>11322</v>
      </c>
      <c r="D3479" s="1" t="s">
        <v>11323</v>
      </c>
      <c r="E3479" s="1">
        <v>3478</v>
      </c>
      <c r="F3479" s="1">
        <v>17</v>
      </c>
      <c r="G3479" s="1" t="s">
        <v>6210</v>
      </c>
      <c r="H3479" s="1" t="s">
        <v>6472</v>
      </c>
      <c r="I3479" s="1">
        <v>4</v>
      </c>
      <c r="L3479" s="1">
        <v>2</v>
      </c>
      <c r="M3479" s="1" t="s">
        <v>12792</v>
      </c>
      <c r="N3479" s="1" t="s">
        <v>13294</v>
      </c>
      <c r="S3479" s="1" t="s">
        <v>93</v>
      </c>
      <c r="T3479" s="1" t="s">
        <v>6597</v>
      </c>
      <c r="U3479" s="1" t="s">
        <v>640</v>
      </c>
      <c r="V3479" s="1" t="s">
        <v>6711</v>
      </c>
      <c r="Y3479" s="1" t="s">
        <v>6331</v>
      </c>
      <c r="Z3479" s="1" t="s">
        <v>8415</v>
      </c>
      <c r="AC3479" s="1">
        <v>24</v>
      </c>
      <c r="AD3479" s="1" t="s">
        <v>764</v>
      </c>
      <c r="AE3479" s="1" t="s">
        <v>8767</v>
      </c>
    </row>
    <row r="3480" spans="1:73" ht="13.5" customHeight="1" x14ac:dyDescent="0.25">
      <c r="A3480" s="4" t="str">
        <f t="shared" si="104"/>
        <v>1687_풍각남면_318</v>
      </c>
      <c r="B3480" s="1">
        <v>1687</v>
      </c>
      <c r="C3480" s="1" t="s">
        <v>11322</v>
      </c>
      <c r="D3480" s="1" t="s">
        <v>11323</v>
      </c>
      <c r="E3480" s="1">
        <v>3479</v>
      </c>
      <c r="F3480" s="1">
        <v>17</v>
      </c>
      <c r="G3480" s="1" t="s">
        <v>6210</v>
      </c>
      <c r="H3480" s="1" t="s">
        <v>6472</v>
      </c>
      <c r="I3480" s="1">
        <v>4</v>
      </c>
      <c r="L3480" s="1">
        <v>2</v>
      </c>
      <c r="M3480" s="1" t="s">
        <v>12792</v>
      </c>
      <c r="N3480" s="1" t="s">
        <v>13294</v>
      </c>
      <c r="S3480" s="1" t="s">
        <v>70</v>
      </c>
      <c r="T3480" s="1" t="s">
        <v>6596</v>
      </c>
      <c r="Y3480" s="1" t="s">
        <v>6332</v>
      </c>
      <c r="Z3480" s="1" t="s">
        <v>8679</v>
      </c>
      <c r="AG3480" s="1" t="s">
        <v>8738</v>
      </c>
    </row>
    <row r="3481" spans="1:73" ht="13.5" customHeight="1" x14ac:dyDescent="0.25">
      <c r="A3481" s="4" t="str">
        <f t="shared" si="104"/>
        <v>1687_풍각남면_318</v>
      </c>
      <c r="B3481" s="1">
        <v>1687</v>
      </c>
      <c r="C3481" s="1" t="s">
        <v>11322</v>
      </c>
      <c r="D3481" s="1" t="s">
        <v>11323</v>
      </c>
      <c r="E3481" s="1">
        <v>3480</v>
      </c>
      <c r="F3481" s="1">
        <v>17</v>
      </c>
      <c r="G3481" s="1" t="s">
        <v>6210</v>
      </c>
      <c r="H3481" s="1" t="s">
        <v>6472</v>
      </c>
      <c r="I3481" s="1">
        <v>4</v>
      </c>
      <c r="L3481" s="1">
        <v>2</v>
      </c>
      <c r="M3481" s="1" t="s">
        <v>12792</v>
      </c>
      <c r="N3481" s="1" t="s">
        <v>13294</v>
      </c>
      <c r="S3481" s="1" t="s">
        <v>70</v>
      </c>
      <c r="T3481" s="1" t="s">
        <v>6596</v>
      </c>
      <c r="Y3481" s="1" t="s">
        <v>6333</v>
      </c>
      <c r="Z3481" s="1" t="s">
        <v>8680</v>
      </c>
      <c r="AF3481" s="1" t="s">
        <v>129</v>
      </c>
      <c r="AG3481" s="1" t="s">
        <v>8738</v>
      </c>
    </row>
    <row r="3482" spans="1:73" ht="13.5" customHeight="1" x14ac:dyDescent="0.25">
      <c r="A3482" s="4" t="str">
        <f t="shared" si="104"/>
        <v>1687_풍각남면_318</v>
      </c>
      <c r="B3482" s="1">
        <v>1687</v>
      </c>
      <c r="C3482" s="1" t="s">
        <v>11322</v>
      </c>
      <c r="D3482" s="1" t="s">
        <v>11323</v>
      </c>
      <c r="E3482" s="1">
        <v>3481</v>
      </c>
      <c r="F3482" s="1">
        <v>17</v>
      </c>
      <c r="G3482" s="1" t="s">
        <v>6210</v>
      </c>
      <c r="H3482" s="1" t="s">
        <v>6472</v>
      </c>
      <c r="I3482" s="1">
        <v>4</v>
      </c>
      <c r="L3482" s="1">
        <v>3</v>
      </c>
      <c r="M3482" s="1" t="s">
        <v>6334</v>
      </c>
      <c r="N3482" s="1" t="s">
        <v>8681</v>
      </c>
      <c r="T3482" s="1" t="s">
        <v>11369</v>
      </c>
      <c r="U3482" s="1" t="s">
        <v>1081</v>
      </c>
      <c r="V3482" s="1" t="s">
        <v>6743</v>
      </c>
      <c r="Y3482" s="1" t="s">
        <v>6334</v>
      </c>
      <c r="Z3482" s="1" t="s">
        <v>8681</v>
      </c>
      <c r="AC3482" s="1">
        <v>46</v>
      </c>
      <c r="AD3482" s="1" t="s">
        <v>376</v>
      </c>
      <c r="AE3482" s="1" t="s">
        <v>8752</v>
      </c>
      <c r="AJ3482" s="1" t="s">
        <v>17</v>
      </c>
      <c r="AK3482" s="1" t="s">
        <v>8908</v>
      </c>
      <c r="AL3482" s="1" t="s">
        <v>51</v>
      </c>
      <c r="AM3482" s="1" t="s">
        <v>8849</v>
      </c>
      <c r="AN3482" s="1" t="s">
        <v>13640</v>
      </c>
      <c r="AO3482" s="1" t="s">
        <v>13404</v>
      </c>
      <c r="AP3482" s="1" t="s">
        <v>58</v>
      </c>
      <c r="AQ3482" s="1" t="s">
        <v>6774</v>
      </c>
      <c r="AR3482" s="1" t="s">
        <v>642</v>
      </c>
      <c r="AS3482" s="1" t="s">
        <v>11721</v>
      </c>
      <c r="AT3482" s="1" t="s">
        <v>44</v>
      </c>
      <c r="AU3482" s="1" t="s">
        <v>6669</v>
      </c>
      <c r="AV3482" s="1" t="s">
        <v>303</v>
      </c>
      <c r="AW3482" s="1" t="s">
        <v>7665</v>
      </c>
      <c r="BB3482" s="1" t="s">
        <v>53</v>
      </c>
      <c r="BC3482" s="1" t="s">
        <v>6668</v>
      </c>
      <c r="BD3482" s="1" t="s">
        <v>6125</v>
      </c>
      <c r="BE3482" s="1" t="s">
        <v>8637</v>
      </c>
      <c r="BG3482" s="1" t="s">
        <v>60</v>
      </c>
      <c r="BH3482" s="1" t="s">
        <v>7012</v>
      </c>
      <c r="BI3482" s="1" t="s">
        <v>662</v>
      </c>
      <c r="BJ3482" s="1" t="s">
        <v>9974</v>
      </c>
      <c r="BK3482" s="1" t="s">
        <v>931</v>
      </c>
      <c r="BL3482" s="1" t="s">
        <v>6813</v>
      </c>
      <c r="BM3482" s="1" t="s">
        <v>6335</v>
      </c>
      <c r="BN3482" s="1" t="s">
        <v>8909</v>
      </c>
      <c r="BO3482" s="1" t="s">
        <v>44</v>
      </c>
      <c r="BP3482" s="1" t="s">
        <v>6669</v>
      </c>
      <c r="BQ3482" s="1" t="s">
        <v>6336</v>
      </c>
      <c r="BR3482" s="1" t="s">
        <v>11268</v>
      </c>
      <c r="BS3482" s="1" t="s">
        <v>56</v>
      </c>
      <c r="BT3482" s="1" t="s">
        <v>11552</v>
      </c>
    </row>
    <row r="3483" spans="1:73" ht="13.5" customHeight="1" x14ac:dyDescent="0.25">
      <c r="A3483" s="4" t="str">
        <f t="shared" si="104"/>
        <v>1687_풍각남면_318</v>
      </c>
      <c r="B3483" s="1">
        <v>1687</v>
      </c>
      <c r="C3483" s="1" t="s">
        <v>11322</v>
      </c>
      <c r="D3483" s="1" t="s">
        <v>11323</v>
      </c>
      <c r="E3483" s="1">
        <v>3482</v>
      </c>
      <c r="F3483" s="1">
        <v>17</v>
      </c>
      <c r="G3483" s="1" t="s">
        <v>6210</v>
      </c>
      <c r="H3483" s="1" t="s">
        <v>6472</v>
      </c>
      <c r="I3483" s="1">
        <v>4</v>
      </c>
      <c r="L3483" s="1">
        <v>3</v>
      </c>
      <c r="M3483" s="1" t="s">
        <v>6334</v>
      </c>
      <c r="N3483" s="1" t="s">
        <v>8681</v>
      </c>
      <c r="S3483" s="1" t="s">
        <v>52</v>
      </c>
      <c r="T3483" s="1" t="s">
        <v>6593</v>
      </c>
      <c r="U3483" s="1" t="s">
        <v>53</v>
      </c>
      <c r="V3483" s="1" t="s">
        <v>6668</v>
      </c>
      <c r="Y3483" s="1" t="s">
        <v>749</v>
      </c>
      <c r="Z3483" s="1" t="s">
        <v>7261</v>
      </c>
      <c r="AC3483" s="1">
        <v>48</v>
      </c>
      <c r="AD3483" s="1" t="s">
        <v>427</v>
      </c>
      <c r="AE3483" s="1" t="s">
        <v>8758</v>
      </c>
      <c r="AJ3483" s="1" t="s">
        <v>17</v>
      </c>
      <c r="AK3483" s="1" t="s">
        <v>8908</v>
      </c>
      <c r="AL3483" s="1" t="s">
        <v>522</v>
      </c>
      <c r="AM3483" s="1" t="s">
        <v>8889</v>
      </c>
      <c r="AN3483" s="1" t="s">
        <v>108</v>
      </c>
      <c r="AO3483" s="1" t="s">
        <v>8869</v>
      </c>
      <c r="AP3483" s="1" t="s">
        <v>78</v>
      </c>
      <c r="AQ3483" s="1" t="s">
        <v>6689</v>
      </c>
      <c r="AR3483" s="1" t="s">
        <v>6337</v>
      </c>
      <c r="AS3483" s="1" t="s">
        <v>9158</v>
      </c>
      <c r="AT3483" s="1" t="s">
        <v>60</v>
      </c>
      <c r="AU3483" s="1" t="s">
        <v>7012</v>
      </c>
      <c r="AV3483" s="1" t="s">
        <v>6338</v>
      </c>
      <c r="AW3483" s="1" t="s">
        <v>11788</v>
      </c>
      <c r="BB3483" s="1" t="s">
        <v>53</v>
      </c>
      <c r="BC3483" s="1" t="s">
        <v>6668</v>
      </c>
      <c r="BD3483" s="1" t="s">
        <v>6339</v>
      </c>
      <c r="BE3483" s="1" t="s">
        <v>9896</v>
      </c>
      <c r="BG3483" s="1" t="s">
        <v>60</v>
      </c>
      <c r="BH3483" s="1" t="s">
        <v>7012</v>
      </c>
      <c r="BI3483" s="1" t="s">
        <v>2302</v>
      </c>
      <c r="BJ3483" s="1" t="s">
        <v>7093</v>
      </c>
      <c r="BK3483" s="1" t="s">
        <v>60</v>
      </c>
      <c r="BL3483" s="1" t="s">
        <v>7012</v>
      </c>
      <c r="BM3483" s="1" t="s">
        <v>6299</v>
      </c>
      <c r="BN3483" s="1" t="s">
        <v>10746</v>
      </c>
      <c r="BO3483" s="1" t="s">
        <v>293</v>
      </c>
      <c r="BP3483" s="1" t="s">
        <v>6947</v>
      </c>
      <c r="BQ3483" s="1" t="s">
        <v>6316</v>
      </c>
      <c r="BR3483" s="1" t="s">
        <v>11971</v>
      </c>
      <c r="BS3483" s="1" t="s">
        <v>56</v>
      </c>
      <c r="BT3483" s="1" t="s">
        <v>11552</v>
      </c>
    </row>
    <row r="3484" spans="1:73" ht="13.5" customHeight="1" x14ac:dyDescent="0.25">
      <c r="A3484" s="4" t="str">
        <f t="shared" si="104"/>
        <v>1687_풍각남면_318</v>
      </c>
      <c r="B3484" s="1">
        <v>1687</v>
      </c>
      <c r="C3484" s="1" t="s">
        <v>11322</v>
      </c>
      <c r="D3484" s="1" t="s">
        <v>11323</v>
      </c>
      <c r="E3484" s="1">
        <v>3483</v>
      </c>
      <c r="F3484" s="1">
        <v>17</v>
      </c>
      <c r="G3484" s="1" t="s">
        <v>6210</v>
      </c>
      <c r="H3484" s="1" t="s">
        <v>6472</v>
      </c>
      <c r="I3484" s="1">
        <v>4</v>
      </c>
      <c r="L3484" s="1">
        <v>3</v>
      </c>
      <c r="M3484" s="1" t="s">
        <v>6334</v>
      </c>
      <c r="N3484" s="1" t="s">
        <v>8681</v>
      </c>
      <c r="S3484" s="1" t="s">
        <v>70</v>
      </c>
      <c r="T3484" s="1" t="s">
        <v>6596</v>
      </c>
      <c r="Y3484" s="1" t="s">
        <v>313</v>
      </c>
      <c r="Z3484" s="1" t="s">
        <v>11463</v>
      </c>
      <c r="AC3484" s="1">
        <v>19</v>
      </c>
      <c r="AD3484" s="1" t="s">
        <v>188</v>
      </c>
      <c r="AE3484" s="1" t="s">
        <v>8734</v>
      </c>
    </row>
    <row r="3485" spans="1:73" ht="13.5" customHeight="1" x14ac:dyDescent="0.25">
      <c r="A3485" s="4" t="str">
        <f t="shared" si="104"/>
        <v>1687_풍각남면_318</v>
      </c>
      <c r="B3485" s="1">
        <v>1687</v>
      </c>
      <c r="C3485" s="1" t="s">
        <v>11322</v>
      </c>
      <c r="D3485" s="1" t="s">
        <v>11323</v>
      </c>
      <c r="E3485" s="1">
        <v>3484</v>
      </c>
      <c r="F3485" s="1">
        <v>17</v>
      </c>
      <c r="G3485" s="1" t="s">
        <v>6210</v>
      </c>
      <c r="H3485" s="1" t="s">
        <v>6472</v>
      </c>
      <c r="I3485" s="1">
        <v>4</v>
      </c>
      <c r="L3485" s="1">
        <v>3</v>
      </c>
      <c r="M3485" s="1" t="s">
        <v>6334</v>
      </c>
      <c r="N3485" s="1" t="s">
        <v>8681</v>
      </c>
      <c r="S3485" s="1" t="s">
        <v>93</v>
      </c>
      <c r="T3485" s="1" t="s">
        <v>6597</v>
      </c>
      <c r="U3485" s="1" t="s">
        <v>1089</v>
      </c>
      <c r="V3485" s="1" t="s">
        <v>6744</v>
      </c>
      <c r="Y3485" s="1" t="s">
        <v>2171</v>
      </c>
      <c r="Z3485" s="1" t="s">
        <v>11458</v>
      </c>
      <c r="AC3485" s="1">
        <v>28</v>
      </c>
      <c r="AD3485" s="1" t="s">
        <v>340</v>
      </c>
      <c r="AE3485" s="1" t="s">
        <v>8750</v>
      </c>
    </row>
    <row r="3486" spans="1:73" ht="13.5" customHeight="1" x14ac:dyDescent="0.25">
      <c r="A3486" s="4" t="str">
        <f t="shared" si="104"/>
        <v>1687_풍각남면_318</v>
      </c>
      <c r="B3486" s="1">
        <v>1687</v>
      </c>
      <c r="C3486" s="1" t="s">
        <v>11322</v>
      </c>
      <c r="D3486" s="1" t="s">
        <v>11323</v>
      </c>
      <c r="E3486" s="1">
        <v>3485</v>
      </c>
      <c r="F3486" s="1">
        <v>17</v>
      </c>
      <c r="G3486" s="1" t="s">
        <v>6210</v>
      </c>
      <c r="H3486" s="1" t="s">
        <v>6472</v>
      </c>
      <c r="I3486" s="1">
        <v>4</v>
      </c>
      <c r="L3486" s="1">
        <v>3</v>
      </c>
      <c r="M3486" s="1" t="s">
        <v>6334</v>
      </c>
      <c r="N3486" s="1" t="s">
        <v>8681</v>
      </c>
      <c r="S3486" s="1" t="s">
        <v>70</v>
      </c>
      <c r="T3486" s="1" t="s">
        <v>6596</v>
      </c>
      <c r="Y3486" s="1" t="s">
        <v>1025</v>
      </c>
      <c r="Z3486" s="1" t="s">
        <v>7320</v>
      </c>
      <c r="AC3486" s="1">
        <v>12</v>
      </c>
      <c r="AD3486" s="1" t="s">
        <v>150</v>
      </c>
      <c r="AE3486" s="1" t="s">
        <v>8731</v>
      </c>
      <c r="AF3486" s="1" t="s">
        <v>97</v>
      </c>
      <c r="AG3486" s="1" t="s">
        <v>8774</v>
      </c>
    </row>
    <row r="3487" spans="1:73" ht="13.5" customHeight="1" x14ac:dyDescent="0.25">
      <c r="A3487" s="4" t="str">
        <f t="shared" si="104"/>
        <v>1687_풍각남면_318</v>
      </c>
      <c r="B3487" s="1">
        <v>1687</v>
      </c>
      <c r="C3487" s="1" t="s">
        <v>11322</v>
      </c>
      <c r="D3487" s="1" t="s">
        <v>11323</v>
      </c>
      <c r="E3487" s="1">
        <v>3486</v>
      </c>
      <c r="F3487" s="1">
        <v>17</v>
      </c>
      <c r="G3487" s="1" t="s">
        <v>6210</v>
      </c>
      <c r="H3487" s="1" t="s">
        <v>6472</v>
      </c>
      <c r="I3487" s="1">
        <v>4</v>
      </c>
      <c r="L3487" s="1">
        <v>4</v>
      </c>
      <c r="M3487" s="1" t="s">
        <v>3517</v>
      </c>
      <c r="N3487" s="1" t="s">
        <v>11712</v>
      </c>
      <c r="T3487" s="1" t="s">
        <v>11368</v>
      </c>
      <c r="U3487" s="1" t="s">
        <v>922</v>
      </c>
      <c r="V3487" s="1" t="s">
        <v>6730</v>
      </c>
      <c r="W3487" s="1" t="s">
        <v>84</v>
      </c>
      <c r="X3487" s="1" t="s">
        <v>11440</v>
      </c>
      <c r="Y3487" s="1" t="s">
        <v>3717</v>
      </c>
      <c r="Z3487" s="1" t="s">
        <v>8005</v>
      </c>
      <c r="AC3487" s="1">
        <v>43</v>
      </c>
      <c r="AD3487" s="1" t="s">
        <v>382</v>
      </c>
      <c r="AE3487" s="1" t="s">
        <v>8753</v>
      </c>
      <c r="AJ3487" s="1" t="s">
        <v>17</v>
      </c>
      <c r="AK3487" s="1" t="s">
        <v>8908</v>
      </c>
      <c r="AL3487" s="1" t="s">
        <v>522</v>
      </c>
      <c r="AM3487" s="1" t="s">
        <v>8889</v>
      </c>
      <c r="AT3487" s="1" t="s">
        <v>335</v>
      </c>
      <c r="AU3487" s="1" t="s">
        <v>6942</v>
      </c>
      <c r="AV3487" s="1" t="s">
        <v>4156</v>
      </c>
      <c r="AW3487" s="1" t="s">
        <v>7261</v>
      </c>
      <c r="BG3487" s="1" t="s">
        <v>6287</v>
      </c>
      <c r="BH3487" s="1" t="s">
        <v>9948</v>
      </c>
      <c r="BI3487" s="1" t="s">
        <v>2302</v>
      </c>
      <c r="BJ3487" s="1" t="s">
        <v>7093</v>
      </c>
      <c r="BK3487" s="1" t="s">
        <v>60</v>
      </c>
      <c r="BL3487" s="1" t="s">
        <v>7012</v>
      </c>
      <c r="BM3487" s="1" t="s">
        <v>6299</v>
      </c>
      <c r="BN3487" s="1" t="s">
        <v>10746</v>
      </c>
      <c r="BO3487" s="1" t="s">
        <v>60</v>
      </c>
      <c r="BP3487" s="1" t="s">
        <v>7012</v>
      </c>
      <c r="BQ3487" s="1" t="s">
        <v>6316</v>
      </c>
      <c r="BR3487" s="1" t="s">
        <v>11971</v>
      </c>
      <c r="BS3487" s="1" t="s">
        <v>56</v>
      </c>
      <c r="BT3487" s="1" t="s">
        <v>11552</v>
      </c>
      <c r="BU3487" s="1" t="s">
        <v>14253</v>
      </c>
    </row>
    <row r="3488" spans="1:73" ht="13.5" customHeight="1" x14ac:dyDescent="0.25">
      <c r="A3488" s="4" t="str">
        <f t="shared" si="104"/>
        <v>1687_풍각남면_318</v>
      </c>
      <c r="B3488" s="1">
        <v>1687</v>
      </c>
      <c r="C3488" s="1" t="s">
        <v>11322</v>
      </c>
      <c r="D3488" s="1" t="s">
        <v>11323</v>
      </c>
      <c r="E3488" s="1">
        <v>3487</v>
      </c>
      <c r="F3488" s="1">
        <v>17</v>
      </c>
      <c r="G3488" s="1" t="s">
        <v>6210</v>
      </c>
      <c r="H3488" s="1" t="s">
        <v>6472</v>
      </c>
      <c r="I3488" s="1">
        <v>4</v>
      </c>
      <c r="L3488" s="1">
        <v>4</v>
      </c>
      <c r="M3488" s="1" t="s">
        <v>3517</v>
      </c>
      <c r="N3488" s="1" t="s">
        <v>11712</v>
      </c>
      <c r="S3488" s="1" t="s">
        <v>52</v>
      </c>
      <c r="T3488" s="1" t="s">
        <v>6593</v>
      </c>
      <c r="W3488" s="1" t="s">
        <v>98</v>
      </c>
      <c r="X3488" s="1" t="s">
        <v>11439</v>
      </c>
      <c r="Y3488" s="1" t="s">
        <v>140</v>
      </c>
      <c r="Z3488" s="1" t="s">
        <v>7129</v>
      </c>
      <c r="AC3488" s="1">
        <v>41</v>
      </c>
      <c r="AD3488" s="1" t="s">
        <v>287</v>
      </c>
      <c r="AE3488" s="1" t="s">
        <v>8744</v>
      </c>
      <c r="AJ3488" s="1" t="s">
        <v>17</v>
      </c>
      <c r="AK3488" s="1" t="s">
        <v>8908</v>
      </c>
      <c r="AL3488" s="1" t="s">
        <v>56</v>
      </c>
      <c r="AM3488" s="1" t="s">
        <v>11552</v>
      </c>
      <c r="AT3488" s="1" t="s">
        <v>288</v>
      </c>
      <c r="AU3488" s="1" t="s">
        <v>6823</v>
      </c>
      <c r="AV3488" s="1" t="s">
        <v>1731</v>
      </c>
      <c r="AW3488" s="1" t="s">
        <v>8400</v>
      </c>
      <c r="BG3488" s="1" t="s">
        <v>60</v>
      </c>
      <c r="BH3488" s="1" t="s">
        <v>7012</v>
      </c>
      <c r="BI3488" s="1" t="s">
        <v>2395</v>
      </c>
      <c r="BJ3488" s="1" t="s">
        <v>9390</v>
      </c>
      <c r="BK3488" s="1" t="s">
        <v>60</v>
      </c>
      <c r="BL3488" s="1" t="s">
        <v>7012</v>
      </c>
      <c r="BM3488" s="1" t="s">
        <v>210</v>
      </c>
      <c r="BN3488" s="1" t="s">
        <v>8591</v>
      </c>
      <c r="BO3488" s="1" t="s">
        <v>60</v>
      </c>
      <c r="BP3488" s="1" t="s">
        <v>7012</v>
      </c>
      <c r="BQ3488" s="1" t="s">
        <v>6340</v>
      </c>
      <c r="BR3488" s="1" t="s">
        <v>11269</v>
      </c>
      <c r="BS3488" s="1" t="s">
        <v>196</v>
      </c>
      <c r="BT3488" s="1" t="s">
        <v>8873</v>
      </c>
    </row>
    <row r="3489" spans="1:72" ht="13.5" customHeight="1" x14ac:dyDescent="0.25">
      <c r="A3489" s="4" t="str">
        <f t="shared" si="104"/>
        <v>1687_풍각남면_318</v>
      </c>
      <c r="B3489" s="1">
        <v>1687</v>
      </c>
      <c r="C3489" s="1" t="s">
        <v>11322</v>
      </c>
      <c r="D3489" s="1" t="s">
        <v>11323</v>
      </c>
      <c r="E3489" s="1">
        <v>3488</v>
      </c>
      <c r="F3489" s="1">
        <v>17</v>
      </c>
      <c r="G3489" s="1" t="s">
        <v>6210</v>
      </c>
      <c r="H3489" s="1" t="s">
        <v>6472</v>
      </c>
      <c r="I3489" s="1">
        <v>4</v>
      </c>
      <c r="L3489" s="1">
        <v>4</v>
      </c>
      <c r="M3489" s="1" t="s">
        <v>3517</v>
      </c>
      <c r="N3489" s="1" t="s">
        <v>11712</v>
      </c>
      <c r="S3489" s="1" t="s">
        <v>70</v>
      </c>
      <c r="T3489" s="1" t="s">
        <v>6596</v>
      </c>
      <c r="Y3489" s="1" t="s">
        <v>3840</v>
      </c>
      <c r="Z3489" s="1" t="s">
        <v>8035</v>
      </c>
      <c r="AF3489" s="1" t="s">
        <v>4510</v>
      </c>
      <c r="AG3489" s="1" t="s">
        <v>8814</v>
      </c>
    </row>
    <row r="3490" spans="1:72" ht="13.5" customHeight="1" x14ac:dyDescent="0.25">
      <c r="A3490" s="4" t="str">
        <f t="shared" si="104"/>
        <v>1687_풍각남면_318</v>
      </c>
      <c r="B3490" s="1">
        <v>1687</v>
      </c>
      <c r="C3490" s="1" t="s">
        <v>11322</v>
      </c>
      <c r="D3490" s="1" t="s">
        <v>11323</v>
      </c>
      <c r="E3490" s="1">
        <v>3489</v>
      </c>
      <c r="F3490" s="1">
        <v>17</v>
      </c>
      <c r="G3490" s="1" t="s">
        <v>6210</v>
      </c>
      <c r="H3490" s="1" t="s">
        <v>6472</v>
      </c>
      <c r="I3490" s="1">
        <v>4</v>
      </c>
      <c r="L3490" s="1">
        <v>4</v>
      </c>
      <c r="M3490" s="1" t="s">
        <v>3517</v>
      </c>
      <c r="N3490" s="1" t="s">
        <v>11712</v>
      </c>
      <c r="S3490" s="1" t="s">
        <v>93</v>
      </c>
      <c r="T3490" s="1" t="s">
        <v>6597</v>
      </c>
      <c r="Y3490" s="1" t="s">
        <v>1020</v>
      </c>
      <c r="Z3490" s="1" t="s">
        <v>7319</v>
      </c>
      <c r="AC3490" s="1">
        <v>2</v>
      </c>
      <c r="AD3490" s="1" t="s">
        <v>69</v>
      </c>
      <c r="AE3490" s="1" t="s">
        <v>6722</v>
      </c>
      <c r="AF3490" s="1" t="s">
        <v>97</v>
      </c>
      <c r="AG3490" s="1" t="s">
        <v>8774</v>
      </c>
    </row>
    <row r="3491" spans="1:72" ht="13.5" customHeight="1" x14ac:dyDescent="0.25">
      <c r="A3491" s="4" t="str">
        <f t="shared" si="104"/>
        <v>1687_풍각남면_318</v>
      </c>
      <c r="B3491" s="1">
        <v>1687</v>
      </c>
      <c r="C3491" s="1" t="s">
        <v>11322</v>
      </c>
      <c r="D3491" s="1" t="s">
        <v>11323</v>
      </c>
      <c r="E3491" s="1">
        <v>3490</v>
      </c>
      <c r="F3491" s="1">
        <v>17</v>
      </c>
      <c r="G3491" s="1" t="s">
        <v>6210</v>
      </c>
      <c r="H3491" s="1" t="s">
        <v>6472</v>
      </c>
      <c r="I3491" s="1">
        <v>4</v>
      </c>
      <c r="L3491" s="1">
        <v>5</v>
      </c>
      <c r="M3491" s="1" t="s">
        <v>12793</v>
      </c>
      <c r="N3491" s="1" t="s">
        <v>13295</v>
      </c>
      <c r="T3491" s="1" t="s">
        <v>11368</v>
      </c>
      <c r="U3491" s="1" t="s">
        <v>6341</v>
      </c>
      <c r="V3491" s="1" t="s">
        <v>7048</v>
      </c>
      <c r="W3491" s="1" t="s">
        <v>98</v>
      </c>
      <c r="X3491" s="1" t="s">
        <v>11439</v>
      </c>
      <c r="Y3491" s="1" t="s">
        <v>6342</v>
      </c>
      <c r="Z3491" s="1" t="s">
        <v>8682</v>
      </c>
      <c r="AC3491" s="1">
        <v>42</v>
      </c>
      <c r="AD3491" s="1" t="s">
        <v>307</v>
      </c>
      <c r="AE3491" s="1" t="s">
        <v>8745</v>
      </c>
      <c r="AJ3491" s="1" t="s">
        <v>17</v>
      </c>
      <c r="AK3491" s="1" t="s">
        <v>8908</v>
      </c>
      <c r="AL3491" s="1" t="s">
        <v>163</v>
      </c>
      <c r="AM3491" s="1" t="s">
        <v>8851</v>
      </c>
      <c r="AT3491" s="1" t="s">
        <v>60</v>
      </c>
      <c r="AU3491" s="1" t="s">
        <v>7012</v>
      </c>
      <c r="AV3491" s="1" t="s">
        <v>6343</v>
      </c>
      <c r="AW3491" s="1" t="s">
        <v>11806</v>
      </c>
      <c r="BG3491" s="1" t="s">
        <v>60</v>
      </c>
      <c r="BH3491" s="1" t="s">
        <v>7012</v>
      </c>
      <c r="BI3491" s="1" t="s">
        <v>676</v>
      </c>
      <c r="BJ3491" s="1" t="s">
        <v>8183</v>
      </c>
      <c r="BK3491" s="1" t="s">
        <v>471</v>
      </c>
      <c r="BL3491" s="1" t="s">
        <v>9170</v>
      </c>
      <c r="BM3491" s="1" t="s">
        <v>6344</v>
      </c>
      <c r="BN3491" s="1" t="s">
        <v>8332</v>
      </c>
      <c r="BO3491" s="1" t="s">
        <v>78</v>
      </c>
      <c r="BP3491" s="1" t="s">
        <v>6689</v>
      </c>
      <c r="BQ3491" s="1" t="s">
        <v>6345</v>
      </c>
      <c r="BR3491" s="1" t="s">
        <v>11270</v>
      </c>
      <c r="BS3491" s="1" t="s">
        <v>51</v>
      </c>
      <c r="BT3491" s="1" t="s">
        <v>8849</v>
      </c>
    </row>
    <row r="3492" spans="1:72" ht="13.5" customHeight="1" x14ac:dyDescent="0.25">
      <c r="A3492" s="4" t="str">
        <f t="shared" si="104"/>
        <v>1687_풍각남면_318</v>
      </c>
      <c r="B3492" s="1">
        <v>1687</v>
      </c>
      <c r="C3492" s="1" t="s">
        <v>11322</v>
      </c>
      <c r="D3492" s="1" t="s">
        <v>11323</v>
      </c>
      <c r="E3492" s="1">
        <v>3491</v>
      </c>
      <c r="F3492" s="1">
        <v>17</v>
      </c>
      <c r="G3492" s="1" t="s">
        <v>6210</v>
      </c>
      <c r="H3492" s="1" t="s">
        <v>6472</v>
      </c>
      <c r="I3492" s="1">
        <v>4</v>
      </c>
      <c r="L3492" s="1">
        <v>5</v>
      </c>
      <c r="M3492" s="1" t="s">
        <v>12793</v>
      </c>
      <c r="N3492" s="1" t="s">
        <v>13295</v>
      </c>
      <c r="S3492" s="1" t="s">
        <v>52</v>
      </c>
      <c r="T3492" s="1" t="s">
        <v>6593</v>
      </c>
      <c r="W3492" s="1" t="s">
        <v>1729</v>
      </c>
      <c r="X3492" s="1" t="s">
        <v>7084</v>
      </c>
      <c r="Y3492" s="1" t="s">
        <v>140</v>
      </c>
      <c r="Z3492" s="1" t="s">
        <v>7129</v>
      </c>
      <c r="AC3492" s="1">
        <v>43</v>
      </c>
      <c r="AD3492" s="1" t="s">
        <v>382</v>
      </c>
      <c r="AE3492" s="1" t="s">
        <v>8753</v>
      </c>
      <c r="AJ3492" s="1" t="s">
        <v>17</v>
      </c>
      <c r="AK3492" s="1" t="s">
        <v>8908</v>
      </c>
      <c r="AL3492" s="1" t="s">
        <v>51</v>
      </c>
      <c r="AM3492" s="1" t="s">
        <v>8849</v>
      </c>
      <c r="AT3492" s="1" t="s">
        <v>335</v>
      </c>
      <c r="AU3492" s="1" t="s">
        <v>6942</v>
      </c>
      <c r="AV3492" s="1" t="s">
        <v>3489</v>
      </c>
      <c r="AW3492" s="1" t="s">
        <v>8180</v>
      </c>
      <c r="BG3492" s="1" t="s">
        <v>335</v>
      </c>
      <c r="BH3492" s="1" t="s">
        <v>6942</v>
      </c>
      <c r="BI3492" s="1" t="s">
        <v>6040</v>
      </c>
      <c r="BJ3492" s="1" t="s">
        <v>10250</v>
      </c>
      <c r="BK3492" s="1" t="s">
        <v>6071</v>
      </c>
      <c r="BL3492" s="1" t="s">
        <v>10384</v>
      </c>
      <c r="BM3492" s="1" t="s">
        <v>6042</v>
      </c>
      <c r="BN3492" s="1" t="s">
        <v>10727</v>
      </c>
      <c r="BO3492" s="1" t="s">
        <v>1615</v>
      </c>
      <c r="BP3492" s="1" t="s">
        <v>9906</v>
      </c>
      <c r="BQ3492" s="1" t="s">
        <v>6346</v>
      </c>
      <c r="BR3492" s="1" t="s">
        <v>11239</v>
      </c>
      <c r="BS3492" s="1" t="s">
        <v>51</v>
      </c>
      <c r="BT3492" s="1" t="s">
        <v>8849</v>
      </c>
    </row>
    <row r="3493" spans="1:72" ht="13.5" customHeight="1" x14ac:dyDescent="0.25">
      <c r="A3493" s="4" t="str">
        <f t="shared" si="104"/>
        <v>1687_풍각남면_318</v>
      </c>
      <c r="B3493" s="1">
        <v>1687</v>
      </c>
      <c r="C3493" s="1" t="s">
        <v>11322</v>
      </c>
      <c r="D3493" s="1" t="s">
        <v>11323</v>
      </c>
      <c r="E3493" s="1">
        <v>3492</v>
      </c>
      <c r="F3493" s="1">
        <v>17</v>
      </c>
      <c r="G3493" s="1" t="s">
        <v>6210</v>
      </c>
      <c r="H3493" s="1" t="s">
        <v>6472</v>
      </c>
      <c r="I3493" s="1">
        <v>4</v>
      </c>
      <c r="L3493" s="1">
        <v>5</v>
      </c>
      <c r="M3493" s="1" t="s">
        <v>12793</v>
      </c>
      <c r="N3493" s="1" t="s">
        <v>13295</v>
      </c>
      <c r="S3493" s="1" t="s">
        <v>70</v>
      </c>
      <c r="T3493" s="1" t="s">
        <v>6596</v>
      </c>
      <c r="Y3493" s="1" t="s">
        <v>673</v>
      </c>
      <c r="Z3493" s="1" t="s">
        <v>7236</v>
      </c>
      <c r="AF3493" s="1" t="s">
        <v>129</v>
      </c>
      <c r="AG3493" s="1" t="s">
        <v>8738</v>
      </c>
    </row>
    <row r="3494" spans="1:72" ht="13.5" customHeight="1" x14ac:dyDescent="0.25">
      <c r="A3494" s="4" t="str">
        <f t="shared" ref="A3494:A3518" si="105">HYPERLINK("http://kyu.snu.ac.kr/sdhj/index.jsp?type=hj/GK14817_00IH_0001_0319.jpg","1687_풍각남면_319")</f>
        <v>1687_풍각남면_319</v>
      </c>
      <c r="B3494" s="1">
        <v>1687</v>
      </c>
      <c r="C3494" s="1" t="s">
        <v>11322</v>
      </c>
      <c r="D3494" s="1" t="s">
        <v>11323</v>
      </c>
      <c r="E3494" s="1">
        <v>3493</v>
      </c>
      <c r="F3494" s="1">
        <v>17</v>
      </c>
      <c r="G3494" s="1" t="s">
        <v>6210</v>
      </c>
      <c r="H3494" s="1" t="s">
        <v>6472</v>
      </c>
      <c r="I3494" s="1">
        <v>5</v>
      </c>
      <c r="J3494" s="1" t="s">
        <v>6347</v>
      </c>
      <c r="K3494" s="1" t="s">
        <v>6574</v>
      </c>
      <c r="L3494" s="1">
        <v>1</v>
      </c>
      <c r="M3494" s="1" t="s">
        <v>12794</v>
      </c>
      <c r="N3494" s="1" t="s">
        <v>13296</v>
      </c>
      <c r="T3494" s="1" t="s">
        <v>11368</v>
      </c>
      <c r="U3494" s="1" t="s">
        <v>154</v>
      </c>
      <c r="V3494" s="1" t="s">
        <v>6675</v>
      </c>
      <c r="W3494" s="1" t="s">
        <v>913</v>
      </c>
      <c r="X3494" s="1" t="s">
        <v>7076</v>
      </c>
      <c r="Y3494" s="1" t="s">
        <v>6348</v>
      </c>
      <c r="Z3494" s="1" t="s">
        <v>8683</v>
      </c>
      <c r="AC3494" s="1">
        <v>40</v>
      </c>
      <c r="AD3494" s="1" t="s">
        <v>327</v>
      </c>
      <c r="AE3494" s="1" t="s">
        <v>8748</v>
      </c>
      <c r="AJ3494" s="1" t="s">
        <v>17</v>
      </c>
      <c r="AK3494" s="1" t="s">
        <v>8908</v>
      </c>
      <c r="AL3494" s="1" t="s">
        <v>275</v>
      </c>
      <c r="AM3494" s="1" t="s">
        <v>8913</v>
      </c>
      <c r="AT3494" s="1" t="s">
        <v>931</v>
      </c>
      <c r="AU3494" s="1" t="s">
        <v>6813</v>
      </c>
      <c r="AV3494" s="1" t="s">
        <v>6349</v>
      </c>
      <c r="AW3494" s="1" t="s">
        <v>7448</v>
      </c>
      <c r="BG3494" s="1" t="s">
        <v>931</v>
      </c>
      <c r="BH3494" s="1" t="s">
        <v>6813</v>
      </c>
      <c r="BI3494" s="1" t="s">
        <v>6068</v>
      </c>
      <c r="BJ3494" s="1" t="s">
        <v>9719</v>
      </c>
      <c r="BK3494" s="1" t="s">
        <v>6350</v>
      </c>
      <c r="BL3494" s="1" t="s">
        <v>10386</v>
      </c>
      <c r="BM3494" s="1" t="s">
        <v>349</v>
      </c>
      <c r="BN3494" s="1" t="s">
        <v>7165</v>
      </c>
      <c r="BO3494" s="1" t="s">
        <v>60</v>
      </c>
      <c r="BP3494" s="1" t="s">
        <v>7012</v>
      </c>
      <c r="BQ3494" s="1" t="s">
        <v>4842</v>
      </c>
      <c r="BR3494" s="1" t="s">
        <v>11682</v>
      </c>
      <c r="BS3494" s="1" t="s">
        <v>56</v>
      </c>
      <c r="BT3494" s="1" t="s">
        <v>11552</v>
      </c>
    </row>
    <row r="3495" spans="1:72" ht="13.5" customHeight="1" x14ac:dyDescent="0.25">
      <c r="A3495" s="4" t="str">
        <f t="shared" si="105"/>
        <v>1687_풍각남면_319</v>
      </c>
      <c r="B3495" s="1">
        <v>1687</v>
      </c>
      <c r="C3495" s="1" t="s">
        <v>11322</v>
      </c>
      <c r="D3495" s="1" t="s">
        <v>11323</v>
      </c>
      <c r="E3495" s="1">
        <v>3494</v>
      </c>
      <c r="F3495" s="1">
        <v>17</v>
      </c>
      <c r="G3495" s="1" t="s">
        <v>6210</v>
      </c>
      <c r="H3495" s="1" t="s">
        <v>6472</v>
      </c>
      <c r="I3495" s="1">
        <v>5</v>
      </c>
      <c r="L3495" s="1">
        <v>1</v>
      </c>
      <c r="M3495" s="1" t="s">
        <v>12794</v>
      </c>
      <c r="N3495" s="1" t="s">
        <v>13296</v>
      </c>
      <c r="S3495" s="1" t="s">
        <v>52</v>
      </c>
      <c r="T3495" s="1" t="s">
        <v>6593</v>
      </c>
      <c r="W3495" s="1" t="s">
        <v>560</v>
      </c>
      <c r="X3495" s="1" t="s">
        <v>7070</v>
      </c>
      <c r="Y3495" s="1" t="s">
        <v>140</v>
      </c>
      <c r="Z3495" s="1" t="s">
        <v>7129</v>
      </c>
      <c r="AC3495" s="1">
        <v>36</v>
      </c>
      <c r="AD3495" s="1" t="s">
        <v>76</v>
      </c>
      <c r="AE3495" s="1" t="s">
        <v>8719</v>
      </c>
      <c r="AJ3495" s="1" t="s">
        <v>17</v>
      </c>
      <c r="AK3495" s="1" t="s">
        <v>8908</v>
      </c>
      <c r="AL3495" s="1" t="s">
        <v>106</v>
      </c>
      <c r="AM3495" s="1" t="s">
        <v>8894</v>
      </c>
      <c r="AT3495" s="1" t="s">
        <v>970</v>
      </c>
      <c r="AU3495" s="1" t="s">
        <v>6704</v>
      </c>
      <c r="AV3495" s="1" t="s">
        <v>6351</v>
      </c>
      <c r="AW3495" s="1" t="s">
        <v>9739</v>
      </c>
      <c r="BG3495" s="1" t="s">
        <v>78</v>
      </c>
      <c r="BH3495" s="1" t="s">
        <v>6689</v>
      </c>
      <c r="BI3495" s="1" t="s">
        <v>2560</v>
      </c>
      <c r="BJ3495" s="1" t="s">
        <v>8064</v>
      </c>
      <c r="BK3495" s="1" t="s">
        <v>60</v>
      </c>
      <c r="BL3495" s="1" t="s">
        <v>7012</v>
      </c>
      <c r="BM3495" s="1" t="s">
        <v>6352</v>
      </c>
      <c r="BN3495" s="1" t="s">
        <v>10749</v>
      </c>
      <c r="BQ3495" s="1" t="s">
        <v>6353</v>
      </c>
      <c r="BR3495" s="1" t="s">
        <v>10991</v>
      </c>
      <c r="BS3495" s="1" t="s">
        <v>86</v>
      </c>
      <c r="BT3495" s="1" t="s">
        <v>8853</v>
      </c>
    </row>
    <row r="3496" spans="1:72" ht="13.5" customHeight="1" x14ac:dyDescent="0.25">
      <c r="A3496" s="4" t="str">
        <f t="shared" si="105"/>
        <v>1687_풍각남면_319</v>
      </c>
      <c r="B3496" s="1">
        <v>1687</v>
      </c>
      <c r="C3496" s="1" t="s">
        <v>11322</v>
      </c>
      <c r="D3496" s="1" t="s">
        <v>11323</v>
      </c>
      <c r="E3496" s="1">
        <v>3495</v>
      </c>
      <c r="F3496" s="1">
        <v>17</v>
      </c>
      <c r="G3496" s="1" t="s">
        <v>6210</v>
      </c>
      <c r="H3496" s="1" t="s">
        <v>6472</v>
      </c>
      <c r="I3496" s="1">
        <v>5</v>
      </c>
      <c r="L3496" s="1">
        <v>1</v>
      </c>
      <c r="M3496" s="1" t="s">
        <v>12794</v>
      </c>
      <c r="N3496" s="1" t="s">
        <v>13296</v>
      </c>
      <c r="S3496" s="1" t="s">
        <v>490</v>
      </c>
      <c r="T3496" s="1" t="s">
        <v>6607</v>
      </c>
      <c r="W3496" s="1" t="s">
        <v>306</v>
      </c>
      <c r="X3496" s="1" t="s">
        <v>7062</v>
      </c>
      <c r="Y3496" s="1" t="s">
        <v>140</v>
      </c>
      <c r="Z3496" s="1" t="s">
        <v>7129</v>
      </c>
      <c r="AC3496" s="1">
        <v>62</v>
      </c>
      <c r="AD3496" s="1" t="s">
        <v>69</v>
      </c>
      <c r="AE3496" s="1" t="s">
        <v>6722</v>
      </c>
    </row>
    <row r="3497" spans="1:72" ht="13.5" customHeight="1" x14ac:dyDescent="0.25">
      <c r="A3497" s="4" t="str">
        <f t="shared" si="105"/>
        <v>1687_풍각남면_319</v>
      </c>
      <c r="B3497" s="1">
        <v>1687</v>
      </c>
      <c r="C3497" s="1" t="s">
        <v>11322</v>
      </c>
      <c r="D3497" s="1" t="s">
        <v>11323</v>
      </c>
      <c r="E3497" s="1">
        <v>3496</v>
      </c>
      <c r="F3497" s="1">
        <v>17</v>
      </c>
      <c r="G3497" s="1" t="s">
        <v>6210</v>
      </c>
      <c r="H3497" s="1" t="s">
        <v>6472</v>
      </c>
      <c r="I3497" s="1">
        <v>5</v>
      </c>
      <c r="L3497" s="1">
        <v>1</v>
      </c>
      <c r="M3497" s="1" t="s">
        <v>12794</v>
      </c>
      <c r="N3497" s="1" t="s">
        <v>13296</v>
      </c>
      <c r="S3497" s="1" t="s">
        <v>70</v>
      </c>
      <c r="T3497" s="1" t="s">
        <v>6596</v>
      </c>
      <c r="Y3497" s="1" t="s">
        <v>1389</v>
      </c>
      <c r="Z3497" s="1" t="s">
        <v>7428</v>
      </c>
      <c r="AC3497" s="1">
        <v>6</v>
      </c>
      <c r="AD3497" s="1" t="s">
        <v>333</v>
      </c>
      <c r="AE3497" s="1" t="s">
        <v>8749</v>
      </c>
    </row>
    <row r="3498" spans="1:72" ht="13.5" customHeight="1" x14ac:dyDescent="0.25">
      <c r="A3498" s="4" t="str">
        <f t="shared" si="105"/>
        <v>1687_풍각남면_319</v>
      </c>
      <c r="B3498" s="1">
        <v>1687</v>
      </c>
      <c r="C3498" s="1" t="s">
        <v>11322</v>
      </c>
      <c r="D3498" s="1" t="s">
        <v>11323</v>
      </c>
      <c r="E3498" s="1">
        <v>3497</v>
      </c>
      <c r="F3498" s="1">
        <v>17</v>
      </c>
      <c r="G3498" s="1" t="s">
        <v>6210</v>
      </c>
      <c r="H3498" s="1" t="s">
        <v>6472</v>
      </c>
      <c r="I3498" s="1">
        <v>5</v>
      </c>
      <c r="L3498" s="1">
        <v>1</v>
      </c>
      <c r="M3498" s="1" t="s">
        <v>12794</v>
      </c>
      <c r="N3498" s="1" t="s">
        <v>13296</v>
      </c>
      <c r="S3498" s="1" t="s">
        <v>93</v>
      </c>
      <c r="T3498" s="1" t="s">
        <v>6597</v>
      </c>
      <c r="Y3498" s="1" t="s">
        <v>6354</v>
      </c>
      <c r="Z3498" s="1" t="s">
        <v>8684</v>
      </c>
      <c r="AC3498" s="1">
        <v>4</v>
      </c>
      <c r="AD3498" s="1" t="s">
        <v>72</v>
      </c>
      <c r="AE3498" s="1" t="s">
        <v>8718</v>
      </c>
    </row>
    <row r="3499" spans="1:72" ht="13.5" customHeight="1" x14ac:dyDescent="0.25">
      <c r="A3499" s="4" t="str">
        <f t="shared" si="105"/>
        <v>1687_풍각남면_319</v>
      </c>
      <c r="B3499" s="1">
        <v>1687</v>
      </c>
      <c r="C3499" s="1" t="s">
        <v>11322</v>
      </c>
      <c r="D3499" s="1" t="s">
        <v>11323</v>
      </c>
      <c r="E3499" s="1">
        <v>3498</v>
      </c>
      <c r="F3499" s="1">
        <v>17</v>
      </c>
      <c r="G3499" s="1" t="s">
        <v>6210</v>
      </c>
      <c r="H3499" s="1" t="s">
        <v>6472</v>
      </c>
      <c r="I3499" s="1">
        <v>5</v>
      </c>
      <c r="L3499" s="1">
        <v>1</v>
      </c>
      <c r="M3499" s="1" t="s">
        <v>12794</v>
      </c>
      <c r="N3499" s="1" t="s">
        <v>13296</v>
      </c>
      <c r="S3499" s="1" t="s">
        <v>93</v>
      </c>
      <c r="T3499" s="1" t="s">
        <v>6597</v>
      </c>
      <c r="U3499" s="1" t="s">
        <v>6355</v>
      </c>
      <c r="V3499" s="1" t="s">
        <v>7049</v>
      </c>
      <c r="Y3499" s="1" t="s">
        <v>6356</v>
      </c>
      <c r="Z3499" s="1" t="s">
        <v>8685</v>
      </c>
      <c r="AC3499" s="1">
        <v>25</v>
      </c>
      <c r="AD3499" s="1" t="s">
        <v>141</v>
      </c>
      <c r="AE3499" s="1" t="s">
        <v>8729</v>
      </c>
      <c r="AF3499" s="1" t="s">
        <v>97</v>
      </c>
      <c r="AG3499" s="1" t="s">
        <v>8774</v>
      </c>
    </row>
    <row r="3500" spans="1:72" ht="13.5" customHeight="1" x14ac:dyDescent="0.25">
      <c r="A3500" s="4" t="str">
        <f t="shared" si="105"/>
        <v>1687_풍각남면_319</v>
      </c>
      <c r="B3500" s="1">
        <v>1687</v>
      </c>
      <c r="C3500" s="1" t="s">
        <v>11322</v>
      </c>
      <c r="D3500" s="1" t="s">
        <v>11323</v>
      </c>
      <c r="E3500" s="1">
        <v>3499</v>
      </c>
      <c r="F3500" s="1">
        <v>17</v>
      </c>
      <c r="G3500" s="1" t="s">
        <v>6210</v>
      </c>
      <c r="H3500" s="1" t="s">
        <v>6472</v>
      </c>
      <c r="I3500" s="1">
        <v>5</v>
      </c>
      <c r="L3500" s="1">
        <v>2</v>
      </c>
      <c r="M3500" s="1" t="s">
        <v>3512</v>
      </c>
      <c r="N3500" s="1" t="s">
        <v>9625</v>
      </c>
      <c r="T3500" s="1" t="s">
        <v>11369</v>
      </c>
      <c r="U3500" s="1" t="s">
        <v>640</v>
      </c>
      <c r="V3500" s="1" t="s">
        <v>6711</v>
      </c>
      <c r="W3500" s="1" t="s">
        <v>84</v>
      </c>
      <c r="X3500" s="1" t="s">
        <v>11440</v>
      </c>
      <c r="Y3500" s="1" t="s">
        <v>763</v>
      </c>
      <c r="Z3500" s="1" t="s">
        <v>7091</v>
      </c>
      <c r="AC3500" s="1">
        <v>33</v>
      </c>
      <c r="AD3500" s="1" t="s">
        <v>574</v>
      </c>
      <c r="AE3500" s="1" t="s">
        <v>8762</v>
      </c>
      <c r="AJ3500" s="1" t="s">
        <v>17</v>
      </c>
      <c r="AK3500" s="1" t="s">
        <v>8908</v>
      </c>
      <c r="AL3500" s="1" t="s">
        <v>522</v>
      </c>
      <c r="AM3500" s="1" t="s">
        <v>8889</v>
      </c>
      <c r="AN3500" s="1" t="s">
        <v>41</v>
      </c>
      <c r="AO3500" s="1" t="s">
        <v>6620</v>
      </c>
      <c r="AP3500" s="1" t="s">
        <v>60</v>
      </c>
      <c r="AQ3500" s="1" t="s">
        <v>7012</v>
      </c>
      <c r="AR3500" s="1" t="s">
        <v>6164</v>
      </c>
      <c r="AS3500" s="1" t="s">
        <v>9152</v>
      </c>
      <c r="AT3500" s="1" t="s">
        <v>44</v>
      </c>
      <c r="AU3500" s="1" t="s">
        <v>6669</v>
      </c>
      <c r="AV3500" s="1" t="s">
        <v>3096</v>
      </c>
      <c r="AW3500" s="1" t="s">
        <v>8457</v>
      </c>
      <c r="BB3500" s="1" t="s">
        <v>46</v>
      </c>
      <c r="BC3500" s="1" t="s">
        <v>6783</v>
      </c>
      <c r="BD3500" s="1" t="s">
        <v>602</v>
      </c>
      <c r="BE3500" s="1" t="s">
        <v>8591</v>
      </c>
      <c r="BG3500" s="1" t="s">
        <v>60</v>
      </c>
      <c r="BH3500" s="1" t="s">
        <v>7012</v>
      </c>
      <c r="BI3500" s="1" t="s">
        <v>6357</v>
      </c>
      <c r="BJ3500" s="1" t="s">
        <v>9386</v>
      </c>
      <c r="BK3500" s="1" t="s">
        <v>60</v>
      </c>
      <c r="BL3500" s="1" t="s">
        <v>7012</v>
      </c>
      <c r="BM3500" s="1" t="s">
        <v>6127</v>
      </c>
      <c r="BN3500" s="1" t="s">
        <v>7964</v>
      </c>
      <c r="BO3500" s="1" t="s">
        <v>297</v>
      </c>
      <c r="BP3500" s="1" t="s">
        <v>11399</v>
      </c>
      <c r="BQ3500" s="1" t="s">
        <v>6166</v>
      </c>
      <c r="BR3500" s="1" t="s">
        <v>11253</v>
      </c>
      <c r="BS3500" s="1" t="s">
        <v>163</v>
      </c>
      <c r="BT3500" s="1" t="s">
        <v>8851</v>
      </c>
    </row>
    <row r="3501" spans="1:72" ht="13.5" customHeight="1" x14ac:dyDescent="0.25">
      <c r="A3501" s="4" t="str">
        <f t="shared" si="105"/>
        <v>1687_풍각남면_319</v>
      </c>
      <c r="B3501" s="1">
        <v>1687</v>
      </c>
      <c r="C3501" s="1" t="s">
        <v>11322</v>
      </c>
      <c r="D3501" s="1" t="s">
        <v>11323</v>
      </c>
      <c r="E3501" s="1">
        <v>3500</v>
      </c>
      <c r="F3501" s="1">
        <v>17</v>
      </c>
      <c r="G3501" s="1" t="s">
        <v>6210</v>
      </c>
      <c r="H3501" s="1" t="s">
        <v>6472</v>
      </c>
      <c r="I3501" s="1">
        <v>5</v>
      </c>
      <c r="L3501" s="1">
        <v>2</v>
      </c>
      <c r="M3501" s="1" t="s">
        <v>3512</v>
      </c>
      <c r="N3501" s="1" t="s">
        <v>9625</v>
      </c>
      <c r="S3501" s="1" t="s">
        <v>52</v>
      </c>
      <c r="T3501" s="1" t="s">
        <v>6593</v>
      </c>
      <c r="U3501" s="1" t="s">
        <v>46</v>
      </c>
      <c r="V3501" s="1" t="s">
        <v>6783</v>
      </c>
      <c r="Y3501" s="1" t="s">
        <v>1313</v>
      </c>
      <c r="Z3501" s="1" t="s">
        <v>7401</v>
      </c>
      <c r="AC3501" s="1">
        <v>33</v>
      </c>
      <c r="AD3501" s="1" t="s">
        <v>574</v>
      </c>
      <c r="AE3501" s="1" t="s">
        <v>8762</v>
      </c>
      <c r="AJ3501" s="1" t="s">
        <v>17</v>
      </c>
      <c r="AK3501" s="1" t="s">
        <v>8908</v>
      </c>
      <c r="AL3501" s="1" t="s">
        <v>6358</v>
      </c>
      <c r="AM3501" s="1" t="s">
        <v>8851</v>
      </c>
      <c r="AT3501" s="1" t="s">
        <v>44</v>
      </c>
      <c r="AU3501" s="1" t="s">
        <v>6669</v>
      </c>
      <c r="AV3501" s="1" t="s">
        <v>3938</v>
      </c>
      <c r="AW3501" s="1" t="s">
        <v>9740</v>
      </c>
      <c r="BB3501" s="1" t="s">
        <v>46</v>
      </c>
      <c r="BC3501" s="1" t="s">
        <v>6783</v>
      </c>
      <c r="BD3501" s="1" t="s">
        <v>861</v>
      </c>
      <c r="BE3501" s="1" t="s">
        <v>9767</v>
      </c>
      <c r="BG3501" s="1" t="s">
        <v>44</v>
      </c>
      <c r="BH3501" s="1" t="s">
        <v>6669</v>
      </c>
      <c r="BI3501" s="1" t="s">
        <v>1068</v>
      </c>
      <c r="BJ3501" s="1" t="s">
        <v>7332</v>
      </c>
      <c r="BK3501" s="1" t="s">
        <v>44</v>
      </c>
      <c r="BL3501" s="1" t="s">
        <v>6669</v>
      </c>
      <c r="BM3501" s="1" t="s">
        <v>249</v>
      </c>
      <c r="BN3501" s="1" t="s">
        <v>9622</v>
      </c>
      <c r="BO3501" s="1" t="s">
        <v>60</v>
      </c>
      <c r="BP3501" s="1" t="s">
        <v>7012</v>
      </c>
      <c r="BQ3501" s="1" t="s">
        <v>6359</v>
      </c>
      <c r="BR3501" s="1" t="s">
        <v>11271</v>
      </c>
      <c r="BS3501" s="1" t="s">
        <v>57</v>
      </c>
      <c r="BT3501" s="1" t="s">
        <v>8919</v>
      </c>
    </row>
    <row r="3502" spans="1:72" ht="13.5" customHeight="1" x14ac:dyDescent="0.25">
      <c r="A3502" s="4" t="str">
        <f t="shared" si="105"/>
        <v>1687_풍각남면_319</v>
      </c>
      <c r="B3502" s="1">
        <v>1687</v>
      </c>
      <c r="C3502" s="1" t="s">
        <v>11322</v>
      </c>
      <c r="D3502" s="1" t="s">
        <v>11323</v>
      </c>
      <c r="E3502" s="1">
        <v>3501</v>
      </c>
      <c r="F3502" s="1">
        <v>17</v>
      </c>
      <c r="G3502" s="1" t="s">
        <v>6210</v>
      </c>
      <c r="H3502" s="1" t="s">
        <v>6472</v>
      </c>
      <c r="I3502" s="1">
        <v>5</v>
      </c>
      <c r="L3502" s="1">
        <v>3</v>
      </c>
      <c r="M3502" s="1" t="s">
        <v>12795</v>
      </c>
      <c r="N3502" s="1" t="s">
        <v>13297</v>
      </c>
      <c r="T3502" s="1" t="s">
        <v>11368</v>
      </c>
      <c r="U3502" s="1" t="s">
        <v>721</v>
      </c>
      <c r="V3502" s="1" t="s">
        <v>6715</v>
      </c>
      <c r="W3502" s="1" t="s">
        <v>1729</v>
      </c>
      <c r="X3502" s="1" t="s">
        <v>7084</v>
      </c>
      <c r="Y3502" s="1" t="s">
        <v>596</v>
      </c>
      <c r="Z3502" s="1" t="s">
        <v>8185</v>
      </c>
      <c r="AC3502" s="1">
        <v>39</v>
      </c>
      <c r="AD3502" s="1" t="s">
        <v>347</v>
      </c>
      <c r="AE3502" s="1" t="s">
        <v>8751</v>
      </c>
      <c r="AJ3502" s="1" t="s">
        <v>17</v>
      </c>
      <c r="AK3502" s="1" t="s">
        <v>8908</v>
      </c>
      <c r="AL3502" s="1" t="s">
        <v>51</v>
      </c>
      <c r="AM3502" s="1" t="s">
        <v>8849</v>
      </c>
      <c r="AT3502" s="1" t="s">
        <v>438</v>
      </c>
      <c r="AU3502" s="1" t="s">
        <v>6696</v>
      </c>
      <c r="AV3502" s="1" t="s">
        <v>6360</v>
      </c>
      <c r="AW3502" s="1" t="s">
        <v>8491</v>
      </c>
      <c r="BG3502" s="1" t="s">
        <v>335</v>
      </c>
      <c r="BH3502" s="1" t="s">
        <v>6942</v>
      </c>
      <c r="BI3502" s="1" t="s">
        <v>3489</v>
      </c>
      <c r="BJ3502" s="1" t="s">
        <v>8180</v>
      </c>
      <c r="BK3502" s="1" t="s">
        <v>2266</v>
      </c>
      <c r="BL3502" s="1" t="s">
        <v>6812</v>
      </c>
      <c r="BM3502" s="1" t="s">
        <v>6040</v>
      </c>
      <c r="BN3502" s="1" t="s">
        <v>10250</v>
      </c>
      <c r="BO3502" s="1" t="s">
        <v>335</v>
      </c>
      <c r="BP3502" s="1" t="s">
        <v>6942</v>
      </c>
      <c r="BQ3502" s="1" t="s">
        <v>5652</v>
      </c>
      <c r="BR3502" s="1" t="s">
        <v>11204</v>
      </c>
      <c r="BS3502" s="1" t="s">
        <v>51</v>
      </c>
      <c r="BT3502" s="1" t="s">
        <v>8849</v>
      </c>
    </row>
    <row r="3503" spans="1:72" ht="13.5" customHeight="1" x14ac:dyDescent="0.25">
      <c r="A3503" s="4" t="str">
        <f t="shared" si="105"/>
        <v>1687_풍각남면_319</v>
      </c>
      <c r="B3503" s="1">
        <v>1687</v>
      </c>
      <c r="C3503" s="1" t="s">
        <v>11322</v>
      </c>
      <c r="D3503" s="1" t="s">
        <v>11323</v>
      </c>
      <c r="E3503" s="1">
        <v>3502</v>
      </c>
      <c r="F3503" s="1">
        <v>17</v>
      </c>
      <c r="G3503" s="1" t="s">
        <v>6210</v>
      </c>
      <c r="H3503" s="1" t="s">
        <v>6472</v>
      </c>
      <c r="I3503" s="1">
        <v>5</v>
      </c>
      <c r="L3503" s="1">
        <v>3</v>
      </c>
      <c r="M3503" s="1" t="s">
        <v>12795</v>
      </c>
      <c r="N3503" s="1" t="s">
        <v>13297</v>
      </c>
      <c r="S3503" s="1" t="s">
        <v>52</v>
      </c>
      <c r="T3503" s="1" t="s">
        <v>6593</v>
      </c>
      <c r="W3503" s="1" t="s">
        <v>98</v>
      </c>
      <c r="X3503" s="1" t="s">
        <v>11439</v>
      </c>
      <c r="Y3503" s="1" t="s">
        <v>140</v>
      </c>
      <c r="Z3503" s="1" t="s">
        <v>7129</v>
      </c>
      <c r="AC3503" s="1">
        <v>27</v>
      </c>
      <c r="AD3503" s="1" t="s">
        <v>162</v>
      </c>
      <c r="AE3503" s="1" t="s">
        <v>8732</v>
      </c>
      <c r="AJ3503" s="1" t="s">
        <v>17</v>
      </c>
      <c r="AK3503" s="1" t="s">
        <v>8908</v>
      </c>
      <c r="AL3503" s="1" t="s">
        <v>51</v>
      </c>
      <c r="AM3503" s="1" t="s">
        <v>8849</v>
      </c>
      <c r="AT3503" s="1" t="s">
        <v>931</v>
      </c>
      <c r="AU3503" s="1" t="s">
        <v>6813</v>
      </c>
      <c r="AV3503" s="1" t="s">
        <v>6361</v>
      </c>
      <c r="AW3503" s="1" t="s">
        <v>9741</v>
      </c>
      <c r="BG3503" s="1" t="s">
        <v>423</v>
      </c>
      <c r="BH3503" s="1" t="s">
        <v>8997</v>
      </c>
      <c r="BI3503" s="1" t="s">
        <v>6362</v>
      </c>
      <c r="BJ3503" s="1" t="s">
        <v>10316</v>
      </c>
      <c r="BK3503" s="1" t="s">
        <v>78</v>
      </c>
      <c r="BL3503" s="1" t="s">
        <v>6689</v>
      </c>
      <c r="BM3503" s="1" t="s">
        <v>2899</v>
      </c>
      <c r="BN3503" s="1" t="s">
        <v>10112</v>
      </c>
      <c r="BO3503" s="1" t="s">
        <v>423</v>
      </c>
      <c r="BP3503" s="1" t="s">
        <v>8997</v>
      </c>
      <c r="BQ3503" s="1" t="s">
        <v>6363</v>
      </c>
      <c r="BR3503" s="1" t="s">
        <v>11272</v>
      </c>
      <c r="BS3503" s="1" t="s">
        <v>179</v>
      </c>
      <c r="BT3503" s="1" t="s">
        <v>8927</v>
      </c>
    </row>
    <row r="3504" spans="1:72" ht="13.5" customHeight="1" x14ac:dyDescent="0.25">
      <c r="A3504" s="4" t="str">
        <f t="shared" si="105"/>
        <v>1687_풍각남면_319</v>
      </c>
      <c r="B3504" s="1">
        <v>1687</v>
      </c>
      <c r="C3504" s="1" t="s">
        <v>11322</v>
      </c>
      <c r="D3504" s="1" t="s">
        <v>11323</v>
      </c>
      <c r="E3504" s="1">
        <v>3503</v>
      </c>
      <c r="F3504" s="1">
        <v>17</v>
      </c>
      <c r="G3504" s="1" t="s">
        <v>6210</v>
      </c>
      <c r="H3504" s="1" t="s">
        <v>6472</v>
      </c>
      <c r="I3504" s="1">
        <v>5</v>
      </c>
      <c r="L3504" s="1">
        <v>4</v>
      </c>
      <c r="M3504" s="1" t="s">
        <v>2626</v>
      </c>
      <c r="N3504" s="1" t="s">
        <v>7739</v>
      </c>
      <c r="T3504" s="1" t="s">
        <v>11369</v>
      </c>
      <c r="U3504" s="1" t="s">
        <v>1449</v>
      </c>
      <c r="V3504" s="1" t="s">
        <v>6762</v>
      </c>
      <c r="Y3504" s="1" t="s">
        <v>2626</v>
      </c>
      <c r="Z3504" s="1" t="s">
        <v>7739</v>
      </c>
      <c r="AC3504" s="1">
        <v>65</v>
      </c>
      <c r="AD3504" s="1" t="s">
        <v>133</v>
      </c>
      <c r="AE3504" s="1" t="s">
        <v>8727</v>
      </c>
      <c r="AJ3504" s="1" t="s">
        <v>17</v>
      </c>
      <c r="AK3504" s="1" t="s">
        <v>8908</v>
      </c>
      <c r="AL3504" s="1" t="s">
        <v>56</v>
      </c>
      <c r="AM3504" s="1" t="s">
        <v>11552</v>
      </c>
      <c r="AN3504" s="1" t="s">
        <v>680</v>
      </c>
      <c r="AO3504" s="1" t="s">
        <v>8897</v>
      </c>
      <c r="AR3504" s="1" t="s">
        <v>6364</v>
      </c>
      <c r="AS3504" s="1" t="s">
        <v>9159</v>
      </c>
      <c r="AT3504" s="1" t="s">
        <v>44</v>
      </c>
      <c r="AU3504" s="1" t="s">
        <v>6669</v>
      </c>
      <c r="AV3504" s="1" t="s">
        <v>2289</v>
      </c>
      <c r="AW3504" s="1" t="s">
        <v>9605</v>
      </c>
      <c r="BB3504" s="1" t="s">
        <v>46</v>
      </c>
      <c r="BC3504" s="1" t="s">
        <v>6783</v>
      </c>
      <c r="BD3504" s="1" t="s">
        <v>128</v>
      </c>
      <c r="BE3504" s="1" t="s">
        <v>7124</v>
      </c>
      <c r="BG3504" s="1" t="s">
        <v>44</v>
      </c>
      <c r="BH3504" s="1" t="s">
        <v>6669</v>
      </c>
      <c r="BI3504" s="1" t="s">
        <v>6365</v>
      </c>
      <c r="BJ3504" s="1" t="s">
        <v>10317</v>
      </c>
      <c r="BK3504" s="1" t="s">
        <v>44</v>
      </c>
      <c r="BL3504" s="1" t="s">
        <v>6669</v>
      </c>
      <c r="BM3504" s="1" t="s">
        <v>6366</v>
      </c>
      <c r="BN3504" s="1" t="s">
        <v>8257</v>
      </c>
      <c r="BO3504" s="1" t="s">
        <v>297</v>
      </c>
      <c r="BP3504" s="1" t="s">
        <v>11399</v>
      </c>
      <c r="BQ3504" s="1" t="s">
        <v>6367</v>
      </c>
      <c r="BR3504" s="1" t="s">
        <v>12024</v>
      </c>
      <c r="BS3504" s="1" t="s">
        <v>56</v>
      </c>
      <c r="BT3504" s="1" t="s">
        <v>11552</v>
      </c>
    </row>
    <row r="3505" spans="1:72" ht="13.5" customHeight="1" x14ac:dyDescent="0.25">
      <c r="A3505" s="4" t="str">
        <f t="shared" si="105"/>
        <v>1687_풍각남면_319</v>
      </c>
      <c r="B3505" s="1">
        <v>1687</v>
      </c>
      <c r="C3505" s="1" t="s">
        <v>11322</v>
      </c>
      <c r="D3505" s="1" t="s">
        <v>11323</v>
      </c>
      <c r="E3505" s="1">
        <v>3504</v>
      </c>
      <c r="F3505" s="1">
        <v>17</v>
      </c>
      <c r="G3505" s="1" t="s">
        <v>6210</v>
      </c>
      <c r="H3505" s="1" t="s">
        <v>6472</v>
      </c>
      <c r="I3505" s="1">
        <v>5</v>
      </c>
      <c r="L3505" s="1">
        <v>4</v>
      </c>
      <c r="M3505" s="1" t="s">
        <v>2626</v>
      </c>
      <c r="N3505" s="1" t="s">
        <v>7739</v>
      </c>
      <c r="S3505" s="1" t="s">
        <v>52</v>
      </c>
      <c r="T3505" s="1" t="s">
        <v>6593</v>
      </c>
      <c r="U3505" s="1" t="s">
        <v>53</v>
      </c>
      <c r="V3505" s="1" t="s">
        <v>6668</v>
      </c>
      <c r="Y3505" s="1" t="s">
        <v>1451</v>
      </c>
      <c r="Z3505" s="1" t="s">
        <v>7447</v>
      </c>
      <c r="AC3505" s="1">
        <v>46</v>
      </c>
      <c r="AD3505" s="1" t="s">
        <v>376</v>
      </c>
      <c r="AE3505" s="1" t="s">
        <v>8752</v>
      </c>
      <c r="AJ3505" s="1" t="s">
        <v>17</v>
      </c>
      <c r="AK3505" s="1" t="s">
        <v>8908</v>
      </c>
      <c r="AL3505" s="1" t="s">
        <v>86</v>
      </c>
      <c r="AM3505" s="1" t="s">
        <v>8853</v>
      </c>
      <c r="AT3505" s="1" t="s">
        <v>419</v>
      </c>
      <c r="AU3505" s="1" t="s">
        <v>9168</v>
      </c>
      <c r="AV3505" s="1" t="s">
        <v>6368</v>
      </c>
      <c r="AW3505" s="1" t="s">
        <v>9653</v>
      </c>
      <c r="BB3505" s="1" t="s">
        <v>46</v>
      </c>
      <c r="BC3505" s="1" t="s">
        <v>6783</v>
      </c>
      <c r="BD3505" s="1" t="s">
        <v>3054</v>
      </c>
      <c r="BE3505" s="1" t="s">
        <v>7850</v>
      </c>
      <c r="BG3505" s="1" t="s">
        <v>78</v>
      </c>
      <c r="BH3505" s="1" t="s">
        <v>6689</v>
      </c>
      <c r="BI3505" s="1" t="s">
        <v>5464</v>
      </c>
      <c r="BJ3505" s="1" t="s">
        <v>9029</v>
      </c>
      <c r="BK3505" s="1" t="s">
        <v>348</v>
      </c>
      <c r="BL3505" s="1" t="s">
        <v>9000</v>
      </c>
      <c r="BM3505" s="1" t="s">
        <v>6369</v>
      </c>
      <c r="BN3505" s="1" t="s">
        <v>10750</v>
      </c>
      <c r="BO3505" s="1" t="s">
        <v>78</v>
      </c>
      <c r="BP3505" s="1" t="s">
        <v>6689</v>
      </c>
      <c r="BQ3505" s="1" t="s">
        <v>6169</v>
      </c>
      <c r="BR3505" s="1" t="s">
        <v>12042</v>
      </c>
      <c r="BS3505" s="1" t="s">
        <v>56</v>
      </c>
      <c r="BT3505" s="1" t="s">
        <v>11552</v>
      </c>
    </row>
    <row r="3506" spans="1:72" ht="13.5" customHeight="1" x14ac:dyDescent="0.25">
      <c r="A3506" s="4" t="str">
        <f t="shared" si="105"/>
        <v>1687_풍각남면_319</v>
      </c>
      <c r="B3506" s="1">
        <v>1687</v>
      </c>
      <c r="C3506" s="1" t="s">
        <v>11322</v>
      </c>
      <c r="D3506" s="1" t="s">
        <v>11323</v>
      </c>
      <c r="E3506" s="1">
        <v>3505</v>
      </c>
      <c r="F3506" s="1">
        <v>17</v>
      </c>
      <c r="G3506" s="1" t="s">
        <v>6210</v>
      </c>
      <c r="H3506" s="1" t="s">
        <v>6472</v>
      </c>
      <c r="I3506" s="1">
        <v>5</v>
      </c>
      <c r="L3506" s="1">
        <v>4</v>
      </c>
      <c r="M3506" s="1" t="s">
        <v>2626</v>
      </c>
      <c r="N3506" s="1" t="s">
        <v>7739</v>
      </c>
      <c r="S3506" s="1" t="s">
        <v>93</v>
      </c>
      <c r="T3506" s="1" t="s">
        <v>6597</v>
      </c>
      <c r="Y3506" s="1" t="s">
        <v>1688</v>
      </c>
      <c r="Z3506" s="1" t="s">
        <v>7599</v>
      </c>
      <c r="AC3506" s="1">
        <v>7</v>
      </c>
      <c r="AD3506" s="1" t="s">
        <v>661</v>
      </c>
      <c r="AE3506" s="1" t="s">
        <v>8765</v>
      </c>
      <c r="AF3506" s="1" t="s">
        <v>571</v>
      </c>
      <c r="AG3506" s="1" t="s">
        <v>7068</v>
      </c>
    </row>
    <row r="3507" spans="1:72" ht="13.5" customHeight="1" x14ac:dyDescent="0.25">
      <c r="A3507" s="4" t="str">
        <f t="shared" si="105"/>
        <v>1687_풍각남면_319</v>
      </c>
      <c r="B3507" s="1">
        <v>1687</v>
      </c>
      <c r="C3507" s="1" t="s">
        <v>11322</v>
      </c>
      <c r="D3507" s="1" t="s">
        <v>11323</v>
      </c>
      <c r="E3507" s="1">
        <v>3506</v>
      </c>
      <c r="F3507" s="1">
        <v>17</v>
      </c>
      <c r="G3507" s="1" t="s">
        <v>6210</v>
      </c>
      <c r="H3507" s="1" t="s">
        <v>6472</v>
      </c>
      <c r="I3507" s="1">
        <v>5</v>
      </c>
      <c r="L3507" s="1">
        <v>5</v>
      </c>
      <c r="M3507" s="1" t="s">
        <v>12796</v>
      </c>
      <c r="N3507" s="1" t="s">
        <v>13298</v>
      </c>
      <c r="O3507" s="1" t="s">
        <v>6</v>
      </c>
      <c r="P3507" s="1" t="s">
        <v>6578</v>
      </c>
      <c r="T3507" s="1" t="s">
        <v>11369</v>
      </c>
      <c r="U3507" s="1" t="s">
        <v>3217</v>
      </c>
      <c r="V3507" s="1" t="s">
        <v>6875</v>
      </c>
      <c r="W3507" s="1" t="s">
        <v>98</v>
      </c>
      <c r="X3507" s="1" t="s">
        <v>11439</v>
      </c>
      <c r="Y3507" s="1" t="s">
        <v>6370</v>
      </c>
      <c r="Z3507" s="1" t="s">
        <v>8686</v>
      </c>
      <c r="AC3507" s="1">
        <v>52</v>
      </c>
      <c r="AD3507" s="1" t="s">
        <v>747</v>
      </c>
      <c r="AE3507" s="1" t="s">
        <v>8766</v>
      </c>
      <c r="AJ3507" s="1" t="s">
        <v>17</v>
      </c>
      <c r="AK3507" s="1" t="s">
        <v>8908</v>
      </c>
      <c r="AL3507" s="1" t="s">
        <v>1317</v>
      </c>
      <c r="AM3507" s="1" t="s">
        <v>8926</v>
      </c>
      <c r="AN3507" s="1" t="s">
        <v>57</v>
      </c>
      <c r="AO3507" s="1" t="s">
        <v>8919</v>
      </c>
      <c r="AP3507" s="1" t="s">
        <v>60</v>
      </c>
      <c r="AQ3507" s="1" t="s">
        <v>7012</v>
      </c>
      <c r="AR3507" s="1" t="s">
        <v>6371</v>
      </c>
      <c r="AS3507" s="1" t="s">
        <v>11653</v>
      </c>
      <c r="AT3507" s="1" t="s">
        <v>288</v>
      </c>
      <c r="AU3507" s="1" t="s">
        <v>6823</v>
      </c>
      <c r="AV3507" s="1" t="s">
        <v>6372</v>
      </c>
      <c r="AW3507" s="1" t="s">
        <v>9742</v>
      </c>
      <c r="BB3507" s="1" t="s">
        <v>46</v>
      </c>
      <c r="BC3507" s="1" t="s">
        <v>6783</v>
      </c>
      <c r="BD3507" s="1" t="s">
        <v>4716</v>
      </c>
      <c r="BE3507" s="1" t="s">
        <v>8267</v>
      </c>
      <c r="BG3507" s="1" t="s">
        <v>60</v>
      </c>
      <c r="BH3507" s="1" t="s">
        <v>7012</v>
      </c>
      <c r="BI3507" s="1" t="s">
        <v>14018</v>
      </c>
      <c r="BJ3507" s="1" t="s">
        <v>10318</v>
      </c>
      <c r="BK3507" s="1" t="s">
        <v>60</v>
      </c>
      <c r="BL3507" s="1" t="s">
        <v>7012</v>
      </c>
      <c r="BM3507" s="1" t="s">
        <v>6373</v>
      </c>
      <c r="BN3507" s="1" t="s">
        <v>7056</v>
      </c>
      <c r="BO3507" s="1" t="s">
        <v>765</v>
      </c>
      <c r="BP3507" s="1" t="s">
        <v>8994</v>
      </c>
      <c r="BQ3507" s="1" t="s">
        <v>6374</v>
      </c>
      <c r="BR3507" s="1" t="s">
        <v>11273</v>
      </c>
      <c r="BS3507" s="1" t="s">
        <v>51</v>
      </c>
      <c r="BT3507" s="1" t="s">
        <v>8849</v>
      </c>
    </row>
    <row r="3508" spans="1:72" ht="13.5" customHeight="1" x14ac:dyDescent="0.25">
      <c r="A3508" s="4" t="str">
        <f t="shared" si="105"/>
        <v>1687_풍각남면_319</v>
      </c>
      <c r="B3508" s="1">
        <v>1687</v>
      </c>
      <c r="C3508" s="1" t="s">
        <v>11322</v>
      </c>
      <c r="D3508" s="1" t="s">
        <v>11323</v>
      </c>
      <c r="E3508" s="1">
        <v>3507</v>
      </c>
      <c r="F3508" s="1">
        <v>17</v>
      </c>
      <c r="G3508" s="1" t="s">
        <v>6210</v>
      </c>
      <c r="H3508" s="1" t="s">
        <v>6472</v>
      </c>
      <c r="I3508" s="1">
        <v>5</v>
      </c>
      <c r="L3508" s="1">
        <v>5</v>
      </c>
      <c r="M3508" s="1" t="s">
        <v>12796</v>
      </c>
      <c r="N3508" s="1" t="s">
        <v>13298</v>
      </c>
      <c r="S3508" s="1" t="s">
        <v>52</v>
      </c>
      <c r="T3508" s="1" t="s">
        <v>6593</v>
      </c>
      <c r="U3508" s="1" t="s">
        <v>83</v>
      </c>
      <c r="V3508" s="1" t="s">
        <v>11397</v>
      </c>
      <c r="W3508" s="1" t="s">
        <v>84</v>
      </c>
      <c r="X3508" s="1" t="s">
        <v>11440</v>
      </c>
      <c r="Y3508" s="1" t="s">
        <v>140</v>
      </c>
      <c r="Z3508" s="1" t="s">
        <v>7129</v>
      </c>
      <c r="AC3508" s="1">
        <v>40</v>
      </c>
      <c r="AD3508" s="1" t="s">
        <v>327</v>
      </c>
      <c r="AE3508" s="1" t="s">
        <v>8748</v>
      </c>
      <c r="AJ3508" s="1" t="s">
        <v>17</v>
      </c>
      <c r="AK3508" s="1" t="s">
        <v>8908</v>
      </c>
      <c r="AL3508" s="1" t="s">
        <v>522</v>
      </c>
      <c r="AM3508" s="1" t="s">
        <v>8889</v>
      </c>
      <c r="AT3508" s="1" t="s">
        <v>60</v>
      </c>
      <c r="AU3508" s="1" t="s">
        <v>7012</v>
      </c>
      <c r="AV3508" s="1" t="s">
        <v>767</v>
      </c>
      <c r="AW3508" s="1" t="s">
        <v>7448</v>
      </c>
      <c r="BG3508" s="1" t="s">
        <v>288</v>
      </c>
      <c r="BH3508" s="1" t="s">
        <v>6823</v>
      </c>
      <c r="BI3508" s="1" t="s">
        <v>13502</v>
      </c>
      <c r="BJ3508" s="1" t="s">
        <v>13507</v>
      </c>
      <c r="BK3508" s="1" t="s">
        <v>60</v>
      </c>
      <c r="BL3508" s="1" t="s">
        <v>7012</v>
      </c>
      <c r="BM3508" s="1" t="s">
        <v>13509</v>
      </c>
      <c r="BN3508" s="1" t="s">
        <v>13512</v>
      </c>
      <c r="BO3508" s="1" t="s">
        <v>60</v>
      </c>
      <c r="BP3508" s="1" t="s">
        <v>7012</v>
      </c>
      <c r="BQ3508" s="1" t="s">
        <v>6375</v>
      </c>
      <c r="BR3508" s="1" t="s">
        <v>12082</v>
      </c>
      <c r="BS3508" s="1" t="s">
        <v>56</v>
      </c>
      <c r="BT3508" s="1" t="s">
        <v>11552</v>
      </c>
    </row>
    <row r="3509" spans="1:72" ht="13.5" customHeight="1" x14ac:dyDescent="0.25">
      <c r="A3509" s="4" t="str">
        <f t="shared" si="105"/>
        <v>1687_풍각남면_319</v>
      </c>
      <c r="B3509" s="1">
        <v>1687</v>
      </c>
      <c r="C3509" s="1" t="s">
        <v>11322</v>
      </c>
      <c r="D3509" s="1" t="s">
        <v>11323</v>
      </c>
      <c r="E3509" s="1">
        <v>3508</v>
      </c>
      <c r="F3509" s="1">
        <v>17</v>
      </c>
      <c r="G3509" s="1" t="s">
        <v>6210</v>
      </c>
      <c r="H3509" s="1" t="s">
        <v>6472</v>
      </c>
      <c r="I3509" s="1">
        <v>5</v>
      </c>
      <c r="L3509" s="1">
        <v>5</v>
      </c>
      <c r="M3509" s="1" t="s">
        <v>12796</v>
      </c>
      <c r="N3509" s="1" t="s">
        <v>13298</v>
      </c>
      <c r="S3509" s="1" t="s">
        <v>70</v>
      </c>
      <c r="T3509" s="1" t="s">
        <v>6596</v>
      </c>
      <c r="Y3509" s="1" t="s">
        <v>1266</v>
      </c>
      <c r="Z3509" s="1" t="s">
        <v>7391</v>
      </c>
      <c r="AC3509" s="1">
        <v>12</v>
      </c>
      <c r="AD3509" s="1" t="s">
        <v>150</v>
      </c>
      <c r="AE3509" s="1" t="s">
        <v>8731</v>
      </c>
    </row>
    <row r="3510" spans="1:72" ht="13.5" customHeight="1" x14ac:dyDescent="0.25">
      <c r="A3510" s="4" t="str">
        <f t="shared" si="105"/>
        <v>1687_풍각남면_319</v>
      </c>
      <c r="B3510" s="1">
        <v>1687</v>
      </c>
      <c r="C3510" s="1" t="s">
        <v>11322</v>
      </c>
      <c r="D3510" s="1" t="s">
        <v>11323</v>
      </c>
      <c r="E3510" s="1">
        <v>3509</v>
      </c>
      <c r="F3510" s="1">
        <v>17</v>
      </c>
      <c r="G3510" s="1" t="s">
        <v>6210</v>
      </c>
      <c r="H3510" s="1" t="s">
        <v>6472</v>
      </c>
      <c r="I3510" s="1">
        <v>5</v>
      </c>
      <c r="L3510" s="1">
        <v>5</v>
      </c>
      <c r="M3510" s="1" t="s">
        <v>12796</v>
      </c>
      <c r="N3510" s="1" t="s">
        <v>13298</v>
      </c>
      <c r="S3510" s="1" t="s">
        <v>70</v>
      </c>
      <c r="T3510" s="1" t="s">
        <v>6596</v>
      </c>
      <c r="Y3510" s="1" t="s">
        <v>6376</v>
      </c>
      <c r="Z3510" s="1" t="s">
        <v>7714</v>
      </c>
      <c r="AC3510" s="1">
        <v>9</v>
      </c>
      <c r="AD3510" s="1" t="s">
        <v>594</v>
      </c>
      <c r="AE3510" s="1" t="s">
        <v>8763</v>
      </c>
    </row>
    <row r="3511" spans="1:72" ht="13.5" customHeight="1" x14ac:dyDescent="0.25">
      <c r="A3511" s="4" t="str">
        <f t="shared" si="105"/>
        <v>1687_풍각남면_319</v>
      </c>
      <c r="B3511" s="1">
        <v>1687</v>
      </c>
      <c r="C3511" s="1" t="s">
        <v>11322</v>
      </c>
      <c r="D3511" s="1" t="s">
        <v>11323</v>
      </c>
      <c r="E3511" s="1">
        <v>3510</v>
      </c>
      <c r="F3511" s="1">
        <v>17</v>
      </c>
      <c r="G3511" s="1" t="s">
        <v>6210</v>
      </c>
      <c r="H3511" s="1" t="s">
        <v>6472</v>
      </c>
      <c r="I3511" s="1">
        <v>5</v>
      </c>
      <c r="L3511" s="1">
        <v>6</v>
      </c>
      <c r="M3511" s="1" t="s">
        <v>12797</v>
      </c>
      <c r="N3511" s="1" t="s">
        <v>9661</v>
      </c>
      <c r="T3511" s="1" t="s">
        <v>11368</v>
      </c>
      <c r="U3511" s="1" t="s">
        <v>721</v>
      </c>
      <c r="V3511" s="1" t="s">
        <v>6715</v>
      </c>
      <c r="W3511" s="1" t="s">
        <v>1729</v>
      </c>
      <c r="X3511" s="1" t="s">
        <v>7084</v>
      </c>
      <c r="Y3511" s="1" t="s">
        <v>6075</v>
      </c>
      <c r="Z3511" s="1" t="s">
        <v>7274</v>
      </c>
      <c r="AC3511" s="1">
        <v>68</v>
      </c>
      <c r="AD3511" s="1" t="s">
        <v>429</v>
      </c>
      <c r="AE3511" s="1" t="s">
        <v>8759</v>
      </c>
      <c r="AJ3511" s="1" t="s">
        <v>17</v>
      </c>
      <c r="AK3511" s="1" t="s">
        <v>8908</v>
      </c>
      <c r="AL3511" s="1" t="s">
        <v>51</v>
      </c>
      <c r="AM3511" s="1" t="s">
        <v>8849</v>
      </c>
      <c r="AT3511" s="1" t="s">
        <v>335</v>
      </c>
      <c r="AU3511" s="1" t="s">
        <v>6942</v>
      </c>
      <c r="AV3511" s="1" t="s">
        <v>5304</v>
      </c>
      <c r="AW3511" s="1" t="s">
        <v>9638</v>
      </c>
      <c r="BG3511" s="1" t="s">
        <v>335</v>
      </c>
      <c r="BH3511" s="1" t="s">
        <v>6942</v>
      </c>
      <c r="BI3511" s="1" t="s">
        <v>6040</v>
      </c>
      <c r="BJ3511" s="1" t="s">
        <v>10250</v>
      </c>
      <c r="BK3511" s="1" t="s">
        <v>6071</v>
      </c>
      <c r="BL3511" s="1" t="s">
        <v>10384</v>
      </c>
      <c r="BM3511" s="1" t="s">
        <v>6042</v>
      </c>
      <c r="BN3511" s="1" t="s">
        <v>10727</v>
      </c>
      <c r="BO3511" s="1" t="s">
        <v>78</v>
      </c>
      <c r="BP3511" s="1" t="s">
        <v>6689</v>
      </c>
      <c r="BQ3511" s="1" t="s">
        <v>5307</v>
      </c>
      <c r="BR3511" s="1" t="s">
        <v>11175</v>
      </c>
      <c r="BS3511" s="1" t="s">
        <v>564</v>
      </c>
      <c r="BT3511" s="1" t="s">
        <v>8918</v>
      </c>
    </row>
    <row r="3512" spans="1:72" ht="13.5" customHeight="1" x14ac:dyDescent="0.25">
      <c r="A3512" s="4" t="str">
        <f t="shared" si="105"/>
        <v>1687_풍각남면_319</v>
      </c>
      <c r="B3512" s="1">
        <v>1687</v>
      </c>
      <c r="C3512" s="1" t="s">
        <v>11322</v>
      </c>
      <c r="D3512" s="1" t="s">
        <v>11323</v>
      </c>
      <c r="E3512" s="1">
        <v>3511</v>
      </c>
      <c r="F3512" s="1">
        <v>17</v>
      </c>
      <c r="G3512" s="1" t="s">
        <v>6210</v>
      </c>
      <c r="H3512" s="1" t="s">
        <v>6472</v>
      </c>
      <c r="I3512" s="1">
        <v>5</v>
      </c>
      <c r="L3512" s="1">
        <v>6</v>
      </c>
      <c r="M3512" s="1" t="s">
        <v>12797</v>
      </c>
      <c r="N3512" s="1" t="s">
        <v>9661</v>
      </c>
      <c r="S3512" s="1" t="s">
        <v>52</v>
      </c>
      <c r="T3512" s="1" t="s">
        <v>6593</v>
      </c>
      <c r="W3512" s="1" t="s">
        <v>145</v>
      </c>
      <c r="X3512" s="1" t="s">
        <v>7059</v>
      </c>
      <c r="Y3512" s="1" t="s">
        <v>140</v>
      </c>
      <c r="Z3512" s="1" t="s">
        <v>7129</v>
      </c>
      <c r="AC3512" s="1">
        <v>36</v>
      </c>
      <c r="AD3512" s="1" t="s">
        <v>76</v>
      </c>
      <c r="AE3512" s="1" t="s">
        <v>8719</v>
      </c>
      <c r="AJ3512" s="1" t="s">
        <v>17</v>
      </c>
      <c r="AK3512" s="1" t="s">
        <v>8908</v>
      </c>
      <c r="AL3512" s="1" t="s">
        <v>51</v>
      </c>
      <c r="AM3512" s="1" t="s">
        <v>8849</v>
      </c>
      <c r="AT3512" s="1" t="s">
        <v>78</v>
      </c>
      <c r="AU3512" s="1" t="s">
        <v>6689</v>
      </c>
      <c r="AV3512" s="1" t="s">
        <v>4617</v>
      </c>
      <c r="AW3512" s="1" t="s">
        <v>7381</v>
      </c>
      <c r="BG3512" s="1" t="s">
        <v>78</v>
      </c>
      <c r="BH3512" s="1" t="s">
        <v>6689</v>
      </c>
      <c r="BI3512" s="1" t="s">
        <v>3696</v>
      </c>
      <c r="BJ3512" s="1" t="s">
        <v>9588</v>
      </c>
      <c r="BK3512" s="1" t="s">
        <v>4620</v>
      </c>
      <c r="BL3512" s="1" t="s">
        <v>9933</v>
      </c>
      <c r="BM3512" s="1" t="s">
        <v>5739</v>
      </c>
      <c r="BN3512" s="1" t="s">
        <v>10276</v>
      </c>
      <c r="BO3512" s="1" t="s">
        <v>78</v>
      </c>
      <c r="BP3512" s="1" t="s">
        <v>6689</v>
      </c>
      <c r="BQ3512" s="1" t="s">
        <v>6377</v>
      </c>
      <c r="BR3512" s="1" t="s">
        <v>12256</v>
      </c>
      <c r="BS3512" s="1" t="s">
        <v>1060</v>
      </c>
      <c r="BT3512" s="1" t="s">
        <v>8923</v>
      </c>
    </row>
    <row r="3513" spans="1:72" ht="13.5" customHeight="1" x14ac:dyDescent="0.25">
      <c r="A3513" s="4" t="str">
        <f t="shared" si="105"/>
        <v>1687_풍각남면_319</v>
      </c>
      <c r="B3513" s="1">
        <v>1687</v>
      </c>
      <c r="C3513" s="1" t="s">
        <v>11322</v>
      </c>
      <c r="D3513" s="1" t="s">
        <v>11323</v>
      </c>
      <c r="E3513" s="1">
        <v>3512</v>
      </c>
      <c r="F3513" s="1">
        <v>18</v>
      </c>
      <c r="G3513" s="1" t="s">
        <v>13601</v>
      </c>
      <c r="H3513" s="1" t="s">
        <v>13602</v>
      </c>
      <c r="I3513" s="1">
        <v>1</v>
      </c>
      <c r="J3513" s="1" t="s">
        <v>11327</v>
      </c>
      <c r="K3513" s="1" t="s">
        <v>6575</v>
      </c>
      <c r="L3513" s="1">
        <v>1</v>
      </c>
      <c r="M3513" s="1" t="s">
        <v>12798</v>
      </c>
      <c r="N3513" s="1" t="s">
        <v>13299</v>
      </c>
      <c r="T3513" s="1" t="s">
        <v>11368</v>
      </c>
      <c r="U3513" s="1" t="s">
        <v>6378</v>
      </c>
      <c r="V3513" s="1" t="s">
        <v>7050</v>
      </c>
      <c r="W3513" s="1" t="s">
        <v>6379</v>
      </c>
      <c r="X3513" s="1" t="s">
        <v>7109</v>
      </c>
      <c r="Y3513" s="1" t="s">
        <v>6380</v>
      </c>
      <c r="Z3513" s="1" t="s">
        <v>8687</v>
      </c>
      <c r="AC3513" s="1">
        <v>60</v>
      </c>
      <c r="AD3513" s="1" t="s">
        <v>312</v>
      </c>
      <c r="AE3513" s="1" t="s">
        <v>8746</v>
      </c>
      <c r="AJ3513" s="1" t="s">
        <v>17</v>
      </c>
      <c r="AK3513" s="1" t="s">
        <v>8908</v>
      </c>
      <c r="AL3513" s="1" t="s">
        <v>106</v>
      </c>
      <c r="AM3513" s="1" t="s">
        <v>8894</v>
      </c>
      <c r="AT3513" s="1" t="s">
        <v>60</v>
      </c>
      <c r="AU3513" s="1" t="s">
        <v>7012</v>
      </c>
      <c r="AV3513" s="1" t="s">
        <v>1783</v>
      </c>
      <c r="AW3513" s="1" t="s">
        <v>7916</v>
      </c>
      <c r="BG3513" s="1" t="s">
        <v>60</v>
      </c>
      <c r="BH3513" s="1" t="s">
        <v>7012</v>
      </c>
      <c r="BI3513" s="1" t="s">
        <v>6381</v>
      </c>
      <c r="BJ3513" s="1" t="s">
        <v>10319</v>
      </c>
      <c r="BK3513" s="1" t="s">
        <v>60</v>
      </c>
      <c r="BL3513" s="1" t="s">
        <v>7012</v>
      </c>
      <c r="BM3513" s="1" t="s">
        <v>2781</v>
      </c>
      <c r="BN3513" s="1" t="s">
        <v>9825</v>
      </c>
      <c r="BO3513" s="1" t="s">
        <v>60</v>
      </c>
      <c r="BP3513" s="1" t="s">
        <v>7012</v>
      </c>
      <c r="BQ3513" s="1" t="s">
        <v>6382</v>
      </c>
      <c r="BR3513" s="1" t="s">
        <v>11972</v>
      </c>
      <c r="BS3513" s="1" t="s">
        <v>56</v>
      </c>
      <c r="BT3513" s="1" t="s">
        <v>11552</v>
      </c>
    </row>
    <row r="3514" spans="1:72" ht="13.5" customHeight="1" x14ac:dyDescent="0.25">
      <c r="A3514" s="4" t="str">
        <f t="shared" si="105"/>
        <v>1687_풍각남면_319</v>
      </c>
      <c r="B3514" s="1">
        <v>1687</v>
      </c>
      <c r="C3514" s="1" t="s">
        <v>11322</v>
      </c>
      <c r="D3514" s="1" t="s">
        <v>11323</v>
      </c>
      <c r="E3514" s="1">
        <v>3513</v>
      </c>
      <c r="F3514" s="1">
        <v>17</v>
      </c>
      <c r="G3514" s="1" t="s">
        <v>13601</v>
      </c>
      <c r="H3514" s="1" t="s">
        <v>13602</v>
      </c>
      <c r="I3514" s="1">
        <v>1</v>
      </c>
      <c r="L3514" s="1">
        <v>1</v>
      </c>
      <c r="M3514" s="1" t="s">
        <v>12798</v>
      </c>
      <c r="N3514" s="1" t="s">
        <v>13299</v>
      </c>
      <c r="S3514" s="1" t="s">
        <v>68</v>
      </c>
      <c r="T3514" s="1" t="s">
        <v>6595</v>
      </c>
      <c r="W3514" s="1" t="s">
        <v>98</v>
      </c>
      <c r="X3514" s="1" t="s">
        <v>11439</v>
      </c>
      <c r="Y3514" s="1" t="s">
        <v>140</v>
      </c>
      <c r="Z3514" s="1" t="s">
        <v>7129</v>
      </c>
      <c r="AC3514" s="1">
        <v>74</v>
      </c>
      <c r="AD3514" s="1" t="s">
        <v>240</v>
      </c>
      <c r="AE3514" s="1" t="s">
        <v>8740</v>
      </c>
    </row>
    <row r="3515" spans="1:72" ht="13.5" customHeight="1" x14ac:dyDescent="0.25">
      <c r="A3515" s="4" t="str">
        <f t="shared" si="105"/>
        <v>1687_풍각남면_319</v>
      </c>
      <c r="B3515" s="1">
        <v>1687</v>
      </c>
      <c r="C3515" s="1" t="s">
        <v>11322</v>
      </c>
      <c r="D3515" s="1" t="s">
        <v>11323</v>
      </c>
      <c r="E3515" s="1">
        <v>3514</v>
      </c>
      <c r="F3515" s="1">
        <v>18</v>
      </c>
      <c r="G3515" s="1" t="s">
        <v>13601</v>
      </c>
      <c r="H3515" s="1" t="s">
        <v>13602</v>
      </c>
      <c r="I3515" s="1">
        <v>1</v>
      </c>
      <c r="L3515" s="1">
        <v>2</v>
      </c>
      <c r="M3515" s="1" t="s">
        <v>12799</v>
      </c>
      <c r="N3515" s="1" t="s">
        <v>13300</v>
      </c>
      <c r="T3515" s="1" t="s">
        <v>11368</v>
      </c>
      <c r="U3515" s="1" t="s">
        <v>1449</v>
      </c>
      <c r="V3515" s="1" t="s">
        <v>6762</v>
      </c>
      <c r="W3515" s="1" t="s">
        <v>3491</v>
      </c>
      <c r="X3515" s="1" t="s">
        <v>7098</v>
      </c>
      <c r="Y3515" s="1" t="s">
        <v>603</v>
      </c>
      <c r="Z3515" s="1" t="s">
        <v>8688</v>
      </c>
      <c r="AC3515" s="1">
        <v>55</v>
      </c>
      <c r="AD3515" s="1" t="s">
        <v>431</v>
      </c>
      <c r="AE3515" s="1" t="s">
        <v>8760</v>
      </c>
      <c r="AJ3515" s="1" t="s">
        <v>17</v>
      </c>
      <c r="AK3515" s="1" t="s">
        <v>8908</v>
      </c>
      <c r="AL3515" s="1" t="s">
        <v>51</v>
      </c>
      <c r="AM3515" s="1" t="s">
        <v>8849</v>
      </c>
      <c r="AN3515" s="1" t="s">
        <v>4631</v>
      </c>
      <c r="AO3515" s="1" t="s">
        <v>8988</v>
      </c>
      <c r="AP3515" s="1" t="s">
        <v>58</v>
      </c>
      <c r="AQ3515" s="1" t="s">
        <v>6774</v>
      </c>
      <c r="AR3515" s="1" t="s">
        <v>6383</v>
      </c>
      <c r="AS3515" s="1" t="s">
        <v>9160</v>
      </c>
      <c r="AT3515" s="1" t="s">
        <v>44</v>
      </c>
      <c r="AU3515" s="1" t="s">
        <v>6669</v>
      </c>
      <c r="AV3515" s="1" t="s">
        <v>5309</v>
      </c>
      <c r="AW3515" s="1" t="s">
        <v>9639</v>
      </c>
      <c r="BB3515" s="1" t="s">
        <v>46</v>
      </c>
      <c r="BC3515" s="1" t="s">
        <v>6783</v>
      </c>
      <c r="BD3515" s="1" t="s">
        <v>13804</v>
      </c>
      <c r="BE3515" s="1" t="s">
        <v>11482</v>
      </c>
      <c r="BG3515" s="1" t="s">
        <v>44</v>
      </c>
      <c r="BH3515" s="1" t="s">
        <v>6669</v>
      </c>
      <c r="BI3515" s="1" t="s">
        <v>657</v>
      </c>
      <c r="BJ3515" s="1" t="s">
        <v>9274</v>
      </c>
      <c r="BK3515" s="1" t="s">
        <v>44</v>
      </c>
      <c r="BL3515" s="1" t="s">
        <v>6669</v>
      </c>
      <c r="BM3515" s="1" t="s">
        <v>6384</v>
      </c>
      <c r="BN3515" s="1" t="s">
        <v>10751</v>
      </c>
      <c r="BO3515" s="1" t="s">
        <v>44</v>
      </c>
      <c r="BP3515" s="1" t="s">
        <v>6669</v>
      </c>
      <c r="BQ3515" s="1" t="s">
        <v>3500</v>
      </c>
      <c r="BR3515" s="1" t="s">
        <v>9484</v>
      </c>
      <c r="BS3515" s="1" t="s">
        <v>108</v>
      </c>
      <c r="BT3515" s="1" t="s">
        <v>8869</v>
      </c>
    </row>
    <row r="3516" spans="1:72" ht="13.5" customHeight="1" x14ac:dyDescent="0.25">
      <c r="A3516" s="4" t="str">
        <f t="shared" si="105"/>
        <v>1687_풍각남면_319</v>
      </c>
      <c r="B3516" s="1">
        <v>1687</v>
      </c>
      <c r="C3516" s="1" t="s">
        <v>11322</v>
      </c>
      <c r="D3516" s="1" t="s">
        <v>11323</v>
      </c>
      <c r="E3516" s="1">
        <v>3515</v>
      </c>
      <c r="F3516" s="1">
        <v>17</v>
      </c>
      <c r="G3516" s="1" t="s">
        <v>13601</v>
      </c>
      <c r="H3516" s="1" t="s">
        <v>13602</v>
      </c>
      <c r="I3516" s="1">
        <v>1</v>
      </c>
      <c r="L3516" s="1">
        <v>2</v>
      </c>
      <c r="M3516" s="1" t="s">
        <v>12799</v>
      </c>
      <c r="N3516" s="1" t="s">
        <v>13300</v>
      </c>
      <c r="S3516" s="1" t="s">
        <v>52</v>
      </c>
      <c r="T3516" s="1" t="s">
        <v>6593</v>
      </c>
      <c r="U3516" s="1" t="s">
        <v>53</v>
      </c>
      <c r="V3516" s="1" t="s">
        <v>6668</v>
      </c>
      <c r="Y3516" s="1" t="s">
        <v>13428</v>
      </c>
      <c r="Z3516" s="1" t="s">
        <v>13430</v>
      </c>
      <c r="AC3516" s="1">
        <v>57</v>
      </c>
      <c r="AD3516" s="1" t="s">
        <v>2010</v>
      </c>
      <c r="AE3516" s="1" t="s">
        <v>8771</v>
      </c>
      <c r="AJ3516" s="1" t="s">
        <v>17</v>
      </c>
      <c r="AK3516" s="1" t="s">
        <v>8908</v>
      </c>
      <c r="AL3516" s="1" t="s">
        <v>51</v>
      </c>
      <c r="AM3516" s="1" t="s">
        <v>8849</v>
      </c>
      <c r="AN3516" s="1" t="s">
        <v>57</v>
      </c>
      <c r="AO3516" s="1" t="s">
        <v>8919</v>
      </c>
      <c r="AP3516" s="1" t="s">
        <v>58</v>
      </c>
      <c r="AQ3516" s="1" t="s">
        <v>6774</v>
      </c>
      <c r="AR3516" s="1" t="s">
        <v>6385</v>
      </c>
      <c r="AS3516" s="1" t="s">
        <v>9161</v>
      </c>
      <c r="AT3516" s="1" t="s">
        <v>44</v>
      </c>
      <c r="AU3516" s="1" t="s">
        <v>6669</v>
      </c>
      <c r="AV3516" s="1" t="s">
        <v>6386</v>
      </c>
      <c r="AW3516" s="1" t="s">
        <v>9743</v>
      </c>
      <c r="BB3516" s="1" t="s">
        <v>46</v>
      </c>
      <c r="BC3516" s="1" t="s">
        <v>6783</v>
      </c>
      <c r="BD3516" s="1" t="s">
        <v>4613</v>
      </c>
      <c r="BE3516" s="1" t="s">
        <v>8237</v>
      </c>
      <c r="BI3516" s="1" t="s">
        <v>6387</v>
      </c>
      <c r="BJ3516" s="1" t="s">
        <v>10320</v>
      </c>
      <c r="BK3516" s="1" t="s">
        <v>44</v>
      </c>
      <c r="BL3516" s="1" t="s">
        <v>6669</v>
      </c>
      <c r="BM3516" s="1" t="s">
        <v>6388</v>
      </c>
      <c r="BN3516" s="1" t="s">
        <v>10752</v>
      </c>
      <c r="BO3516" s="1" t="s">
        <v>60</v>
      </c>
      <c r="BP3516" s="1" t="s">
        <v>7012</v>
      </c>
      <c r="BQ3516" s="1" t="s">
        <v>6389</v>
      </c>
      <c r="BR3516" s="1" t="s">
        <v>12070</v>
      </c>
      <c r="BS3516" s="1" t="s">
        <v>56</v>
      </c>
      <c r="BT3516" s="1" t="s">
        <v>11552</v>
      </c>
    </row>
    <row r="3517" spans="1:72" ht="13.5" customHeight="1" x14ac:dyDescent="0.25">
      <c r="A3517" s="4" t="str">
        <f t="shared" si="105"/>
        <v>1687_풍각남면_319</v>
      </c>
      <c r="B3517" s="1">
        <v>1687</v>
      </c>
      <c r="C3517" s="1" t="s">
        <v>11322</v>
      </c>
      <c r="D3517" s="1" t="s">
        <v>11323</v>
      </c>
      <c r="E3517" s="1">
        <v>3516</v>
      </c>
      <c r="F3517" s="1">
        <v>18</v>
      </c>
      <c r="G3517" s="1" t="s">
        <v>13601</v>
      </c>
      <c r="H3517" s="1" t="s">
        <v>13602</v>
      </c>
      <c r="I3517" s="1">
        <v>1</v>
      </c>
      <c r="L3517" s="1">
        <v>3</v>
      </c>
      <c r="M3517" s="1" t="s">
        <v>6390</v>
      </c>
      <c r="N3517" s="1" t="s">
        <v>8329</v>
      </c>
      <c r="T3517" s="1" t="s">
        <v>11369</v>
      </c>
      <c r="U3517" s="1" t="s">
        <v>6378</v>
      </c>
      <c r="V3517" s="1" t="s">
        <v>7050</v>
      </c>
      <c r="Y3517" s="1" t="s">
        <v>6390</v>
      </c>
      <c r="Z3517" s="1" t="s">
        <v>8329</v>
      </c>
      <c r="AC3517" s="1">
        <v>74</v>
      </c>
      <c r="AD3517" s="1" t="s">
        <v>240</v>
      </c>
      <c r="AE3517" s="1" t="s">
        <v>8740</v>
      </c>
      <c r="AJ3517" s="1" t="s">
        <v>17</v>
      </c>
      <c r="AK3517" s="1" t="s">
        <v>8908</v>
      </c>
      <c r="AL3517" s="1" t="s">
        <v>51</v>
      </c>
      <c r="AM3517" s="1" t="s">
        <v>8849</v>
      </c>
      <c r="AT3517" s="1" t="s">
        <v>216</v>
      </c>
      <c r="AU3517" s="1" t="s">
        <v>13344</v>
      </c>
      <c r="AV3517" s="1" t="s">
        <v>3237</v>
      </c>
      <c r="AW3517" s="1" t="s">
        <v>9744</v>
      </c>
      <c r="BB3517" s="1" t="s">
        <v>53</v>
      </c>
      <c r="BC3517" s="1" t="s">
        <v>6668</v>
      </c>
      <c r="BD3517" s="1" t="s">
        <v>6391</v>
      </c>
      <c r="BE3517" s="1" t="s">
        <v>11875</v>
      </c>
      <c r="BG3517" s="1" t="s">
        <v>216</v>
      </c>
      <c r="BH3517" s="1" t="s">
        <v>13344</v>
      </c>
      <c r="BI3517" s="1" t="s">
        <v>6392</v>
      </c>
      <c r="BJ3517" s="1" t="s">
        <v>8023</v>
      </c>
      <c r="BK3517" s="1" t="s">
        <v>216</v>
      </c>
      <c r="BL3517" s="1" t="s">
        <v>13344</v>
      </c>
      <c r="BM3517" s="1" t="s">
        <v>5555</v>
      </c>
      <c r="BN3517" s="1" t="s">
        <v>10263</v>
      </c>
      <c r="BO3517" s="1" t="s">
        <v>148</v>
      </c>
      <c r="BP3517" s="1" t="s">
        <v>11401</v>
      </c>
      <c r="BQ3517" s="1" t="s">
        <v>6393</v>
      </c>
      <c r="BR3517" s="1" t="s">
        <v>11274</v>
      </c>
      <c r="BS3517" s="1" t="s">
        <v>51</v>
      </c>
      <c r="BT3517" s="1" t="s">
        <v>8849</v>
      </c>
    </row>
    <row r="3518" spans="1:72" ht="13.5" customHeight="1" x14ac:dyDescent="0.25">
      <c r="A3518" s="4" t="str">
        <f t="shared" si="105"/>
        <v>1687_풍각남면_319</v>
      </c>
      <c r="B3518" s="1">
        <v>1687</v>
      </c>
      <c r="C3518" s="1" t="s">
        <v>11322</v>
      </c>
      <c r="D3518" s="1" t="s">
        <v>11323</v>
      </c>
      <c r="E3518" s="1">
        <v>3517</v>
      </c>
      <c r="F3518" s="1">
        <v>18</v>
      </c>
      <c r="G3518" s="1" t="s">
        <v>13601</v>
      </c>
      <c r="H3518" s="1" t="s">
        <v>13602</v>
      </c>
      <c r="I3518" s="1">
        <v>1</v>
      </c>
      <c r="L3518" s="1">
        <v>4</v>
      </c>
      <c r="M3518" s="1" t="s">
        <v>12376</v>
      </c>
      <c r="N3518" s="1" t="s">
        <v>12866</v>
      </c>
      <c r="T3518" s="1" t="s">
        <v>11368</v>
      </c>
      <c r="U3518" s="1" t="s">
        <v>13619</v>
      </c>
      <c r="V3518" s="1" t="s">
        <v>7050</v>
      </c>
      <c r="W3518" s="1" t="s">
        <v>98</v>
      </c>
      <c r="X3518" s="1" t="s">
        <v>11439</v>
      </c>
      <c r="Y3518" s="1" t="s">
        <v>1154</v>
      </c>
      <c r="Z3518" s="1" t="s">
        <v>7359</v>
      </c>
      <c r="AC3518" s="1">
        <v>69</v>
      </c>
      <c r="AD3518" s="1" t="s">
        <v>594</v>
      </c>
      <c r="AE3518" s="1" t="s">
        <v>8763</v>
      </c>
      <c r="AJ3518" s="1" t="s">
        <v>17</v>
      </c>
      <c r="AK3518" s="1" t="s">
        <v>8908</v>
      </c>
      <c r="AL3518" s="1" t="s">
        <v>51</v>
      </c>
      <c r="AM3518" s="1" t="s">
        <v>8849</v>
      </c>
      <c r="AT3518" s="1" t="s">
        <v>159</v>
      </c>
      <c r="AU3518" s="1" t="s">
        <v>9166</v>
      </c>
      <c r="AV3518" s="1" t="s">
        <v>6394</v>
      </c>
      <c r="AW3518" s="1" t="s">
        <v>9745</v>
      </c>
      <c r="BG3518" s="1" t="s">
        <v>60</v>
      </c>
      <c r="BH3518" s="1" t="s">
        <v>7012</v>
      </c>
      <c r="BI3518" s="1" t="s">
        <v>1237</v>
      </c>
      <c r="BJ3518" s="1" t="s">
        <v>8305</v>
      </c>
      <c r="BK3518" s="1" t="s">
        <v>60</v>
      </c>
      <c r="BL3518" s="1" t="s">
        <v>7012</v>
      </c>
      <c r="BM3518" s="1" t="s">
        <v>6395</v>
      </c>
      <c r="BN3518" s="1" t="s">
        <v>10753</v>
      </c>
      <c r="BO3518" s="1" t="s">
        <v>60</v>
      </c>
      <c r="BP3518" s="1" t="s">
        <v>7012</v>
      </c>
      <c r="BQ3518" s="1" t="s">
        <v>4611</v>
      </c>
      <c r="BR3518" s="1" t="s">
        <v>12245</v>
      </c>
      <c r="BS3518" s="1" t="s">
        <v>497</v>
      </c>
      <c r="BT3518" s="1" t="s">
        <v>8848</v>
      </c>
    </row>
    <row r="3519" spans="1:72" ht="13.5" customHeight="1" x14ac:dyDescent="0.25">
      <c r="A3519" s="4" t="str">
        <f t="shared" ref="A3519:A3544" si="106">HYPERLINK("http://kyu.snu.ac.kr/sdhj/index.jsp?type=hj/GK14817_00IH_0001_0320.jpg","1687_풍각남면_320")</f>
        <v>1687_풍각남면_320</v>
      </c>
      <c r="B3519" s="1">
        <v>1687</v>
      </c>
      <c r="C3519" s="1" t="s">
        <v>11322</v>
      </c>
      <c r="D3519" s="1" t="s">
        <v>11323</v>
      </c>
      <c r="E3519" s="1">
        <v>3518</v>
      </c>
      <c r="F3519" s="1">
        <v>18</v>
      </c>
      <c r="G3519" s="1" t="s">
        <v>13601</v>
      </c>
      <c r="H3519" s="1" t="s">
        <v>13602</v>
      </c>
      <c r="I3519" s="1">
        <v>1</v>
      </c>
      <c r="L3519" s="1">
        <v>5</v>
      </c>
      <c r="M3519" s="1" t="s">
        <v>12800</v>
      </c>
      <c r="N3519" s="1" t="s">
        <v>13301</v>
      </c>
      <c r="T3519" s="1" t="s">
        <v>11368</v>
      </c>
      <c r="U3519" s="1" t="s">
        <v>6396</v>
      </c>
      <c r="V3519" s="1" t="s">
        <v>7051</v>
      </c>
      <c r="W3519" s="1" t="s">
        <v>98</v>
      </c>
      <c r="X3519" s="1" t="s">
        <v>11439</v>
      </c>
      <c r="Y3519" s="1" t="s">
        <v>5379</v>
      </c>
      <c r="Z3519" s="1" t="s">
        <v>8689</v>
      </c>
      <c r="AC3519" s="1">
        <v>57</v>
      </c>
      <c r="AD3519" s="1" t="s">
        <v>2010</v>
      </c>
      <c r="AE3519" s="1" t="s">
        <v>8771</v>
      </c>
      <c r="AJ3519" s="1" t="s">
        <v>17</v>
      </c>
      <c r="AK3519" s="1" t="s">
        <v>8908</v>
      </c>
      <c r="AL3519" s="1" t="s">
        <v>56</v>
      </c>
      <c r="AM3519" s="1" t="s">
        <v>11552</v>
      </c>
      <c r="AT3519" s="1" t="s">
        <v>60</v>
      </c>
      <c r="AU3519" s="1" t="s">
        <v>7012</v>
      </c>
      <c r="AV3519" s="1" t="s">
        <v>2828</v>
      </c>
      <c r="AW3519" s="1" t="s">
        <v>9429</v>
      </c>
      <c r="BG3519" s="1" t="s">
        <v>60</v>
      </c>
      <c r="BH3519" s="1" t="s">
        <v>7012</v>
      </c>
      <c r="BI3519" s="1" t="s">
        <v>48</v>
      </c>
      <c r="BJ3519" s="1" t="s">
        <v>7854</v>
      </c>
      <c r="BK3519" s="1" t="s">
        <v>60</v>
      </c>
      <c r="BL3519" s="1" t="s">
        <v>7012</v>
      </c>
      <c r="BM3519" s="1" t="s">
        <v>1431</v>
      </c>
      <c r="BN3519" s="1" t="s">
        <v>10449</v>
      </c>
      <c r="BO3519" s="1" t="s">
        <v>60</v>
      </c>
      <c r="BP3519" s="1" t="s">
        <v>7012</v>
      </c>
      <c r="BQ3519" s="1" t="s">
        <v>2816</v>
      </c>
      <c r="BR3519" s="1" t="s">
        <v>10976</v>
      </c>
      <c r="BS3519" s="1" t="s">
        <v>51</v>
      </c>
      <c r="BT3519" s="1" t="s">
        <v>8849</v>
      </c>
    </row>
    <row r="3520" spans="1:72" ht="13.5" customHeight="1" x14ac:dyDescent="0.25">
      <c r="A3520" s="4" t="str">
        <f t="shared" si="106"/>
        <v>1687_풍각남면_320</v>
      </c>
      <c r="B3520" s="1">
        <v>1687</v>
      </c>
      <c r="C3520" s="1" t="s">
        <v>11322</v>
      </c>
      <c r="D3520" s="1" t="s">
        <v>11323</v>
      </c>
      <c r="E3520" s="1">
        <v>3519</v>
      </c>
      <c r="F3520" s="1">
        <v>17</v>
      </c>
      <c r="G3520" s="1" t="s">
        <v>13601</v>
      </c>
      <c r="H3520" s="1" t="s">
        <v>13602</v>
      </c>
      <c r="I3520" s="1">
        <v>1</v>
      </c>
      <c r="L3520" s="1">
        <v>5</v>
      </c>
      <c r="M3520" s="1" t="s">
        <v>12800</v>
      </c>
      <c r="N3520" s="1" t="s">
        <v>13301</v>
      </c>
      <c r="S3520" s="1" t="s">
        <v>52</v>
      </c>
      <c r="T3520" s="1" t="s">
        <v>6593</v>
      </c>
      <c r="U3520" s="1" t="s">
        <v>83</v>
      </c>
      <c r="V3520" s="1" t="s">
        <v>11397</v>
      </c>
      <c r="W3520" s="1" t="s">
        <v>84</v>
      </c>
      <c r="X3520" s="1" t="s">
        <v>11440</v>
      </c>
      <c r="Y3520" s="1" t="s">
        <v>6397</v>
      </c>
      <c r="Z3520" s="1" t="s">
        <v>8690</v>
      </c>
      <c r="AC3520" s="1">
        <v>59</v>
      </c>
      <c r="AD3520" s="1" t="s">
        <v>776</v>
      </c>
      <c r="AE3520" s="1" t="s">
        <v>8768</v>
      </c>
      <c r="AJ3520" s="1" t="s">
        <v>17</v>
      </c>
      <c r="AK3520" s="1" t="s">
        <v>8908</v>
      </c>
      <c r="AL3520" s="1" t="s">
        <v>86</v>
      </c>
      <c r="AM3520" s="1" t="s">
        <v>8853</v>
      </c>
      <c r="AT3520" s="1" t="s">
        <v>60</v>
      </c>
      <c r="AU3520" s="1" t="s">
        <v>7012</v>
      </c>
      <c r="AV3520" s="1" t="s">
        <v>2474</v>
      </c>
      <c r="AW3520" s="1" t="s">
        <v>8294</v>
      </c>
      <c r="BG3520" s="1" t="s">
        <v>60</v>
      </c>
      <c r="BH3520" s="1" t="s">
        <v>7012</v>
      </c>
      <c r="BI3520" s="1" t="s">
        <v>6398</v>
      </c>
      <c r="BJ3520" s="1" t="s">
        <v>9596</v>
      </c>
      <c r="BK3520" s="1" t="s">
        <v>60</v>
      </c>
      <c r="BL3520" s="1" t="s">
        <v>7012</v>
      </c>
      <c r="BM3520" s="1" t="s">
        <v>6399</v>
      </c>
      <c r="BN3520" s="1" t="s">
        <v>10754</v>
      </c>
      <c r="BO3520" s="1" t="s">
        <v>60</v>
      </c>
      <c r="BP3520" s="1" t="s">
        <v>7012</v>
      </c>
      <c r="BQ3520" s="1" t="s">
        <v>6400</v>
      </c>
      <c r="BR3520" s="1" t="s">
        <v>11275</v>
      </c>
      <c r="BS3520" s="1" t="s">
        <v>351</v>
      </c>
      <c r="BT3520" s="1" t="s">
        <v>8854</v>
      </c>
    </row>
    <row r="3521" spans="1:72" ht="13.5" customHeight="1" x14ac:dyDescent="0.25">
      <c r="A3521" s="4" t="str">
        <f t="shared" si="106"/>
        <v>1687_풍각남면_320</v>
      </c>
      <c r="B3521" s="1">
        <v>1687</v>
      </c>
      <c r="C3521" s="1" t="s">
        <v>11322</v>
      </c>
      <c r="D3521" s="1" t="s">
        <v>11323</v>
      </c>
      <c r="E3521" s="1">
        <v>3520</v>
      </c>
      <c r="F3521" s="1">
        <v>18</v>
      </c>
      <c r="G3521" s="1" t="s">
        <v>13601</v>
      </c>
      <c r="H3521" s="1" t="s">
        <v>13602</v>
      </c>
      <c r="I3521" s="1">
        <v>1</v>
      </c>
      <c r="L3521" s="1">
        <v>6</v>
      </c>
      <c r="M3521" s="1" t="s">
        <v>2041</v>
      </c>
      <c r="N3521" s="1" t="s">
        <v>8002</v>
      </c>
      <c r="T3521" s="1" t="s">
        <v>11369</v>
      </c>
      <c r="U3521" s="1" t="s">
        <v>2255</v>
      </c>
      <c r="V3521" s="1" t="s">
        <v>6811</v>
      </c>
      <c r="Y3521" s="1" t="s">
        <v>2041</v>
      </c>
      <c r="Z3521" s="1" t="s">
        <v>8002</v>
      </c>
      <c r="AC3521" s="1">
        <v>53</v>
      </c>
      <c r="AD3521" s="1" t="s">
        <v>146</v>
      </c>
      <c r="AE3521" s="1" t="s">
        <v>8730</v>
      </c>
      <c r="AJ3521" s="1" t="s">
        <v>17</v>
      </c>
      <c r="AK3521" s="1" t="s">
        <v>8908</v>
      </c>
      <c r="AL3521" s="1" t="s">
        <v>56</v>
      </c>
      <c r="AM3521" s="1" t="s">
        <v>11552</v>
      </c>
      <c r="AN3521" s="1" t="s">
        <v>41</v>
      </c>
      <c r="AO3521" s="1" t="s">
        <v>6620</v>
      </c>
      <c r="AP3521" s="1" t="s">
        <v>173</v>
      </c>
      <c r="AQ3521" s="1" t="s">
        <v>6934</v>
      </c>
      <c r="AR3521" s="1" t="s">
        <v>6401</v>
      </c>
      <c r="AS3521" s="1" t="s">
        <v>11660</v>
      </c>
      <c r="AT3521" s="1" t="s">
        <v>44</v>
      </c>
      <c r="AU3521" s="1" t="s">
        <v>6669</v>
      </c>
      <c r="AV3521" s="1" t="s">
        <v>6402</v>
      </c>
      <c r="AW3521" s="1" t="s">
        <v>9746</v>
      </c>
      <c r="BB3521" s="1" t="s">
        <v>46</v>
      </c>
      <c r="BC3521" s="1" t="s">
        <v>6783</v>
      </c>
      <c r="BD3521" s="1" t="s">
        <v>883</v>
      </c>
      <c r="BE3521" s="1" t="s">
        <v>7284</v>
      </c>
      <c r="BG3521" s="1" t="s">
        <v>44</v>
      </c>
      <c r="BH3521" s="1" t="s">
        <v>6669</v>
      </c>
      <c r="BI3521" s="1" t="s">
        <v>1246</v>
      </c>
      <c r="BJ3521" s="1" t="s">
        <v>7384</v>
      </c>
      <c r="BK3521" s="1" t="s">
        <v>44</v>
      </c>
      <c r="BL3521" s="1" t="s">
        <v>6669</v>
      </c>
      <c r="BM3521" s="1" t="s">
        <v>6403</v>
      </c>
      <c r="BN3521" s="1" t="s">
        <v>8476</v>
      </c>
      <c r="BO3521" s="1" t="s">
        <v>44</v>
      </c>
      <c r="BP3521" s="1" t="s">
        <v>6669</v>
      </c>
      <c r="BQ3521" s="1" t="s">
        <v>6404</v>
      </c>
      <c r="BR3521" s="1" t="s">
        <v>11276</v>
      </c>
      <c r="BS3521" s="1" t="s">
        <v>56</v>
      </c>
      <c r="BT3521" s="1" t="s">
        <v>11552</v>
      </c>
    </row>
    <row r="3522" spans="1:72" ht="13.5" customHeight="1" x14ac:dyDescent="0.25">
      <c r="A3522" s="4" t="str">
        <f t="shared" si="106"/>
        <v>1687_풍각남면_320</v>
      </c>
      <c r="B3522" s="1">
        <v>1687</v>
      </c>
      <c r="C3522" s="1" t="s">
        <v>11322</v>
      </c>
      <c r="D3522" s="1" t="s">
        <v>11323</v>
      </c>
      <c r="E3522" s="1">
        <v>3521</v>
      </c>
      <c r="F3522" s="1">
        <v>17</v>
      </c>
      <c r="G3522" s="1" t="s">
        <v>13601</v>
      </c>
      <c r="H3522" s="1" t="s">
        <v>13602</v>
      </c>
      <c r="I3522" s="1">
        <v>1</v>
      </c>
      <c r="L3522" s="1">
        <v>6</v>
      </c>
      <c r="M3522" s="1" t="s">
        <v>2041</v>
      </c>
      <c r="N3522" s="1" t="s">
        <v>8002</v>
      </c>
      <c r="S3522" s="1" t="s">
        <v>52</v>
      </c>
      <c r="T3522" s="1" t="s">
        <v>6593</v>
      </c>
      <c r="U3522" s="1" t="s">
        <v>53</v>
      </c>
      <c r="V3522" s="1" t="s">
        <v>6668</v>
      </c>
      <c r="Y3522" s="1" t="s">
        <v>13449</v>
      </c>
      <c r="Z3522" s="1" t="s">
        <v>13467</v>
      </c>
      <c r="AC3522" s="1">
        <v>47</v>
      </c>
      <c r="AD3522" s="1" t="s">
        <v>172</v>
      </c>
      <c r="AE3522" s="1" t="s">
        <v>8733</v>
      </c>
      <c r="AJ3522" s="1" t="s">
        <v>17</v>
      </c>
      <c r="AK3522" s="1" t="s">
        <v>8908</v>
      </c>
      <c r="AL3522" s="1" t="s">
        <v>51</v>
      </c>
      <c r="AM3522" s="1" t="s">
        <v>8849</v>
      </c>
      <c r="AN3522" s="1" t="s">
        <v>109</v>
      </c>
      <c r="AO3522" s="1" t="s">
        <v>8966</v>
      </c>
      <c r="AP3522" s="1" t="s">
        <v>42</v>
      </c>
      <c r="AQ3522" s="1" t="s">
        <v>8990</v>
      </c>
      <c r="AR3522" s="1" t="s">
        <v>14019</v>
      </c>
      <c r="AS3522" s="1" t="s">
        <v>11752</v>
      </c>
      <c r="AT3522" s="1" t="s">
        <v>60</v>
      </c>
      <c r="AU3522" s="1" t="s">
        <v>7012</v>
      </c>
      <c r="AV3522" s="1" t="s">
        <v>6405</v>
      </c>
      <c r="AW3522" s="1" t="s">
        <v>9747</v>
      </c>
      <c r="BB3522" s="1" t="s">
        <v>46</v>
      </c>
      <c r="BC3522" s="1" t="s">
        <v>6783</v>
      </c>
      <c r="BD3522" s="1" t="s">
        <v>4227</v>
      </c>
      <c r="BE3522" s="1" t="s">
        <v>8555</v>
      </c>
      <c r="BG3522" s="1" t="s">
        <v>60</v>
      </c>
      <c r="BH3522" s="1" t="s">
        <v>7012</v>
      </c>
      <c r="BI3522" s="1" t="s">
        <v>6077</v>
      </c>
      <c r="BJ3522" s="1" t="s">
        <v>9720</v>
      </c>
      <c r="BK3522" s="1" t="s">
        <v>60</v>
      </c>
      <c r="BL3522" s="1" t="s">
        <v>7012</v>
      </c>
      <c r="BM3522" s="1" t="s">
        <v>6406</v>
      </c>
      <c r="BN3522" s="1" t="s">
        <v>10755</v>
      </c>
      <c r="BO3522" s="1" t="s">
        <v>60</v>
      </c>
      <c r="BP3522" s="1" t="s">
        <v>7012</v>
      </c>
      <c r="BQ3522" s="1" t="s">
        <v>6407</v>
      </c>
      <c r="BR3522" s="1" t="s">
        <v>12169</v>
      </c>
      <c r="BS3522" s="1" t="s">
        <v>370</v>
      </c>
      <c r="BT3522" s="1" t="s">
        <v>8933</v>
      </c>
    </row>
    <row r="3523" spans="1:72" ht="13.5" customHeight="1" x14ac:dyDescent="0.25">
      <c r="A3523" s="4" t="str">
        <f t="shared" si="106"/>
        <v>1687_풍각남면_320</v>
      </c>
      <c r="B3523" s="1">
        <v>1687</v>
      </c>
      <c r="C3523" s="1" t="s">
        <v>11322</v>
      </c>
      <c r="D3523" s="1" t="s">
        <v>11323</v>
      </c>
      <c r="E3523" s="1">
        <v>3522</v>
      </c>
      <c r="F3523" s="1">
        <v>17</v>
      </c>
      <c r="G3523" s="1" t="s">
        <v>13601</v>
      </c>
      <c r="H3523" s="1" t="s">
        <v>13602</v>
      </c>
      <c r="I3523" s="1">
        <v>1</v>
      </c>
      <c r="L3523" s="1">
        <v>6</v>
      </c>
      <c r="M3523" s="1" t="s">
        <v>2041</v>
      </c>
      <c r="N3523" s="1" t="s">
        <v>8002</v>
      </c>
      <c r="S3523" s="1" t="s">
        <v>93</v>
      </c>
      <c r="T3523" s="1" t="s">
        <v>6597</v>
      </c>
      <c r="Y3523" s="1" t="s">
        <v>890</v>
      </c>
      <c r="Z3523" s="1" t="s">
        <v>7795</v>
      </c>
      <c r="AC3523" s="1">
        <v>16</v>
      </c>
      <c r="AD3523" s="1" t="s">
        <v>1075</v>
      </c>
      <c r="AE3523" s="1" t="s">
        <v>8769</v>
      </c>
    </row>
    <row r="3524" spans="1:72" ht="13.5" customHeight="1" x14ac:dyDescent="0.25">
      <c r="A3524" s="4" t="str">
        <f t="shared" si="106"/>
        <v>1687_풍각남면_320</v>
      </c>
      <c r="B3524" s="1">
        <v>1687</v>
      </c>
      <c r="C3524" s="1" t="s">
        <v>11322</v>
      </c>
      <c r="D3524" s="1" t="s">
        <v>11323</v>
      </c>
      <c r="E3524" s="1">
        <v>3523</v>
      </c>
      <c r="F3524" s="1">
        <v>18</v>
      </c>
      <c r="G3524" s="1" t="s">
        <v>13601</v>
      </c>
      <c r="H3524" s="1" t="s">
        <v>13602</v>
      </c>
      <c r="I3524" s="1">
        <v>1</v>
      </c>
      <c r="L3524" s="1">
        <v>7</v>
      </c>
      <c r="M3524" s="1" t="s">
        <v>12801</v>
      </c>
      <c r="N3524" s="1" t="s">
        <v>13302</v>
      </c>
      <c r="T3524" s="1" t="s">
        <v>11368</v>
      </c>
      <c r="U3524" s="1" t="s">
        <v>6408</v>
      </c>
      <c r="V3524" s="1" t="s">
        <v>7052</v>
      </c>
      <c r="W3524" s="1" t="s">
        <v>1254</v>
      </c>
      <c r="X3524" s="1" t="s">
        <v>7079</v>
      </c>
      <c r="Y3524" s="1" t="s">
        <v>156</v>
      </c>
      <c r="Z3524" s="1" t="s">
        <v>8691</v>
      </c>
      <c r="AC3524" s="1">
        <v>60</v>
      </c>
      <c r="AD3524" s="1" t="s">
        <v>312</v>
      </c>
      <c r="AE3524" s="1" t="s">
        <v>8746</v>
      </c>
      <c r="AJ3524" s="1" t="s">
        <v>17</v>
      </c>
      <c r="AK3524" s="1" t="s">
        <v>8908</v>
      </c>
      <c r="AL3524" s="1" t="s">
        <v>833</v>
      </c>
      <c r="AM3524" s="1" t="s">
        <v>8552</v>
      </c>
      <c r="AT3524" s="1" t="s">
        <v>78</v>
      </c>
      <c r="AU3524" s="1" t="s">
        <v>6689</v>
      </c>
      <c r="AV3524" s="1" t="s">
        <v>936</v>
      </c>
      <c r="AW3524" s="1" t="s">
        <v>9296</v>
      </c>
      <c r="BG3524" s="1" t="s">
        <v>60</v>
      </c>
      <c r="BH3524" s="1" t="s">
        <v>7012</v>
      </c>
      <c r="BI3524" s="1" t="s">
        <v>6409</v>
      </c>
      <c r="BJ3524" s="1" t="s">
        <v>10321</v>
      </c>
      <c r="BK3524" s="1" t="s">
        <v>60</v>
      </c>
      <c r="BL3524" s="1" t="s">
        <v>7012</v>
      </c>
      <c r="BM3524" s="1" t="s">
        <v>2668</v>
      </c>
      <c r="BN3524" s="1" t="s">
        <v>10322</v>
      </c>
      <c r="BO3524" s="1" t="s">
        <v>60</v>
      </c>
      <c r="BP3524" s="1" t="s">
        <v>7012</v>
      </c>
      <c r="BQ3524" s="1" t="s">
        <v>2669</v>
      </c>
      <c r="BR3524" s="1" t="s">
        <v>12050</v>
      </c>
      <c r="BS3524" s="1" t="s">
        <v>56</v>
      </c>
      <c r="BT3524" s="1" t="s">
        <v>11552</v>
      </c>
    </row>
    <row r="3525" spans="1:72" ht="13.5" customHeight="1" x14ac:dyDescent="0.25">
      <c r="A3525" s="4" t="str">
        <f t="shared" si="106"/>
        <v>1687_풍각남면_320</v>
      </c>
      <c r="B3525" s="1">
        <v>1687</v>
      </c>
      <c r="C3525" s="1" t="s">
        <v>11322</v>
      </c>
      <c r="D3525" s="1" t="s">
        <v>11323</v>
      </c>
      <c r="E3525" s="1">
        <v>3524</v>
      </c>
      <c r="F3525" s="1">
        <v>17</v>
      </c>
      <c r="G3525" s="1" t="s">
        <v>13601</v>
      </c>
      <c r="H3525" s="1" t="s">
        <v>13602</v>
      </c>
      <c r="I3525" s="1">
        <v>1</v>
      </c>
      <c r="L3525" s="1">
        <v>7</v>
      </c>
      <c r="M3525" s="1" t="s">
        <v>12801</v>
      </c>
      <c r="N3525" s="1" t="s">
        <v>13302</v>
      </c>
      <c r="S3525" s="1" t="s">
        <v>52</v>
      </c>
      <c r="T3525" s="1" t="s">
        <v>6593</v>
      </c>
      <c r="U3525" s="1" t="s">
        <v>6410</v>
      </c>
      <c r="V3525" s="1" t="s">
        <v>13347</v>
      </c>
      <c r="Y3525" s="1" t="s">
        <v>1587</v>
      </c>
      <c r="Z3525" s="1" t="s">
        <v>7486</v>
      </c>
      <c r="AC3525" s="1">
        <v>58</v>
      </c>
      <c r="AD3525" s="1" t="s">
        <v>1424</v>
      </c>
      <c r="AE3525" s="1" t="s">
        <v>8770</v>
      </c>
      <c r="AJ3525" s="1" t="s">
        <v>17</v>
      </c>
      <c r="AK3525" s="1" t="s">
        <v>8908</v>
      </c>
      <c r="AL3525" s="1" t="s">
        <v>86</v>
      </c>
      <c r="AM3525" s="1" t="s">
        <v>8853</v>
      </c>
      <c r="AT3525" s="1" t="s">
        <v>60</v>
      </c>
      <c r="AU3525" s="1" t="s">
        <v>7012</v>
      </c>
      <c r="AV3525" s="1" t="s">
        <v>6411</v>
      </c>
      <c r="AW3525" s="1" t="s">
        <v>9748</v>
      </c>
      <c r="BB3525" s="1" t="s">
        <v>214</v>
      </c>
      <c r="BC3525" s="1" t="s">
        <v>13383</v>
      </c>
      <c r="BD3525" s="1" t="s">
        <v>804</v>
      </c>
      <c r="BE3525" s="1" t="s">
        <v>9759</v>
      </c>
      <c r="BG3525" s="1" t="s">
        <v>60</v>
      </c>
      <c r="BH3525" s="1" t="s">
        <v>7012</v>
      </c>
      <c r="BI3525" s="1" t="s">
        <v>2668</v>
      </c>
      <c r="BJ3525" s="1" t="s">
        <v>10322</v>
      </c>
      <c r="BK3525" s="1" t="s">
        <v>60</v>
      </c>
      <c r="BL3525" s="1" t="s">
        <v>7012</v>
      </c>
      <c r="BM3525" s="1" t="s">
        <v>1182</v>
      </c>
      <c r="BN3525" s="1" t="s">
        <v>10069</v>
      </c>
      <c r="BO3525" s="1" t="s">
        <v>44</v>
      </c>
      <c r="BP3525" s="1" t="s">
        <v>6669</v>
      </c>
      <c r="BQ3525" s="1" t="s">
        <v>2639</v>
      </c>
      <c r="BR3525" s="1" t="s">
        <v>8134</v>
      </c>
      <c r="BS3525" s="1" t="s">
        <v>51</v>
      </c>
      <c r="BT3525" s="1" t="s">
        <v>8849</v>
      </c>
    </row>
    <row r="3526" spans="1:72" ht="13.5" customHeight="1" x14ac:dyDescent="0.25">
      <c r="A3526" s="4" t="str">
        <f t="shared" si="106"/>
        <v>1687_풍각남면_320</v>
      </c>
      <c r="B3526" s="1">
        <v>1687</v>
      </c>
      <c r="C3526" s="1" t="s">
        <v>11322</v>
      </c>
      <c r="D3526" s="1" t="s">
        <v>11323</v>
      </c>
      <c r="E3526" s="1">
        <v>3525</v>
      </c>
      <c r="F3526" s="1">
        <v>19</v>
      </c>
      <c r="G3526" s="1" t="s">
        <v>13603</v>
      </c>
      <c r="H3526" s="1" t="s">
        <v>13605</v>
      </c>
      <c r="I3526" s="1">
        <v>1</v>
      </c>
      <c r="J3526" s="1" t="s">
        <v>6412</v>
      </c>
      <c r="K3526" s="1" t="s">
        <v>6576</v>
      </c>
      <c r="L3526" s="1">
        <v>1</v>
      </c>
      <c r="M3526" s="1" t="s">
        <v>12802</v>
      </c>
      <c r="N3526" s="1" t="s">
        <v>13303</v>
      </c>
      <c r="T3526" s="1" t="s">
        <v>11369</v>
      </c>
      <c r="U3526" s="1" t="s">
        <v>1449</v>
      </c>
      <c r="V3526" s="1" t="s">
        <v>6762</v>
      </c>
      <c r="W3526" s="1" t="s">
        <v>276</v>
      </c>
      <c r="X3526" s="1" t="s">
        <v>7061</v>
      </c>
      <c r="Y3526" s="1" t="s">
        <v>5001</v>
      </c>
      <c r="Z3526" s="1" t="s">
        <v>8692</v>
      </c>
      <c r="AC3526" s="1">
        <v>59</v>
      </c>
      <c r="AD3526" s="1" t="s">
        <v>776</v>
      </c>
      <c r="AE3526" s="1" t="s">
        <v>8768</v>
      </c>
      <c r="AJ3526" s="1" t="s">
        <v>17</v>
      </c>
      <c r="AK3526" s="1" t="s">
        <v>8908</v>
      </c>
      <c r="AL3526" s="1" t="s">
        <v>57</v>
      </c>
      <c r="AM3526" s="1" t="s">
        <v>8919</v>
      </c>
      <c r="AT3526" s="1" t="s">
        <v>44</v>
      </c>
      <c r="AU3526" s="1" t="s">
        <v>6669</v>
      </c>
      <c r="AV3526" s="1" t="s">
        <v>4837</v>
      </c>
      <c r="AW3526" s="1" t="s">
        <v>9603</v>
      </c>
      <c r="BG3526" s="1" t="s">
        <v>44</v>
      </c>
      <c r="BH3526" s="1" t="s">
        <v>6669</v>
      </c>
      <c r="BI3526" s="1" t="s">
        <v>157</v>
      </c>
      <c r="BJ3526" s="1" t="s">
        <v>9953</v>
      </c>
      <c r="BK3526" s="1" t="s">
        <v>44</v>
      </c>
      <c r="BL3526" s="1" t="s">
        <v>6669</v>
      </c>
      <c r="BM3526" s="1" t="s">
        <v>6413</v>
      </c>
      <c r="BN3526" s="1" t="s">
        <v>10756</v>
      </c>
      <c r="BO3526" s="1" t="s">
        <v>44</v>
      </c>
      <c r="BP3526" s="1" t="s">
        <v>6669</v>
      </c>
      <c r="BQ3526" s="1" t="s">
        <v>210</v>
      </c>
      <c r="BR3526" s="1" t="s">
        <v>8591</v>
      </c>
      <c r="BS3526" s="1" t="s">
        <v>57</v>
      </c>
      <c r="BT3526" s="1" t="s">
        <v>8919</v>
      </c>
    </row>
    <row r="3527" spans="1:72" ht="13.5" customHeight="1" x14ac:dyDescent="0.25">
      <c r="A3527" s="4" t="str">
        <f t="shared" si="106"/>
        <v>1687_풍각남면_320</v>
      </c>
      <c r="B3527" s="1">
        <v>1687</v>
      </c>
      <c r="C3527" s="1" t="s">
        <v>11322</v>
      </c>
      <c r="D3527" s="1" t="s">
        <v>11323</v>
      </c>
      <c r="E3527" s="1">
        <v>3526</v>
      </c>
      <c r="F3527" s="1">
        <v>17</v>
      </c>
      <c r="G3527" s="1" t="s">
        <v>13603</v>
      </c>
      <c r="H3527" s="1" t="s">
        <v>13604</v>
      </c>
      <c r="I3527" s="1">
        <v>1</v>
      </c>
      <c r="L3527" s="1">
        <v>1</v>
      </c>
      <c r="M3527" s="1" t="s">
        <v>12802</v>
      </c>
      <c r="N3527" s="1" t="s">
        <v>13303</v>
      </c>
      <c r="S3527" s="1" t="s">
        <v>52</v>
      </c>
      <c r="T3527" s="1" t="s">
        <v>6593</v>
      </c>
      <c r="W3527" s="1" t="s">
        <v>145</v>
      </c>
      <c r="X3527" s="1" t="s">
        <v>7059</v>
      </c>
      <c r="Y3527" s="1" t="s">
        <v>4345</v>
      </c>
      <c r="Z3527" s="1" t="s">
        <v>8167</v>
      </c>
      <c r="AC3527" s="1">
        <v>52</v>
      </c>
      <c r="AD3527" s="1" t="s">
        <v>747</v>
      </c>
      <c r="AE3527" s="1" t="s">
        <v>8766</v>
      </c>
      <c r="AJ3527" s="1" t="s">
        <v>17</v>
      </c>
      <c r="AK3527" s="1" t="s">
        <v>8908</v>
      </c>
      <c r="AL3527" s="1" t="s">
        <v>51</v>
      </c>
      <c r="AM3527" s="1" t="s">
        <v>8849</v>
      </c>
      <c r="AT3527" s="1" t="s">
        <v>293</v>
      </c>
      <c r="AU3527" s="1" t="s">
        <v>6947</v>
      </c>
      <c r="AV3527" s="1" t="s">
        <v>4648</v>
      </c>
      <c r="AW3527" s="1" t="s">
        <v>11459</v>
      </c>
      <c r="BG3527" s="1" t="s">
        <v>293</v>
      </c>
      <c r="BH3527" s="1" t="s">
        <v>6947</v>
      </c>
      <c r="BI3527" s="1" t="s">
        <v>4670</v>
      </c>
      <c r="BJ3527" s="1" t="s">
        <v>9588</v>
      </c>
      <c r="BK3527" s="1" t="s">
        <v>293</v>
      </c>
      <c r="BL3527" s="1" t="s">
        <v>6947</v>
      </c>
      <c r="BM3527" s="1" t="s">
        <v>5739</v>
      </c>
      <c r="BN3527" s="1" t="s">
        <v>10276</v>
      </c>
      <c r="BO3527" s="1" t="s">
        <v>78</v>
      </c>
      <c r="BP3527" s="1" t="s">
        <v>6689</v>
      </c>
      <c r="BQ3527" s="1" t="s">
        <v>6414</v>
      </c>
      <c r="BR3527" s="1" t="s">
        <v>12075</v>
      </c>
      <c r="BS3527" s="1" t="s">
        <v>56</v>
      </c>
      <c r="BT3527" s="1" t="s">
        <v>11552</v>
      </c>
    </row>
    <row r="3528" spans="1:72" ht="13.5" customHeight="1" x14ac:dyDescent="0.25">
      <c r="A3528" s="4" t="str">
        <f t="shared" si="106"/>
        <v>1687_풍각남면_320</v>
      </c>
      <c r="B3528" s="1">
        <v>1687</v>
      </c>
      <c r="C3528" s="1" t="s">
        <v>11322</v>
      </c>
      <c r="D3528" s="1" t="s">
        <v>11323</v>
      </c>
      <c r="E3528" s="1">
        <v>3527</v>
      </c>
      <c r="F3528" s="1">
        <v>17</v>
      </c>
      <c r="G3528" s="1" t="s">
        <v>13603</v>
      </c>
      <c r="H3528" s="1" t="s">
        <v>13604</v>
      </c>
      <c r="I3528" s="1">
        <v>1</v>
      </c>
      <c r="L3528" s="1">
        <v>1</v>
      </c>
      <c r="M3528" s="1" t="s">
        <v>12802</v>
      </c>
      <c r="N3528" s="1" t="s">
        <v>13303</v>
      </c>
      <c r="S3528" s="1" t="s">
        <v>93</v>
      </c>
      <c r="T3528" s="1" t="s">
        <v>6597</v>
      </c>
      <c r="Y3528" s="1" t="s">
        <v>6415</v>
      </c>
      <c r="Z3528" s="1" t="s">
        <v>8693</v>
      </c>
      <c r="AF3528" s="1" t="s">
        <v>220</v>
      </c>
      <c r="AG3528" s="1" t="s">
        <v>8737</v>
      </c>
    </row>
    <row r="3529" spans="1:72" ht="13.5" customHeight="1" x14ac:dyDescent="0.25">
      <c r="A3529" s="4" t="str">
        <f t="shared" si="106"/>
        <v>1687_풍각남면_320</v>
      </c>
      <c r="B3529" s="1">
        <v>1687</v>
      </c>
      <c r="C3529" s="1" t="s">
        <v>11322</v>
      </c>
      <c r="D3529" s="1" t="s">
        <v>11323</v>
      </c>
      <c r="E3529" s="1">
        <v>3528</v>
      </c>
      <c r="F3529" s="1">
        <v>19</v>
      </c>
      <c r="G3529" s="1" t="s">
        <v>13603</v>
      </c>
      <c r="H3529" s="1" t="s">
        <v>13605</v>
      </c>
      <c r="I3529" s="1">
        <v>1</v>
      </c>
      <c r="L3529" s="1">
        <v>2</v>
      </c>
      <c r="M3529" s="1" t="s">
        <v>12803</v>
      </c>
      <c r="N3529" s="1" t="s">
        <v>13304</v>
      </c>
      <c r="T3529" s="1" t="s">
        <v>11369</v>
      </c>
      <c r="U3529" s="1" t="s">
        <v>1449</v>
      </c>
      <c r="V3529" s="1" t="s">
        <v>6762</v>
      </c>
      <c r="W3529" s="1" t="s">
        <v>145</v>
      </c>
      <c r="X3529" s="1" t="s">
        <v>7059</v>
      </c>
      <c r="Y3529" s="1" t="s">
        <v>6416</v>
      </c>
      <c r="Z3529" s="1" t="s">
        <v>8694</v>
      </c>
      <c r="AC3529" s="1">
        <v>59</v>
      </c>
      <c r="AD3529" s="1" t="s">
        <v>776</v>
      </c>
      <c r="AE3529" s="1" t="s">
        <v>8768</v>
      </c>
      <c r="AJ3529" s="1" t="s">
        <v>17</v>
      </c>
      <c r="AK3529" s="1" t="s">
        <v>8908</v>
      </c>
      <c r="AL3529" s="1" t="s">
        <v>737</v>
      </c>
      <c r="AM3529" s="1" t="s">
        <v>8867</v>
      </c>
      <c r="AN3529" s="1" t="s">
        <v>2533</v>
      </c>
      <c r="AO3529" s="1" t="s">
        <v>8955</v>
      </c>
      <c r="AP3529" s="1" t="s">
        <v>58</v>
      </c>
      <c r="AQ3529" s="1" t="s">
        <v>6774</v>
      </c>
      <c r="AR3529" s="1" t="s">
        <v>6417</v>
      </c>
      <c r="AS3529" s="1" t="s">
        <v>11720</v>
      </c>
      <c r="AT3529" s="1" t="s">
        <v>60</v>
      </c>
      <c r="AU3529" s="1" t="s">
        <v>7012</v>
      </c>
      <c r="AV3529" s="1" t="s">
        <v>6418</v>
      </c>
      <c r="AW3529" s="1" t="s">
        <v>11772</v>
      </c>
      <c r="BB3529" s="1" t="s">
        <v>46</v>
      </c>
      <c r="BC3529" s="1" t="s">
        <v>6783</v>
      </c>
      <c r="BD3529" s="1" t="s">
        <v>6419</v>
      </c>
      <c r="BE3529" s="1" t="s">
        <v>9848</v>
      </c>
      <c r="BG3529" s="1" t="s">
        <v>60</v>
      </c>
      <c r="BH3529" s="1" t="s">
        <v>7012</v>
      </c>
      <c r="BI3529" s="1" t="s">
        <v>620</v>
      </c>
      <c r="BJ3529" s="1" t="s">
        <v>10806</v>
      </c>
      <c r="BK3529" s="1" t="s">
        <v>60</v>
      </c>
      <c r="BL3529" s="1" t="s">
        <v>7012</v>
      </c>
      <c r="BM3529" s="1" t="s">
        <v>1396</v>
      </c>
      <c r="BN3529" s="1" t="s">
        <v>10016</v>
      </c>
      <c r="BO3529" s="1" t="s">
        <v>44</v>
      </c>
      <c r="BP3529" s="1" t="s">
        <v>6669</v>
      </c>
      <c r="BQ3529" s="1" t="s">
        <v>3237</v>
      </c>
      <c r="BR3529" s="1" t="s">
        <v>9744</v>
      </c>
      <c r="BS3529" s="1" t="s">
        <v>2533</v>
      </c>
      <c r="BT3529" s="1" t="s">
        <v>8955</v>
      </c>
    </row>
    <row r="3530" spans="1:72" ht="13.5" customHeight="1" x14ac:dyDescent="0.25">
      <c r="A3530" s="4" t="str">
        <f t="shared" si="106"/>
        <v>1687_풍각남면_320</v>
      </c>
      <c r="B3530" s="1">
        <v>1687</v>
      </c>
      <c r="C3530" s="1" t="s">
        <v>11322</v>
      </c>
      <c r="D3530" s="1" t="s">
        <v>11323</v>
      </c>
      <c r="E3530" s="1">
        <v>3529</v>
      </c>
      <c r="F3530" s="1">
        <v>17</v>
      </c>
      <c r="G3530" s="1" t="s">
        <v>13603</v>
      </c>
      <c r="H3530" s="1" t="s">
        <v>13604</v>
      </c>
      <c r="I3530" s="1">
        <v>1</v>
      </c>
      <c r="L3530" s="1">
        <v>2</v>
      </c>
      <c r="M3530" s="1" t="s">
        <v>12803</v>
      </c>
      <c r="N3530" s="1" t="s">
        <v>13304</v>
      </c>
      <c r="S3530" s="1" t="s">
        <v>52</v>
      </c>
      <c r="T3530" s="1" t="s">
        <v>6593</v>
      </c>
      <c r="U3530" s="1" t="s">
        <v>53</v>
      </c>
      <c r="V3530" s="1" t="s">
        <v>6668</v>
      </c>
      <c r="Y3530" s="1" t="s">
        <v>1286</v>
      </c>
      <c r="Z3530" s="1" t="s">
        <v>7664</v>
      </c>
      <c r="AC3530" s="1">
        <v>46</v>
      </c>
      <c r="AD3530" s="1" t="s">
        <v>376</v>
      </c>
      <c r="AE3530" s="1" t="s">
        <v>8752</v>
      </c>
      <c r="AJ3530" s="1" t="s">
        <v>17</v>
      </c>
      <c r="AK3530" s="1" t="s">
        <v>8908</v>
      </c>
      <c r="AL3530" s="1" t="s">
        <v>737</v>
      </c>
      <c r="AM3530" s="1" t="s">
        <v>8867</v>
      </c>
      <c r="AN3530" s="1" t="s">
        <v>1632</v>
      </c>
      <c r="AO3530" s="1" t="s">
        <v>8975</v>
      </c>
      <c r="AP3530" s="1" t="s">
        <v>58</v>
      </c>
      <c r="AQ3530" s="1" t="s">
        <v>6774</v>
      </c>
      <c r="AR3530" s="1" t="s">
        <v>5000</v>
      </c>
      <c r="AS3530" s="1" t="s">
        <v>11677</v>
      </c>
      <c r="AT3530" s="1" t="s">
        <v>44</v>
      </c>
      <c r="AU3530" s="1" t="s">
        <v>6669</v>
      </c>
      <c r="AV3530" s="1" t="s">
        <v>2289</v>
      </c>
      <c r="AW3530" s="1" t="s">
        <v>9605</v>
      </c>
      <c r="BB3530" s="1" t="s">
        <v>46</v>
      </c>
      <c r="BC3530" s="1" t="s">
        <v>6783</v>
      </c>
      <c r="BD3530" s="1" t="s">
        <v>4582</v>
      </c>
      <c r="BE3530" s="1" t="s">
        <v>9827</v>
      </c>
      <c r="BG3530" s="1" t="s">
        <v>216</v>
      </c>
      <c r="BH3530" s="1" t="s">
        <v>13344</v>
      </c>
      <c r="BI3530" s="1" t="s">
        <v>1357</v>
      </c>
      <c r="BJ3530" s="1" t="s">
        <v>10323</v>
      </c>
      <c r="BK3530" s="1" t="s">
        <v>44</v>
      </c>
      <c r="BL3530" s="1" t="s">
        <v>6669</v>
      </c>
      <c r="BM3530" s="1" t="s">
        <v>2655</v>
      </c>
      <c r="BN3530" s="1" t="s">
        <v>7584</v>
      </c>
      <c r="BO3530" s="1" t="s">
        <v>44</v>
      </c>
      <c r="BP3530" s="1" t="s">
        <v>6669</v>
      </c>
      <c r="BQ3530" s="1" t="s">
        <v>6420</v>
      </c>
      <c r="BR3530" s="1" t="s">
        <v>11277</v>
      </c>
      <c r="BS3530" s="1" t="s">
        <v>1118</v>
      </c>
      <c r="BT3530" s="1" t="s">
        <v>8898</v>
      </c>
    </row>
    <row r="3531" spans="1:72" ht="13.5" customHeight="1" x14ac:dyDescent="0.25">
      <c r="A3531" s="4" t="str">
        <f t="shared" si="106"/>
        <v>1687_풍각남면_320</v>
      </c>
      <c r="B3531" s="1">
        <v>1687</v>
      </c>
      <c r="C3531" s="1" t="s">
        <v>11322</v>
      </c>
      <c r="D3531" s="1" t="s">
        <v>11323</v>
      </c>
      <c r="E3531" s="1">
        <v>3530</v>
      </c>
      <c r="F3531" s="1">
        <v>17</v>
      </c>
      <c r="G3531" s="1" t="s">
        <v>13603</v>
      </c>
      <c r="H3531" s="1" t="s">
        <v>13604</v>
      </c>
      <c r="I3531" s="1">
        <v>1</v>
      </c>
      <c r="L3531" s="1">
        <v>2</v>
      </c>
      <c r="M3531" s="1" t="s">
        <v>12803</v>
      </c>
      <c r="N3531" s="1" t="s">
        <v>13304</v>
      </c>
      <c r="S3531" s="1" t="s">
        <v>93</v>
      </c>
      <c r="T3531" s="1" t="s">
        <v>6597</v>
      </c>
      <c r="Y3531" s="1" t="s">
        <v>6421</v>
      </c>
      <c r="Z3531" s="1" t="s">
        <v>8695</v>
      </c>
      <c r="AF3531" s="1" t="s">
        <v>412</v>
      </c>
      <c r="AG3531" s="1" t="s">
        <v>8778</v>
      </c>
    </row>
    <row r="3532" spans="1:72" ht="13.5" customHeight="1" x14ac:dyDescent="0.25">
      <c r="A3532" s="4" t="str">
        <f t="shared" si="106"/>
        <v>1687_풍각남면_320</v>
      </c>
      <c r="B3532" s="1">
        <v>1687</v>
      </c>
      <c r="C3532" s="1" t="s">
        <v>11322</v>
      </c>
      <c r="D3532" s="1" t="s">
        <v>11323</v>
      </c>
      <c r="E3532" s="1">
        <v>3531</v>
      </c>
      <c r="F3532" s="1">
        <v>19</v>
      </c>
      <c r="G3532" s="1" t="s">
        <v>13603</v>
      </c>
      <c r="H3532" s="1" t="s">
        <v>13605</v>
      </c>
      <c r="I3532" s="1">
        <v>1</v>
      </c>
      <c r="L3532" s="1">
        <v>3</v>
      </c>
      <c r="M3532" s="1" t="s">
        <v>12804</v>
      </c>
      <c r="N3532" s="1" t="s">
        <v>13305</v>
      </c>
      <c r="T3532" s="1" t="s">
        <v>11368</v>
      </c>
      <c r="U3532" s="1" t="s">
        <v>1449</v>
      </c>
      <c r="V3532" s="1" t="s">
        <v>6762</v>
      </c>
      <c r="W3532" s="1" t="s">
        <v>74</v>
      </c>
      <c r="X3532" s="1" t="s">
        <v>7057</v>
      </c>
      <c r="Y3532" s="1" t="s">
        <v>5059</v>
      </c>
      <c r="Z3532" s="1" t="s">
        <v>8696</v>
      </c>
      <c r="AC3532" s="1">
        <v>56</v>
      </c>
      <c r="AD3532" s="1" t="s">
        <v>521</v>
      </c>
      <c r="AE3532" s="1" t="s">
        <v>8761</v>
      </c>
      <c r="AJ3532" s="1" t="s">
        <v>17</v>
      </c>
      <c r="AK3532" s="1" t="s">
        <v>8908</v>
      </c>
      <c r="AL3532" s="1" t="s">
        <v>77</v>
      </c>
      <c r="AM3532" s="1" t="s">
        <v>8882</v>
      </c>
      <c r="AT3532" s="1" t="s">
        <v>60</v>
      </c>
      <c r="AU3532" s="1" t="s">
        <v>7012</v>
      </c>
      <c r="AV3532" s="1" t="s">
        <v>1743</v>
      </c>
      <c r="AW3532" s="1" t="s">
        <v>11502</v>
      </c>
      <c r="BG3532" s="1" t="s">
        <v>60</v>
      </c>
      <c r="BH3532" s="1" t="s">
        <v>7012</v>
      </c>
      <c r="BI3532" s="1" t="s">
        <v>5060</v>
      </c>
      <c r="BJ3532" s="1" t="s">
        <v>10324</v>
      </c>
      <c r="BK3532" s="1" t="s">
        <v>60</v>
      </c>
      <c r="BL3532" s="1" t="s">
        <v>7012</v>
      </c>
      <c r="BM3532" s="1" t="s">
        <v>6422</v>
      </c>
      <c r="BN3532" s="1" t="s">
        <v>10757</v>
      </c>
      <c r="BO3532" s="1" t="s">
        <v>216</v>
      </c>
      <c r="BP3532" s="1" t="s">
        <v>13344</v>
      </c>
      <c r="BQ3532" s="1" t="s">
        <v>6423</v>
      </c>
      <c r="BR3532" s="1" t="s">
        <v>11278</v>
      </c>
      <c r="BS3532" s="1" t="s">
        <v>351</v>
      </c>
      <c r="BT3532" s="1" t="s">
        <v>8854</v>
      </c>
    </row>
    <row r="3533" spans="1:72" ht="13.5" customHeight="1" x14ac:dyDescent="0.25">
      <c r="A3533" s="4" t="str">
        <f t="shared" si="106"/>
        <v>1687_풍각남면_320</v>
      </c>
      <c r="B3533" s="1">
        <v>1687</v>
      </c>
      <c r="C3533" s="1" t="s">
        <v>11322</v>
      </c>
      <c r="D3533" s="1" t="s">
        <v>11323</v>
      </c>
      <c r="E3533" s="1">
        <v>3532</v>
      </c>
      <c r="F3533" s="1">
        <v>19</v>
      </c>
      <c r="G3533" s="1" t="s">
        <v>13603</v>
      </c>
      <c r="H3533" s="1" t="s">
        <v>13605</v>
      </c>
      <c r="I3533" s="1">
        <v>1</v>
      </c>
      <c r="L3533" s="1">
        <v>4</v>
      </c>
      <c r="M3533" s="1" t="s">
        <v>12805</v>
      </c>
      <c r="N3533" s="1" t="s">
        <v>13306</v>
      </c>
      <c r="T3533" s="1" t="s">
        <v>11369</v>
      </c>
      <c r="U3533" s="1" t="s">
        <v>13620</v>
      </c>
      <c r="V3533" s="1" t="s">
        <v>13621</v>
      </c>
      <c r="W3533" s="1" t="s">
        <v>1207</v>
      </c>
      <c r="X3533" s="1" t="s">
        <v>7092</v>
      </c>
      <c r="Y3533" s="1" t="s">
        <v>175</v>
      </c>
      <c r="Z3533" s="1" t="s">
        <v>8428</v>
      </c>
      <c r="AC3533" s="1">
        <v>50</v>
      </c>
      <c r="AD3533" s="1" t="s">
        <v>533</v>
      </c>
      <c r="AE3533" s="1" t="s">
        <v>7162</v>
      </c>
      <c r="AJ3533" s="1" t="s">
        <v>17</v>
      </c>
      <c r="AK3533" s="1" t="s">
        <v>8908</v>
      </c>
      <c r="AL3533" s="1" t="s">
        <v>1394</v>
      </c>
      <c r="AM3533" s="1" t="s">
        <v>8881</v>
      </c>
      <c r="AT3533" s="1" t="s">
        <v>60</v>
      </c>
      <c r="AU3533" s="1" t="s">
        <v>7012</v>
      </c>
      <c r="AV3533" s="1" t="s">
        <v>3657</v>
      </c>
      <c r="AW3533" s="1" t="s">
        <v>8051</v>
      </c>
      <c r="BG3533" s="1" t="s">
        <v>60</v>
      </c>
      <c r="BH3533" s="1" t="s">
        <v>7012</v>
      </c>
      <c r="BI3533" s="1" t="s">
        <v>168</v>
      </c>
      <c r="BJ3533" s="1" t="s">
        <v>10086</v>
      </c>
      <c r="BK3533" s="1" t="s">
        <v>78</v>
      </c>
      <c r="BL3533" s="1" t="s">
        <v>6689</v>
      </c>
      <c r="BM3533" s="1" t="s">
        <v>3658</v>
      </c>
      <c r="BN3533" s="1" t="s">
        <v>10582</v>
      </c>
      <c r="BO3533" s="1" t="s">
        <v>60</v>
      </c>
      <c r="BP3533" s="1" t="s">
        <v>7012</v>
      </c>
      <c r="BQ3533" s="1" t="s">
        <v>6424</v>
      </c>
      <c r="BR3533" s="1" t="s">
        <v>12015</v>
      </c>
      <c r="BS3533" s="1" t="s">
        <v>1394</v>
      </c>
      <c r="BT3533" s="1" t="s">
        <v>8881</v>
      </c>
    </row>
    <row r="3534" spans="1:72" ht="13.5" customHeight="1" x14ac:dyDescent="0.25">
      <c r="A3534" s="4" t="str">
        <f t="shared" si="106"/>
        <v>1687_풍각남면_320</v>
      </c>
      <c r="B3534" s="1">
        <v>1687</v>
      </c>
      <c r="C3534" s="1" t="s">
        <v>11322</v>
      </c>
      <c r="D3534" s="1" t="s">
        <v>11323</v>
      </c>
      <c r="E3534" s="1">
        <v>3533</v>
      </c>
      <c r="F3534" s="1">
        <v>17</v>
      </c>
      <c r="G3534" s="1" t="s">
        <v>13603</v>
      </c>
      <c r="H3534" s="1" t="s">
        <v>13604</v>
      </c>
      <c r="I3534" s="1">
        <v>1</v>
      </c>
      <c r="L3534" s="1">
        <v>4</v>
      </c>
      <c r="M3534" s="1" t="s">
        <v>12805</v>
      </c>
      <c r="N3534" s="1" t="s">
        <v>13306</v>
      </c>
      <c r="S3534" s="1" t="s">
        <v>52</v>
      </c>
      <c r="T3534" s="1" t="s">
        <v>6593</v>
      </c>
      <c r="W3534" s="1" t="s">
        <v>84</v>
      </c>
      <c r="X3534" s="1" t="s">
        <v>11440</v>
      </c>
      <c r="Y3534" s="1" t="s">
        <v>140</v>
      </c>
      <c r="Z3534" s="1" t="s">
        <v>7129</v>
      </c>
      <c r="AC3534" s="1">
        <v>42</v>
      </c>
      <c r="AD3534" s="1" t="s">
        <v>307</v>
      </c>
      <c r="AE3534" s="1" t="s">
        <v>8745</v>
      </c>
      <c r="AJ3534" s="1" t="s">
        <v>17</v>
      </c>
      <c r="AK3534" s="1" t="s">
        <v>8908</v>
      </c>
      <c r="AL3534" s="1" t="s">
        <v>636</v>
      </c>
      <c r="AM3534" s="1" t="s">
        <v>8934</v>
      </c>
      <c r="AT3534" s="1" t="s">
        <v>765</v>
      </c>
      <c r="AU3534" s="1" t="s">
        <v>8994</v>
      </c>
      <c r="AV3534" s="1" t="s">
        <v>79</v>
      </c>
      <c r="AW3534" s="1" t="s">
        <v>7302</v>
      </c>
      <c r="BG3534" s="1" t="s">
        <v>60</v>
      </c>
      <c r="BH3534" s="1" t="s">
        <v>7012</v>
      </c>
      <c r="BI3534" s="1" t="s">
        <v>4939</v>
      </c>
      <c r="BJ3534" s="1" t="s">
        <v>8503</v>
      </c>
      <c r="BM3534" s="1" t="s">
        <v>4940</v>
      </c>
      <c r="BN3534" s="1" t="s">
        <v>10654</v>
      </c>
      <c r="BO3534" s="1" t="s">
        <v>281</v>
      </c>
      <c r="BP3534" s="1" t="s">
        <v>9918</v>
      </c>
      <c r="BQ3534" s="1" t="s">
        <v>4688</v>
      </c>
      <c r="BR3534" s="1" t="s">
        <v>11137</v>
      </c>
      <c r="BS3534" s="1" t="s">
        <v>1394</v>
      </c>
      <c r="BT3534" s="1" t="s">
        <v>8881</v>
      </c>
    </row>
    <row r="3535" spans="1:72" ht="13.5" customHeight="1" x14ac:dyDescent="0.25">
      <c r="A3535" s="4" t="str">
        <f t="shared" si="106"/>
        <v>1687_풍각남면_320</v>
      </c>
      <c r="B3535" s="1">
        <v>1687</v>
      </c>
      <c r="C3535" s="1" t="s">
        <v>11322</v>
      </c>
      <c r="D3535" s="1" t="s">
        <v>11323</v>
      </c>
      <c r="E3535" s="1">
        <v>3534</v>
      </c>
      <c r="F3535" s="1">
        <v>19</v>
      </c>
      <c r="G3535" s="1" t="s">
        <v>13603</v>
      </c>
      <c r="H3535" s="1" t="s">
        <v>13605</v>
      </c>
      <c r="I3535" s="1">
        <v>1</v>
      </c>
      <c r="L3535" s="1">
        <v>5</v>
      </c>
      <c r="M3535" s="1" t="s">
        <v>1446</v>
      </c>
      <c r="N3535" s="1" t="s">
        <v>7931</v>
      </c>
      <c r="T3535" s="1" t="s">
        <v>11369</v>
      </c>
      <c r="U3535" s="1" t="s">
        <v>3217</v>
      </c>
      <c r="V3535" s="1" t="s">
        <v>6875</v>
      </c>
      <c r="Y3535" s="1" t="s">
        <v>1446</v>
      </c>
      <c r="Z3535" s="1" t="s">
        <v>7931</v>
      </c>
      <c r="AC3535" s="1">
        <v>42</v>
      </c>
      <c r="AD3535" s="1" t="s">
        <v>307</v>
      </c>
      <c r="AE3535" s="1" t="s">
        <v>8745</v>
      </c>
      <c r="AJ3535" s="1" t="s">
        <v>17</v>
      </c>
      <c r="AK3535" s="1" t="s">
        <v>8908</v>
      </c>
      <c r="AL3535" s="1" t="s">
        <v>6425</v>
      </c>
      <c r="AM3535" s="1" t="s">
        <v>8964</v>
      </c>
      <c r="AN3535" s="1" t="s">
        <v>1632</v>
      </c>
      <c r="AO3535" s="1" t="s">
        <v>8975</v>
      </c>
      <c r="AP3535" s="1" t="s">
        <v>58</v>
      </c>
      <c r="AQ3535" s="1" t="s">
        <v>6774</v>
      </c>
      <c r="AR3535" s="1" t="s">
        <v>6426</v>
      </c>
      <c r="AS3535" s="1" t="s">
        <v>11739</v>
      </c>
      <c r="AT3535" s="1" t="s">
        <v>44</v>
      </c>
      <c r="AU3535" s="1" t="s">
        <v>6669</v>
      </c>
      <c r="AV3535" s="1" t="s">
        <v>210</v>
      </c>
      <c r="AW3535" s="1" t="s">
        <v>8591</v>
      </c>
      <c r="BB3535" s="1" t="s">
        <v>46</v>
      </c>
      <c r="BC3535" s="1" t="s">
        <v>6783</v>
      </c>
      <c r="BD3535" s="1" t="s">
        <v>5899</v>
      </c>
      <c r="BE3535" s="1" t="s">
        <v>8583</v>
      </c>
      <c r="BG3535" s="1" t="s">
        <v>44</v>
      </c>
      <c r="BH3535" s="1" t="s">
        <v>6669</v>
      </c>
      <c r="BI3535" s="1" t="s">
        <v>1802</v>
      </c>
      <c r="BJ3535" s="1" t="s">
        <v>9346</v>
      </c>
      <c r="BK3535" s="1" t="s">
        <v>44</v>
      </c>
      <c r="BL3535" s="1" t="s">
        <v>6669</v>
      </c>
      <c r="BM3535" s="1" t="s">
        <v>319</v>
      </c>
      <c r="BN3535" s="1" t="s">
        <v>7951</v>
      </c>
      <c r="BO3535" s="1" t="s">
        <v>44</v>
      </c>
      <c r="BP3535" s="1" t="s">
        <v>6669</v>
      </c>
      <c r="BQ3535" s="1" t="s">
        <v>6427</v>
      </c>
      <c r="BR3535" s="1" t="s">
        <v>12165</v>
      </c>
      <c r="BS3535" s="1" t="s">
        <v>6425</v>
      </c>
      <c r="BT3535" s="1" t="s">
        <v>8964</v>
      </c>
    </row>
    <row r="3536" spans="1:72" ht="13.5" customHeight="1" x14ac:dyDescent="0.25">
      <c r="A3536" s="4" t="str">
        <f t="shared" si="106"/>
        <v>1687_풍각남면_320</v>
      </c>
      <c r="B3536" s="1">
        <v>1687</v>
      </c>
      <c r="C3536" s="1" t="s">
        <v>11322</v>
      </c>
      <c r="D3536" s="1" t="s">
        <v>11323</v>
      </c>
      <c r="E3536" s="1">
        <v>3535</v>
      </c>
      <c r="F3536" s="1">
        <v>17</v>
      </c>
      <c r="G3536" s="1" t="s">
        <v>13603</v>
      </c>
      <c r="H3536" s="1" t="s">
        <v>13604</v>
      </c>
      <c r="I3536" s="1">
        <v>1</v>
      </c>
      <c r="L3536" s="1">
        <v>5</v>
      </c>
      <c r="M3536" s="1" t="s">
        <v>1446</v>
      </c>
      <c r="N3536" s="1" t="s">
        <v>7931</v>
      </c>
      <c r="S3536" s="1" t="s">
        <v>52</v>
      </c>
      <c r="T3536" s="1" t="s">
        <v>6593</v>
      </c>
      <c r="U3536" s="1" t="s">
        <v>4733</v>
      </c>
      <c r="V3536" s="1" t="s">
        <v>13362</v>
      </c>
      <c r="Y3536" s="1" t="s">
        <v>6428</v>
      </c>
      <c r="Z3536" s="1" t="s">
        <v>8150</v>
      </c>
      <c r="AC3536" s="1">
        <v>36</v>
      </c>
      <c r="AD3536" s="1" t="s">
        <v>76</v>
      </c>
      <c r="AE3536" s="1" t="s">
        <v>8719</v>
      </c>
      <c r="AJ3536" s="1" t="s">
        <v>17</v>
      </c>
      <c r="AK3536" s="1" t="s">
        <v>8908</v>
      </c>
      <c r="AL3536" s="1" t="s">
        <v>4771</v>
      </c>
      <c r="AM3536" s="1" t="s">
        <v>8953</v>
      </c>
      <c r="AT3536" s="1" t="s">
        <v>216</v>
      </c>
      <c r="AU3536" s="1" t="s">
        <v>13344</v>
      </c>
      <c r="AV3536" s="1" t="s">
        <v>1906</v>
      </c>
      <c r="AW3536" s="1" t="s">
        <v>7689</v>
      </c>
      <c r="BB3536" s="1" t="s">
        <v>83</v>
      </c>
      <c r="BC3536" s="1" t="s">
        <v>11816</v>
      </c>
      <c r="BD3536" s="1" t="s">
        <v>4713</v>
      </c>
      <c r="BE3536" s="1" t="s">
        <v>9831</v>
      </c>
      <c r="BG3536" s="1" t="s">
        <v>60</v>
      </c>
      <c r="BH3536" s="1" t="s">
        <v>7012</v>
      </c>
      <c r="BI3536" s="1" t="s">
        <v>4769</v>
      </c>
      <c r="BJ3536" s="1" t="s">
        <v>10213</v>
      </c>
      <c r="BK3536" s="1" t="s">
        <v>60</v>
      </c>
      <c r="BL3536" s="1" t="s">
        <v>7012</v>
      </c>
      <c r="BM3536" s="1" t="s">
        <v>6429</v>
      </c>
      <c r="BN3536" s="1" t="s">
        <v>10758</v>
      </c>
      <c r="BO3536" s="1" t="s">
        <v>60</v>
      </c>
      <c r="BP3536" s="1" t="s">
        <v>7012</v>
      </c>
      <c r="BQ3536" s="1" t="s">
        <v>6430</v>
      </c>
      <c r="BR3536" s="1" t="s">
        <v>11279</v>
      </c>
      <c r="BS3536" s="1" t="s">
        <v>636</v>
      </c>
      <c r="BT3536" s="1" t="s">
        <v>8934</v>
      </c>
    </row>
    <row r="3537" spans="1:72" ht="13.5" customHeight="1" x14ac:dyDescent="0.25">
      <c r="A3537" s="4" t="str">
        <f t="shared" si="106"/>
        <v>1687_풍각남면_320</v>
      </c>
      <c r="B3537" s="1">
        <v>1687</v>
      </c>
      <c r="C3537" s="1" t="s">
        <v>11322</v>
      </c>
      <c r="D3537" s="1" t="s">
        <v>11323</v>
      </c>
      <c r="E3537" s="1">
        <v>3536</v>
      </c>
      <c r="F3537" s="1">
        <v>17</v>
      </c>
      <c r="G3537" s="1" t="s">
        <v>13603</v>
      </c>
      <c r="H3537" s="1" t="s">
        <v>13604</v>
      </c>
      <c r="I3537" s="1">
        <v>1</v>
      </c>
      <c r="L3537" s="1">
        <v>5</v>
      </c>
      <c r="M3537" s="1" t="s">
        <v>1446</v>
      </c>
      <c r="N3537" s="1" t="s">
        <v>7931</v>
      </c>
      <c r="S3537" s="1" t="s">
        <v>70</v>
      </c>
      <c r="T3537" s="1" t="s">
        <v>6596</v>
      </c>
      <c r="Y3537" s="1" t="s">
        <v>3401</v>
      </c>
      <c r="Z3537" s="1" t="s">
        <v>7931</v>
      </c>
      <c r="AC3537" s="1">
        <v>10</v>
      </c>
      <c r="AD3537" s="1" t="s">
        <v>67</v>
      </c>
      <c r="AE3537" s="1" t="s">
        <v>8717</v>
      </c>
    </row>
    <row r="3538" spans="1:72" ht="13.5" customHeight="1" x14ac:dyDescent="0.25">
      <c r="A3538" s="4" t="str">
        <f t="shared" si="106"/>
        <v>1687_풍각남면_320</v>
      </c>
      <c r="B3538" s="1">
        <v>1687</v>
      </c>
      <c r="C3538" s="1" t="s">
        <v>11322</v>
      </c>
      <c r="D3538" s="1" t="s">
        <v>11323</v>
      </c>
      <c r="E3538" s="1">
        <v>3537</v>
      </c>
      <c r="F3538" s="1">
        <v>19</v>
      </c>
      <c r="G3538" s="1" t="s">
        <v>13603</v>
      </c>
      <c r="H3538" s="1" t="s">
        <v>13605</v>
      </c>
      <c r="I3538" s="1">
        <v>2</v>
      </c>
      <c r="J3538" s="1" t="s">
        <v>6431</v>
      </c>
      <c r="K3538" s="1" t="s">
        <v>6577</v>
      </c>
      <c r="L3538" s="1">
        <v>1</v>
      </c>
      <c r="M3538" s="1" t="s">
        <v>12806</v>
      </c>
      <c r="N3538" s="1" t="s">
        <v>13307</v>
      </c>
      <c r="T3538" s="1" t="s">
        <v>11368</v>
      </c>
      <c r="U3538" s="1" t="s">
        <v>1449</v>
      </c>
      <c r="V3538" s="1" t="s">
        <v>6762</v>
      </c>
      <c r="W3538" s="1" t="s">
        <v>898</v>
      </c>
      <c r="X3538" s="1" t="s">
        <v>7075</v>
      </c>
      <c r="Y3538" s="1" t="s">
        <v>6432</v>
      </c>
      <c r="Z3538" s="1" t="s">
        <v>8697</v>
      </c>
      <c r="AC3538" s="1">
        <v>51</v>
      </c>
      <c r="AD3538" s="1" t="s">
        <v>107</v>
      </c>
      <c r="AE3538" s="1" t="s">
        <v>8723</v>
      </c>
      <c r="AJ3538" s="1" t="s">
        <v>17</v>
      </c>
      <c r="AK3538" s="1" t="s">
        <v>8908</v>
      </c>
      <c r="AL3538" s="1" t="s">
        <v>587</v>
      </c>
      <c r="AM3538" s="1" t="s">
        <v>8884</v>
      </c>
      <c r="AT3538" s="1" t="s">
        <v>423</v>
      </c>
      <c r="AU3538" s="1" t="s">
        <v>8997</v>
      </c>
      <c r="AV3538" s="1" t="s">
        <v>3066</v>
      </c>
      <c r="AW3538" s="1" t="s">
        <v>7901</v>
      </c>
      <c r="BG3538" s="1" t="s">
        <v>423</v>
      </c>
      <c r="BH3538" s="1" t="s">
        <v>8997</v>
      </c>
      <c r="BI3538" s="1" t="s">
        <v>6433</v>
      </c>
      <c r="BJ3538" s="1" t="s">
        <v>7871</v>
      </c>
      <c r="BK3538" s="1" t="s">
        <v>423</v>
      </c>
      <c r="BL3538" s="1" t="s">
        <v>8997</v>
      </c>
      <c r="BM3538" s="1" t="s">
        <v>2950</v>
      </c>
      <c r="BN3538" s="1" t="s">
        <v>8075</v>
      </c>
      <c r="BO3538" s="1" t="s">
        <v>297</v>
      </c>
      <c r="BP3538" s="1" t="s">
        <v>11399</v>
      </c>
      <c r="BQ3538" s="1" t="s">
        <v>6434</v>
      </c>
      <c r="BR3538" s="1" t="s">
        <v>11280</v>
      </c>
      <c r="BS3538" s="1" t="s">
        <v>370</v>
      </c>
      <c r="BT3538" s="1" t="s">
        <v>8933</v>
      </c>
    </row>
    <row r="3539" spans="1:72" ht="13.5" customHeight="1" x14ac:dyDescent="0.25">
      <c r="A3539" s="4" t="str">
        <f t="shared" si="106"/>
        <v>1687_풍각남면_320</v>
      </c>
      <c r="B3539" s="1">
        <v>1687</v>
      </c>
      <c r="C3539" s="1" t="s">
        <v>11322</v>
      </c>
      <c r="D3539" s="1" t="s">
        <v>11323</v>
      </c>
      <c r="E3539" s="1">
        <v>3538</v>
      </c>
      <c r="F3539" s="1">
        <v>17</v>
      </c>
      <c r="G3539" s="1" t="s">
        <v>13603</v>
      </c>
      <c r="H3539" s="1" t="s">
        <v>13604</v>
      </c>
      <c r="I3539" s="1">
        <v>2</v>
      </c>
      <c r="L3539" s="1">
        <v>1</v>
      </c>
      <c r="M3539" s="1" t="s">
        <v>12806</v>
      </c>
      <c r="N3539" s="1" t="s">
        <v>13307</v>
      </c>
      <c r="S3539" s="1" t="s">
        <v>52</v>
      </c>
      <c r="T3539" s="1" t="s">
        <v>6593</v>
      </c>
      <c r="U3539" s="1" t="s">
        <v>83</v>
      </c>
      <c r="V3539" s="1" t="s">
        <v>11397</v>
      </c>
      <c r="W3539" s="1" t="s">
        <v>98</v>
      </c>
      <c r="X3539" s="1" t="s">
        <v>11439</v>
      </c>
      <c r="Y3539" s="1" t="s">
        <v>140</v>
      </c>
      <c r="Z3539" s="1" t="s">
        <v>7129</v>
      </c>
      <c r="AC3539" s="1">
        <v>50</v>
      </c>
      <c r="AD3539" s="1" t="s">
        <v>533</v>
      </c>
      <c r="AE3539" s="1" t="s">
        <v>7162</v>
      </c>
      <c r="AJ3539" s="1" t="s">
        <v>17</v>
      </c>
      <c r="AK3539" s="1" t="s">
        <v>8908</v>
      </c>
      <c r="AL3539" s="1" t="s">
        <v>1118</v>
      </c>
      <c r="AM3539" s="1" t="s">
        <v>8898</v>
      </c>
      <c r="AT3539" s="1" t="s">
        <v>297</v>
      </c>
      <c r="AU3539" s="1" t="s">
        <v>11759</v>
      </c>
      <c r="AV3539" s="1" t="s">
        <v>1777</v>
      </c>
      <c r="AW3539" s="1" t="s">
        <v>7201</v>
      </c>
      <c r="BG3539" s="1" t="s">
        <v>297</v>
      </c>
      <c r="BH3539" s="1" t="s">
        <v>11399</v>
      </c>
      <c r="BI3539" s="1" t="s">
        <v>14020</v>
      </c>
      <c r="BJ3539" s="1" t="s">
        <v>10325</v>
      </c>
      <c r="BK3539" s="1" t="s">
        <v>148</v>
      </c>
      <c r="BL3539" s="1" t="s">
        <v>11910</v>
      </c>
      <c r="BM3539" s="1" t="s">
        <v>4830</v>
      </c>
      <c r="BN3539" s="1" t="s">
        <v>9339</v>
      </c>
      <c r="BO3539" s="1" t="s">
        <v>423</v>
      </c>
      <c r="BP3539" s="1" t="s">
        <v>8997</v>
      </c>
      <c r="BQ3539" s="1" t="s">
        <v>6435</v>
      </c>
      <c r="BR3539" s="1" t="s">
        <v>12166</v>
      </c>
      <c r="BS3539" s="1" t="s">
        <v>1118</v>
      </c>
      <c r="BT3539" s="1" t="s">
        <v>8898</v>
      </c>
    </row>
    <row r="3540" spans="1:72" ht="13.5" customHeight="1" x14ac:dyDescent="0.25">
      <c r="A3540" s="4" t="str">
        <f t="shared" si="106"/>
        <v>1687_풍각남면_320</v>
      </c>
      <c r="B3540" s="1">
        <v>1687</v>
      </c>
      <c r="C3540" s="1" t="s">
        <v>11322</v>
      </c>
      <c r="D3540" s="1" t="s">
        <v>11323</v>
      </c>
      <c r="E3540" s="1">
        <v>3539</v>
      </c>
      <c r="F3540" s="1">
        <v>17</v>
      </c>
      <c r="G3540" s="1" t="s">
        <v>13603</v>
      </c>
      <c r="H3540" s="1" t="s">
        <v>13604</v>
      </c>
      <c r="I3540" s="1">
        <v>2</v>
      </c>
      <c r="L3540" s="1">
        <v>1</v>
      </c>
      <c r="M3540" s="1" t="s">
        <v>12806</v>
      </c>
      <c r="N3540" s="1" t="s">
        <v>13307</v>
      </c>
      <c r="S3540" s="1" t="s">
        <v>70</v>
      </c>
      <c r="T3540" s="1" t="s">
        <v>6596</v>
      </c>
      <c r="Y3540" s="1" t="s">
        <v>4784</v>
      </c>
      <c r="Z3540" s="1" t="s">
        <v>8283</v>
      </c>
      <c r="AC3540" s="1">
        <v>4</v>
      </c>
      <c r="AD3540" s="1" t="s">
        <v>72</v>
      </c>
      <c r="AE3540" s="1" t="s">
        <v>8718</v>
      </c>
    </row>
    <row r="3541" spans="1:72" ht="13.5" customHeight="1" x14ac:dyDescent="0.25">
      <c r="A3541" s="4" t="str">
        <f t="shared" si="106"/>
        <v>1687_풍각남면_320</v>
      </c>
      <c r="B3541" s="1">
        <v>1687</v>
      </c>
      <c r="C3541" s="1" t="s">
        <v>11322</v>
      </c>
      <c r="D3541" s="1" t="s">
        <v>11323</v>
      </c>
      <c r="E3541" s="1">
        <v>3540</v>
      </c>
      <c r="F3541" s="1">
        <v>19</v>
      </c>
      <c r="G3541" s="1" t="s">
        <v>13603</v>
      </c>
      <c r="H3541" s="1" t="s">
        <v>13605</v>
      </c>
      <c r="I3541" s="1">
        <v>2</v>
      </c>
      <c r="L3541" s="1">
        <v>2</v>
      </c>
      <c r="M3541" s="1" t="s">
        <v>12807</v>
      </c>
      <c r="N3541" s="1" t="s">
        <v>13308</v>
      </c>
      <c r="T3541" s="1" t="s">
        <v>11368</v>
      </c>
      <c r="U3541" s="1" t="s">
        <v>6436</v>
      </c>
      <c r="V3541" s="1" t="s">
        <v>7053</v>
      </c>
      <c r="W3541" s="1" t="s">
        <v>98</v>
      </c>
      <c r="X3541" s="1" t="s">
        <v>11439</v>
      </c>
      <c r="Y3541" s="1" t="s">
        <v>6437</v>
      </c>
      <c r="Z3541" s="1" t="s">
        <v>8698</v>
      </c>
      <c r="AC3541" s="1">
        <v>50</v>
      </c>
      <c r="AD3541" s="1" t="s">
        <v>533</v>
      </c>
      <c r="AE3541" s="1" t="s">
        <v>7162</v>
      </c>
      <c r="AJ3541" s="1" t="s">
        <v>17</v>
      </c>
      <c r="AK3541" s="1" t="s">
        <v>8908</v>
      </c>
      <c r="AL3541" s="1" t="s">
        <v>106</v>
      </c>
      <c r="AM3541" s="1" t="s">
        <v>8894</v>
      </c>
      <c r="AT3541" s="1" t="s">
        <v>148</v>
      </c>
      <c r="AU3541" s="1" t="s">
        <v>11760</v>
      </c>
      <c r="AV3541" s="1" t="s">
        <v>14021</v>
      </c>
      <c r="AW3541" s="1" t="s">
        <v>9749</v>
      </c>
      <c r="BG3541" s="1" t="s">
        <v>148</v>
      </c>
      <c r="BH3541" s="1" t="s">
        <v>11401</v>
      </c>
      <c r="BI3541" s="1" t="s">
        <v>6438</v>
      </c>
      <c r="BJ3541" s="1" t="s">
        <v>11900</v>
      </c>
      <c r="BK3541" s="1" t="s">
        <v>60</v>
      </c>
      <c r="BL3541" s="1" t="s">
        <v>7012</v>
      </c>
      <c r="BM3541" s="1" t="s">
        <v>6439</v>
      </c>
      <c r="BN3541" s="1" t="s">
        <v>11926</v>
      </c>
      <c r="BQ3541" s="1" t="s">
        <v>320</v>
      </c>
      <c r="BR3541" s="1" t="s">
        <v>12306</v>
      </c>
    </row>
    <row r="3542" spans="1:72" ht="13.5" customHeight="1" x14ac:dyDescent="0.25">
      <c r="A3542" s="4" t="str">
        <f t="shared" si="106"/>
        <v>1687_풍각남면_320</v>
      </c>
      <c r="B3542" s="1">
        <v>1687</v>
      </c>
      <c r="C3542" s="1" t="s">
        <v>11322</v>
      </c>
      <c r="D3542" s="1" t="s">
        <v>11323</v>
      </c>
      <c r="E3542" s="1">
        <v>3541</v>
      </c>
      <c r="F3542" s="1">
        <v>17</v>
      </c>
      <c r="G3542" s="1" t="s">
        <v>13603</v>
      </c>
      <c r="H3542" s="1" t="s">
        <v>13604</v>
      </c>
      <c r="I3542" s="1">
        <v>2</v>
      </c>
      <c r="L3542" s="1">
        <v>2</v>
      </c>
      <c r="M3542" s="1" t="s">
        <v>12807</v>
      </c>
      <c r="N3542" s="1" t="s">
        <v>13308</v>
      </c>
      <c r="S3542" s="1" t="s">
        <v>52</v>
      </c>
      <c r="T3542" s="1" t="s">
        <v>6593</v>
      </c>
      <c r="W3542" s="1" t="s">
        <v>74</v>
      </c>
      <c r="X3542" s="1" t="s">
        <v>7057</v>
      </c>
      <c r="Y3542" s="1" t="s">
        <v>1112</v>
      </c>
      <c r="Z3542" s="1" t="s">
        <v>7347</v>
      </c>
      <c r="AC3542" s="1">
        <v>45</v>
      </c>
      <c r="AD3542" s="1" t="s">
        <v>406</v>
      </c>
      <c r="AE3542" s="1" t="s">
        <v>8755</v>
      </c>
      <c r="AJ3542" s="1" t="s">
        <v>17</v>
      </c>
      <c r="AK3542" s="1" t="s">
        <v>8908</v>
      </c>
      <c r="AL3542" s="1" t="s">
        <v>737</v>
      </c>
      <c r="AM3542" s="1" t="s">
        <v>8867</v>
      </c>
      <c r="AT3542" s="1" t="s">
        <v>60</v>
      </c>
      <c r="AU3542" s="1" t="s">
        <v>7012</v>
      </c>
      <c r="AV3542" s="1" t="s">
        <v>1637</v>
      </c>
      <c r="AW3542" s="1" t="s">
        <v>11800</v>
      </c>
      <c r="BG3542" s="1" t="s">
        <v>60</v>
      </c>
      <c r="BH3542" s="1" t="s">
        <v>7012</v>
      </c>
      <c r="BI3542" s="1" t="s">
        <v>2113</v>
      </c>
      <c r="BJ3542" s="1" t="s">
        <v>7614</v>
      </c>
      <c r="BK3542" s="1" t="s">
        <v>60</v>
      </c>
      <c r="BL3542" s="1" t="s">
        <v>7012</v>
      </c>
      <c r="BM3542" s="1" t="s">
        <v>6440</v>
      </c>
      <c r="BN3542" s="1" t="s">
        <v>10759</v>
      </c>
      <c r="BQ3542" s="1" t="s">
        <v>320</v>
      </c>
      <c r="BR3542" s="1" t="s">
        <v>12306</v>
      </c>
    </row>
    <row r="3543" spans="1:72" ht="13.5" customHeight="1" x14ac:dyDescent="0.25">
      <c r="A3543" s="4" t="str">
        <f t="shared" si="106"/>
        <v>1687_풍각남면_320</v>
      </c>
      <c r="B3543" s="1">
        <v>1687</v>
      </c>
      <c r="C3543" s="1" t="s">
        <v>11322</v>
      </c>
      <c r="D3543" s="1" t="s">
        <v>11323</v>
      </c>
      <c r="E3543" s="1">
        <v>3542</v>
      </c>
      <c r="F3543" s="1">
        <v>17</v>
      </c>
      <c r="G3543" s="1" t="s">
        <v>13603</v>
      </c>
      <c r="H3543" s="1" t="s">
        <v>13604</v>
      </c>
      <c r="I3543" s="1">
        <v>2</v>
      </c>
      <c r="L3543" s="1">
        <v>2</v>
      </c>
      <c r="M3543" s="1" t="s">
        <v>12807</v>
      </c>
      <c r="N3543" s="1" t="s">
        <v>13308</v>
      </c>
      <c r="S3543" s="1" t="s">
        <v>70</v>
      </c>
      <c r="T3543" s="1" t="s">
        <v>6596</v>
      </c>
      <c r="Y3543" s="1" t="s">
        <v>6441</v>
      </c>
      <c r="Z3543" s="1" t="s">
        <v>8699</v>
      </c>
      <c r="AC3543" s="1">
        <v>7</v>
      </c>
      <c r="AD3543" s="1" t="s">
        <v>121</v>
      </c>
      <c r="AE3543" s="1" t="s">
        <v>8725</v>
      </c>
    </row>
    <row r="3544" spans="1:72" ht="13.5" customHeight="1" x14ac:dyDescent="0.25">
      <c r="A3544" s="4" t="str">
        <f t="shared" si="106"/>
        <v>1687_풍각남면_320</v>
      </c>
      <c r="B3544" s="1">
        <v>1687</v>
      </c>
      <c r="C3544" s="1" t="s">
        <v>11322</v>
      </c>
      <c r="D3544" s="1" t="s">
        <v>11323</v>
      </c>
      <c r="E3544" s="1">
        <v>3543</v>
      </c>
      <c r="F3544" s="1">
        <v>17</v>
      </c>
      <c r="G3544" s="1" t="s">
        <v>13603</v>
      </c>
      <c r="H3544" s="1" t="s">
        <v>13604</v>
      </c>
      <c r="I3544" s="1">
        <v>2</v>
      </c>
      <c r="L3544" s="1">
        <v>2</v>
      </c>
      <c r="M3544" s="1" t="s">
        <v>12807</v>
      </c>
      <c r="N3544" s="1" t="s">
        <v>13308</v>
      </c>
      <c r="S3544" s="1" t="s">
        <v>70</v>
      </c>
      <c r="T3544" s="1" t="s">
        <v>6596</v>
      </c>
      <c r="Y3544" s="1" t="s">
        <v>6442</v>
      </c>
      <c r="Z3544" s="1" t="s">
        <v>8700</v>
      </c>
      <c r="AD3544" s="1" t="s">
        <v>72</v>
      </c>
      <c r="AE3544" s="1" t="s">
        <v>8718</v>
      </c>
    </row>
    <row r="3545" spans="1:72" ht="13.5" customHeight="1" x14ac:dyDescent="0.25">
      <c r="A3545" s="4" t="str">
        <f t="shared" ref="A3545:A3554" si="107">HYPERLINK("http://kyu.snu.ac.kr/sdhj/index.jsp?type=hj/GK14817_00IH_0001_0321.jpg","1687_풍각남면_321")</f>
        <v>1687_풍각남면_321</v>
      </c>
      <c r="B3545" s="1">
        <v>1687</v>
      </c>
      <c r="C3545" s="1" t="s">
        <v>11322</v>
      </c>
      <c r="D3545" s="1" t="s">
        <v>11323</v>
      </c>
      <c r="E3545" s="1">
        <v>3544</v>
      </c>
      <c r="F3545" s="1">
        <v>19</v>
      </c>
      <c r="G3545" s="1" t="s">
        <v>13603</v>
      </c>
      <c r="H3545" s="1" t="s">
        <v>13605</v>
      </c>
      <c r="I3545" s="1">
        <v>2</v>
      </c>
      <c r="L3545" s="1">
        <v>3</v>
      </c>
      <c r="M3545" s="1" t="s">
        <v>1956</v>
      </c>
      <c r="N3545" s="1" t="s">
        <v>7844</v>
      </c>
      <c r="O3545" s="1" t="s">
        <v>6</v>
      </c>
      <c r="P3545" s="1" t="s">
        <v>6578</v>
      </c>
      <c r="T3545" s="1" t="s">
        <v>11369</v>
      </c>
      <c r="U3545" s="1" t="s">
        <v>6443</v>
      </c>
      <c r="V3545" s="1" t="s">
        <v>7054</v>
      </c>
      <c r="Y3545" s="1" t="s">
        <v>1956</v>
      </c>
      <c r="Z3545" s="1" t="s">
        <v>7844</v>
      </c>
      <c r="AC3545" s="1">
        <v>60</v>
      </c>
      <c r="AD3545" s="1" t="s">
        <v>312</v>
      </c>
      <c r="AE3545" s="1" t="s">
        <v>8746</v>
      </c>
      <c r="AJ3545" s="1" t="s">
        <v>17</v>
      </c>
      <c r="AK3545" s="1" t="s">
        <v>8908</v>
      </c>
      <c r="AL3545" s="1" t="s">
        <v>106</v>
      </c>
      <c r="AM3545" s="1" t="s">
        <v>8894</v>
      </c>
      <c r="AN3545" s="1" t="s">
        <v>41</v>
      </c>
      <c r="AO3545" s="1" t="s">
        <v>6620</v>
      </c>
      <c r="AP3545" s="1" t="s">
        <v>1184</v>
      </c>
      <c r="AQ3545" s="1" t="s">
        <v>6748</v>
      </c>
      <c r="AR3545" s="1" t="s">
        <v>6444</v>
      </c>
      <c r="AS3545" s="1" t="s">
        <v>9162</v>
      </c>
      <c r="AT3545" s="1" t="s">
        <v>44</v>
      </c>
      <c r="AU3545" s="1" t="s">
        <v>6669</v>
      </c>
      <c r="AV3545" s="1" t="s">
        <v>4705</v>
      </c>
      <c r="AW3545" s="1" t="s">
        <v>9592</v>
      </c>
      <c r="BB3545" s="1" t="s">
        <v>83</v>
      </c>
      <c r="BC3545" s="1" t="s">
        <v>11816</v>
      </c>
      <c r="BD3545" s="1" t="s">
        <v>4746</v>
      </c>
      <c r="BE3545" s="1" t="s">
        <v>11877</v>
      </c>
      <c r="BG3545" s="1" t="s">
        <v>44</v>
      </c>
      <c r="BH3545" s="1" t="s">
        <v>6669</v>
      </c>
      <c r="BI3545" s="1" t="s">
        <v>4747</v>
      </c>
      <c r="BJ3545" s="1" t="s">
        <v>10211</v>
      </c>
      <c r="BK3545" s="1" t="s">
        <v>60</v>
      </c>
      <c r="BL3545" s="1" t="s">
        <v>7012</v>
      </c>
      <c r="BM3545" s="1" t="s">
        <v>294</v>
      </c>
      <c r="BN3545" s="1" t="s">
        <v>7930</v>
      </c>
      <c r="BO3545" s="1" t="s">
        <v>60</v>
      </c>
      <c r="BP3545" s="1" t="s">
        <v>7012</v>
      </c>
      <c r="BQ3545" s="1" t="s">
        <v>4748</v>
      </c>
      <c r="BR3545" s="1" t="s">
        <v>12264</v>
      </c>
      <c r="BS3545" s="1" t="s">
        <v>636</v>
      </c>
      <c r="BT3545" s="1" t="s">
        <v>8934</v>
      </c>
    </row>
    <row r="3546" spans="1:72" ht="13.5" customHeight="1" x14ac:dyDescent="0.25">
      <c r="A3546" s="4" t="str">
        <f t="shared" si="107"/>
        <v>1687_풍각남면_321</v>
      </c>
      <c r="B3546" s="1">
        <v>1687</v>
      </c>
      <c r="C3546" s="1" t="s">
        <v>11322</v>
      </c>
      <c r="D3546" s="1" t="s">
        <v>11323</v>
      </c>
      <c r="E3546" s="1">
        <v>3545</v>
      </c>
      <c r="F3546" s="1">
        <v>19</v>
      </c>
      <c r="G3546" s="1" t="s">
        <v>13603</v>
      </c>
      <c r="H3546" s="1" t="s">
        <v>13605</v>
      </c>
      <c r="I3546" s="1">
        <v>2</v>
      </c>
      <c r="L3546" s="1">
        <v>4</v>
      </c>
      <c r="M3546" s="1" t="s">
        <v>4760</v>
      </c>
      <c r="N3546" s="1" t="s">
        <v>9593</v>
      </c>
      <c r="T3546" s="1" t="s">
        <v>11368</v>
      </c>
      <c r="U3546" s="1" t="s">
        <v>5860</v>
      </c>
      <c r="V3546" s="1" t="s">
        <v>11402</v>
      </c>
      <c r="W3546" s="1" t="s">
        <v>1254</v>
      </c>
      <c r="X3546" s="1" t="s">
        <v>7079</v>
      </c>
      <c r="Y3546" s="1" t="s">
        <v>3791</v>
      </c>
      <c r="Z3546" s="1" t="s">
        <v>8701</v>
      </c>
      <c r="AC3546" s="1">
        <v>63</v>
      </c>
      <c r="AD3546" s="1" t="s">
        <v>96</v>
      </c>
      <c r="AE3546" s="1" t="s">
        <v>8721</v>
      </c>
      <c r="AJ3546" s="1" t="s">
        <v>17</v>
      </c>
      <c r="AK3546" s="1" t="s">
        <v>8908</v>
      </c>
      <c r="AL3546" s="1" t="s">
        <v>833</v>
      </c>
      <c r="AM3546" s="1" t="s">
        <v>8552</v>
      </c>
      <c r="AT3546" s="1" t="s">
        <v>3792</v>
      </c>
      <c r="AU3546" s="1" t="s">
        <v>9244</v>
      </c>
      <c r="AV3546" s="1" t="s">
        <v>4761</v>
      </c>
      <c r="AW3546" s="1" t="s">
        <v>9750</v>
      </c>
      <c r="BG3546" s="1" t="s">
        <v>579</v>
      </c>
      <c r="BH3546" s="1" t="s">
        <v>9171</v>
      </c>
      <c r="BI3546" s="1" t="s">
        <v>4762</v>
      </c>
      <c r="BJ3546" s="1" t="s">
        <v>10326</v>
      </c>
      <c r="BK3546" s="1" t="s">
        <v>334</v>
      </c>
      <c r="BL3546" s="1" t="s">
        <v>6767</v>
      </c>
      <c r="BM3546" s="1" t="s">
        <v>2055</v>
      </c>
      <c r="BN3546" s="1" t="s">
        <v>8672</v>
      </c>
      <c r="BO3546" s="1" t="s">
        <v>78</v>
      </c>
      <c r="BP3546" s="1" t="s">
        <v>6689</v>
      </c>
      <c r="BQ3546" s="1" t="s">
        <v>6445</v>
      </c>
      <c r="BR3546" s="1" t="s">
        <v>12189</v>
      </c>
      <c r="BS3546" s="1" t="s">
        <v>86</v>
      </c>
      <c r="BT3546" s="1" t="s">
        <v>8853</v>
      </c>
    </row>
    <row r="3547" spans="1:72" ht="13.5" customHeight="1" x14ac:dyDescent="0.25">
      <c r="A3547" s="4" t="str">
        <f t="shared" si="107"/>
        <v>1687_풍각남면_321</v>
      </c>
      <c r="B3547" s="1">
        <v>1687</v>
      </c>
      <c r="C3547" s="1" t="s">
        <v>11322</v>
      </c>
      <c r="D3547" s="1" t="s">
        <v>11323</v>
      </c>
      <c r="E3547" s="1">
        <v>3546</v>
      </c>
      <c r="F3547" s="1">
        <v>17</v>
      </c>
      <c r="G3547" s="1" t="s">
        <v>13603</v>
      </c>
      <c r="H3547" s="1" t="s">
        <v>13604</v>
      </c>
      <c r="I3547" s="1">
        <v>2</v>
      </c>
      <c r="L3547" s="1">
        <v>4</v>
      </c>
      <c r="M3547" s="1" t="s">
        <v>4760</v>
      </c>
      <c r="N3547" s="1" t="s">
        <v>9593</v>
      </c>
      <c r="S3547" s="1" t="s">
        <v>52</v>
      </c>
      <c r="T3547" s="1" t="s">
        <v>6593</v>
      </c>
      <c r="U3547" s="1" t="s">
        <v>83</v>
      </c>
      <c r="V3547" s="1" t="s">
        <v>11397</v>
      </c>
      <c r="W3547" s="1" t="s">
        <v>84</v>
      </c>
      <c r="X3547" s="1" t="s">
        <v>11440</v>
      </c>
      <c r="Y3547" s="1" t="s">
        <v>13949</v>
      </c>
      <c r="Z3547" s="1" t="s">
        <v>11444</v>
      </c>
      <c r="AC3547" s="1">
        <v>59</v>
      </c>
      <c r="AD3547" s="1" t="s">
        <v>776</v>
      </c>
      <c r="AE3547" s="1" t="s">
        <v>8768</v>
      </c>
      <c r="AJ3547" s="1" t="s">
        <v>17</v>
      </c>
      <c r="AK3547" s="1" t="s">
        <v>8908</v>
      </c>
      <c r="AL3547" s="1" t="s">
        <v>51</v>
      </c>
      <c r="AM3547" s="1" t="s">
        <v>8849</v>
      </c>
      <c r="AT3547" s="1" t="s">
        <v>60</v>
      </c>
      <c r="AU3547" s="1" t="s">
        <v>7012</v>
      </c>
      <c r="AV3547" s="1" t="s">
        <v>836</v>
      </c>
      <c r="AW3547" s="1" t="s">
        <v>9751</v>
      </c>
      <c r="BG3547" s="1" t="s">
        <v>60</v>
      </c>
      <c r="BH3547" s="1" t="s">
        <v>7012</v>
      </c>
      <c r="BI3547" s="1" t="s">
        <v>1056</v>
      </c>
      <c r="BJ3547" s="1" t="s">
        <v>9358</v>
      </c>
      <c r="BK3547" s="1" t="s">
        <v>60</v>
      </c>
      <c r="BL3547" s="1" t="s">
        <v>7012</v>
      </c>
      <c r="BM3547" s="1" t="s">
        <v>4769</v>
      </c>
      <c r="BN3547" s="1" t="s">
        <v>10213</v>
      </c>
      <c r="BO3547" s="1" t="s">
        <v>60</v>
      </c>
      <c r="BP3547" s="1" t="s">
        <v>7012</v>
      </c>
      <c r="BQ3547" s="1" t="s">
        <v>6446</v>
      </c>
      <c r="BR3547" s="1" t="s">
        <v>12101</v>
      </c>
      <c r="BS3547" s="1" t="s">
        <v>86</v>
      </c>
      <c r="BT3547" s="1" t="s">
        <v>8853</v>
      </c>
    </row>
    <row r="3548" spans="1:72" ht="13.5" customHeight="1" x14ac:dyDescent="0.25">
      <c r="A3548" s="4" t="str">
        <f t="shared" si="107"/>
        <v>1687_풍각남면_321</v>
      </c>
      <c r="B3548" s="1">
        <v>1687</v>
      </c>
      <c r="C3548" s="1" t="s">
        <v>11322</v>
      </c>
      <c r="D3548" s="1" t="s">
        <v>11323</v>
      </c>
      <c r="E3548" s="1">
        <v>3547</v>
      </c>
      <c r="F3548" s="1">
        <v>17</v>
      </c>
      <c r="G3548" s="1" t="s">
        <v>13603</v>
      </c>
      <c r="H3548" s="1" t="s">
        <v>13604</v>
      </c>
      <c r="I3548" s="1">
        <v>2</v>
      </c>
      <c r="L3548" s="1">
        <v>4</v>
      </c>
      <c r="M3548" s="1" t="s">
        <v>4760</v>
      </c>
      <c r="N3548" s="1" t="s">
        <v>9593</v>
      </c>
      <c r="S3548" s="1" t="s">
        <v>70</v>
      </c>
      <c r="T3548" s="1" t="s">
        <v>6596</v>
      </c>
      <c r="Y3548" s="1" t="s">
        <v>3251</v>
      </c>
      <c r="Z3548" s="1" t="s">
        <v>7571</v>
      </c>
      <c r="AC3548" s="1">
        <v>14</v>
      </c>
      <c r="AD3548" s="1" t="s">
        <v>240</v>
      </c>
      <c r="AE3548" s="1" t="s">
        <v>8740</v>
      </c>
    </row>
    <row r="3549" spans="1:72" ht="13.5" customHeight="1" x14ac:dyDescent="0.25">
      <c r="A3549" s="4" t="str">
        <f t="shared" si="107"/>
        <v>1687_풍각남면_321</v>
      </c>
      <c r="B3549" s="1">
        <v>1687</v>
      </c>
      <c r="C3549" s="1" t="s">
        <v>11322</v>
      </c>
      <c r="D3549" s="1" t="s">
        <v>11323</v>
      </c>
      <c r="E3549" s="1">
        <v>3548</v>
      </c>
      <c r="F3549" s="1">
        <v>19</v>
      </c>
      <c r="G3549" s="1" t="s">
        <v>13603</v>
      </c>
      <c r="H3549" s="1" t="s">
        <v>13605</v>
      </c>
      <c r="I3549" s="1">
        <v>2</v>
      </c>
      <c r="L3549" s="1">
        <v>5</v>
      </c>
      <c r="M3549" s="1" t="s">
        <v>6448</v>
      </c>
      <c r="N3549" s="1" t="s">
        <v>8582</v>
      </c>
      <c r="T3549" s="1" t="s">
        <v>11368</v>
      </c>
      <c r="U3549" s="1" t="s">
        <v>6447</v>
      </c>
      <c r="V3549" s="1" t="s">
        <v>7055</v>
      </c>
      <c r="Y3549" s="1" t="s">
        <v>6448</v>
      </c>
      <c r="Z3549" s="1" t="s">
        <v>8582</v>
      </c>
      <c r="AC3549" s="1">
        <v>60</v>
      </c>
      <c r="AD3549" s="1" t="s">
        <v>312</v>
      </c>
      <c r="AE3549" s="1" t="s">
        <v>8746</v>
      </c>
      <c r="AJ3549" s="1" t="s">
        <v>17</v>
      </c>
      <c r="AK3549" s="1" t="s">
        <v>8908</v>
      </c>
      <c r="AL3549" s="1" t="s">
        <v>51</v>
      </c>
      <c r="AM3549" s="1" t="s">
        <v>8849</v>
      </c>
      <c r="AN3549" s="1" t="s">
        <v>1394</v>
      </c>
      <c r="AO3549" s="1" t="s">
        <v>8881</v>
      </c>
      <c r="AP3549" s="1" t="s">
        <v>60</v>
      </c>
      <c r="AQ3549" s="1" t="s">
        <v>7012</v>
      </c>
      <c r="AR3549" s="1" t="s">
        <v>4831</v>
      </c>
      <c r="AS3549" s="1" t="s">
        <v>11679</v>
      </c>
      <c r="AT3549" s="1" t="s">
        <v>44</v>
      </c>
      <c r="AU3549" s="1" t="s">
        <v>6669</v>
      </c>
      <c r="AV3549" s="1" t="s">
        <v>1036</v>
      </c>
      <c r="AW3549" s="1" t="s">
        <v>7628</v>
      </c>
      <c r="BB3549" s="1" t="s">
        <v>46</v>
      </c>
      <c r="BC3549" s="1" t="s">
        <v>6783</v>
      </c>
      <c r="BD3549" s="1" t="s">
        <v>1443</v>
      </c>
      <c r="BE3549" s="1" t="s">
        <v>7443</v>
      </c>
      <c r="BG3549" s="1" t="s">
        <v>44</v>
      </c>
      <c r="BH3549" s="1" t="s">
        <v>6669</v>
      </c>
      <c r="BI3549" s="1" t="s">
        <v>1166</v>
      </c>
      <c r="BJ3549" s="1" t="s">
        <v>9311</v>
      </c>
      <c r="BK3549" s="1" t="s">
        <v>44</v>
      </c>
      <c r="BL3549" s="1" t="s">
        <v>6669</v>
      </c>
      <c r="BM3549" s="1" t="s">
        <v>946</v>
      </c>
      <c r="BN3549" s="1" t="s">
        <v>7299</v>
      </c>
      <c r="BO3549" s="1" t="s">
        <v>60</v>
      </c>
      <c r="BP3549" s="1" t="s">
        <v>7012</v>
      </c>
      <c r="BQ3549" s="1" t="s">
        <v>6449</v>
      </c>
      <c r="BR3549" s="1" t="s">
        <v>11281</v>
      </c>
      <c r="BS3549" s="1" t="s">
        <v>1486</v>
      </c>
      <c r="BT3549" s="1" t="s">
        <v>11644</v>
      </c>
    </row>
    <row r="3550" spans="1:72" ht="13.5" customHeight="1" x14ac:dyDescent="0.25">
      <c r="A3550" s="4" t="str">
        <f t="shared" si="107"/>
        <v>1687_풍각남면_321</v>
      </c>
      <c r="B3550" s="1">
        <v>1687</v>
      </c>
      <c r="C3550" s="1" t="s">
        <v>11322</v>
      </c>
      <c r="D3550" s="1" t="s">
        <v>11323</v>
      </c>
      <c r="E3550" s="1">
        <v>3549</v>
      </c>
      <c r="F3550" s="1">
        <v>17</v>
      </c>
      <c r="G3550" s="1" t="s">
        <v>13603</v>
      </c>
      <c r="H3550" s="1" t="s">
        <v>13604</v>
      </c>
      <c r="I3550" s="1">
        <v>2</v>
      </c>
      <c r="L3550" s="1">
        <v>5</v>
      </c>
      <c r="M3550" s="1" t="s">
        <v>6448</v>
      </c>
      <c r="N3550" s="1" t="s">
        <v>8582</v>
      </c>
      <c r="S3550" s="1" t="s">
        <v>52</v>
      </c>
      <c r="T3550" s="1" t="s">
        <v>6593</v>
      </c>
      <c r="U3550" s="1" t="s">
        <v>53</v>
      </c>
      <c r="V3550" s="1" t="s">
        <v>6668</v>
      </c>
      <c r="Y3550" s="1" t="s">
        <v>921</v>
      </c>
      <c r="Z3550" s="1" t="s">
        <v>7293</v>
      </c>
      <c r="AC3550" s="1">
        <v>51</v>
      </c>
      <c r="AD3550" s="1" t="s">
        <v>107</v>
      </c>
      <c r="AE3550" s="1" t="s">
        <v>8723</v>
      </c>
      <c r="AJ3550" s="1" t="s">
        <v>17</v>
      </c>
      <c r="AK3550" s="1" t="s">
        <v>8908</v>
      </c>
      <c r="AL3550" s="1" t="s">
        <v>106</v>
      </c>
      <c r="AM3550" s="1" t="s">
        <v>8894</v>
      </c>
      <c r="AN3550" s="1" t="s">
        <v>41</v>
      </c>
      <c r="AO3550" s="1" t="s">
        <v>6620</v>
      </c>
      <c r="AP3550" s="1" t="s">
        <v>1184</v>
      </c>
      <c r="AQ3550" s="1" t="s">
        <v>6748</v>
      </c>
      <c r="AR3550" s="1" t="s">
        <v>6450</v>
      </c>
      <c r="AS3550" s="1" t="s">
        <v>9163</v>
      </c>
      <c r="AT3550" s="1" t="s">
        <v>44</v>
      </c>
      <c r="AU3550" s="1" t="s">
        <v>6669</v>
      </c>
      <c r="AV3550" s="1" t="s">
        <v>6451</v>
      </c>
      <c r="AW3550" s="1" t="s">
        <v>7064</v>
      </c>
      <c r="BB3550" s="1" t="s">
        <v>83</v>
      </c>
      <c r="BC3550" s="1" t="s">
        <v>11816</v>
      </c>
      <c r="BD3550" s="1" t="s">
        <v>4752</v>
      </c>
      <c r="BE3550" s="1" t="s">
        <v>8277</v>
      </c>
      <c r="BG3550" s="1" t="s">
        <v>44</v>
      </c>
      <c r="BH3550" s="1" t="s">
        <v>6669</v>
      </c>
      <c r="BI3550" s="1" t="s">
        <v>4747</v>
      </c>
      <c r="BJ3550" s="1" t="s">
        <v>10211</v>
      </c>
      <c r="BK3550" s="1" t="s">
        <v>60</v>
      </c>
      <c r="BL3550" s="1" t="s">
        <v>7012</v>
      </c>
      <c r="BM3550" s="1" t="s">
        <v>294</v>
      </c>
      <c r="BN3550" s="1" t="s">
        <v>7930</v>
      </c>
      <c r="BO3550" s="1" t="s">
        <v>297</v>
      </c>
      <c r="BP3550" s="1" t="s">
        <v>11399</v>
      </c>
      <c r="BQ3550" s="1" t="s">
        <v>4748</v>
      </c>
      <c r="BR3550" s="1" t="s">
        <v>12264</v>
      </c>
      <c r="BS3550" s="1" t="s">
        <v>636</v>
      </c>
      <c r="BT3550" s="1" t="s">
        <v>8934</v>
      </c>
    </row>
    <row r="3551" spans="1:72" ht="13.5" customHeight="1" x14ac:dyDescent="0.25">
      <c r="A3551" s="4" t="str">
        <f t="shared" si="107"/>
        <v>1687_풍각남면_321</v>
      </c>
      <c r="B3551" s="1">
        <v>1687</v>
      </c>
      <c r="C3551" s="1" t="s">
        <v>11322</v>
      </c>
      <c r="D3551" s="1" t="s">
        <v>11323</v>
      </c>
      <c r="E3551" s="1">
        <v>3550</v>
      </c>
      <c r="F3551" s="1">
        <v>17</v>
      </c>
      <c r="G3551" s="1" t="s">
        <v>13603</v>
      </c>
      <c r="H3551" s="1" t="s">
        <v>13604</v>
      </c>
      <c r="I3551" s="1">
        <v>2</v>
      </c>
      <c r="L3551" s="1">
        <v>5</v>
      </c>
      <c r="M3551" s="1" t="s">
        <v>6448</v>
      </c>
      <c r="N3551" s="1" t="s">
        <v>8582</v>
      </c>
      <c r="S3551" s="1" t="s">
        <v>70</v>
      </c>
      <c r="T3551" s="1" t="s">
        <v>6596</v>
      </c>
      <c r="Y3551" s="1" t="s">
        <v>6452</v>
      </c>
      <c r="Z3551" s="1" t="s">
        <v>8702</v>
      </c>
      <c r="AF3551" s="1" t="s">
        <v>412</v>
      </c>
      <c r="AG3551" s="1" t="s">
        <v>8778</v>
      </c>
    </row>
    <row r="3552" spans="1:72" ht="13.5" customHeight="1" x14ac:dyDescent="0.25">
      <c r="A3552" s="4" t="str">
        <f t="shared" si="107"/>
        <v>1687_풍각남면_321</v>
      </c>
      <c r="B3552" s="1">
        <v>1687</v>
      </c>
      <c r="C3552" s="1" t="s">
        <v>11322</v>
      </c>
      <c r="D3552" s="1" t="s">
        <v>11323</v>
      </c>
      <c r="E3552" s="1">
        <v>3551</v>
      </c>
      <c r="F3552" s="1">
        <v>17</v>
      </c>
      <c r="G3552" s="1" t="s">
        <v>13603</v>
      </c>
      <c r="H3552" s="1" t="s">
        <v>13604</v>
      </c>
      <c r="I3552" s="1">
        <v>2</v>
      </c>
      <c r="L3552" s="1">
        <v>5</v>
      </c>
      <c r="M3552" s="1" t="s">
        <v>6448</v>
      </c>
      <c r="N3552" s="1" t="s">
        <v>8582</v>
      </c>
      <c r="S3552" s="1" t="s">
        <v>70</v>
      </c>
      <c r="T3552" s="1" t="s">
        <v>6596</v>
      </c>
      <c r="Y3552" s="1" t="s">
        <v>6453</v>
      </c>
      <c r="Z3552" s="1" t="s">
        <v>8703</v>
      </c>
      <c r="AF3552" s="1" t="s">
        <v>531</v>
      </c>
      <c r="AG3552" s="1" t="s">
        <v>8781</v>
      </c>
    </row>
    <row r="3553" spans="1:73" ht="13.5" customHeight="1" x14ac:dyDescent="0.25">
      <c r="A3553" s="4" t="str">
        <f t="shared" si="107"/>
        <v>1687_풍각남면_321</v>
      </c>
      <c r="B3553" s="1">
        <v>1687</v>
      </c>
      <c r="C3553" s="1" t="s">
        <v>11322</v>
      </c>
      <c r="D3553" s="1" t="s">
        <v>11323</v>
      </c>
      <c r="E3553" s="1">
        <v>3552</v>
      </c>
      <c r="F3553" s="1">
        <v>19</v>
      </c>
      <c r="G3553" s="1" t="s">
        <v>13603</v>
      </c>
      <c r="H3553" s="1" t="s">
        <v>13605</v>
      </c>
      <c r="I3553" s="1">
        <v>2</v>
      </c>
      <c r="L3553" s="1">
        <v>6</v>
      </c>
      <c r="M3553" s="1" t="s">
        <v>682</v>
      </c>
      <c r="N3553" s="1" t="s">
        <v>7333</v>
      </c>
      <c r="O3553" s="1" t="s">
        <v>6</v>
      </c>
      <c r="P3553" s="1" t="s">
        <v>6578</v>
      </c>
      <c r="T3553" s="1" t="s">
        <v>11368</v>
      </c>
      <c r="U3553" s="1" t="s">
        <v>3217</v>
      </c>
      <c r="V3553" s="1" t="s">
        <v>6875</v>
      </c>
      <c r="Y3553" s="1" t="s">
        <v>682</v>
      </c>
      <c r="Z3553" s="1" t="s">
        <v>7333</v>
      </c>
      <c r="AC3553" s="1">
        <v>58</v>
      </c>
      <c r="AD3553" s="1" t="s">
        <v>1424</v>
      </c>
      <c r="AE3553" s="1" t="s">
        <v>8770</v>
      </c>
      <c r="AJ3553" s="1" t="s">
        <v>17</v>
      </c>
      <c r="AK3553" s="1" t="s">
        <v>8908</v>
      </c>
      <c r="AL3553" s="1" t="s">
        <v>51</v>
      </c>
      <c r="AM3553" s="1" t="s">
        <v>8849</v>
      </c>
      <c r="AN3553" s="1" t="s">
        <v>3427</v>
      </c>
      <c r="AO3553" s="1" t="s">
        <v>8983</v>
      </c>
      <c r="AP3553" s="1" t="s">
        <v>58</v>
      </c>
      <c r="AQ3553" s="1" t="s">
        <v>6774</v>
      </c>
      <c r="AR3553" s="1" t="s">
        <v>642</v>
      </c>
      <c r="AS3553" s="1" t="s">
        <v>11721</v>
      </c>
      <c r="AT3553" s="1" t="s">
        <v>44</v>
      </c>
      <c r="AU3553" s="1" t="s">
        <v>6669</v>
      </c>
      <c r="AV3553" s="1" t="s">
        <v>1601</v>
      </c>
      <c r="AW3553" s="1" t="s">
        <v>7492</v>
      </c>
      <c r="BB3553" s="1" t="s">
        <v>83</v>
      </c>
      <c r="BC3553" s="1" t="s">
        <v>11816</v>
      </c>
      <c r="BD3553" s="1" t="s">
        <v>1807</v>
      </c>
      <c r="BE3553" s="1" t="s">
        <v>7548</v>
      </c>
      <c r="BG3553" s="1" t="s">
        <v>44</v>
      </c>
      <c r="BH3553" s="1" t="s">
        <v>6669</v>
      </c>
      <c r="BI3553" s="1" t="s">
        <v>6454</v>
      </c>
      <c r="BJ3553" s="1" t="s">
        <v>10327</v>
      </c>
      <c r="BM3553" s="1" t="s">
        <v>2354</v>
      </c>
      <c r="BN3553" s="1" t="s">
        <v>10561</v>
      </c>
      <c r="BO3553" s="1" t="s">
        <v>60</v>
      </c>
      <c r="BP3553" s="1" t="s">
        <v>7012</v>
      </c>
      <c r="BQ3553" s="1" t="s">
        <v>6455</v>
      </c>
      <c r="BR3553" s="1" t="s">
        <v>11282</v>
      </c>
      <c r="BS3553" s="1" t="s">
        <v>51</v>
      </c>
      <c r="BT3553" s="1" t="s">
        <v>8849</v>
      </c>
    </row>
    <row r="3554" spans="1:73" ht="13.5" customHeight="1" x14ac:dyDescent="0.25">
      <c r="A3554" s="4" t="str">
        <f t="shared" si="107"/>
        <v>1687_풍각남면_321</v>
      </c>
      <c r="B3554" s="1">
        <v>1687</v>
      </c>
      <c r="C3554" s="1" t="s">
        <v>11322</v>
      </c>
      <c r="D3554" s="1" t="s">
        <v>11323</v>
      </c>
      <c r="E3554" s="1">
        <v>3553</v>
      </c>
      <c r="F3554" s="1">
        <v>17</v>
      </c>
      <c r="G3554" s="1" t="s">
        <v>13603</v>
      </c>
      <c r="H3554" s="1" t="s">
        <v>13604</v>
      </c>
      <c r="I3554" s="1">
        <v>2</v>
      </c>
      <c r="L3554" s="1">
        <v>6</v>
      </c>
      <c r="M3554" s="1" t="s">
        <v>682</v>
      </c>
      <c r="N3554" s="1" t="s">
        <v>7333</v>
      </c>
      <c r="S3554" s="1" t="s">
        <v>52</v>
      </c>
      <c r="T3554" s="1" t="s">
        <v>6593</v>
      </c>
      <c r="U3554" s="1" t="s">
        <v>53</v>
      </c>
      <c r="V3554" s="1" t="s">
        <v>6668</v>
      </c>
      <c r="Y3554" s="1" t="s">
        <v>1571</v>
      </c>
      <c r="Z3554" s="1" t="s">
        <v>7905</v>
      </c>
      <c r="AC3554" s="1">
        <v>55</v>
      </c>
      <c r="AD3554" s="1" t="s">
        <v>431</v>
      </c>
      <c r="AE3554" s="1" t="s">
        <v>8760</v>
      </c>
      <c r="AJ3554" s="1" t="s">
        <v>17</v>
      </c>
      <c r="AK3554" s="1" t="s">
        <v>8908</v>
      </c>
      <c r="AL3554" s="1" t="s">
        <v>1095</v>
      </c>
      <c r="AM3554" s="1" t="s">
        <v>11631</v>
      </c>
      <c r="AN3554" s="1" t="s">
        <v>598</v>
      </c>
      <c r="AO3554" s="1" t="s">
        <v>8969</v>
      </c>
      <c r="AR3554" s="1" t="s">
        <v>6456</v>
      </c>
      <c r="AS3554" s="1" t="s">
        <v>11741</v>
      </c>
      <c r="AT3554" s="1" t="s">
        <v>44</v>
      </c>
      <c r="AU3554" s="1" t="s">
        <v>6669</v>
      </c>
      <c r="AV3554" s="1" t="s">
        <v>1086</v>
      </c>
      <c r="AW3554" s="1" t="s">
        <v>9602</v>
      </c>
      <c r="BB3554" s="1" t="s">
        <v>46</v>
      </c>
      <c r="BC3554" s="1" t="s">
        <v>6783</v>
      </c>
      <c r="BD3554" s="1" t="s">
        <v>4568</v>
      </c>
      <c r="BE3554" s="1" t="s">
        <v>8225</v>
      </c>
      <c r="BG3554" s="1" t="s">
        <v>44</v>
      </c>
      <c r="BH3554" s="1" t="s">
        <v>6669</v>
      </c>
      <c r="BI3554" s="1" t="s">
        <v>6416</v>
      </c>
      <c r="BJ3554" s="1" t="s">
        <v>8694</v>
      </c>
      <c r="BM3554" s="1" t="s">
        <v>320</v>
      </c>
      <c r="BN3554" s="1" t="s">
        <v>11933</v>
      </c>
      <c r="BO3554" s="1" t="s">
        <v>44</v>
      </c>
      <c r="BP3554" s="1" t="s">
        <v>6669</v>
      </c>
      <c r="BQ3554" s="1" t="s">
        <v>1637</v>
      </c>
      <c r="BR3554" s="1" t="s">
        <v>12298</v>
      </c>
      <c r="BS3554" s="1" t="s">
        <v>522</v>
      </c>
      <c r="BT3554" s="1" t="s">
        <v>8889</v>
      </c>
      <c r="BU3554" s="1" t="s">
        <v>6457</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applelkj@daum.net</cp:lastModifiedBy>
  <dcterms:created xsi:type="dcterms:W3CDTF">2018-02-06T02:23:07Z</dcterms:created>
  <dcterms:modified xsi:type="dcterms:W3CDTF">2019-07-30T05:17:14Z</dcterms:modified>
</cp:coreProperties>
</file>