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115" windowWidth="19395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<sst xmlns="http://schemas.openxmlformats.org/spreadsheetml/2006/main" count="18822" uniqueCount="4485">
  <si>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</si>
  <si>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</si>
  <si>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</si>
  <si>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</si>
  <si>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</si>
  <si>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</si>
  <si>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</si>
  <si>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</si>
  <si>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</si>
  <si>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</si>
  <si>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</si>
  <si>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</si>
  <si>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</si>
  <si>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</si>
  <si>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</si>
  <si>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</si>
  <si>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</si>
  <si>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</si>
  <si>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</si>
  <si>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</si>
  <si>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</si>
  <si>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</si>
  <si>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</si>
  <si>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</si>
  <si>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</si>
  <si>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</si>
  <si>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</si>
  <si>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</si>
  <si>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</si>
  <si>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</si>
  <si>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</si>
  <si>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</si>
  <si>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</si>
  <si>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</si>
  <si>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</si>
  <si>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</si>
  <si>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羅致文</t>
  </si>
  <si>
    <t>幼學</t>
  </si>
  <si>
    <t>羅</t>
  </si>
  <si>
    <t>致文</t>
  </si>
  <si>
    <t>庚子</t>
  </si>
  <si>
    <t>壽城</t>
  </si>
  <si>
    <t>學生</t>
  </si>
  <si>
    <t>聖振</t>
  </si>
  <si>
    <t>錫基</t>
  </si>
  <si>
    <t>爾載</t>
  </si>
  <si>
    <t>李思潤</t>
  </si>
  <si>
    <t>月城</t>
  </si>
  <si>
    <t>妻</t>
  </si>
  <si>
    <t>崔</t>
  </si>
  <si>
    <t>氏</t>
  </si>
  <si>
    <t>戊戌</t>
  </si>
  <si>
    <t>籍</t>
  </si>
  <si>
    <t>隋城</t>
  </si>
  <si>
    <t>慶宥</t>
  </si>
  <si>
    <t>斗天</t>
  </si>
  <si>
    <t>孟崙</t>
  </si>
  <si>
    <t>裵再俊</t>
  </si>
  <si>
    <t>星州</t>
  </si>
  <si>
    <t>子</t>
  </si>
  <si>
    <t>德仁</t>
  </si>
  <si>
    <t>甲子</t>
  </si>
  <si>
    <t>婦</t>
  </si>
  <si>
    <t>朴</t>
  </si>
  <si>
    <t>癸亥</t>
  </si>
  <si>
    <t>處宗</t>
  </si>
  <si>
    <t>癸未</t>
  </si>
  <si>
    <t>婢</t>
  </si>
  <si>
    <t>命心</t>
  </si>
  <si>
    <t>乙巳</t>
  </si>
  <si>
    <t>德奎</t>
  </si>
  <si>
    <t>致大</t>
  </si>
  <si>
    <t>聖麟</t>
  </si>
  <si>
    <t>道甲</t>
  </si>
  <si>
    <t>裵夢三</t>
  </si>
  <si>
    <t>尹</t>
  </si>
  <si>
    <t>坡平</t>
  </si>
  <si>
    <t>富元</t>
  </si>
  <si>
    <t>鳳起</t>
  </si>
  <si>
    <t>俊華</t>
  </si>
  <si>
    <t>林重華</t>
  </si>
  <si>
    <t>平澤</t>
  </si>
  <si>
    <t>成郁</t>
  </si>
  <si>
    <t>戊午</t>
  </si>
  <si>
    <t>白</t>
  </si>
  <si>
    <t>丁巳</t>
  </si>
  <si>
    <t>章郁</t>
  </si>
  <si>
    <t>戊寅</t>
  </si>
  <si>
    <t>李</t>
  </si>
  <si>
    <t>甲戌</t>
  </si>
  <si>
    <t>貴郞</t>
  </si>
  <si>
    <t>甲寅</t>
  </si>
  <si>
    <t>德輝</t>
  </si>
  <si>
    <t>庚戌</t>
  </si>
  <si>
    <t>金</t>
  </si>
  <si>
    <t>淸道</t>
  </si>
  <si>
    <t>益守</t>
  </si>
  <si>
    <t>宗瑞</t>
  </si>
  <si>
    <t>漢</t>
  </si>
  <si>
    <t>金戒興</t>
  </si>
  <si>
    <t>金海</t>
  </si>
  <si>
    <t>貴女</t>
  </si>
  <si>
    <t>聖宇</t>
  </si>
  <si>
    <t>庚申</t>
  </si>
  <si>
    <t>鳳壽</t>
  </si>
  <si>
    <t>崇政大夫行同知中樞府事</t>
  </si>
  <si>
    <t>再成</t>
  </si>
  <si>
    <t>嘉善大夫漢城府左尹</t>
  </si>
  <si>
    <t>仁直</t>
  </si>
  <si>
    <t>蔡應光</t>
  </si>
  <si>
    <t>仁川</t>
  </si>
  <si>
    <t>母</t>
  </si>
  <si>
    <t>蔡</t>
  </si>
  <si>
    <t>己丑</t>
  </si>
  <si>
    <t>己未</t>
  </si>
  <si>
    <t>珍原</t>
  </si>
  <si>
    <t>有璟</t>
  </si>
  <si>
    <t>振聲</t>
  </si>
  <si>
    <t>漢邦</t>
  </si>
  <si>
    <t>李光春</t>
  </si>
  <si>
    <t>全義</t>
  </si>
  <si>
    <t>復文</t>
  </si>
  <si>
    <t>己卯</t>
  </si>
  <si>
    <t>癸酉</t>
  </si>
  <si>
    <t>連心</t>
  </si>
  <si>
    <t>丁丑</t>
  </si>
  <si>
    <t>婢夫</t>
  </si>
  <si>
    <t>學守</t>
  </si>
  <si>
    <t>星山</t>
  </si>
  <si>
    <t>聖禧</t>
  </si>
  <si>
    <t>應春</t>
  </si>
  <si>
    <t>萬載</t>
  </si>
  <si>
    <t>朴査發</t>
  </si>
  <si>
    <t>密陽</t>
  </si>
  <si>
    <t>甲午</t>
  </si>
  <si>
    <t>慶州</t>
  </si>
  <si>
    <t>喆</t>
  </si>
  <si>
    <t>澤奎</t>
  </si>
  <si>
    <t>申應袁</t>
  </si>
  <si>
    <t>平山</t>
  </si>
  <si>
    <t>合心</t>
  </si>
  <si>
    <t>合女</t>
  </si>
  <si>
    <t>全元朋</t>
  </si>
  <si>
    <t>德敏</t>
  </si>
  <si>
    <t>致永</t>
  </si>
  <si>
    <t>金聲輝</t>
  </si>
  <si>
    <t>義城</t>
  </si>
  <si>
    <t>吳</t>
  </si>
  <si>
    <t>壬寅</t>
  </si>
  <si>
    <t>海州</t>
  </si>
  <si>
    <t>龍碩</t>
  </si>
  <si>
    <t>命郁</t>
  </si>
  <si>
    <t>重來</t>
  </si>
  <si>
    <t>文就章</t>
  </si>
  <si>
    <t>南平</t>
  </si>
  <si>
    <t>漢郁</t>
  </si>
  <si>
    <t>石</t>
  </si>
  <si>
    <t>壬申</t>
  </si>
  <si>
    <t>同切</t>
  </si>
  <si>
    <t>乙丑</t>
  </si>
  <si>
    <t>驛吏</t>
  </si>
  <si>
    <t>鄭</t>
  </si>
  <si>
    <t>福葉</t>
  </si>
  <si>
    <t>辛酉</t>
  </si>
  <si>
    <t>東萊</t>
  </si>
  <si>
    <t>進必</t>
  </si>
  <si>
    <t>得善</t>
  </si>
  <si>
    <t>莫守</t>
  </si>
  <si>
    <t>金千伊</t>
  </si>
  <si>
    <t>閑良</t>
  </si>
  <si>
    <t>光道</t>
  </si>
  <si>
    <t>成振</t>
  </si>
  <si>
    <t>昌云</t>
  </si>
  <si>
    <t>李錄伊</t>
  </si>
  <si>
    <t>全采根故代子</t>
  </si>
  <si>
    <t>元朋</t>
  </si>
  <si>
    <t>玉山</t>
  </si>
  <si>
    <t>采根</t>
  </si>
  <si>
    <t>光德</t>
  </si>
  <si>
    <t>朴聖中</t>
  </si>
  <si>
    <t>順天</t>
  </si>
  <si>
    <t>守成</t>
  </si>
  <si>
    <t>漢柱</t>
  </si>
  <si>
    <t>世重</t>
  </si>
  <si>
    <t>李台森</t>
  </si>
  <si>
    <t>龍喆</t>
  </si>
  <si>
    <t>辛未</t>
  </si>
  <si>
    <t>劉</t>
  </si>
  <si>
    <t>德心</t>
  </si>
  <si>
    <t>德允</t>
  </si>
  <si>
    <t>崔慶宥</t>
  </si>
  <si>
    <t>柳</t>
  </si>
  <si>
    <t>文化</t>
  </si>
  <si>
    <t>斗玉</t>
  </si>
  <si>
    <t>昌華</t>
  </si>
  <si>
    <t>萬輝</t>
  </si>
  <si>
    <t>朴聖和</t>
  </si>
  <si>
    <t>自連</t>
  </si>
  <si>
    <t>致復</t>
  </si>
  <si>
    <t>戊申</t>
  </si>
  <si>
    <t>聖龜</t>
  </si>
  <si>
    <t>爾宗</t>
  </si>
  <si>
    <t>申光國</t>
  </si>
  <si>
    <t>林</t>
  </si>
  <si>
    <t>羅州</t>
  </si>
  <si>
    <t>御采</t>
  </si>
  <si>
    <t>萬曄</t>
  </si>
  <si>
    <t>漢佑</t>
  </si>
  <si>
    <t>張海龍</t>
  </si>
  <si>
    <t>仁同</t>
  </si>
  <si>
    <t>德一</t>
  </si>
  <si>
    <t>月正</t>
  </si>
  <si>
    <t>金再富</t>
  </si>
  <si>
    <t>申馹應故代子</t>
  </si>
  <si>
    <t>龍設</t>
  </si>
  <si>
    <t>丁亥</t>
  </si>
  <si>
    <t>馹應</t>
  </si>
  <si>
    <t>采寬</t>
  </si>
  <si>
    <t>景泰</t>
  </si>
  <si>
    <t>徐右孫</t>
  </si>
  <si>
    <t>達城</t>
  </si>
  <si>
    <t>徐</t>
  </si>
  <si>
    <t>乙卯</t>
  </si>
  <si>
    <t>七女</t>
  </si>
  <si>
    <t>申</t>
  </si>
  <si>
    <t>景興</t>
  </si>
  <si>
    <t>德寬</t>
  </si>
  <si>
    <t>宅晙</t>
  </si>
  <si>
    <t>光五</t>
  </si>
  <si>
    <t>裵恒</t>
  </si>
  <si>
    <t>裵</t>
  </si>
  <si>
    <t>道儀</t>
  </si>
  <si>
    <t>益泰</t>
  </si>
  <si>
    <t>朴晋載</t>
  </si>
  <si>
    <t>莫女</t>
  </si>
  <si>
    <t>辛卯</t>
  </si>
  <si>
    <t>莫分</t>
  </si>
  <si>
    <t>文行元故代子</t>
  </si>
  <si>
    <t>水軍</t>
  </si>
  <si>
    <t>益天</t>
  </si>
  <si>
    <t>丙辰</t>
  </si>
  <si>
    <t>正兵</t>
  </si>
  <si>
    <t>行元</t>
  </si>
  <si>
    <t>思國</t>
  </si>
  <si>
    <t>再傑</t>
  </si>
  <si>
    <t>吳有文</t>
  </si>
  <si>
    <t>召史</t>
  </si>
  <si>
    <t>相宅</t>
  </si>
  <si>
    <t>聖泰</t>
  </si>
  <si>
    <t>宗道</t>
  </si>
  <si>
    <t>朴龍重</t>
  </si>
  <si>
    <t>選武</t>
  </si>
  <si>
    <t>再富</t>
  </si>
  <si>
    <t>聲振</t>
  </si>
  <si>
    <t>起作</t>
  </si>
  <si>
    <t>善得</t>
  </si>
  <si>
    <t>全益守</t>
  </si>
  <si>
    <t>慶山</t>
  </si>
  <si>
    <t>海復</t>
  </si>
  <si>
    <t>鳳來</t>
  </si>
  <si>
    <t>浩傑</t>
  </si>
  <si>
    <t>林得發</t>
  </si>
  <si>
    <t>御保</t>
  </si>
  <si>
    <t>有寬</t>
  </si>
  <si>
    <t>乙酉</t>
  </si>
  <si>
    <t>營旗牌官</t>
  </si>
  <si>
    <t>喜宗</t>
  </si>
  <si>
    <t>丁卯</t>
  </si>
  <si>
    <t>枝膺</t>
  </si>
  <si>
    <t>福萬</t>
  </si>
  <si>
    <t>望才</t>
  </si>
  <si>
    <t>裵千甲</t>
  </si>
  <si>
    <t>田</t>
  </si>
  <si>
    <t>潭陽</t>
  </si>
  <si>
    <t>聖采</t>
  </si>
  <si>
    <t>暹伊</t>
  </si>
  <si>
    <t>鄭全右</t>
  </si>
  <si>
    <t>朴汝春</t>
  </si>
  <si>
    <t>致權</t>
  </si>
  <si>
    <t>丙午</t>
  </si>
  <si>
    <t>聖旭</t>
  </si>
  <si>
    <t>錫甲</t>
  </si>
  <si>
    <t>申光學</t>
  </si>
  <si>
    <t>萬成</t>
  </si>
  <si>
    <t>承尙</t>
  </si>
  <si>
    <t>施有番</t>
  </si>
  <si>
    <t>浙江</t>
  </si>
  <si>
    <t>故</t>
  </si>
  <si>
    <t>永郞</t>
  </si>
  <si>
    <t>汝春</t>
  </si>
  <si>
    <t>丙子</t>
  </si>
  <si>
    <t>漢泰</t>
  </si>
  <si>
    <t>昌化</t>
  </si>
  <si>
    <t>尙蔓</t>
  </si>
  <si>
    <t>裵斗弼</t>
  </si>
  <si>
    <t>大丘</t>
  </si>
  <si>
    <t>重丹</t>
  </si>
  <si>
    <t>寡婦</t>
  </si>
  <si>
    <t>戊子</t>
  </si>
  <si>
    <t>貴載</t>
  </si>
  <si>
    <t>天萬</t>
  </si>
  <si>
    <t>宗發</t>
  </si>
  <si>
    <t>田晙</t>
  </si>
  <si>
    <t>正女</t>
  </si>
  <si>
    <t>全</t>
  </si>
  <si>
    <t>龍海</t>
  </si>
  <si>
    <t>聖大</t>
  </si>
  <si>
    <t>益進</t>
  </si>
  <si>
    <t>世逸</t>
  </si>
  <si>
    <t>奇順甲</t>
  </si>
  <si>
    <t>幸州</t>
  </si>
  <si>
    <t>萬益</t>
  </si>
  <si>
    <t>春華</t>
  </si>
  <si>
    <t>時復</t>
  </si>
  <si>
    <t>朴日采</t>
  </si>
  <si>
    <t>女</t>
  </si>
  <si>
    <t>出嫁</t>
  </si>
  <si>
    <t>郁</t>
  </si>
  <si>
    <t>裵喆倫故代子</t>
  </si>
  <si>
    <t>龍元</t>
  </si>
  <si>
    <t>喆倫</t>
  </si>
  <si>
    <t>度儀</t>
  </si>
  <si>
    <t>振國</t>
  </si>
  <si>
    <t>孫宅進</t>
  </si>
  <si>
    <t>延日</t>
  </si>
  <si>
    <t>兄</t>
  </si>
  <si>
    <t>龍伊</t>
  </si>
  <si>
    <t>順己</t>
  </si>
  <si>
    <t>文聖大</t>
  </si>
  <si>
    <t>文</t>
  </si>
  <si>
    <t>學三</t>
  </si>
  <si>
    <t>金忠國</t>
  </si>
  <si>
    <t>啓弘</t>
  </si>
  <si>
    <t>連中</t>
  </si>
  <si>
    <t>泰晟</t>
  </si>
  <si>
    <t>金魯東</t>
  </si>
  <si>
    <t>尙郁</t>
  </si>
  <si>
    <t>張</t>
  </si>
  <si>
    <t>加</t>
  </si>
  <si>
    <t>岑月</t>
  </si>
  <si>
    <t>申斗寬故代子</t>
  </si>
  <si>
    <t>順應</t>
  </si>
  <si>
    <t>己酉</t>
  </si>
  <si>
    <t>斗寬</t>
  </si>
  <si>
    <t>匡泰</t>
  </si>
  <si>
    <t>次善</t>
  </si>
  <si>
    <t>金振國</t>
  </si>
  <si>
    <t>相耆</t>
  </si>
  <si>
    <t>宜洙</t>
  </si>
  <si>
    <t>錫琪</t>
  </si>
  <si>
    <t>林雲瑞</t>
  </si>
  <si>
    <t>洪</t>
  </si>
  <si>
    <t>永源</t>
  </si>
  <si>
    <t>壬午</t>
  </si>
  <si>
    <t>山辰</t>
  </si>
  <si>
    <t>山分</t>
  </si>
  <si>
    <t>致鳳</t>
  </si>
  <si>
    <t>癸巳</t>
  </si>
  <si>
    <t>聖珠</t>
  </si>
  <si>
    <t>道興</t>
  </si>
  <si>
    <t>爾迪</t>
  </si>
  <si>
    <t>尹世興</t>
  </si>
  <si>
    <t>興敬</t>
  </si>
  <si>
    <t>益壽</t>
  </si>
  <si>
    <t>世達</t>
  </si>
  <si>
    <t>金淮望</t>
  </si>
  <si>
    <t>三月</t>
  </si>
  <si>
    <t>永伯</t>
  </si>
  <si>
    <t>億應</t>
  </si>
  <si>
    <t>張龍瑞</t>
  </si>
  <si>
    <t>仁大</t>
  </si>
  <si>
    <t>達明</t>
  </si>
  <si>
    <t>分星</t>
  </si>
  <si>
    <t>朴再福</t>
  </si>
  <si>
    <t>啓宗</t>
  </si>
  <si>
    <t>辛巳</t>
  </si>
  <si>
    <t>興宗</t>
  </si>
  <si>
    <t>丙戌</t>
  </si>
  <si>
    <t>山月</t>
  </si>
  <si>
    <t>郭</t>
  </si>
  <si>
    <t>宗碩</t>
  </si>
  <si>
    <t>玄風</t>
  </si>
  <si>
    <t>弼勳</t>
  </si>
  <si>
    <t>謙</t>
  </si>
  <si>
    <t>金昌祿</t>
  </si>
  <si>
    <t>秉倫</t>
  </si>
  <si>
    <t>憲</t>
  </si>
  <si>
    <t>夢三</t>
  </si>
  <si>
    <t>姜尙謙</t>
  </si>
  <si>
    <t>晉州</t>
  </si>
  <si>
    <t>萬丹</t>
  </si>
  <si>
    <t>洪進顯</t>
  </si>
  <si>
    <t>羅致華故代妻</t>
  </si>
  <si>
    <t>庚寅</t>
  </si>
  <si>
    <t>南陽</t>
  </si>
  <si>
    <t>禹重</t>
  </si>
  <si>
    <t>憲南</t>
  </si>
  <si>
    <t>相奎</t>
  </si>
  <si>
    <t>相祿</t>
  </si>
  <si>
    <t>正心</t>
  </si>
  <si>
    <t>庚辰</t>
  </si>
  <si>
    <t>禁軍</t>
  </si>
  <si>
    <t>聖得</t>
  </si>
  <si>
    <t>業武</t>
  </si>
  <si>
    <t>福文</t>
  </si>
  <si>
    <t>興世</t>
  </si>
  <si>
    <t>守命</t>
  </si>
  <si>
    <t>全萬直</t>
  </si>
  <si>
    <t>玉連</t>
  </si>
  <si>
    <t>赫</t>
  </si>
  <si>
    <t>震命</t>
  </si>
  <si>
    <t>徐之宅</t>
  </si>
  <si>
    <t>聖業</t>
  </si>
  <si>
    <t>承祥</t>
  </si>
  <si>
    <t>權</t>
  </si>
  <si>
    <t>用女</t>
  </si>
  <si>
    <t>進顯</t>
  </si>
  <si>
    <t>昌億</t>
  </si>
  <si>
    <t>宅淳</t>
  </si>
  <si>
    <t>禹疇</t>
  </si>
  <si>
    <t>金成振</t>
  </si>
  <si>
    <t>己巳</t>
  </si>
  <si>
    <t>弘允</t>
  </si>
  <si>
    <t>泰根</t>
  </si>
  <si>
    <t>徐時俊</t>
  </si>
  <si>
    <t>順每</t>
  </si>
  <si>
    <t>宗甲</t>
  </si>
  <si>
    <t>儉三</t>
  </si>
  <si>
    <t>彭傑</t>
  </si>
  <si>
    <t>林得遇</t>
  </si>
  <si>
    <t>德弘</t>
  </si>
  <si>
    <t>用心</t>
  </si>
  <si>
    <t>朴泰仁</t>
  </si>
  <si>
    <t>安聖臣故代子</t>
  </si>
  <si>
    <t>思一</t>
  </si>
  <si>
    <t>丙寅</t>
  </si>
  <si>
    <t>順興</t>
  </si>
  <si>
    <t>聖臣</t>
  </si>
  <si>
    <t>世稷</t>
  </si>
  <si>
    <t>泰萬</t>
  </si>
  <si>
    <t>金尙鍊</t>
  </si>
  <si>
    <t>兄嫂</t>
  </si>
  <si>
    <t>丁酉</t>
  </si>
  <si>
    <t>侄子</t>
  </si>
  <si>
    <t>在仁</t>
  </si>
  <si>
    <t>侄婦</t>
  </si>
  <si>
    <t>庚午</t>
  </si>
  <si>
    <t>癸允</t>
  </si>
  <si>
    <t>卜女</t>
  </si>
  <si>
    <t>癸卯</t>
  </si>
  <si>
    <t>奴</t>
  </si>
  <si>
    <t>千發</t>
  </si>
  <si>
    <t>學女</t>
  </si>
  <si>
    <t>致亨</t>
  </si>
  <si>
    <t>聖源</t>
  </si>
  <si>
    <t>金世起</t>
  </si>
  <si>
    <t>仁浩</t>
  </si>
  <si>
    <t>陽佑</t>
  </si>
  <si>
    <t>天馹</t>
  </si>
  <si>
    <t>李聖元</t>
  </si>
  <si>
    <t>己辰</t>
  </si>
  <si>
    <t>戊辰</t>
  </si>
  <si>
    <t>泰仁</t>
  </si>
  <si>
    <t>丙申</t>
  </si>
  <si>
    <t>光業</t>
  </si>
  <si>
    <t>東植</t>
  </si>
  <si>
    <t>全俊發</t>
  </si>
  <si>
    <t>聖岳</t>
  </si>
  <si>
    <t>汝載</t>
  </si>
  <si>
    <t>命</t>
  </si>
  <si>
    <t>金善大</t>
  </si>
  <si>
    <t>收布</t>
  </si>
  <si>
    <t>喆伊</t>
  </si>
  <si>
    <t>曺</t>
  </si>
  <si>
    <t>寡女曺姓故代婿</t>
  </si>
  <si>
    <t>巡馬軍</t>
  </si>
  <si>
    <t>光億</t>
  </si>
  <si>
    <t>夫之</t>
  </si>
  <si>
    <t>莫南</t>
  </si>
  <si>
    <t>一得</t>
  </si>
  <si>
    <t>全夫之</t>
  </si>
  <si>
    <t>成喆</t>
  </si>
  <si>
    <t>仁傑</t>
  </si>
  <si>
    <t>萬春</t>
  </si>
  <si>
    <t>曺洪雲</t>
  </si>
  <si>
    <t>昌寧</t>
  </si>
  <si>
    <t>正郁</t>
  </si>
  <si>
    <t>益興</t>
  </si>
  <si>
    <t>辛亥</t>
  </si>
  <si>
    <t>海福</t>
  </si>
  <si>
    <t>田萬森</t>
  </si>
  <si>
    <t>玄</t>
  </si>
  <si>
    <t>河陽</t>
  </si>
  <si>
    <t>大孫</t>
  </si>
  <si>
    <t>美彩</t>
  </si>
  <si>
    <t>學</t>
  </si>
  <si>
    <t>德文</t>
  </si>
  <si>
    <t>同月</t>
  </si>
  <si>
    <t>朴泰順</t>
  </si>
  <si>
    <t>碩</t>
  </si>
  <si>
    <t>俊川</t>
  </si>
  <si>
    <t>晩錫</t>
  </si>
  <si>
    <t>俊平</t>
  </si>
  <si>
    <t>甫成</t>
  </si>
  <si>
    <t>崔慶岌</t>
  </si>
  <si>
    <t>萬今</t>
  </si>
  <si>
    <t>德弼</t>
  </si>
  <si>
    <t>宅明</t>
  </si>
  <si>
    <t>錫載</t>
  </si>
  <si>
    <t>鄭厚祥</t>
  </si>
  <si>
    <t>己亥</t>
  </si>
  <si>
    <t>世元</t>
  </si>
  <si>
    <t>尙仁</t>
  </si>
  <si>
    <t>碩泰</t>
  </si>
  <si>
    <t>田雨瑞</t>
  </si>
  <si>
    <t>景允</t>
  </si>
  <si>
    <t>壬戌</t>
  </si>
  <si>
    <t>孫子</t>
  </si>
  <si>
    <t>啓尙</t>
  </si>
  <si>
    <t>甲申</t>
  </si>
  <si>
    <t>宗女</t>
  </si>
  <si>
    <t>再聃</t>
  </si>
  <si>
    <t>天柱</t>
  </si>
  <si>
    <t>俊業</t>
  </si>
  <si>
    <t>李光宅</t>
  </si>
  <si>
    <t>鶴奎</t>
  </si>
  <si>
    <t>道切</t>
  </si>
  <si>
    <t>泰順</t>
  </si>
  <si>
    <t>東柱</t>
  </si>
  <si>
    <t>聖玉</t>
  </si>
  <si>
    <t>萬甲</t>
  </si>
  <si>
    <t>善鳴</t>
  </si>
  <si>
    <t>李厚根</t>
  </si>
  <si>
    <t>福祿</t>
  </si>
  <si>
    <t>初丹</t>
  </si>
  <si>
    <t>牙兵</t>
  </si>
  <si>
    <t>尹澤</t>
  </si>
  <si>
    <t>聖彩</t>
  </si>
  <si>
    <t>金順泰</t>
  </si>
  <si>
    <t>就尙</t>
  </si>
  <si>
    <t>賢義</t>
  </si>
  <si>
    <t>貴泰</t>
  </si>
  <si>
    <t>金命乭</t>
  </si>
  <si>
    <t>金光春</t>
  </si>
  <si>
    <t>昌孫</t>
  </si>
  <si>
    <t>仁重</t>
  </si>
  <si>
    <t>金遇重</t>
  </si>
  <si>
    <t>辛丑</t>
  </si>
  <si>
    <t>泰錫</t>
  </si>
  <si>
    <t>遇春</t>
  </si>
  <si>
    <t>元根</t>
  </si>
  <si>
    <t>李東碩</t>
  </si>
  <si>
    <t>同臣</t>
  </si>
  <si>
    <t>羅守鳳故代子</t>
  </si>
  <si>
    <t>正仁</t>
  </si>
  <si>
    <t>守鳳</t>
  </si>
  <si>
    <t>朴益壽</t>
  </si>
  <si>
    <t>龍遇</t>
  </si>
  <si>
    <t>行義</t>
  </si>
  <si>
    <t>漢元</t>
  </si>
  <si>
    <t>裵德新</t>
  </si>
  <si>
    <t>以心</t>
  </si>
  <si>
    <t>申復應故代妻</t>
  </si>
  <si>
    <t>啓祿</t>
  </si>
  <si>
    <t>德隆</t>
  </si>
  <si>
    <t>就重</t>
  </si>
  <si>
    <t>金守萬</t>
  </si>
  <si>
    <t>晩瑞</t>
  </si>
  <si>
    <t>萬好</t>
  </si>
  <si>
    <t>德瑞</t>
  </si>
  <si>
    <t>淸來</t>
  </si>
  <si>
    <t>金祐錫</t>
  </si>
  <si>
    <t>永月</t>
  </si>
  <si>
    <t>光春</t>
  </si>
  <si>
    <t>昌新</t>
  </si>
  <si>
    <t>安載</t>
  </si>
  <si>
    <t>宋泰守</t>
  </si>
  <si>
    <t>礪山</t>
  </si>
  <si>
    <t>宋</t>
  </si>
  <si>
    <t>啓秀</t>
  </si>
  <si>
    <t>迎春</t>
  </si>
  <si>
    <t>成枝</t>
  </si>
  <si>
    <t>申昌會</t>
  </si>
  <si>
    <t>弟</t>
  </si>
  <si>
    <t>光協</t>
  </si>
  <si>
    <t>命分</t>
  </si>
  <si>
    <t>羅致寬</t>
  </si>
  <si>
    <t>致寬</t>
  </si>
  <si>
    <t>春大</t>
  </si>
  <si>
    <t>斗恒</t>
  </si>
  <si>
    <t>世文</t>
  </si>
  <si>
    <t>曺漢貴</t>
  </si>
  <si>
    <t>夏山</t>
  </si>
  <si>
    <t>自分</t>
  </si>
  <si>
    <t>自叱女</t>
  </si>
  <si>
    <t>景一</t>
  </si>
  <si>
    <t>宅暖</t>
  </si>
  <si>
    <t>福載</t>
  </si>
  <si>
    <t>命泰</t>
  </si>
  <si>
    <t>義連</t>
  </si>
  <si>
    <t>李在興</t>
  </si>
  <si>
    <t>隴西</t>
  </si>
  <si>
    <t>莫切</t>
  </si>
  <si>
    <t>乙亥</t>
  </si>
  <si>
    <t>相獜</t>
  </si>
  <si>
    <t>憬</t>
  </si>
  <si>
    <t>德昌</t>
  </si>
  <si>
    <t>稷</t>
  </si>
  <si>
    <t>朴益柱</t>
  </si>
  <si>
    <t>之壽</t>
  </si>
  <si>
    <t>免世</t>
  </si>
  <si>
    <t>吳命聖</t>
  </si>
  <si>
    <t>五丹</t>
  </si>
  <si>
    <t>具山</t>
  </si>
  <si>
    <t>致一</t>
  </si>
  <si>
    <t>千奉</t>
  </si>
  <si>
    <t>時元</t>
  </si>
  <si>
    <t>裵進世</t>
  </si>
  <si>
    <t>乙未</t>
  </si>
  <si>
    <t>守甲</t>
  </si>
  <si>
    <t>天用</t>
  </si>
  <si>
    <t>奉化</t>
  </si>
  <si>
    <t>鄭再業</t>
  </si>
  <si>
    <t>啓天</t>
  </si>
  <si>
    <t>沈時澤故代妻</t>
  </si>
  <si>
    <t>忠州</t>
  </si>
  <si>
    <t>春化</t>
  </si>
  <si>
    <t>萬富</t>
  </si>
  <si>
    <t>得和</t>
  </si>
  <si>
    <t>金正世</t>
  </si>
  <si>
    <t>順今</t>
  </si>
  <si>
    <t>申天應</t>
  </si>
  <si>
    <t>天應</t>
  </si>
  <si>
    <t>守大</t>
  </si>
  <si>
    <t>漢培</t>
  </si>
  <si>
    <t>裵致玉</t>
  </si>
  <si>
    <t>小玉</t>
  </si>
  <si>
    <t>同婢</t>
  </si>
  <si>
    <t>山女</t>
  </si>
  <si>
    <t>道也之</t>
  </si>
  <si>
    <t>癸丑</t>
  </si>
  <si>
    <t>泰行</t>
  </si>
  <si>
    <t>李成八</t>
  </si>
  <si>
    <t>完山</t>
  </si>
  <si>
    <t>壬子</t>
  </si>
  <si>
    <t>東黃</t>
  </si>
  <si>
    <t>裵允大</t>
  </si>
  <si>
    <t>云伊</t>
  </si>
  <si>
    <t>善佑</t>
  </si>
  <si>
    <t>光國</t>
  </si>
  <si>
    <t>張翼宣</t>
  </si>
  <si>
    <t>以郞</t>
  </si>
  <si>
    <t>正倫</t>
  </si>
  <si>
    <t>天鳳</t>
  </si>
  <si>
    <t>具尙載</t>
  </si>
  <si>
    <t>陵州</t>
  </si>
  <si>
    <t>具</t>
  </si>
  <si>
    <t>亨潤</t>
  </si>
  <si>
    <t>李成栢</t>
  </si>
  <si>
    <t>以月</t>
  </si>
  <si>
    <t>德驥</t>
  </si>
  <si>
    <t>應表</t>
  </si>
  <si>
    <t>命垕</t>
  </si>
  <si>
    <t>元謙</t>
  </si>
  <si>
    <t>張大興</t>
  </si>
  <si>
    <t>同心</t>
  </si>
  <si>
    <t>裵相周</t>
  </si>
  <si>
    <t>致元</t>
  </si>
  <si>
    <t>東驥</t>
  </si>
  <si>
    <t>尙重</t>
  </si>
  <si>
    <t>南俊</t>
  </si>
  <si>
    <t>白弼秀</t>
  </si>
  <si>
    <t>水原</t>
  </si>
  <si>
    <t>才今</t>
  </si>
  <si>
    <t>時孫</t>
  </si>
  <si>
    <t>大占</t>
  </si>
  <si>
    <t>發元</t>
  </si>
  <si>
    <t>相介</t>
  </si>
  <si>
    <t>金達孫</t>
  </si>
  <si>
    <t>山孫</t>
  </si>
  <si>
    <t>介奉</t>
  </si>
  <si>
    <t>成大</t>
  </si>
  <si>
    <t>李士發</t>
  </si>
  <si>
    <t>相周</t>
  </si>
  <si>
    <t>陜川</t>
  </si>
  <si>
    <t>有湘</t>
  </si>
  <si>
    <t>宗垕</t>
  </si>
  <si>
    <t>東春</t>
  </si>
  <si>
    <t>李世大</t>
  </si>
  <si>
    <t>看</t>
  </si>
  <si>
    <t>安</t>
  </si>
  <si>
    <t>以丹</t>
  </si>
  <si>
    <t>聖猉</t>
  </si>
  <si>
    <t>聖獜</t>
  </si>
  <si>
    <t>李德厚</t>
  </si>
  <si>
    <t>分戶</t>
  </si>
  <si>
    <t>德興</t>
  </si>
  <si>
    <t>同分</t>
  </si>
  <si>
    <t>永忠</t>
  </si>
  <si>
    <t>天旭</t>
  </si>
  <si>
    <t>聖寬</t>
  </si>
  <si>
    <t>周泰</t>
  </si>
  <si>
    <t>金英大</t>
  </si>
  <si>
    <t>甲辰</t>
  </si>
  <si>
    <t>永元</t>
  </si>
  <si>
    <t>乭分</t>
  </si>
  <si>
    <t>全采大</t>
  </si>
  <si>
    <t>沈</t>
  </si>
  <si>
    <t>時淵</t>
  </si>
  <si>
    <t>靑松</t>
  </si>
  <si>
    <t>萬得</t>
  </si>
  <si>
    <t>英載</t>
  </si>
  <si>
    <t>潤鳳</t>
  </si>
  <si>
    <t>金錫慶</t>
  </si>
  <si>
    <t>一善</t>
  </si>
  <si>
    <t>斗㳂</t>
  </si>
  <si>
    <t>龜海</t>
  </si>
  <si>
    <t>鄭萬儀</t>
  </si>
  <si>
    <t>順丹</t>
  </si>
  <si>
    <t>采大</t>
  </si>
  <si>
    <t>厚伯</t>
  </si>
  <si>
    <t>羅汝倫</t>
  </si>
  <si>
    <t>守光</t>
  </si>
  <si>
    <t>聖元</t>
  </si>
  <si>
    <t>萬澈</t>
  </si>
  <si>
    <t>裵祥貢</t>
  </si>
  <si>
    <t>貴仁</t>
  </si>
  <si>
    <t>弘</t>
  </si>
  <si>
    <t>玉每</t>
  </si>
  <si>
    <t>玉心</t>
  </si>
  <si>
    <t>正奎</t>
  </si>
  <si>
    <t>天海</t>
  </si>
  <si>
    <t>世命</t>
  </si>
  <si>
    <t>永九</t>
  </si>
  <si>
    <t>李夏善</t>
  </si>
  <si>
    <t>以分</t>
  </si>
  <si>
    <t>文栢</t>
  </si>
  <si>
    <t>龍國</t>
  </si>
  <si>
    <t>嘉善大夫折衝將軍僉知中樞府事</t>
  </si>
  <si>
    <t>泰敏</t>
  </si>
  <si>
    <t>善喆</t>
  </si>
  <si>
    <t>璿源錄書寫郞廳</t>
  </si>
  <si>
    <t>金昌新</t>
  </si>
  <si>
    <t>文載</t>
  </si>
  <si>
    <t>仁佑</t>
  </si>
  <si>
    <t>尙魯</t>
  </si>
  <si>
    <t>崔順義</t>
  </si>
  <si>
    <t>檍孫</t>
  </si>
  <si>
    <t>春丹</t>
  </si>
  <si>
    <t>道應</t>
  </si>
  <si>
    <t>曺大元</t>
  </si>
  <si>
    <t>萬德</t>
  </si>
  <si>
    <t>汝成</t>
  </si>
  <si>
    <t>朴自南</t>
  </si>
  <si>
    <t>莫乭</t>
  </si>
  <si>
    <t>允文</t>
  </si>
  <si>
    <t>右興</t>
  </si>
  <si>
    <t>再江</t>
  </si>
  <si>
    <t>柱根</t>
  </si>
  <si>
    <t>張翰國</t>
  </si>
  <si>
    <t>都</t>
  </si>
  <si>
    <t>八莒</t>
  </si>
  <si>
    <t>卜贊</t>
  </si>
  <si>
    <t>起宅</t>
  </si>
  <si>
    <t>以榮</t>
  </si>
  <si>
    <t>閔聖化</t>
  </si>
  <si>
    <t>月重</t>
  </si>
  <si>
    <t>觀</t>
  </si>
  <si>
    <t>秉允</t>
  </si>
  <si>
    <t>太三</t>
  </si>
  <si>
    <t>姜周輔</t>
  </si>
  <si>
    <t>宜寧</t>
  </si>
  <si>
    <t>之郁</t>
  </si>
  <si>
    <t>己元</t>
  </si>
  <si>
    <t>太奎</t>
  </si>
  <si>
    <t>李致元</t>
  </si>
  <si>
    <t>每立</t>
  </si>
  <si>
    <t>大方里</t>
  </si>
  <si>
    <t>金尙芝</t>
  </si>
  <si>
    <t>山川</t>
  </si>
  <si>
    <t>萬壽</t>
  </si>
  <si>
    <t>海重</t>
  </si>
  <si>
    <t>千益</t>
  </si>
  <si>
    <t>千再瑞</t>
  </si>
  <si>
    <t>潁陽</t>
  </si>
  <si>
    <t>道起</t>
  </si>
  <si>
    <t>俊浩</t>
  </si>
  <si>
    <t>宗三</t>
  </si>
  <si>
    <t>尙芝</t>
  </si>
  <si>
    <t>海壽</t>
  </si>
  <si>
    <t>萬重</t>
  </si>
  <si>
    <t>直老</t>
  </si>
  <si>
    <t>石貴三</t>
  </si>
  <si>
    <t>溪城</t>
  </si>
  <si>
    <t>奉祿</t>
  </si>
  <si>
    <t>天龍</t>
  </si>
  <si>
    <t>尹就鳳</t>
  </si>
  <si>
    <t>致舜</t>
  </si>
  <si>
    <t>趙</t>
  </si>
  <si>
    <t>太今</t>
  </si>
  <si>
    <t>太切</t>
  </si>
  <si>
    <t>命元</t>
  </si>
  <si>
    <t>貴再</t>
  </si>
  <si>
    <t>海得</t>
  </si>
  <si>
    <t>折衝將軍僉知中樞府事</t>
  </si>
  <si>
    <t>重泰</t>
  </si>
  <si>
    <t>金奉淑</t>
  </si>
  <si>
    <t>丁未</t>
  </si>
  <si>
    <t>連遜</t>
  </si>
  <si>
    <t>爾鏡</t>
  </si>
  <si>
    <t>行老</t>
  </si>
  <si>
    <t>鄭瑞龍</t>
  </si>
  <si>
    <t>舌文</t>
  </si>
  <si>
    <t>芿郞</t>
  </si>
  <si>
    <t>順女</t>
  </si>
  <si>
    <t>春億</t>
  </si>
  <si>
    <t>遇得</t>
  </si>
  <si>
    <t>命三</t>
  </si>
  <si>
    <t>業賢</t>
  </si>
  <si>
    <t>禹再新</t>
  </si>
  <si>
    <t>丹陽</t>
  </si>
  <si>
    <t>禹姓</t>
  </si>
  <si>
    <t>東彩</t>
  </si>
  <si>
    <t>右星</t>
  </si>
  <si>
    <t>日載</t>
  </si>
  <si>
    <t>李日錫</t>
  </si>
  <si>
    <t>千女</t>
  </si>
  <si>
    <t>尙蓮</t>
  </si>
  <si>
    <t>陳</t>
  </si>
  <si>
    <t>驪陽</t>
  </si>
  <si>
    <t>光得</t>
  </si>
  <si>
    <t>重基</t>
  </si>
  <si>
    <t>金鎭國</t>
  </si>
  <si>
    <t>海平</t>
  </si>
  <si>
    <t>聖哲</t>
  </si>
  <si>
    <t>太月</t>
  </si>
  <si>
    <t>金時東</t>
  </si>
  <si>
    <t>龍業</t>
  </si>
  <si>
    <t>之元</t>
  </si>
  <si>
    <t>貴連</t>
  </si>
  <si>
    <t>奇元碩</t>
  </si>
  <si>
    <t>綾州</t>
  </si>
  <si>
    <t>尙奎</t>
  </si>
  <si>
    <t>國鳳</t>
  </si>
  <si>
    <t>通政大夫</t>
  </si>
  <si>
    <t>徐千載</t>
  </si>
  <si>
    <t>助是</t>
  </si>
  <si>
    <t>時同</t>
  </si>
  <si>
    <t>善興</t>
  </si>
  <si>
    <t>益範</t>
  </si>
  <si>
    <t>有宅</t>
  </si>
  <si>
    <t>徐惟國</t>
  </si>
  <si>
    <t>益世</t>
  </si>
  <si>
    <t>今三</t>
  </si>
  <si>
    <t>白先</t>
  </si>
  <si>
    <t>徐彦弼</t>
  </si>
  <si>
    <t>城丁軍</t>
  </si>
  <si>
    <t>八十</t>
  </si>
  <si>
    <t>興大</t>
  </si>
  <si>
    <t>世英</t>
  </si>
  <si>
    <t>時化</t>
  </si>
  <si>
    <t>李基燁</t>
  </si>
  <si>
    <t>貴孫</t>
  </si>
  <si>
    <t>德化</t>
  </si>
  <si>
    <t>李美得</t>
  </si>
  <si>
    <t>鎭火兵</t>
  </si>
  <si>
    <t>云喆</t>
  </si>
  <si>
    <t>漢淑</t>
  </si>
  <si>
    <t>文鎭</t>
  </si>
  <si>
    <t>光沈</t>
  </si>
  <si>
    <t>春榮</t>
  </si>
  <si>
    <t>鄭聖濟</t>
  </si>
  <si>
    <t>奉叔</t>
  </si>
  <si>
    <t>斗贊</t>
  </si>
  <si>
    <t>金漢洙</t>
  </si>
  <si>
    <t>高靈</t>
  </si>
  <si>
    <t>箕弘</t>
  </si>
  <si>
    <t>舜玉</t>
  </si>
  <si>
    <t>箕喆</t>
  </si>
  <si>
    <t>得郞</t>
  </si>
  <si>
    <t>吳爾載</t>
  </si>
  <si>
    <t>奇</t>
  </si>
  <si>
    <t>元碩</t>
  </si>
  <si>
    <t>德九</t>
  </si>
  <si>
    <t>順載</t>
  </si>
  <si>
    <t>姜善化</t>
  </si>
  <si>
    <t>白女</t>
  </si>
  <si>
    <t>金相文</t>
  </si>
  <si>
    <t>時介</t>
  </si>
  <si>
    <t>奉彔</t>
  </si>
  <si>
    <t>尹就彦</t>
  </si>
  <si>
    <t>東銀</t>
  </si>
  <si>
    <t>玉三</t>
  </si>
  <si>
    <t>萬福</t>
  </si>
  <si>
    <t>李正云</t>
  </si>
  <si>
    <t>全州</t>
  </si>
  <si>
    <t>致龜</t>
  </si>
  <si>
    <t>尙龍</t>
  </si>
  <si>
    <t>李重泰</t>
  </si>
  <si>
    <t>應文</t>
  </si>
  <si>
    <t>致益</t>
  </si>
  <si>
    <t>金萬全</t>
  </si>
  <si>
    <t>鎭宅</t>
  </si>
  <si>
    <t>興心</t>
  </si>
  <si>
    <t>尙文</t>
  </si>
  <si>
    <t>奉淑</t>
  </si>
  <si>
    <t>載弘</t>
  </si>
  <si>
    <t>正林</t>
  </si>
  <si>
    <t>成露</t>
  </si>
  <si>
    <t>權尙基</t>
  </si>
  <si>
    <t>安東</t>
  </si>
  <si>
    <t>吳聖國故代子</t>
  </si>
  <si>
    <t>億戎</t>
  </si>
  <si>
    <t>參奉</t>
  </si>
  <si>
    <t>聖國</t>
  </si>
  <si>
    <t>業儒</t>
  </si>
  <si>
    <t>道成</t>
  </si>
  <si>
    <t>得再</t>
  </si>
  <si>
    <t>秋順泰</t>
  </si>
  <si>
    <t>秋</t>
  </si>
  <si>
    <t>韓</t>
  </si>
  <si>
    <t>原州</t>
  </si>
  <si>
    <t>正石</t>
  </si>
  <si>
    <t>元先</t>
  </si>
  <si>
    <t>己永</t>
  </si>
  <si>
    <t>李在喆</t>
  </si>
  <si>
    <t>啓月</t>
  </si>
  <si>
    <t>朱</t>
  </si>
  <si>
    <t>再應</t>
  </si>
  <si>
    <t>綾城</t>
  </si>
  <si>
    <t>擎億</t>
  </si>
  <si>
    <t>厚泰</t>
  </si>
  <si>
    <t>碩龜</t>
  </si>
  <si>
    <t>金履祥</t>
  </si>
  <si>
    <t>永春</t>
  </si>
  <si>
    <t>在茂</t>
  </si>
  <si>
    <t>基東</t>
  </si>
  <si>
    <t>鄭允寬</t>
  </si>
  <si>
    <t>日心</t>
  </si>
  <si>
    <t>李時世</t>
  </si>
  <si>
    <t>時世</t>
  </si>
  <si>
    <t>三得</t>
  </si>
  <si>
    <t>宗晩</t>
  </si>
  <si>
    <t>陳有才</t>
  </si>
  <si>
    <t>三陟</t>
  </si>
  <si>
    <t>鼎弼</t>
  </si>
  <si>
    <t>永輝</t>
  </si>
  <si>
    <t>崔斗滿</t>
  </si>
  <si>
    <t>白今</t>
  </si>
  <si>
    <t>再新</t>
  </si>
  <si>
    <t>鼎益</t>
  </si>
  <si>
    <t>千瑞</t>
  </si>
  <si>
    <t>裵萬載</t>
  </si>
  <si>
    <t>時燁</t>
  </si>
  <si>
    <t>陳有載</t>
  </si>
  <si>
    <t>進守</t>
  </si>
  <si>
    <t>益老</t>
  </si>
  <si>
    <t>武成</t>
  </si>
  <si>
    <t>權平秀</t>
  </si>
  <si>
    <t>芿切</t>
  </si>
  <si>
    <t>元大</t>
  </si>
  <si>
    <t>士時</t>
  </si>
  <si>
    <t>重九</t>
  </si>
  <si>
    <t>宗奎</t>
  </si>
  <si>
    <t>李漢鳳</t>
  </si>
  <si>
    <t>潤文</t>
  </si>
  <si>
    <t>金海采</t>
  </si>
  <si>
    <t>喆聲</t>
  </si>
  <si>
    <t>希郞</t>
  </si>
  <si>
    <t>亨元</t>
  </si>
  <si>
    <t>貴興</t>
  </si>
  <si>
    <t>羅鳳翼</t>
  </si>
  <si>
    <t>厚德</t>
  </si>
  <si>
    <t>順業</t>
  </si>
  <si>
    <t>賢達</t>
  </si>
  <si>
    <t>金命采</t>
  </si>
  <si>
    <t>芿心</t>
  </si>
  <si>
    <t>莫郞</t>
  </si>
  <si>
    <t>東元</t>
  </si>
  <si>
    <t>折衝將軍龍驤衛副護軍</t>
  </si>
  <si>
    <t>崔成翊</t>
  </si>
  <si>
    <t>成棟</t>
  </si>
  <si>
    <t>厚三</t>
  </si>
  <si>
    <t>嘉善大夫</t>
  </si>
  <si>
    <t>至乞</t>
  </si>
  <si>
    <t>李爾泰</t>
  </si>
  <si>
    <t>千心</t>
  </si>
  <si>
    <t>貢生</t>
  </si>
  <si>
    <t>卜文</t>
  </si>
  <si>
    <t>才億</t>
  </si>
  <si>
    <t>處洪</t>
  </si>
  <si>
    <t>天緯</t>
  </si>
  <si>
    <t>文儀甲</t>
  </si>
  <si>
    <t>本里</t>
  </si>
  <si>
    <t>崔東大</t>
  </si>
  <si>
    <t>申宅秋故代子</t>
  </si>
  <si>
    <t>德褒</t>
  </si>
  <si>
    <t>宅秋</t>
  </si>
  <si>
    <t>光文</t>
  </si>
  <si>
    <t>正憲大夫</t>
  </si>
  <si>
    <t>命寬</t>
  </si>
  <si>
    <t>鄭相臣</t>
  </si>
  <si>
    <t>德運</t>
  </si>
  <si>
    <t>今春</t>
  </si>
  <si>
    <t>成玉</t>
  </si>
  <si>
    <t>漢樞</t>
  </si>
  <si>
    <t>伯興</t>
  </si>
  <si>
    <t>郞廳</t>
  </si>
  <si>
    <t>尹漢石</t>
  </si>
  <si>
    <t>元奉</t>
  </si>
  <si>
    <t>有福</t>
  </si>
  <si>
    <t>漢城</t>
  </si>
  <si>
    <t>李夢起</t>
  </si>
  <si>
    <t>萬億</t>
  </si>
  <si>
    <t>聲九</t>
  </si>
  <si>
    <t>鼎起</t>
  </si>
  <si>
    <t>張世興</t>
  </si>
  <si>
    <t>琥</t>
  </si>
  <si>
    <t>老除</t>
  </si>
  <si>
    <t>東大</t>
  </si>
  <si>
    <t>順化</t>
  </si>
  <si>
    <t>殷金</t>
  </si>
  <si>
    <t>海生</t>
  </si>
  <si>
    <t>乭伊</t>
  </si>
  <si>
    <t>朴萬成</t>
  </si>
  <si>
    <t>致億</t>
  </si>
  <si>
    <t>五米</t>
  </si>
  <si>
    <t>李光福</t>
  </si>
  <si>
    <t>寡女</t>
  </si>
  <si>
    <t>福先</t>
  </si>
  <si>
    <t>聖文</t>
  </si>
  <si>
    <t>昌</t>
  </si>
  <si>
    <t>林貴三</t>
  </si>
  <si>
    <t>守哲</t>
  </si>
  <si>
    <t>千啓尙</t>
  </si>
  <si>
    <t>千</t>
  </si>
  <si>
    <t>俊永</t>
  </si>
  <si>
    <t>弼康</t>
  </si>
  <si>
    <t>業</t>
  </si>
  <si>
    <t>白淑濟</t>
  </si>
  <si>
    <t>汝三</t>
  </si>
  <si>
    <t>致傑</t>
  </si>
  <si>
    <t>貴澈</t>
  </si>
  <si>
    <t>李有承</t>
  </si>
  <si>
    <t>孫女</t>
  </si>
  <si>
    <t>許</t>
  </si>
  <si>
    <t>桓</t>
  </si>
  <si>
    <t>泳</t>
  </si>
  <si>
    <t>佑</t>
  </si>
  <si>
    <t>裵現萬</t>
  </si>
  <si>
    <t>燁</t>
  </si>
  <si>
    <t>禹</t>
  </si>
  <si>
    <t>先宗</t>
  </si>
  <si>
    <t>海郞</t>
  </si>
  <si>
    <t>幼學李季敏故代妻</t>
  </si>
  <si>
    <t>達龍</t>
  </si>
  <si>
    <t>嘉善</t>
  </si>
  <si>
    <t>世完</t>
  </si>
  <si>
    <t>裵聖基</t>
  </si>
  <si>
    <t>元喆</t>
  </si>
  <si>
    <t>春每</t>
  </si>
  <si>
    <t>光淑</t>
  </si>
  <si>
    <t>順沾</t>
  </si>
  <si>
    <t>折衝將軍中樞府事</t>
  </si>
  <si>
    <t>重實</t>
  </si>
  <si>
    <t>姜善海</t>
  </si>
  <si>
    <t>姜</t>
  </si>
  <si>
    <t>吳爾福</t>
  </si>
  <si>
    <t>七分</t>
  </si>
  <si>
    <t>玉永</t>
  </si>
  <si>
    <t>厚天</t>
  </si>
  <si>
    <t>泰重</t>
  </si>
  <si>
    <t>哲曾</t>
  </si>
  <si>
    <t>河龍基</t>
  </si>
  <si>
    <t>守日</t>
  </si>
  <si>
    <t>憐境</t>
  </si>
  <si>
    <t>仁連</t>
  </si>
  <si>
    <t>郭風城</t>
  </si>
  <si>
    <t>俊大</t>
  </si>
  <si>
    <t>全宗伊</t>
  </si>
  <si>
    <t>建興</t>
  </si>
  <si>
    <t>海元</t>
  </si>
  <si>
    <t>台三</t>
  </si>
  <si>
    <t>申光益</t>
  </si>
  <si>
    <t>得宗</t>
  </si>
  <si>
    <t>岑女</t>
  </si>
  <si>
    <t>斗迪</t>
  </si>
  <si>
    <t>劉点發</t>
  </si>
  <si>
    <t>元昌</t>
  </si>
  <si>
    <t>展易</t>
  </si>
  <si>
    <t>卞聖悟</t>
  </si>
  <si>
    <t>草溪</t>
  </si>
  <si>
    <t>甲得</t>
  </si>
  <si>
    <t>振玉</t>
  </si>
  <si>
    <t>末廉</t>
  </si>
  <si>
    <t>有權</t>
  </si>
  <si>
    <t>俊昌</t>
  </si>
  <si>
    <t>李元海</t>
  </si>
  <si>
    <t>咸安</t>
  </si>
  <si>
    <t>白得</t>
  </si>
  <si>
    <t>昌瑞</t>
  </si>
  <si>
    <t>萬周</t>
  </si>
  <si>
    <t>文龍孫</t>
  </si>
  <si>
    <t>一春</t>
  </si>
  <si>
    <t>作心</t>
  </si>
  <si>
    <t>巫夫</t>
  </si>
  <si>
    <t>宗伊</t>
  </si>
  <si>
    <t>萬儀</t>
  </si>
  <si>
    <t>碩再</t>
  </si>
  <si>
    <t>秋尙</t>
  </si>
  <si>
    <t>金億達</t>
  </si>
  <si>
    <t>鳴國</t>
  </si>
  <si>
    <t>再佑</t>
  </si>
  <si>
    <t>順泰</t>
  </si>
  <si>
    <t>趙敏三</t>
  </si>
  <si>
    <t>俊一</t>
  </si>
  <si>
    <t>成璧</t>
  </si>
  <si>
    <t>鄭仁達</t>
  </si>
  <si>
    <t>福希</t>
  </si>
  <si>
    <t>弟嫂</t>
  </si>
  <si>
    <t>廷臣</t>
  </si>
  <si>
    <t>小郞</t>
  </si>
  <si>
    <t>朴致仁</t>
  </si>
  <si>
    <t>宅龜</t>
  </si>
  <si>
    <t>光宗</t>
  </si>
  <si>
    <t>命洙</t>
  </si>
  <si>
    <t>成日康</t>
  </si>
  <si>
    <t>啓坤</t>
  </si>
  <si>
    <t>德星</t>
  </si>
  <si>
    <t>東奎</t>
  </si>
  <si>
    <t>鄭守泰</t>
  </si>
  <si>
    <t>白切</t>
  </si>
  <si>
    <t>世震</t>
  </si>
  <si>
    <t>江陵</t>
  </si>
  <si>
    <t>龍伯</t>
  </si>
  <si>
    <t>相迪</t>
  </si>
  <si>
    <t>廷輝</t>
  </si>
  <si>
    <t>金南柱</t>
  </si>
  <si>
    <t>斗文</t>
  </si>
  <si>
    <t>三辰</t>
  </si>
  <si>
    <t>致仁</t>
  </si>
  <si>
    <t>千伊</t>
  </si>
  <si>
    <t>逸孫</t>
  </si>
  <si>
    <t>李守元</t>
  </si>
  <si>
    <t>致廉</t>
  </si>
  <si>
    <t>聖喆</t>
  </si>
  <si>
    <t>安定</t>
  </si>
  <si>
    <t>得東</t>
  </si>
  <si>
    <t>武詢</t>
  </si>
  <si>
    <t>鳳天</t>
  </si>
  <si>
    <t>朴建興</t>
  </si>
  <si>
    <t>世必</t>
  </si>
  <si>
    <t>震彦</t>
  </si>
  <si>
    <t>命浩</t>
  </si>
  <si>
    <t>白岳</t>
  </si>
  <si>
    <t>七丹</t>
  </si>
  <si>
    <t>朴得伊故代子</t>
  </si>
  <si>
    <t>昌碩</t>
  </si>
  <si>
    <t>潘南</t>
  </si>
  <si>
    <t>得伊</t>
  </si>
  <si>
    <t>再元</t>
  </si>
  <si>
    <t>白有福</t>
  </si>
  <si>
    <t>應鳴</t>
  </si>
  <si>
    <t>直</t>
  </si>
  <si>
    <t>重呂</t>
  </si>
  <si>
    <t>金鳳南</t>
  </si>
  <si>
    <t>義興</t>
  </si>
  <si>
    <t>學春</t>
  </si>
  <si>
    <t>李秀敏</t>
  </si>
  <si>
    <t>秀敏</t>
  </si>
  <si>
    <t>遇祥</t>
  </si>
  <si>
    <t>有淵</t>
  </si>
  <si>
    <t>寅垕</t>
  </si>
  <si>
    <t>李寬道</t>
  </si>
  <si>
    <t>命得</t>
  </si>
  <si>
    <t>再右</t>
  </si>
  <si>
    <t>李泰永</t>
  </si>
  <si>
    <t>元成</t>
  </si>
  <si>
    <t>時丹</t>
  </si>
  <si>
    <t>衡大</t>
  </si>
  <si>
    <t>守綸</t>
  </si>
  <si>
    <t>勉豪</t>
  </si>
  <si>
    <t>省弼</t>
  </si>
  <si>
    <t>李鳳亮</t>
  </si>
  <si>
    <t>光載</t>
  </si>
  <si>
    <t>必興</t>
  </si>
  <si>
    <t>道亨</t>
  </si>
  <si>
    <t>車永必</t>
  </si>
  <si>
    <t>延安</t>
  </si>
  <si>
    <t>云心</t>
  </si>
  <si>
    <t>沃川</t>
  </si>
  <si>
    <t>日瑞</t>
  </si>
  <si>
    <t>達天</t>
  </si>
  <si>
    <t>始樞</t>
  </si>
  <si>
    <t>海鳴</t>
  </si>
  <si>
    <t>尙彩</t>
  </si>
  <si>
    <t>李師廷</t>
  </si>
  <si>
    <t>光州</t>
  </si>
  <si>
    <t>聖天</t>
  </si>
  <si>
    <t>得孫</t>
  </si>
  <si>
    <t>昌文</t>
  </si>
  <si>
    <t>俊伯</t>
  </si>
  <si>
    <t>弼起</t>
  </si>
  <si>
    <t>白爾泰</t>
  </si>
  <si>
    <t>永業</t>
  </si>
  <si>
    <t>海達</t>
  </si>
  <si>
    <t>珠愛</t>
  </si>
  <si>
    <t>鄭和彦</t>
  </si>
  <si>
    <t>願加未</t>
  </si>
  <si>
    <t>相文</t>
  </si>
  <si>
    <t>大悅</t>
  </si>
  <si>
    <t>南柱</t>
  </si>
  <si>
    <t>朴宗泰</t>
  </si>
  <si>
    <t>必載</t>
  </si>
  <si>
    <t>聖宅</t>
  </si>
  <si>
    <t>世全</t>
  </si>
  <si>
    <t>金琴</t>
  </si>
  <si>
    <t>貴分</t>
  </si>
  <si>
    <t>千宅根</t>
  </si>
  <si>
    <t>千得化故代子</t>
  </si>
  <si>
    <t>宅根</t>
  </si>
  <si>
    <t>得化</t>
  </si>
  <si>
    <t>昌汲</t>
  </si>
  <si>
    <t>張漢能</t>
  </si>
  <si>
    <t>師稷</t>
  </si>
  <si>
    <t>益謙</t>
  </si>
  <si>
    <t>林千玉</t>
  </si>
  <si>
    <t>孫宅</t>
  </si>
  <si>
    <t>李聖得故代子</t>
  </si>
  <si>
    <t>祿</t>
  </si>
  <si>
    <t>春右</t>
  </si>
  <si>
    <t>尙業</t>
  </si>
  <si>
    <t>郭世淡</t>
  </si>
  <si>
    <t>啓元</t>
  </si>
  <si>
    <t>永柱</t>
  </si>
  <si>
    <t>泰成</t>
  </si>
  <si>
    <t>金光億</t>
  </si>
  <si>
    <t>殷祿</t>
  </si>
  <si>
    <t>長化</t>
  </si>
  <si>
    <t>申光宗故代子</t>
  </si>
  <si>
    <t>震海</t>
  </si>
  <si>
    <t>羅萬益</t>
  </si>
  <si>
    <t>成</t>
  </si>
  <si>
    <t>日三</t>
  </si>
  <si>
    <t>厚宗</t>
  </si>
  <si>
    <t>萬弼</t>
  </si>
  <si>
    <t>朴泰華</t>
  </si>
  <si>
    <t>德祧</t>
  </si>
  <si>
    <t>德裕</t>
  </si>
  <si>
    <t>白心</t>
  </si>
  <si>
    <t>元尙</t>
  </si>
  <si>
    <t>辛澤</t>
  </si>
  <si>
    <t>雲瑞</t>
  </si>
  <si>
    <t>有奉</t>
  </si>
  <si>
    <t>應岦</t>
  </si>
  <si>
    <t>金千應</t>
  </si>
  <si>
    <t>壬辰</t>
  </si>
  <si>
    <t>尙萬</t>
  </si>
  <si>
    <t>翰輝</t>
  </si>
  <si>
    <t>宋起碩</t>
  </si>
  <si>
    <t>恩津</t>
  </si>
  <si>
    <t>學希</t>
  </si>
  <si>
    <t>日女</t>
  </si>
  <si>
    <t>吳得秋故代子</t>
  </si>
  <si>
    <t>有宗</t>
  </si>
  <si>
    <t>得秋</t>
  </si>
  <si>
    <t>益敦</t>
  </si>
  <si>
    <t>東彦</t>
  </si>
  <si>
    <t>金聖才</t>
  </si>
  <si>
    <t>孫</t>
  </si>
  <si>
    <t>岩未</t>
  </si>
  <si>
    <t>金寬石</t>
  </si>
  <si>
    <t>李鶴連</t>
  </si>
  <si>
    <t>鶴連</t>
  </si>
  <si>
    <t>光祿</t>
  </si>
  <si>
    <t>東習</t>
  </si>
  <si>
    <t>昌錫</t>
  </si>
  <si>
    <t>孫萬永</t>
  </si>
  <si>
    <t>善才</t>
  </si>
  <si>
    <t>錫長</t>
  </si>
  <si>
    <t>春世</t>
  </si>
  <si>
    <t>崔致東</t>
  </si>
  <si>
    <t>鐵城</t>
  </si>
  <si>
    <t>戊切</t>
  </si>
  <si>
    <t>彭心</t>
  </si>
  <si>
    <t>成臣</t>
  </si>
  <si>
    <t>相模</t>
  </si>
  <si>
    <t>潤慶</t>
  </si>
  <si>
    <t>金聖云</t>
  </si>
  <si>
    <t>朴世必故代子</t>
  </si>
  <si>
    <t>震三</t>
  </si>
  <si>
    <t>白岳伊</t>
  </si>
  <si>
    <t>蘇</t>
  </si>
  <si>
    <t>興俊</t>
  </si>
  <si>
    <t>得齡</t>
  </si>
  <si>
    <t>金益鍊</t>
  </si>
  <si>
    <t>聖弓</t>
  </si>
  <si>
    <t>移去</t>
  </si>
  <si>
    <t>省平谷</t>
  </si>
  <si>
    <t>應赫</t>
  </si>
  <si>
    <t>昌垕</t>
  </si>
  <si>
    <t>世雲</t>
  </si>
  <si>
    <t>金環</t>
  </si>
  <si>
    <t>福尙</t>
  </si>
  <si>
    <t>載</t>
  </si>
  <si>
    <t>爾暗</t>
  </si>
  <si>
    <t>裵善成</t>
  </si>
  <si>
    <t>應奎</t>
  </si>
  <si>
    <t>種源</t>
  </si>
  <si>
    <t>右正</t>
  </si>
  <si>
    <t>太孫</t>
  </si>
  <si>
    <t>時居</t>
  </si>
  <si>
    <t>有三</t>
  </si>
  <si>
    <t>三奉</t>
  </si>
  <si>
    <t>宗喆</t>
  </si>
  <si>
    <t>德翰</t>
  </si>
  <si>
    <t>宅海</t>
  </si>
  <si>
    <t>先岳</t>
  </si>
  <si>
    <t>崔相元</t>
  </si>
  <si>
    <t>啓承</t>
  </si>
  <si>
    <t>金致寬</t>
  </si>
  <si>
    <t>己壬</t>
  </si>
  <si>
    <t>金斗尙</t>
  </si>
  <si>
    <t>斗尙</t>
  </si>
  <si>
    <t>命傑</t>
  </si>
  <si>
    <t>金永命</t>
  </si>
  <si>
    <t>岳只</t>
  </si>
  <si>
    <t>金夢</t>
  </si>
  <si>
    <t>日洪</t>
  </si>
  <si>
    <t>金宇坤</t>
  </si>
  <si>
    <t>正元</t>
  </si>
  <si>
    <t>辛</t>
  </si>
  <si>
    <t>鐘樂</t>
  </si>
  <si>
    <t>聲遠</t>
  </si>
  <si>
    <t>元儀</t>
  </si>
  <si>
    <t>尹貴泰</t>
  </si>
  <si>
    <t>淸州</t>
  </si>
  <si>
    <t>鳳震</t>
  </si>
  <si>
    <t>世傑</t>
  </si>
  <si>
    <t>金一東</t>
  </si>
  <si>
    <t>光鎰</t>
  </si>
  <si>
    <t>千連</t>
  </si>
  <si>
    <t>光華</t>
  </si>
  <si>
    <t>萬迪</t>
  </si>
  <si>
    <t>厚發</t>
  </si>
  <si>
    <t>鄭秀漢</t>
  </si>
  <si>
    <t>光宅</t>
  </si>
  <si>
    <t>再天</t>
  </si>
  <si>
    <t>遇成</t>
  </si>
  <si>
    <t>朴進旭</t>
  </si>
  <si>
    <t>次福</t>
  </si>
  <si>
    <t>昌元</t>
  </si>
  <si>
    <t>曺龍起</t>
  </si>
  <si>
    <t>允秋</t>
  </si>
  <si>
    <t>興祿</t>
  </si>
  <si>
    <t>金聖卜</t>
  </si>
  <si>
    <t>致明</t>
  </si>
  <si>
    <t>益甫</t>
  </si>
  <si>
    <t>儀達</t>
  </si>
  <si>
    <t>金完</t>
  </si>
  <si>
    <t>時範</t>
  </si>
  <si>
    <t>永得</t>
  </si>
  <si>
    <t>申世載</t>
  </si>
  <si>
    <t>連乭</t>
  </si>
  <si>
    <t>連石</t>
  </si>
  <si>
    <t>月守</t>
  </si>
  <si>
    <t>河錫萬</t>
  </si>
  <si>
    <t>河</t>
  </si>
  <si>
    <t>錫萬</t>
  </si>
  <si>
    <t>晉陽</t>
  </si>
  <si>
    <t>育東</t>
  </si>
  <si>
    <t>鳳鶴</t>
  </si>
  <si>
    <t>朴進彦</t>
  </si>
  <si>
    <t>鄭達臣</t>
  </si>
  <si>
    <t>日喆</t>
  </si>
  <si>
    <t>永喆</t>
  </si>
  <si>
    <t>今切</t>
  </si>
  <si>
    <t>今助是</t>
  </si>
  <si>
    <t>泰晋</t>
  </si>
  <si>
    <t>裕成</t>
  </si>
  <si>
    <t>鳳大</t>
  </si>
  <si>
    <t>守性</t>
  </si>
  <si>
    <t>朴達慶</t>
  </si>
  <si>
    <t>咸陽</t>
  </si>
  <si>
    <t>光齊</t>
  </si>
  <si>
    <t>錫華</t>
  </si>
  <si>
    <t>㬘</t>
  </si>
  <si>
    <t>吳宗澤</t>
  </si>
  <si>
    <t>鶴城</t>
  </si>
  <si>
    <t>月女</t>
  </si>
  <si>
    <t>國大</t>
  </si>
  <si>
    <t>金泰</t>
  </si>
  <si>
    <t>鳳春</t>
  </si>
  <si>
    <t>世建</t>
  </si>
  <si>
    <t>逸臣</t>
  </si>
  <si>
    <t>具致進</t>
  </si>
  <si>
    <t>昌原</t>
  </si>
  <si>
    <t>月今</t>
  </si>
  <si>
    <t>月每</t>
  </si>
  <si>
    <t>德喆</t>
  </si>
  <si>
    <t>宅敏</t>
  </si>
  <si>
    <t>光泰</t>
  </si>
  <si>
    <t>鄭爾興</t>
  </si>
  <si>
    <t>宗源</t>
  </si>
  <si>
    <t>漢右</t>
  </si>
  <si>
    <t>都啓乙</t>
  </si>
  <si>
    <t>現</t>
  </si>
  <si>
    <t>俊</t>
  </si>
  <si>
    <t>莫德</t>
  </si>
  <si>
    <t>莫心</t>
  </si>
  <si>
    <t>用在</t>
  </si>
  <si>
    <t>岑石</t>
  </si>
  <si>
    <t>進右</t>
  </si>
  <si>
    <t>白起</t>
  </si>
  <si>
    <t>大邱</t>
  </si>
  <si>
    <t>國連</t>
  </si>
  <si>
    <t>國時</t>
  </si>
  <si>
    <t>洪允得</t>
  </si>
  <si>
    <t>德善</t>
  </si>
  <si>
    <t>宗海</t>
  </si>
  <si>
    <t>相玉</t>
  </si>
  <si>
    <t>鳴瑞</t>
  </si>
  <si>
    <t>高海重</t>
  </si>
  <si>
    <t>濟州</t>
  </si>
  <si>
    <t>今辰</t>
  </si>
  <si>
    <t>今郞</t>
  </si>
  <si>
    <t>德悌</t>
  </si>
  <si>
    <t>宅坤</t>
  </si>
  <si>
    <t>光集</t>
  </si>
  <si>
    <t>命樞</t>
  </si>
  <si>
    <t>羅元甲</t>
  </si>
  <si>
    <t>逸世</t>
  </si>
  <si>
    <t>順愛</t>
  </si>
  <si>
    <t>金相仁故代子</t>
  </si>
  <si>
    <t>滋元</t>
  </si>
  <si>
    <t>相仁</t>
  </si>
  <si>
    <t>李光祿</t>
  </si>
  <si>
    <t>慶禧</t>
  </si>
  <si>
    <t>天開</t>
  </si>
  <si>
    <t>司空廉</t>
  </si>
  <si>
    <t>孝嶺</t>
  </si>
  <si>
    <t>愼春</t>
  </si>
  <si>
    <t>允得</t>
  </si>
  <si>
    <t>江錫</t>
  </si>
  <si>
    <t>斗山</t>
  </si>
  <si>
    <t>吳益敦</t>
  </si>
  <si>
    <t>平春</t>
  </si>
  <si>
    <t>有成</t>
  </si>
  <si>
    <t>金應大</t>
  </si>
  <si>
    <t>末先</t>
  </si>
  <si>
    <t>崔大業</t>
  </si>
  <si>
    <t>鶴文</t>
  </si>
  <si>
    <t>順三</t>
  </si>
  <si>
    <t>周益</t>
  </si>
  <si>
    <t>李厚宗</t>
  </si>
  <si>
    <t>萬女</t>
  </si>
  <si>
    <t>全聖宅</t>
  </si>
  <si>
    <t>全明瑞故代子</t>
  </si>
  <si>
    <t>明瑞</t>
  </si>
  <si>
    <t>朴相明</t>
  </si>
  <si>
    <t>璨</t>
  </si>
  <si>
    <t>遠聲</t>
  </si>
  <si>
    <t>漢重</t>
  </si>
  <si>
    <t>千俊龍</t>
  </si>
  <si>
    <t>從嫂</t>
  </si>
  <si>
    <t>宅仁</t>
  </si>
  <si>
    <t>光學</t>
  </si>
  <si>
    <t>命俊</t>
  </si>
  <si>
    <t>崔龍伯</t>
  </si>
  <si>
    <t>永化</t>
  </si>
  <si>
    <t>奉殷</t>
  </si>
  <si>
    <t>進傑</t>
  </si>
  <si>
    <t>金聲遠</t>
  </si>
  <si>
    <t>喆文</t>
  </si>
  <si>
    <t>璟允</t>
  </si>
  <si>
    <t>世今</t>
  </si>
  <si>
    <t>朴昌世故代弟</t>
  </si>
  <si>
    <t>馬孫</t>
  </si>
  <si>
    <t>潘陽</t>
  </si>
  <si>
    <t>得黃</t>
  </si>
  <si>
    <t>李重天</t>
  </si>
  <si>
    <t>周八</t>
  </si>
  <si>
    <t>貴文</t>
  </si>
  <si>
    <t>金光旭</t>
  </si>
  <si>
    <t>就日</t>
  </si>
  <si>
    <t>東三</t>
  </si>
  <si>
    <t>淑洪</t>
  </si>
  <si>
    <t>裵春芳</t>
  </si>
  <si>
    <t>光實</t>
  </si>
  <si>
    <t>宋希重</t>
  </si>
  <si>
    <t>重喆</t>
  </si>
  <si>
    <t>貴助是</t>
  </si>
  <si>
    <t>德基</t>
  </si>
  <si>
    <t>宅楝</t>
  </si>
  <si>
    <t>光岳</t>
  </si>
  <si>
    <t>白世東</t>
  </si>
  <si>
    <t>泰苾</t>
  </si>
  <si>
    <t>承周</t>
  </si>
  <si>
    <t>弼文</t>
  </si>
  <si>
    <t>金世文</t>
  </si>
  <si>
    <t>順心</t>
  </si>
  <si>
    <t>通政大夫贈嘉善大夫</t>
  </si>
  <si>
    <t>命厚</t>
  </si>
  <si>
    <t>達允</t>
  </si>
  <si>
    <t>仁瑞</t>
  </si>
  <si>
    <t>金一光</t>
  </si>
  <si>
    <t>相福</t>
  </si>
  <si>
    <t>用才</t>
  </si>
  <si>
    <t>台實</t>
  </si>
  <si>
    <t>徐發達</t>
  </si>
  <si>
    <t>方</t>
  </si>
  <si>
    <t>牙兵保</t>
  </si>
  <si>
    <t>先伊</t>
  </si>
  <si>
    <t>千遇祥故代子</t>
  </si>
  <si>
    <t>壬喆</t>
  </si>
  <si>
    <t>俊直</t>
  </si>
  <si>
    <t>朴命光</t>
  </si>
  <si>
    <t>昌會</t>
  </si>
  <si>
    <t>從龍</t>
  </si>
  <si>
    <t>彦成</t>
  </si>
  <si>
    <t>具尙甲</t>
  </si>
  <si>
    <t>光碩</t>
  </si>
  <si>
    <t>金興得故代子</t>
  </si>
  <si>
    <t>募軍</t>
  </si>
  <si>
    <t>東云</t>
  </si>
  <si>
    <t>興得</t>
  </si>
  <si>
    <t>德才</t>
  </si>
  <si>
    <t>世昌</t>
  </si>
  <si>
    <t>白日三</t>
  </si>
  <si>
    <t>明宇</t>
  </si>
  <si>
    <t>廷國</t>
  </si>
  <si>
    <t>夏旭</t>
  </si>
  <si>
    <t>裵震宅</t>
  </si>
  <si>
    <t>宅閏</t>
  </si>
  <si>
    <t>震宗</t>
  </si>
  <si>
    <t>陳益秋</t>
  </si>
  <si>
    <t>希重</t>
  </si>
  <si>
    <t>文碩</t>
  </si>
  <si>
    <t>金重三</t>
  </si>
  <si>
    <t>璟益</t>
  </si>
  <si>
    <t>每月</t>
  </si>
  <si>
    <t>今每</t>
  </si>
  <si>
    <t>逃</t>
  </si>
  <si>
    <t>崔德震</t>
  </si>
  <si>
    <t>小馬孫</t>
  </si>
  <si>
    <t>鶴三</t>
  </si>
  <si>
    <t>愼益</t>
  </si>
  <si>
    <t>周文</t>
  </si>
  <si>
    <t>金興東</t>
  </si>
  <si>
    <t>德佑</t>
  </si>
  <si>
    <t>文海</t>
  </si>
  <si>
    <t>日鴻</t>
  </si>
  <si>
    <t>聲周</t>
  </si>
  <si>
    <t>李碩柱</t>
  </si>
  <si>
    <t>攝</t>
  </si>
  <si>
    <t>璟郁</t>
  </si>
  <si>
    <t>雪每</t>
  </si>
  <si>
    <t>玉悅</t>
  </si>
  <si>
    <t>斗晩</t>
  </si>
  <si>
    <t>奉才</t>
  </si>
  <si>
    <t>薛海文</t>
  </si>
  <si>
    <t>順昌</t>
  </si>
  <si>
    <t>德震</t>
  </si>
  <si>
    <t>相晩</t>
  </si>
  <si>
    <t>宋起赫</t>
  </si>
  <si>
    <t>懷德</t>
  </si>
  <si>
    <t>弘文</t>
  </si>
  <si>
    <t>天益</t>
  </si>
  <si>
    <t>金泰成</t>
  </si>
  <si>
    <t>時大</t>
  </si>
  <si>
    <t>永望</t>
  </si>
  <si>
    <t>時昌</t>
  </si>
  <si>
    <t>姜汝周</t>
  </si>
  <si>
    <t>春今</t>
  </si>
  <si>
    <t>春女</t>
  </si>
  <si>
    <t>千光云</t>
  </si>
  <si>
    <t>宅世</t>
  </si>
  <si>
    <t>李才文</t>
  </si>
  <si>
    <t>高</t>
  </si>
  <si>
    <t>致洪</t>
  </si>
  <si>
    <t>泰允</t>
  </si>
  <si>
    <t>郭仁斗</t>
  </si>
  <si>
    <t>德行</t>
  </si>
  <si>
    <t>宅楹</t>
  </si>
  <si>
    <t>光壁</t>
  </si>
  <si>
    <t>錫達</t>
  </si>
  <si>
    <t>文泰光</t>
  </si>
  <si>
    <t>碩載</t>
  </si>
  <si>
    <t>永傑</t>
  </si>
  <si>
    <t>爾淑</t>
  </si>
  <si>
    <t>南震貴</t>
  </si>
  <si>
    <t>學倫</t>
  </si>
  <si>
    <t>命臣</t>
  </si>
  <si>
    <t>柱臣</t>
  </si>
  <si>
    <t>膺亮</t>
  </si>
  <si>
    <t>鵬佐</t>
  </si>
  <si>
    <t>鄭陽來</t>
  </si>
  <si>
    <t>啓春</t>
  </si>
  <si>
    <t>世業</t>
  </si>
  <si>
    <t>尹守瞻</t>
  </si>
  <si>
    <t>日宗</t>
  </si>
  <si>
    <t>宗老</t>
  </si>
  <si>
    <t>宗元</t>
  </si>
  <si>
    <t>碩永</t>
  </si>
  <si>
    <t>光達</t>
  </si>
  <si>
    <t>再順</t>
  </si>
  <si>
    <t>李春白</t>
  </si>
  <si>
    <t>光云</t>
  </si>
  <si>
    <t>昌福</t>
  </si>
  <si>
    <t>俊明</t>
  </si>
  <si>
    <t>曺卜才</t>
  </si>
  <si>
    <t>順起</t>
  </si>
  <si>
    <t>道守</t>
  </si>
  <si>
    <t>李春化</t>
  </si>
  <si>
    <t>貴東</t>
  </si>
  <si>
    <t>千興宗</t>
  </si>
  <si>
    <t>萬浩</t>
  </si>
  <si>
    <t>俊億</t>
  </si>
  <si>
    <t>朴世國</t>
  </si>
  <si>
    <t>德占</t>
  </si>
  <si>
    <t>起鼎</t>
  </si>
  <si>
    <t>楊時采</t>
  </si>
  <si>
    <t>忠衛</t>
  </si>
  <si>
    <t>大仁</t>
  </si>
  <si>
    <t>仁伊</t>
  </si>
  <si>
    <t>甲孫</t>
  </si>
  <si>
    <t>李千三</t>
  </si>
  <si>
    <t>江陽</t>
  </si>
  <si>
    <t>仁業</t>
  </si>
  <si>
    <t>寬伊</t>
  </si>
  <si>
    <t>春左</t>
  </si>
  <si>
    <t>尙伯</t>
  </si>
  <si>
    <t>啓能</t>
  </si>
  <si>
    <t>朴元太</t>
  </si>
  <si>
    <t>先萬</t>
  </si>
  <si>
    <t>德云</t>
  </si>
  <si>
    <t>甲祿</t>
  </si>
  <si>
    <t>金重元</t>
  </si>
  <si>
    <t>鐵壁</t>
  </si>
  <si>
    <t>億連</t>
  </si>
  <si>
    <t>道恒</t>
  </si>
  <si>
    <t>崔枝采</t>
  </si>
  <si>
    <t>得爾</t>
  </si>
  <si>
    <t>玉女</t>
  </si>
  <si>
    <t>叔介</t>
  </si>
  <si>
    <t>就云</t>
  </si>
  <si>
    <t>再福</t>
  </si>
  <si>
    <t>廷弼</t>
  </si>
  <si>
    <t>羅再春</t>
  </si>
  <si>
    <t>致甲</t>
  </si>
  <si>
    <t>起安</t>
  </si>
  <si>
    <t>淑</t>
  </si>
  <si>
    <t>文成采</t>
  </si>
  <si>
    <t>守介</t>
  </si>
  <si>
    <t>萬千</t>
  </si>
  <si>
    <t>吳昌祿</t>
  </si>
  <si>
    <t>尙佑</t>
  </si>
  <si>
    <t>敏三</t>
  </si>
  <si>
    <t>太益</t>
  </si>
  <si>
    <t>進達</t>
  </si>
  <si>
    <t>高明爾</t>
  </si>
  <si>
    <t>碭昌</t>
  </si>
  <si>
    <t>仁化</t>
  </si>
  <si>
    <t>性九</t>
  </si>
  <si>
    <t>蔣夢儀</t>
  </si>
  <si>
    <t>次山</t>
  </si>
  <si>
    <t>碩祿</t>
  </si>
  <si>
    <t>全英瑞故代妻</t>
  </si>
  <si>
    <t>玧洪</t>
  </si>
  <si>
    <t>鄭德萬</t>
  </si>
  <si>
    <t>聖燁</t>
  </si>
  <si>
    <t>光烈</t>
  </si>
  <si>
    <t>云海</t>
  </si>
  <si>
    <t>順福</t>
  </si>
  <si>
    <t>千應瑞</t>
  </si>
  <si>
    <t>七每</t>
  </si>
  <si>
    <t>昌祿</t>
  </si>
  <si>
    <t>光尙</t>
  </si>
  <si>
    <t>國世</t>
  </si>
  <si>
    <t>大云</t>
  </si>
  <si>
    <t>朴斗星</t>
  </si>
  <si>
    <t>月奉</t>
  </si>
  <si>
    <t>英孫</t>
  </si>
  <si>
    <t>斗秀</t>
  </si>
  <si>
    <t>時岦</t>
  </si>
  <si>
    <t>李光華</t>
  </si>
  <si>
    <t>東陽</t>
  </si>
  <si>
    <t>龍甫</t>
  </si>
  <si>
    <t>承彦</t>
  </si>
  <si>
    <t>曺命瑞</t>
  </si>
  <si>
    <t>元應</t>
  </si>
  <si>
    <t>小斤應</t>
  </si>
  <si>
    <t>申德咸</t>
  </si>
  <si>
    <t>允宗</t>
  </si>
  <si>
    <t>命應</t>
  </si>
  <si>
    <t>啓乙</t>
  </si>
  <si>
    <t>萬泰</t>
  </si>
  <si>
    <t>趙漢采</t>
  </si>
  <si>
    <t>光玹</t>
  </si>
  <si>
    <t>載佑</t>
  </si>
  <si>
    <t>瑞夏</t>
  </si>
  <si>
    <t>蔡師錄</t>
  </si>
  <si>
    <t>虎震</t>
  </si>
  <si>
    <t>千順昌</t>
  </si>
  <si>
    <t>聲度</t>
  </si>
  <si>
    <t>基弘</t>
  </si>
  <si>
    <t>裵萬浩</t>
  </si>
  <si>
    <t>四辰</t>
  </si>
  <si>
    <t>德咸</t>
  </si>
  <si>
    <t>宅漢</t>
  </si>
  <si>
    <t>李連文</t>
  </si>
  <si>
    <t>潁川</t>
  </si>
  <si>
    <t>有正</t>
  </si>
  <si>
    <t>東錫</t>
  </si>
  <si>
    <t>厚澤</t>
  </si>
  <si>
    <t>李觀成</t>
  </si>
  <si>
    <t>德彦</t>
  </si>
  <si>
    <t>奉光</t>
  </si>
  <si>
    <t>吳文泰故代妻</t>
  </si>
  <si>
    <t>仁貴</t>
  </si>
  <si>
    <t>世雄</t>
  </si>
  <si>
    <t>泰佑</t>
  </si>
  <si>
    <t>李春元</t>
  </si>
  <si>
    <t>爾福</t>
  </si>
  <si>
    <t>遇直</t>
  </si>
  <si>
    <t>俊良</t>
  </si>
  <si>
    <t>德起</t>
  </si>
  <si>
    <t>李命大</t>
  </si>
  <si>
    <t>千德宗</t>
  </si>
  <si>
    <t>進海</t>
  </si>
  <si>
    <t>俊傑</t>
  </si>
  <si>
    <t>裵儀洛</t>
  </si>
  <si>
    <t>有卜</t>
  </si>
  <si>
    <t>春福</t>
  </si>
  <si>
    <t>雲桂</t>
  </si>
  <si>
    <t>林光億</t>
  </si>
  <si>
    <t>仁國</t>
  </si>
  <si>
    <t>夏貞</t>
  </si>
  <si>
    <t>朴起原</t>
  </si>
  <si>
    <t>章</t>
  </si>
  <si>
    <t>林守發</t>
  </si>
  <si>
    <t>黃</t>
  </si>
  <si>
    <t>右潭</t>
  </si>
  <si>
    <t>東達</t>
  </si>
  <si>
    <t>聖度</t>
  </si>
  <si>
    <t>崔致日</t>
  </si>
  <si>
    <t>得華</t>
  </si>
  <si>
    <t>慶雲</t>
  </si>
  <si>
    <t>日萬</t>
  </si>
  <si>
    <t>命大</t>
  </si>
  <si>
    <t>金聲振</t>
  </si>
  <si>
    <t>致應</t>
  </si>
  <si>
    <t>李春成</t>
  </si>
  <si>
    <t>有元</t>
  </si>
  <si>
    <t>元心</t>
  </si>
  <si>
    <t>千昌斗故代子</t>
  </si>
  <si>
    <t>德宗</t>
  </si>
  <si>
    <t>昌斗</t>
  </si>
  <si>
    <t>崔東鐵</t>
  </si>
  <si>
    <t>英春</t>
  </si>
  <si>
    <t>林石潤</t>
  </si>
  <si>
    <t>奉彦</t>
  </si>
  <si>
    <t>今德</t>
  </si>
  <si>
    <t>今伊</t>
  </si>
  <si>
    <t>申興億</t>
  </si>
  <si>
    <t>申德龍故代子</t>
  </si>
  <si>
    <t>興億</t>
  </si>
  <si>
    <t>德龍</t>
  </si>
  <si>
    <t>崔斗崢</t>
  </si>
  <si>
    <t>快臣</t>
  </si>
  <si>
    <t>鳳雲</t>
  </si>
  <si>
    <t>世柱</t>
  </si>
  <si>
    <t>金尙善</t>
  </si>
  <si>
    <t>興道</t>
  </si>
  <si>
    <t>占分</t>
  </si>
  <si>
    <t>尙福</t>
  </si>
  <si>
    <t>雲柱</t>
  </si>
  <si>
    <t>朴春奉</t>
  </si>
  <si>
    <t>日奉</t>
  </si>
  <si>
    <t>億載</t>
  </si>
  <si>
    <t>蔓</t>
  </si>
  <si>
    <t>行福</t>
  </si>
  <si>
    <t>以伯</t>
  </si>
  <si>
    <t>鎭收布</t>
  </si>
  <si>
    <t>應瑞</t>
  </si>
  <si>
    <t>金順必</t>
  </si>
  <si>
    <t>春邦</t>
  </si>
  <si>
    <t>益順</t>
  </si>
  <si>
    <t>奉業</t>
  </si>
  <si>
    <t>吳尙連</t>
  </si>
  <si>
    <t>連福</t>
  </si>
  <si>
    <t>大玄</t>
  </si>
  <si>
    <t>龍得</t>
  </si>
  <si>
    <t>裵應順</t>
  </si>
  <si>
    <t>再云</t>
  </si>
  <si>
    <t>守天</t>
  </si>
  <si>
    <t>尙直</t>
  </si>
  <si>
    <t>善俊</t>
  </si>
  <si>
    <t>班芝和</t>
  </si>
  <si>
    <t>竹山</t>
  </si>
  <si>
    <t>吳有江</t>
  </si>
  <si>
    <t>有江</t>
  </si>
  <si>
    <t>漢孫</t>
  </si>
  <si>
    <t>河命三</t>
  </si>
  <si>
    <t>道中</t>
  </si>
  <si>
    <t>元澤</t>
  </si>
  <si>
    <t>舜載</t>
  </si>
  <si>
    <t>金再佑</t>
  </si>
  <si>
    <t>龍甲</t>
  </si>
  <si>
    <t>德林</t>
  </si>
  <si>
    <t>信發</t>
  </si>
  <si>
    <t>辛永佑</t>
  </si>
  <si>
    <t>靈山</t>
  </si>
  <si>
    <t>德象</t>
  </si>
  <si>
    <t>日分</t>
  </si>
  <si>
    <t>斗奄數</t>
  </si>
  <si>
    <t>先進</t>
  </si>
  <si>
    <t>太云</t>
  </si>
  <si>
    <t>金光碩</t>
  </si>
  <si>
    <t>曾</t>
  </si>
  <si>
    <t>貴臣</t>
  </si>
  <si>
    <t>德連</t>
  </si>
  <si>
    <t>石大元</t>
  </si>
  <si>
    <t>小斤東</t>
  </si>
  <si>
    <t>孟云</t>
  </si>
  <si>
    <t>有乭</t>
  </si>
  <si>
    <t>金重太</t>
  </si>
  <si>
    <t>梁</t>
  </si>
  <si>
    <t>南原</t>
  </si>
  <si>
    <t>汗中</t>
  </si>
  <si>
    <t>海龍</t>
  </si>
  <si>
    <t>進善</t>
  </si>
  <si>
    <t>表藝</t>
  </si>
  <si>
    <t>新昌</t>
  </si>
  <si>
    <t>順喆</t>
  </si>
  <si>
    <t>聖佑</t>
  </si>
  <si>
    <t>海先</t>
  </si>
  <si>
    <t>有雲</t>
  </si>
  <si>
    <t>貴得</t>
  </si>
  <si>
    <t>姜順成</t>
  </si>
  <si>
    <t>尹漢碩</t>
  </si>
  <si>
    <t>仁玉</t>
  </si>
  <si>
    <t>相得</t>
  </si>
  <si>
    <t>鳴彦</t>
  </si>
  <si>
    <t>聖悅</t>
  </si>
  <si>
    <t>爾柱</t>
  </si>
  <si>
    <t>羅道一</t>
  </si>
  <si>
    <t>守淵</t>
  </si>
  <si>
    <t>再淸</t>
  </si>
  <si>
    <t>昌德</t>
  </si>
  <si>
    <t>李弘烈</t>
  </si>
  <si>
    <t>源贊</t>
  </si>
  <si>
    <t>在馹</t>
  </si>
  <si>
    <t>萬齡</t>
  </si>
  <si>
    <t>錫祚</t>
  </si>
  <si>
    <t>辛殷瑞</t>
  </si>
  <si>
    <t>宋稀重</t>
  </si>
  <si>
    <t>侄</t>
  </si>
  <si>
    <t>柄庸</t>
  </si>
  <si>
    <t>德女</t>
  </si>
  <si>
    <t>본리</t>
  </si>
  <si>
    <t>대방리</t>
  </si>
  <si>
    <t>리명</t>
  </si>
  <si>
    <t>오유강</t>
  </si>
  <si>
    <t>신흥억</t>
  </si>
  <si>
    <t>천덕종</t>
  </si>
  <si>
    <t>신덕함</t>
  </si>
  <si>
    <t>오창록</t>
  </si>
  <si>
    <t>천흥종</t>
  </si>
  <si>
    <t>천광운</t>
  </si>
  <si>
    <t>최덕진</t>
  </si>
  <si>
    <t>전상국</t>
  </si>
  <si>
    <t>홍윤득</t>
  </si>
  <si>
    <t>하석만</t>
  </si>
  <si>
    <t>박치인</t>
  </si>
  <si>
    <t>전종이</t>
  </si>
  <si>
    <t>천계상</t>
  </si>
  <si>
    <t>최동대</t>
  </si>
  <si>
    <t>전채대</t>
  </si>
  <si>
    <t>배상주</t>
  </si>
  <si>
    <t>신천응</t>
  </si>
  <si>
    <t>박태순</t>
  </si>
  <si>
    <t>박태인</t>
  </si>
  <si>
    <t>홍진현</t>
  </si>
  <si>
    <t>문성대</t>
  </si>
  <si>
    <t>박여춘</t>
  </si>
  <si>
    <t>전원붕</t>
  </si>
  <si>
    <t>통수</t>
  </si>
  <si>
    <t>신호</t>
  </si>
  <si>
    <t>신덕룡고대자</t>
  </si>
  <si>
    <t>천창두고대자</t>
  </si>
  <si>
    <t>오문태고대처</t>
  </si>
  <si>
    <t>전영서고대처</t>
  </si>
  <si>
    <t>천우상고대자</t>
  </si>
  <si>
    <t>박창세고대제</t>
  </si>
  <si>
    <t>전명서고대자</t>
  </si>
  <si>
    <t>박세필고대자</t>
  </si>
  <si>
    <t>오득추고대자</t>
  </si>
  <si>
    <t>신광종고대자</t>
  </si>
  <si>
    <t>천득화고대자</t>
  </si>
  <si>
    <t>박득이고대자</t>
  </si>
  <si>
    <t>오성국고대자</t>
  </si>
  <si>
    <t>과녀조성고대서</t>
  </si>
  <si>
    <t>안성신고대자</t>
  </si>
  <si>
    <t>신두관고대자</t>
  </si>
  <si>
    <t>배철륜고대자</t>
  </si>
  <si>
    <t>문행원고대자</t>
  </si>
  <si>
    <t>신일응고대자</t>
  </si>
  <si>
    <t>전채근고대자</t>
  </si>
  <si>
    <t>대호</t>
  </si>
  <si>
    <t>질</t>
  </si>
  <si>
    <t>처</t>
  </si>
  <si>
    <t>자</t>
  </si>
  <si>
    <t>녀</t>
  </si>
  <si>
    <t>제수</t>
  </si>
  <si>
    <t>제</t>
  </si>
  <si>
    <t>모</t>
  </si>
  <si>
    <t>부</t>
  </si>
  <si>
    <t>손자</t>
  </si>
  <si>
    <t>형수</t>
  </si>
  <si>
    <t>형</t>
  </si>
  <si>
    <t>종수</t>
  </si>
  <si>
    <t>손녀</t>
  </si>
  <si>
    <t>질부</t>
  </si>
  <si>
    <t>질자</t>
  </si>
  <si>
    <t>비부</t>
  </si>
  <si>
    <t>호내위상</t>
  </si>
  <si>
    <t>비</t>
  </si>
  <si>
    <t>유학</t>
  </si>
  <si>
    <t>한량</t>
  </si>
  <si>
    <t>과부</t>
  </si>
  <si>
    <t>진수포</t>
  </si>
  <si>
    <t>수군</t>
  </si>
  <si>
    <t>과녀</t>
  </si>
  <si>
    <t>업무</t>
  </si>
  <si>
    <t>업유</t>
  </si>
  <si>
    <t>수포</t>
  </si>
  <si>
    <t>충위</t>
  </si>
  <si>
    <t>모군</t>
  </si>
  <si>
    <t>아병보</t>
  </si>
  <si>
    <t>순마군</t>
  </si>
  <si>
    <t>선무</t>
  </si>
  <si>
    <t>동비</t>
  </si>
  <si>
    <t>노</t>
  </si>
  <si>
    <t>금군</t>
  </si>
  <si>
    <t>무부</t>
  </si>
  <si>
    <t>역리</t>
  </si>
  <si>
    <t>공생</t>
  </si>
  <si>
    <t>진화병</t>
  </si>
  <si>
    <t>성정군</t>
  </si>
  <si>
    <t>아병</t>
  </si>
  <si>
    <t>어보</t>
  </si>
  <si>
    <t>영기패관</t>
  </si>
  <si>
    <t>직역</t>
  </si>
  <si>
    <t>신</t>
  </si>
  <si>
    <t>정</t>
  </si>
  <si>
    <t>백</t>
  </si>
  <si>
    <t>진</t>
  </si>
  <si>
    <t>배</t>
  </si>
  <si>
    <t>증</t>
  </si>
  <si>
    <t>장</t>
  </si>
  <si>
    <t>기</t>
  </si>
  <si>
    <t>오</t>
  </si>
  <si>
    <t>천</t>
  </si>
  <si>
    <t>서</t>
  </si>
  <si>
    <t>박</t>
  </si>
  <si>
    <t>최</t>
  </si>
  <si>
    <t>조</t>
  </si>
  <si>
    <t>황</t>
  </si>
  <si>
    <t>도</t>
  </si>
  <si>
    <t>전</t>
  </si>
  <si>
    <t>고</t>
  </si>
  <si>
    <t>석</t>
  </si>
  <si>
    <t>송</t>
  </si>
  <si>
    <t>방</t>
  </si>
  <si>
    <t>윤</t>
  </si>
  <si>
    <t>홍</t>
  </si>
  <si>
    <t>하</t>
  </si>
  <si>
    <t>강</t>
  </si>
  <si>
    <t>소</t>
  </si>
  <si>
    <t>손</t>
  </si>
  <si>
    <t>성</t>
  </si>
  <si>
    <t>허</t>
  </si>
  <si>
    <t>우</t>
  </si>
  <si>
    <t>곽</t>
  </si>
  <si>
    <t>주</t>
  </si>
  <si>
    <t>한</t>
  </si>
  <si>
    <t>추</t>
  </si>
  <si>
    <t>안</t>
  </si>
  <si>
    <t>구</t>
  </si>
  <si>
    <t>현</t>
  </si>
  <si>
    <t>문</t>
  </si>
  <si>
    <t>채</t>
  </si>
  <si>
    <t>덕녀</t>
  </si>
  <si>
    <t>병용</t>
  </si>
  <si>
    <t>씨</t>
  </si>
  <si>
    <t>원찬</t>
  </si>
  <si>
    <t>상득</t>
  </si>
  <si>
    <t>인옥</t>
  </si>
  <si>
    <t>성우</t>
  </si>
  <si>
    <t>순철</t>
  </si>
  <si>
    <t>소근동</t>
  </si>
  <si>
    <t>두엄수</t>
  </si>
  <si>
    <t>일분</t>
  </si>
  <si>
    <t>덕상</t>
  </si>
  <si>
    <t>월녀</t>
  </si>
  <si>
    <t>유강</t>
  </si>
  <si>
    <t>수천</t>
  </si>
  <si>
    <t>유성</t>
  </si>
  <si>
    <t>이백</t>
  </si>
  <si>
    <t>춘녀</t>
  </si>
  <si>
    <t>행복</t>
  </si>
  <si>
    <t>상복</t>
  </si>
  <si>
    <t>점분</t>
  </si>
  <si>
    <t>흥도</t>
  </si>
  <si>
    <t>흥억</t>
  </si>
  <si>
    <t>금이</t>
  </si>
  <si>
    <t>금덕</t>
  </si>
  <si>
    <t>봉언</t>
  </si>
  <si>
    <t>덕종</t>
  </si>
  <si>
    <t>원심</t>
  </si>
  <si>
    <t>유원</t>
  </si>
  <si>
    <t>득화</t>
  </si>
  <si>
    <t>창운</t>
  </si>
  <si>
    <t>도절</t>
  </si>
  <si>
    <t>춘복</t>
  </si>
  <si>
    <t>유복</t>
  </si>
  <si>
    <t>소사</t>
  </si>
  <si>
    <t>수개</t>
  </si>
  <si>
    <t>봉광</t>
  </si>
  <si>
    <t>덕언</t>
  </si>
  <si>
    <t>덕함</t>
  </si>
  <si>
    <t>사진</t>
  </si>
  <si>
    <t>복만</t>
  </si>
  <si>
    <t>윤종</t>
  </si>
  <si>
    <t>무진</t>
  </si>
  <si>
    <t>소근응</t>
  </si>
  <si>
    <t>원응</t>
  </si>
  <si>
    <t>영손</t>
  </si>
  <si>
    <t>월봉</t>
  </si>
  <si>
    <t>창록</t>
  </si>
  <si>
    <t>칠매</t>
  </si>
  <si>
    <t>광태</t>
  </si>
  <si>
    <t>옥심</t>
  </si>
  <si>
    <t>성관</t>
  </si>
  <si>
    <t>성엽</t>
  </si>
  <si>
    <t>운심</t>
  </si>
  <si>
    <t>석록</t>
  </si>
  <si>
    <t>상우</t>
  </si>
  <si>
    <t>만천</t>
  </si>
  <si>
    <t>숙개</t>
  </si>
  <si>
    <t>옥녀</t>
  </si>
  <si>
    <t>철벽</t>
  </si>
  <si>
    <t>관이</t>
  </si>
  <si>
    <t>인업</t>
  </si>
  <si>
    <t>임술</t>
  </si>
  <si>
    <t>인이</t>
  </si>
  <si>
    <t>대인</t>
  </si>
  <si>
    <t>흥종</t>
  </si>
  <si>
    <t>귀동</t>
  </si>
  <si>
    <t>광운</t>
  </si>
  <si>
    <t>잠월</t>
  </si>
  <si>
    <t>종원</t>
  </si>
  <si>
    <t>일종</t>
  </si>
  <si>
    <t>학륜</t>
  </si>
  <si>
    <t>막랑</t>
  </si>
  <si>
    <t>덕행</t>
  </si>
  <si>
    <t>막분</t>
  </si>
  <si>
    <t>춘금</t>
  </si>
  <si>
    <t>복희</t>
  </si>
  <si>
    <t>영망</t>
  </si>
  <si>
    <t>시대</t>
  </si>
  <si>
    <t>덕진</t>
  </si>
  <si>
    <t>철</t>
  </si>
  <si>
    <t>옥열</t>
  </si>
  <si>
    <t>설매</t>
  </si>
  <si>
    <t>섭</t>
  </si>
  <si>
    <t>덕우</t>
  </si>
  <si>
    <t>소마손</t>
  </si>
  <si>
    <t>금매</t>
  </si>
  <si>
    <t>매월</t>
  </si>
  <si>
    <t>금랑</t>
  </si>
  <si>
    <t>경익</t>
  </si>
  <si>
    <t>동운</t>
  </si>
  <si>
    <t>광석</t>
  </si>
  <si>
    <t>임철</t>
  </si>
  <si>
    <t>선이</t>
  </si>
  <si>
    <t>일녀</t>
  </si>
  <si>
    <t>태민</t>
  </si>
  <si>
    <t>순심</t>
  </si>
  <si>
    <t>귀조시</t>
  </si>
  <si>
    <t>중철</t>
  </si>
  <si>
    <t>성업</t>
  </si>
  <si>
    <t>마손</t>
  </si>
  <si>
    <t>세금</t>
  </si>
  <si>
    <t>철문</t>
  </si>
  <si>
    <t>덕성</t>
  </si>
  <si>
    <t>만녀</t>
  </si>
  <si>
    <t>말선</t>
  </si>
  <si>
    <t>윤득</t>
  </si>
  <si>
    <t>신춘</t>
  </si>
  <si>
    <t>자원</t>
  </si>
  <si>
    <t>순매</t>
  </si>
  <si>
    <t>순애</t>
  </si>
  <si>
    <t>덕제</t>
  </si>
  <si>
    <t>금진</t>
  </si>
  <si>
    <t>덕선</t>
  </si>
  <si>
    <t>국시</t>
  </si>
  <si>
    <t>국련</t>
  </si>
  <si>
    <t>막심</t>
  </si>
  <si>
    <t>막덕</t>
  </si>
  <si>
    <t>준</t>
  </si>
  <si>
    <t>덕철</t>
  </si>
  <si>
    <t>월매</t>
  </si>
  <si>
    <t>월금</t>
  </si>
  <si>
    <t>권</t>
  </si>
  <si>
    <t>태진</t>
  </si>
  <si>
    <t>금조시</t>
  </si>
  <si>
    <t>금절</t>
  </si>
  <si>
    <t>영철</t>
  </si>
  <si>
    <t>원철</t>
  </si>
  <si>
    <t>일철</t>
  </si>
  <si>
    <t>석만</t>
  </si>
  <si>
    <t>월수</t>
  </si>
  <si>
    <t>치명</t>
  </si>
  <si>
    <t>차복</t>
  </si>
  <si>
    <t>득이</t>
  </si>
  <si>
    <t>천련</t>
  </si>
  <si>
    <t>칠분</t>
  </si>
  <si>
    <t>광일</t>
  </si>
  <si>
    <t>종철</t>
  </si>
  <si>
    <t>종악</t>
  </si>
  <si>
    <t>정원</t>
  </si>
  <si>
    <t>두상</t>
  </si>
  <si>
    <t>기임</t>
  </si>
  <si>
    <t>삼봉</t>
  </si>
  <si>
    <t>유삼</t>
  </si>
  <si>
    <t>태손</t>
  </si>
  <si>
    <t>우정</t>
  </si>
  <si>
    <t>응규</t>
  </si>
  <si>
    <t>응혁</t>
  </si>
  <si>
    <t>성궁</t>
  </si>
  <si>
    <t>성욱</t>
  </si>
  <si>
    <t>팽심</t>
  </si>
  <si>
    <t>무절</t>
  </si>
  <si>
    <t>학련</t>
  </si>
  <si>
    <t>유종</t>
  </si>
  <si>
    <t>학희</t>
  </si>
  <si>
    <t>원상</t>
  </si>
  <si>
    <t>백심</t>
  </si>
  <si>
    <t>덕유</t>
  </si>
  <si>
    <t>덕조</t>
  </si>
  <si>
    <t>장화</t>
  </si>
  <si>
    <t>은록</t>
  </si>
  <si>
    <t>록</t>
  </si>
  <si>
    <t>귀분</t>
  </si>
  <si>
    <t>상문</t>
  </si>
  <si>
    <t>원가미</t>
  </si>
  <si>
    <t>득손</t>
  </si>
  <si>
    <t>옥련</t>
  </si>
  <si>
    <t>성천</t>
  </si>
  <si>
    <t>상규</t>
  </si>
  <si>
    <t>형대</t>
  </si>
  <si>
    <t>시단</t>
  </si>
  <si>
    <t>원성</t>
  </si>
  <si>
    <t>수민</t>
  </si>
  <si>
    <t>학춘</t>
  </si>
  <si>
    <t>창석</t>
  </si>
  <si>
    <t>칠단</t>
  </si>
  <si>
    <t>성철</t>
  </si>
  <si>
    <t>치렴</t>
  </si>
  <si>
    <t>치인</t>
  </si>
  <si>
    <t>삼진</t>
  </si>
  <si>
    <t>두문</t>
  </si>
  <si>
    <t>세진</t>
  </si>
  <si>
    <t>백절</t>
  </si>
  <si>
    <t>덕치</t>
  </si>
  <si>
    <t>소랑</t>
  </si>
  <si>
    <t>정신</t>
  </si>
  <si>
    <t>두찬</t>
  </si>
  <si>
    <t>종이</t>
  </si>
  <si>
    <t>작심</t>
  </si>
  <si>
    <t>일춘</t>
  </si>
  <si>
    <t>말렴</t>
  </si>
  <si>
    <t>조시</t>
  </si>
  <si>
    <t>진옥</t>
  </si>
  <si>
    <t>갑득</t>
  </si>
  <si>
    <t>만억</t>
  </si>
  <si>
    <t>잠녀</t>
  </si>
  <si>
    <t>득종</t>
  </si>
  <si>
    <t>건흥</t>
  </si>
  <si>
    <t>준대</t>
  </si>
  <si>
    <t>옥영</t>
  </si>
  <si>
    <t>칠녀</t>
  </si>
  <si>
    <t>광숙</t>
  </si>
  <si>
    <t>춘매</t>
  </si>
  <si>
    <t>해랑</t>
  </si>
  <si>
    <t>선종</t>
  </si>
  <si>
    <t>엽</t>
  </si>
  <si>
    <t>환</t>
  </si>
  <si>
    <t>계상</t>
  </si>
  <si>
    <t>수철</t>
  </si>
  <si>
    <t>동대</t>
  </si>
  <si>
    <t>만단</t>
  </si>
  <si>
    <t>호</t>
  </si>
  <si>
    <t>만복</t>
  </si>
  <si>
    <t>금춘</t>
  </si>
  <si>
    <t>덕운</t>
  </si>
  <si>
    <t>덕포</t>
  </si>
  <si>
    <t>복문</t>
  </si>
  <si>
    <t>천심</t>
  </si>
  <si>
    <t>동원</t>
  </si>
  <si>
    <t>잉심</t>
  </si>
  <si>
    <t>형원</t>
  </si>
  <si>
    <t>희랑</t>
  </si>
  <si>
    <t>철성</t>
  </si>
  <si>
    <t>원대</t>
  </si>
  <si>
    <t>잉절</t>
  </si>
  <si>
    <t>시엽</t>
  </si>
  <si>
    <t>백금</t>
  </si>
  <si>
    <t>시세</t>
  </si>
  <si>
    <t>일심</t>
  </si>
  <si>
    <t>재응</t>
  </si>
  <si>
    <t>계월</t>
  </si>
  <si>
    <t>억융</t>
  </si>
  <si>
    <t>순금</t>
  </si>
  <si>
    <t>흥심</t>
  </si>
  <si>
    <t>치구</t>
  </si>
  <si>
    <t>시개</t>
  </si>
  <si>
    <t>백녀</t>
  </si>
  <si>
    <t>지원</t>
  </si>
  <si>
    <t>득랑</t>
  </si>
  <si>
    <t>순옥</t>
  </si>
  <si>
    <t>기홍</t>
  </si>
  <si>
    <t>한숙</t>
  </si>
  <si>
    <t>운철</t>
  </si>
  <si>
    <t>팔십</t>
  </si>
  <si>
    <t>시동</t>
  </si>
  <si>
    <t>태월</t>
  </si>
  <si>
    <t>상련</t>
  </si>
  <si>
    <t>천녀</t>
  </si>
  <si>
    <t>우성</t>
  </si>
  <si>
    <t>춘억</t>
  </si>
  <si>
    <t>순녀</t>
  </si>
  <si>
    <t>잉랑</t>
  </si>
  <si>
    <t>설문</t>
  </si>
  <si>
    <t>명원</t>
  </si>
  <si>
    <t>태절</t>
  </si>
  <si>
    <t>태금</t>
  </si>
  <si>
    <t>치순</t>
  </si>
  <si>
    <t>상지</t>
  </si>
  <si>
    <t>산천</t>
  </si>
  <si>
    <t>매립</t>
  </si>
  <si>
    <t>관</t>
  </si>
  <si>
    <t>월중</t>
  </si>
  <si>
    <t>윤문</t>
  </si>
  <si>
    <t>막돌</t>
  </si>
  <si>
    <t>도응</t>
  </si>
  <si>
    <t>춘단</t>
  </si>
  <si>
    <t>억손</t>
  </si>
  <si>
    <t>문백</t>
  </si>
  <si>
    <t>이분</t>
  </si>
  <si>
    <t>정규</t>
  </si>
  <si>
    <t>옥매</t>
  </si>
  <si>
    <t>귀인</t>
  </si>
  <si>
    <t>채대</t>
  </si>
  <si>
    <t>순단</t>
  </si>
  <si>
    <t>시연</t>
  </si>
  <si>
    <t>돌분</t>
  </si>
  <si>
    <t>영원</t>
  </si>
  <si>
    <t>영충</t>
  </si>
  <si>
    <t>동분</t>
  </si>
  <si>
    <t>덕흥</t>
  </si>
  <si>
    <t>덕기</t>
  </si>
  <si>
    <t>치영</t>
  </si>
  <si>
    <t>이단</t>
  </si>
  <si>
    <t>간</t>
  </si>
  <si>
    <t>상주</t>
  </si>
  <si>
    <t>시손</t>
  </si>
  <si>
    <t>재금</t>
  </si>
  <si>
    <t>치원</t>
  </si>
  <si>
    <t>동심</t>
  </si>
  <si>
    <t>이월</t>
  </si>
  <si>
    <t>정륜</t>
  </si>
  <si>
    <t>이랑</t>
  </si>
  <si>
    <t>운이</t>
  </si>
  <si>
    <t>도야지</t>
  </si>
  <si>
    <t>산녀</t>
  </si>
  <si>
    <t>소옥</t>
  </si>
  <si>
    <t>천응</t>
  </si>
  <si>
    <t>계천</t>
  </si>
  <si>
    <t>구산</t>
  </si>
  <si>
    <t>오단</t>
  </si>
  <si>
    <t>상린</t>
  </si>
  <si>
    <t>막절</t>
  </si>
  <si>
    <t>경일</t>
  </si>
  <si>
    <t>자질녀</t>
  </si>
  <si>
    <t>자분</t>
  </si>
  <si>
    <t>치관</t>
  </si>
  <si>
    <t>명분</t>
  </si>
  <si>
    <t>광협</t>
  </si>
  <si>
    <t>광춘</t>
  </si>
  <si>
    <t>영월</t>
  </si>
  <si>
    <t>만호</t>
  </si>
  <si>
    <t>만서</t>
  </si>
  <si>
    <t>이심</t>
  </si>
  <si>
    <t>정인</t>
  </si>
  <si>
    <t>동신</t>
  </si>
  <si>
    <t>창손</t>
  </si>
  <si>
    <t>윤택</t>
  </si>
  <si>
    <t>초단</t>
  </si>
  <si>
    <t>복록</t>
  </si>
  <si>
    <t>태순</t>
  </si>
  <si>
    <t>학규</t>
  </si>
  <si>
    <t>종녀</t>
  </si>
  <si>
    <t>경윤</t>
  </si>
  <si>
    <t>덕필</t>
  </si>
  <si>
    <t>만금</t>
  </si>
  <si>
    <t>동절</t>
  </si>
  <si>
    <t>동월</t>
  </si>
  <si>
    <t>익흥</t>
  </si>
  <si>
    <t>정욱</t>
  </si>
  <si>
    <t>광억</t>
  </si>
  <si>
    <t>철이</t>
  </si>
  <si>
    <t>태인</t>
  </si>
  <si>
    <t>기진</t>
  </si>
  <si>
    <t>치형</t>
  </si>
  <si>
    <t>학녀</t>
  </si>
  <si>
    <t>천발</t>
  </si>
  <si>
    <t>복녀</t>
  </si>
  <si>
    <t>계윤</t>
  </si>
  <si>
    <t>재인</t>
  </si>
  <si>
    <t>사일</t>
  </si>
  <si>
    <t>용심</t>
  </si>
  <si>
    <t>덕홍</t>
  </si>
  <si>
    <t>진현</t>
  </si>
  <si>
    <t>용녀</t>
  </si>
  <si>
    <t>성득</t>
  </si>
  <si>
    <t>정심</t>
  </si>
  <si>
    <t>상록</t>
  </si>
  <si>
    <t>종석</t>
  </si>
  <si>
    <t>산월</t>
  </si>
  <si>
    <t>계종</t>
  </si>
  <si>
    <t>영백</t>
  </si>
  <si>
    <t>삼월</t>
  </si>
  <si>
    <t>치봉</t>
  </si>
  <si>
    <t>산분</t>
  </si>
  <si>
    <t>산진</t>
  </si>
  <si>
    <t>영호</t>
  </si>
  <si>
    <t>순응</t>
  </si>
  <si>
    <t>상욱</t>
  </si>
  <si>
    <t>성대</t>
  </si>
  <si>
    <t>순기</t>
  </si>
  <si>
    <t>욱</t>
  </si>
  <si>
    <t>정녀</t>
  </si>
  <si>
    <t>중단</t>
  </si>
  <si>
    <t>여춘</t>
  </si>
  <si>
    <t>영랑</t>
  </si>
  <si>
    <t>치권</t>
  </si>
  <si>
    <t>희종</t>
  </si>
  <si>
    <t>유관</t>
  </si>
  <si>
    <t>재부</t>
  </si>
  <si>
    <t>익천</t>
  </si>
  <si>
    <t>막녀</t>
  </si>
  <si>
    <t>경흥</t>
  </si>
  <si>
    <t>월정</t>
  </si>
  <si>
    <t>덕일</t>
  </si>
  <si>
    <t>자련</t>
  </si>
  <si>
    <t>덕윤</t>
  </si>
  <si>
    <t>덕심</t>
  </si>
  <si>
    <t>원붕</t>
  </si>
  <si>
    <t>복엽</t>
  </si>
  <si>
    <t>한욱</t>
  </si>
  <si>
    <t>덕민</t>
  </si>
  <si>
    <t>합녀</t>
  </si>
  <si>
    <t>합심</t>
  </si>
  <si>
    <t>광신</t>
  </si>
  <si>
    <t>학수</t>
  </si>
  <si>
    <t>귀녀</t>
  </si>
  <si>
    <t>덕휘</t>
  </si>
  <si>
    <t>귀랑</t>
  </si>
  <si>
    <t>장욱</t>
  </si>
  <si>
    <t>덕규</t>
  </si>
  <si>
    <t>명심</t>
  </si>
  <si>
    <t>처종</t>
  </si>
  <si>
    <t>덕인</t>
  </si>
  <si>
    <t>치문</t>
  </si>
  <si>
    <t>명</t>
  </si>
  <si>
    <t>혜룡</t>
  </si>
  <si>
    <t>계능</t>
  </si>
  <si>
    <t>철능</t>
  </si>
  <si>
    <t>종로</t>
  </si>
  <si>
    <t>경욱</t>
  </si>
  <si>
    <t>기철</t>
  </si>
  <si>
    <t>원조</t>
  </si>
  <si>
    <t>개명</t>
  </si>
  <si>
    <t>정사</t>
  </si>
  <si>
    <t>계해</t>
  </si>
  <si>
    <t>기사</t>
  </si>
  <si>
    <t>임오</t>
  </si>
  <si>
    <t>병오</t>
  </si>
  <si>
    <t>기묘</t>
  </si>
  <si>
    <t>계축</t>
  </si>
  <si>
    <t>기유</t>
  </si>
  <si>
    <t>갑자</t>
  </si>
  <si>
    <t>정축</t>
  </si>
  <si>
    <t>정미</t>
  </si>
  <si>
    <t>기미</t>
  </si>
  <si>
    <t>정해</t>
  </si>
  <si>
    <t>갑술</t>
  </si>
  <si>
    <t>경진</t>
  </si>
  <si>
    <t>병자</t>
  </si>
  <si>
    <t>을묘</t>
  </si>
  <si>
    <t>무신</t>
  </si>
  <si>
    <t>병인</t>
  </si>
  <si>
    <t>신축</t>
  </si>
  <si>
    <t>정묘</t>
  </si>
  <si>
    <t>병진</t>
  </si>
  <si>
    <t>무인</t>
  </si>
  <si>
    <t>계미</t>
  </si>
  <si>
    <t>정유</t>
  </si>
  <si>
    <t>기해</t>
  </si>
  <si>
    <t>경신</t>
  </si>
  <si>
    <t>무오</t>
  </si>
  <si>
    <t>경오</t>
  </si>
  <si>
    <t>을유</t>
  </si>
  <si>
    <t>경술</t>
  </si>
  <si>
    <t>신유</t>
  </si>
  <si>
    <t>신사</t>
  </si>
  <si>
    <t>신미</t>
  </si>
  <si>
    <t>을해</t>
  </si>
  <si>
    <t>경자</t>
  </si>
  <si>
    <t>을미</t>
  </si>
  <si>
    <t>을축</t>
  </si>
  <si>
    <t>을사</t>
  </si>
  <si>
    <t>갑오</t>
  </si>
  <si>
    <t>무자</t>
  </si>
  <si>
    <t>갑진</t>
  </si>
  <si>
    <t>계묘</t>
  </si>
  <si>
    <t>임신</t>
  </si>
  <si>
    <t>계유</t>
  </si>
  <si>
    <t>신묘</t>
  </si>
  <si>
    <t>신해</t>
  </si>
  <si>
    <t>기축</t>
  </si>
  <si>
    <t>갑신</t>
  </si>
  <si>
    <t>계사</t>
  </si>
  <si>
    <t>무술</t>
  </si>
  <si>
    <t>병술</t>
  </si>
  <si>
    <t>갑인</t>
  </si>
  <si>
    <t>임진</t>
  </si>
  <si>
    <t>임인</t>
  </si>
  <si>
    <t>병신</t>
  </si>
  <si>
    <t>경인</t>
  </si>
  <si>
    <t>임자</t>
  </si>
  <si>
    <t>간지</t>
  </si>
  <si>
    <t>가</t>
  </si>
  <si>
    <t>분호</t>
  </si>
  <si>
    <t>시거</t>
  </si>
  <si>
    <t>이거</t>
  </si>
  <si>
    <t>출가</t>
  </si>
  <si>
    <t>출입</t>
  </si>
  <si>
    <t>성주</t>
  </si>
  <si>
    <t>고령</t>
  </si>
  <si>
    <t>현풍</t>
  </si>
  <si>
    <t>성평곡</t>
  </si>
  <si>
    <t>장소</t>
  </si>
  <si>
    <t>적</t>
  </si>
  <si>
    <t>본</t>
  </si>
  <si>
    <t>평산</t>
  </si>
  <si>
    <t>동래</t>
  </si>
  <si>
    <t>수원</t>
  </si>
  <si>
    <t>해평</t>
  </si>
  <si>
    <t>성산</t>
  </si>
  <si>
    <t>남원</t>
  </si>
  <si>
    <t>창녕</t>
  </si>
  <si>
    <t>인동</t>
  </si>
  <si>
    <t>행주</t>
  </si>
  <si>
    <t>해주</t>
  </si>
  <si>
    <t>영양</t>
  </si>
  <si>
    <t>달성</t>
  </si>
  <si>
    <t>밀양</t>
  </si>
  <si>
    <t>함안</t>
  </si>
  <si>
    <t>전주</t>
  </si>
  <si>
    <t>창원</t>
  </si>
  <si>
    <t>월성</t>
  </si>
  <si>
    <t>강릉</t>
  </si>
  <si>
    <t>평택</t>
  </si>
  <si>
    <t>의성</t>
  </si>
  <si>
    <t>반남</t>
  </si>
  <si>
    <t>경주</t>
  </si>
  <si>
    <t>충주</t>
  </si>
  <si>
    <t>대구</t>
  </si>
  <si>
    <t>은진</t>
  </si>
  <si>
    <t>담양</t>
  </si>
  <si>
    <t>파평</t>
  </si>
  <si>
    <t>반양</t>
  </si>
  <si>
    <t>옥천</t>
  </si>
  <si>
    <t>남양</t>
  </si>
  <si>
    <t>완산</t>
  </si>
  <si>
    <t>옥산</t>
  </si>
  <si>
    <t>진양</t>
  </si>
  <si>
    <t>청주</t>
  </si>
  <si>
    <t>합천</t>
  </si>
  <si>
    <t>진주</t>
  </si>
  <si>
    <t>신택</t>
  </si>
  <si>
    <t>안정</t>
  </si>
  <si>
    <t>수성</t>
  </si>
  <si>
    <t>순화</t>
  </si>
  <si>
    <t>원주</t>
  </si>
  <si>
    <t>문화</t>
  </si>
  <si>
    <t>청도</t>
  </si>
  <si>
    <t>팔거</t>
  </si>
  <si>
    <t>청송</t>
  </si>
  <si>
    <t>준천</t>
  </si>
  <si>
    <t>하양</t>
  </si>
  <si>
    <t>순흥</t>
  </si>
  <si>
    <t>남평</t>
  </si>
  <si>
    <t>경산</t>
  </si>
  <si>
    <t>진원</t>
  </si>
  <si>
    <t>본관</t>
  </si>
  <si>
    <t>주거</t>
  </si>
  <si>
    <t>주직역</t>
  </si>
  <si>
    <t>주성명</t>
  </si>
  <si>
    <t>학생</t>
  </si>
  <si>
    <t>정병</t>
  </si>
  <si>
    <t>참봉</t>
  </si>
  <si>
    <t>부직역</t>
  </si>
  <si>
    <t>재일</t>
  </si>
  <si>
    <t>수연</t>
  </si>
  <si>
    <t>명언</t>
  </si>
  <si>
    <t>성옥</t>
  </si>
  <si>
    <t>해선</t>
  </si>
  <si>
    <t>한중</t>
  </si>
  <si>
    <t>맹운</t>
  </si>
  <si>
    <t>일삼</t>
  </si>
  <si>
    <t>선진</t>
  </si>
  <si>
    <t>도중</t>
  </si>
  <si>
    <t>한손</t>
  </si>
  <si>
    <t>상직</t>
  </si>
  <si>
    <t>준영</t>
  </si>
  <si>
    <t>재운</t>
  </si>
  <si>
    <t>춘방</t>
  </si>
  <si>
    <t>응서</t>
  </si>
  <si>
    <t>일봉</t>
  </si>
  <si>
    <t>운주</t>
  </si>
  <si>
    <t>쾌신</t>
  </si>
  <si>
    <t>덕룡</t>
  </si>
  <si>
    <t>창두</t>
  </si>
  <si>
    <t>경운</t>
  </si>
  <si>
    <t>우담</t>
  </si>
  <si>
    <t>동언</t>
  </si>
  <si>
    <t>운계</t>
  </si>
  <si>
    <t>춘화</t>
  </si>
  <si>
    <t>우직</t>
  </si>
  <si>
    <t>취운</t>
  </si>
  <si>
    <t>인귀</t>
  </si>
  <si>
    <t>유정</t>
  </si>
  <si>
    <t>성도</t>
  </si>
  <si>
    <t>호진</t>
  </si>
  <si>
    <t>광현</t>
  </si>
  <si>
    <t>명응</t>
  </si>
  <si>
    <t>동양</t>
  </si>
  <si>
    <t>두수</t>
  </si>
  <si>
    <t>광상</t>
  </si>
  <si>
    <t>운해</t>
  </si>
  <si>
    <t>탕창</t>
  </si>
  <si>
    <t>민삼</t>
  </si>
  <si>
    <t>치갑</t>
  </si>
  <si>
    <t>억련</t>
  </si>
  <si>
    <t>선만</t>
  </si>
  <si>
    <t>춘좌</t>
  </si>
  <si>
    <t>갑손</t>
  </si>
  <si>
    <t>우상</t>
  </si>
  <si>
    <t>덕점</t>
  </si>
  <si>
    <t>창복</t>
  </si>
  <si>
    <t>석영</t>
  </si>
  <si>
    <t>계춘</t>
  </si>
  <si>
    <t>명신</t>
  </si>
  <si>
    <t>석재</t>
  </si>
  <si>
    <t>치홍</t>
  </si>
  <si>
    <t>득선</t>
  </si>
  <si>
    <t>명국</t>
  </si>
  <si>
    <t>홍문</t>
  </si>
  <si>
    <t>형백</t>
  </si>
  <si>
    <t>두만</t>
  </si>
  <si>
    <t>문해</t>
  </si>
  <si>
    <t>학삼</t>
  </si>
  <si>
    <t>득황</t>
  </si>
  <si>
    <t>희중</t>
  </si>
  <si>
    <t>광실</t>
  </si>
  <si>
    <t>명우</t>
  </si>
  <si>
    <t>흥득</t>
  </si>
  <si>
    <t>창회</t>
  </si>
  <si>
    <t>용재</t>
  </si>
  <si>
    <t>달윤</t>
  </si>
  <si>
    <t>태필</t>
  </si>
  <si>
    <t>취일</t>
  </si>
  <si>
    <t>주팔</t>
  </si>
  <si>
    <t>영화</t>
  </si>
  <si>
    <t>찬</t>
  </si>
  <si>
    <t>명서</t>
  </si>
  <si>
    <t>학문</t>
  </si>
  <si>
    <t>평춘</t>
  </si>
  <si>
    <t>귀손</t>
  </si>
  <si>
    <t>윤섭</t>
  </si>
  <si>
    <t>상인</t>
  </si>
  <si>
    <t>지수</t>
  </si>
  <si>
    <t>종해</t>
  </si>
  <si>
    <t>봉춘</t>
  </si>
  <si>
    <t>국대</t>
  </si>
  <si>
    <t>광제</t>
  </si>
  <si>
    <t>만재</t>
  </si>
  <si>
    <t>익보</t>
  </si>
  <si>
    <t>윤추</t>
  </si>
  <si>
    <t>광화</t>
  </si>
  <si>
    <t>한성</t>
  </si>
  <si>
    <t>성원</t>
  </si>
  <si>
    <t>악지</t>
  </si>
  <si>
    <t>명걸</t>
  </si>
  <si>
    <t>계승</t>
  </si>
  <si>
    <t>덕한</t>
  </si>
  <si>
    <t>복상</t>
  </si>
  <si>
    <t>한방</t>
  </si>
  <si>
    <t>세필</t>
  </si>
  <si>
    <t>성신</t>
  </si>
  <si>
    <t>선재</t>
  </si>
  <si>
    <t>광록</t>
  </si>
  <si>
    <t>득추</t>
  </si>
  <si>
    <t>운서</t>
  </si>
  <si>
    <t>광종</t>
  </si>
  <si>
    <t>계원</t>
  </si>
  <si>
    <t>계욱</t>
  </si>
  <si>
    <t>필재</t>
  </si>
  <si>
    <t>영업</t>
  </si>
  <si>
    <t>창문</t>
  </si>
  <si>
    <t>해명</t>
  </si>
  <si>
    <t>일서</t>
  </si>
  <si>
    <t>광재</t>
  </si>
  <si>
    <t>수륜</t>
  </si>
  <si>
    <t>명득</t>
  </si>
  <si>
    <t>응명</t>
  </si>
  <si>
    <t>득동</t>
  </si>
  <si>
    <t>천이</t>
  </si>
  <si>
    <t>유권</t>
  </si>
  <si>
    <t>해원</t>
  </si>
  <si>
    <t>계곤</t>
  </si>
  <si>
    <t>준일</t>
  </si>
  <si>
    <t>만의</t>
  </si>
  <si>
    <t>백득</t>
  </si>
  <si>
    <t>흥세</t>
  </si>
  <si>
    <t>성구</t>
  </si>
  <si>
    <t>수일</t>
  </si>
  <si>
    <t>후천</t>
  </si>
  <si>
    <t>귀련</t>
  </si>
  <si>
    <t>여성</t>
  </si>
  <si>
    <t>달룡</t>
  </si>
  <si>
    <t>영</t>
  </si>
  <si>
    <t>여삼</t>
  </si>
  <si>
    <t>복선</t>
  </si>
  <si>
    <t>후삼</t>
  </si>
  <si>
    <t>은금</t>
  </si>
  <si>
    <t>원봉</t>
  </si>
  <si>
    <t>재억</t>
  </si>
  <si>
    <t>성동</t>
  </si>
  <si>
    <t>후덕</t>
  </si>
  <si>
    <t>귀흥</t>
  </si>
  <si>
    <t>사시</t>
  </si>
  <si>
    <t>진수</t>
  </si>
  <si>
    <t>삼득</t>
  </si>
  <si>
    <t>재신</t>
  </si>
  <si>
    <t>헌봉</t>
  </si>
  <si>
    <t>영춘</t>
  </si>
  <si>
    <t>경억</t>
  </si>
  <si>
    <t>정석</t>
  </si>
  <si>
    <t>성국</t>
  </si>
  <si>
    <t>재홍</t>
  </si>
  <si>
    <t>계홍</t>
  </si>
  <si>
    <t>응문</t>
  </si>
  <si>
    <t>상룡</t>
  </si>
  <si>
    <t>동은</t>
  </si>
  <si>
    <t>봉록</t>
  </si>
  <si>
    <t>원석</t>
  </si>
  <si>
    <t>문진</t>
  </si>
  <si>
    <t>흥대</t>
  </si>
  <si>
    <t>익세</t>
  </si>
  <si>
    <t>선흥</t>
  </si>
  <si>
    <t>광득</t>
  </si>
  <si>
    <t>해수</t>
  </si>
  <si>
    <t>동채</t>
  </si>
  <si>
    <t>우득</t>
  </si>
  <si>
    <t>귀재</t>
  </si>
  <si>
    <t>도기</t>
  </si>
  <si>
    <t>만수</t>
  </si>
  <si>
    <t>지욱</t>
  </si>
  <si>
    <t>병윤</t>
  </si>
  <si>
    <t>복찬</t>
  </si>
  <si>
    <t>우흥</t>
  </si>
  <si>
    <t>만덕</t>
  </si>
  <si>
    <t>채관</t>
  </si>
  <si>
    <t>문재</t>
  </si>
  <si>
    <t>천해</t>
  </si>
  <si>
    <t>수봉</t>
  </si>
  <si>
    <t>수광</t>
  </si>
  <si>
    <t>익수</t>
  </si>
  <si>
    <t>만득</t>
  </si>
  <si>
    <t>천욱</t>
  </si>
  <si>
    <t>유상</t>
  </si>
  <si>
    <t>경</t>
  </si>
  <si>
    <t>산손</t>
  </si>
  <si>
    <t>대점</t>
  </si>
  <si>
    <t>동기</t>
  </si>
  <si>
    <t>응표</t>
  </si>
  <si>
    <t>형윤</t>
  </si>
  <si>
    <t>천봉</t>
  </si>
  <si>
    <t>선우</t>
  </si>
  <si>
    <t>동황</t>
  </si>
  <si>
    <t>태행</t>
  </si>
  <si>
    <t>수대</t>
  </si>
  <si>
    <t>두관</t>
  </si>
  <si>
    <t>수갑</t>
  </si>
  <si>
    <t>치일</t>
  </si>
  <si>
    <t>복재</t>
  </si>
  <si>
    <t>덕관</t>
  </si>
  <si>
    <t>춘대</t>
  </si>
  <si>
    <t>성진</t>
  </si>
  <si>
    <t>계수</t>
  </si>
  <si>
    <t>윤로</t>
  </si>
  <si>
    <t>계록</t>
  </si>
  <si>
    <t>태석</t>
  </si>
  <si>
    <t>취상</t>
  </si>
  <si>
    <t>성채</t>
  </si>
  <si>
    <t>광업</t>
  </si>
  <si>
    <t>재담</t>
  </si>
  <si>
    <t>세원</t>
  </si>
  <si>
    <t>만석</t>
  </si>
  <si>
    <t>필훈</t>
  </si>
  <si>
    <t>대손</t>
  </si>
  <si>
    <t>해복</t>
  </si>
  <si>
    <t>부지</t>
  </si>
  <si>
    <t>성악</t>
  </si>
  <si>
    <t>인호</t>
  </si>
  <si>
    <t>종갑</t>
  </si>
  <si>
    <t>홍윤</t>
  </si>
  <si>
    <t>창억</t>
  </si>
  <si>
    <t>만성</t>
  </si>
  <si>
    <t>우중</t>
  </si>
  <si>
    <t>병륜</t>
  </si>
  <si>
    <t>인대</t>
  </si>
  <si>
    <t>억응</t>
  </si>
  <si>
    <t>흥경</t>
  </si>
  <si>
    <t>상기</t>
  </si>
  <si>
    <t>철륜</t>
  </si>
  <si>
    <t>만익</t>
  </si>
  <si>
    <t>한태</t>
  </si>
  <si>
    <t>지응</t>
  </si>
  <si>
    <t>행원</t>
  </si>
  <si>
    <t>도의</t>
  </si>
  <si>
    <t>일응</t>
  </si>
  <si>
    <t>어채</t>
  </si>
  <si>
    <t>두옥</t>
  </si>
  <si>
    <t>채근</t>
  </si>
  <si>
    <t>광도</t>
  </si>
  <si>
    <t>진필</t>
  </si>
  <si>
    <t>성희</t>
  </si>
  <si>
    <t>유경</t>
  </si>
  <si>
    <t>봉수</t>
  </si>
  <si>
    <t>치대</t>
  </si>
  <si>
    <t>부원</t>
  </si>
  <si>
    <t>경유</t>
  </si>
  <si>
    <t>부명</t>
  </si>
  <si>
    <t>생부직역</t>
  </si>
  <si>
    <t>주신</t>
  </si>
  <si>
    <t>성린</t>
  </si>
  <si>
    <t>생부명</t>
  </si>
  <si>
    <t>모직역</t>
  </si>
  <si>
    <t>모명</t>
  </si>
  <si>
    <t>정헌대부</t>
  </si>
  <si>
    <t>통정대부증가선대부</t>
  </si>
  <si>
    <t>절충장군중추부사</t>
  </si>
  <si>
    <t>통정대부</t>
  </si>
  <si>
    <t>숭정대부행동지중추부사</t>
  </si>
  <si>
    <t>절충장군첨지중추부사</t>
  </si>
  <si>
    <t>학</t>
  </si>
  <si>
    <t>가선대부절충장군첨지중추부사</t>
  </si>
  <si>
    <t>조직역</t>
  </si>
  <si>
    <t>만령</t>
  </si>
  <si>
    <t>재청</t>
  </si>
  <si>
    <t>성열</t>
  </si>
  <si>
    <t>한추</t>
  </si>
  <si>
    <t>유운</t>
  </si>
  <si>
    <t>해룡</t>
  </si>
  <si>
    <t>유돌</t>
  </si>
  <si>
    <t>귀신</t>
  </si>
  <si>
    <t>태운</t>
  </si>
  <si>
    <t>덕림</t>
  </si>
  <si>
    <t>원택</t>
  </si>
  <si>
    <t>선준</t>
  </si>
  <si>
    <t>필강</t>
  </si>
  <si>
    <t>이복</t>
  </si>
  <si>
    <t>대현</t>
  </si>
  <si>
    <t>익순</t>
  </si>
  <si>
    <t>준직</t>
  </si>
  <si>
    <t>억재</t>
  </si>
  <si>
    <t>봉운</t>
  </si>
  <si>
    <t>치응</t>
  </si>
  <si>
    <t>일만</t>
  </si>
  <si>
    <t>동달</t>
  </si>
  <si>
    <t>인국</t>
  </si>
  <si>
    <t>진해</t>
  </si>
  <si>
    <t>준량</t>
  </si>
  <si>
    <t>세웅</t>
  </si>
  <si>
    <t>동석</t>
  </si>
  <si>
    <t>광집</t>
  </si>
  <si>
    <t>재우</t>
  </si>
  <si>
    <t>계을</t>
  </si>
  <si>
    <t>유봉</t>
  </si>
  <si>
    <t>국세</t>
  </si>
  <si>
    <t>순복</t>
  </si>
  <si>
    <t>인화</t>
  </si>
  <si>
    <t>태익</t>
  </si>
  <si>
    <t>기안</t>
  </si>
  <si>
    <t>재복</t>
  </si>
  <si>
    <t>재원</t>
  </si>
  <si>
    <t>도항</t>
  </si>
  <si>
    <t>상백</t>
  </si>
  <si>
    <t>준억</t>
  </si>
  <si>
    <t>만적</t>
  </si>
  <si>
    <t>준명</t>
  </si>
  <si>
    <t>광달</t>
  </si>
  <si>
    <t>세업</t>
  </si>
  <si>
    <t>응량</t>
  </si>
  <si>
    <t>영걸</t>
  </si>
  <si>
    <t>광벽</t>
  </si>
  <si>
    <t>문석</t>
  </si>
  <si>
    <t>명관</t>
  </si>
  <si>
    <t>상만</t>
  </si>
  <si>
    <t>일홍</t>
  </si>
  <si>
    <t>신익</t>
  </si>
  <si>
    <t>도성</t>
  </si>
  <si>
    <t>정국</t>
  </si>
  <si>
    <t>덕재</t>
  </si>
  <si>
    <t>종룡</t>
  </si>
  <si>
    <t>인서</t>
  </si>
  <si>
    <t>명후</t>
  </si>
  <si>
    <t>승주</t>
  </si>
  <si>
    <t>동삼</t>
  </si>
  <si>
    <t>귀문</t>
  </si>
  <si>
    <t>봉은</t>
  </si>
  <si>
    <t>광학</t>
  </si>
  <si>
    <t>달천</t>
  </si>
  <si>
    <t>순삼</t>
  </si>
  <si>
    <t>강석</t>
  </si>
  <si>
    <t>경희</t>
  </si>
  <si>
    <t>일세</t>
  </si>
  <si>
    <t>상옥</t>
  </si>
  <si>
    <t>잠석</t>
  </si>
  <si>
    <t>세건</t>
  </si>
  <si>
    <t>석화</t>
  </si>
  <si>
    <t>봉대</t>
  </si>
  <si>
    <t>육동</t>
  </si>
  <si>
    <t>시범</t>
  </si>
  <si>
    <t>흥록</t>
  </si>
  <si>
    <t>준백</t>
  </si>
  <si>
    <t>재천</t>
  </si>
  <si>
    <t>봉진</t>
  </si>
  <si>
    <t>중실</t>
  </si>
  <si>
    <t>금몽</t>
  </si>
  <si>
    <t>재</t>
  </si>
  <si>
    <t>창후</t>
  </si>
  <si>
    <t>흥준</t>
  </si>
  <si>
    <t>진삼</t>
  </si>
  <si>
    <t>상모</t>
  </si>
  <si>
    <t>석장</t>
  </si>
  <si>
    <t>동습</t>
  </si>
  <si>
    <t>익돈</t>
  </si>
  <si>
    <t>후종</t>
  </si>
  <si>
    <t>명수</t>
  </si>
  <si>
    <t>영주</t>
  </si>
  <si>
    <t>춘우</t>
  </si>
  <si>
    <t>사직</t>
  </si>
  <si>
    <t>창급</t>
  </si>
  <si>
    <t>대열</t>
  </si>
  <si>
    <t>해달</t>
  </si>
  <si>
    <t>상채</t>
  </si>
  <si>
    <t>필흥</t>
  </si>
  <si>
    <t>면호</t>
  </si>
  <si>
    <t>유연</t>
  </si>
  <si>
    <t>직</t>
  </si>
  <si>
    <t>진언</t>
  </si>
  <si>
    <t>무순</t>
  </si>
  <si>
    <t>준창</t>
  </si>
  <si>
    <t>태삼</t>
  </si>
  <si>
    <t>상적</t>
  </si>
  <si>
    <t>세중</t>
  </si>
  <si>
    <t>창서</t>
  </si>
  <si>
    <t>원창</t>
  </si>
  <si>
    <t>정기</t>
  </si>
  <si>
    <t>태중</t>
  </si>
  <si>
    <t>해득</t>
  </si>
  <si>
    <t>순첨</t>
  </si>
  <si>
    <t>가선</t>
  </si>
  <si>
    <t>치걸</t>
  </si>
  <si>
    <t>성문</t>
  </si>
  <si>
    <t>치억</t>
  </si>
  <si>
    <t>해생</t>
  </si>
  <si>
    <t>광문</t>
  </si>
  <si>
    <t>처홍</t>
  </si>
  <si>
    <t>명삼</t>
  </si>
  <si>
    <t>순업</t>
  </si>
  <si>
    <t>중구</t>
  </si>
  <si>
    <t>익로</t>
  </si>
  <si>
    <t>중태</t>
  </si>
  <si>
    <t>정익</t>
  </si>
  <si>
    <t>정필</t>
  </si>
  <si>
    <t>재무</t>
  </si>
  <si>
    <t>후태</t>
  </si>
  <si>
    <t>원선</t>
  </si>
  <si>
    <t>정림</t>
  </si>
  <si>
    <t>봉숙</t>
  </si>
  <si>
    <t>옥삼</t>
  </si>
  <si>
    <t>천룡</t>
  </si>
  <si>
    <t>덕구</t>
  </si>
  <si>
    <t>광침</t>
  </si>
  <si>
    <t>세영</t>
  </si>
  <si>
    <t>금삼</t>
  </si>
  <si>
    <t>익범</t>
  </si>
  <si>
    <t>국봉</t>
  </si>
  <si>
    <t>주복</t>
  </si>
  <si>
    <t>만중</t>
  </si>
  <si>
    <t>이경</t>
  </si>
  <si>
    <t>준호</t>
  </si>
  <si>
    <t>해중</t>
  </si>
  <si>
    <t>기원</t>
  </si>
  <si>
    <t>헌</t>
  </si>
  <si>
    <t>재강</t>
  </si>
  <si>
    <t>준평</t>
  </si>
  <si>
    <t>경태</t>
  </si>
  <si>
    <t>인우</t>
  </si>
  <si>
    <t>세명</t>
  </si>
  <si>
    <t>광덕</t>
  </si>
  <si>
    <t>구해</t>
  </si>
  <si>
    <t>영재</t>
  </si>
  <si>
    <t>도갑</t>
  </si>
  <si>
    <t>종후</t>
  </si>
  <si>
    <t>덕창</t>
  </si>
  <si>
    <t>개봉</t>
  </si>
  <si>
    <t>발원</t>
  </si>
  <si>
    <t>상중</t>
  </si>
  <si>
    <t>락</t>
  </si>
  <si>
    <t>석태</t>
  </si>
  <si>
    <t>한배</t>
  </si>
  <si>
    <t>만부</t>
  </si>
  <si>
    <t>천용</t>
  </si>
  <si>
    <t>면세</t>
  </si>
  <si>
    <t>명태</t>
  </si>
  <si>
    <t>두항</t>
  </si>
  <si>
    <t>석기</t>
  </si>
  <si>
    <t>창신</t>
  </si>
  <si>
    <t>덕서</t>
  </si>
  <si>
    <t>덕륭</t>
  </si>
  <si>
    <t>행의</t>
  </si>
  <si>
    <t>우춘</t>
  </si>
  <si>
    <t>인중</t>
  </si>
  <si>
    <t>현의</t>
  </si>
  <si>
    <t>익진</t>
  </si>
  <si>
    <t>만갑</t>
  </si>
  <si>
    <t>천주</t>
  </si>
  <si>
    <t>광오</t>
  </si>
  <si>
    <t>겸</t>
  </si>
  <si>
    <t>미채</t>
  </si>
  <si>
    <t>봉래</t>
  </si>
  <si>
    <t>인걸</t>
  </si>
  <si>
    <t>막남</t>
  </si>
  <si>
    <t>여재</t>
  </si>
  <si>
    <t>양우</t>
  </si>
  <si>
    <t>석갑</t>
  </si>
  <si>
    <t>세직</t>
  </si>
  <si>
    <t>검삼</t>
  </si>
  <si>
    <t>사국</t>
  </si>
  <si>
    <t>혁</t>
  </si>
  <si>
    <t>달명</t>
  </si>
  <si>
    <t>도흥</t>
  </si>
  <si>
    <t>의수</t>
  </si>
  <si>
    <t>천만</t>
  </si>
  <si>
    <t>창화</t>
  </si>
  <si>
    <t>엇금</t>
  </si>
  <si>
    <t>기작</t>
  </si>
  <si>
    <t>성태</t>
  </si>
  <si>
    <t>익태</t>
  </si>
  <si>
    <t>만엽</t>
  </si>
  <si>
    <t>한주</t>
  </si>
  <si>
    <t>명욱</t>
  </si>
  <si>
    <t>택규</t>
  </si>
  <si>
    <t>응춘</t>
  </si>
  <si>
    <t>진성</t>
  </si>
  <si>
    <t>재성</t>
  </si>
  <si>
    <t>종서</t>
  </si>
  <si>
    <t>봉기</t>
  </si>
  <si>
    <t>두천</t>
  </si>
  <si>
    <t>조명</t>
  </si>
  <si>
    <t>가선대부</t>
  </si>
  <si>
    <t>가선대부한성부좌윤</t>
  </si>
  <si>
    <t>증조직역</t>
  </si>
  <si>
    <t>석조</t>
  </si>
  <si>
    <t>창덕</t>
  </si>
  <si>
    <t>이주</t>
  </si>
  <si>
    <t>백흥</t>
  </si>
  <si>
    <t>귀득</t>
  </si>
  <si>
    <t>진선</t>
  </si>
  <si>
    <t>응주</t>
  </si>
  <si>
    <t>덕련</t>
  </si>
  <si>
    <t>신발</t>
  </si>
  <si>
    <t>순재</t>
  </si>
  <si>
    <t>업</t>
  </si>
  <si>
    <t>봉업</t>
  </si>
  <si>
    <t>만</t>
  </si>
  <si>
    <t>세주</t>
  </si>
  <si>
    <t>명대</t>
  </si>
  <si>
    <t>의달</t>
  </si>
  <si>
    <t>하정</t>
  </si>
  <si>
    <t>준걸</t>
  </si>
  <si>
    <t>태우</t>
  </si>
  <si>
    <t>후택</t>
  </si>
  <si>
    <t>명추</t>
  </si>
  <si>
    <t>서하</t>
  </si>
  <si>
    <t>만태</t>
  </si>
  <si>
    <t>승언</t>
  </si>
  <si>
    <t>시립</t>
  </si>
  <si>
    <t>대운</t>
  </si>
  <si>
    <t>윤홍</t>
  </si>
  <si>
    <t>진달</t>
  </si>
  <si>
    <t>숙</t>
  </si>
  <si>
    <t>갑록</t>
  </si>
  <si>
    <t>기정</t>
  </si>
  <si>
    <t>도수</t>
  </si>
  <si>
    <t>필기</t>
  </si>
  <si>
    <t>재순</t>
  </si>
  <si>
    <t>붕좌</t>
  </si>
  <si>
    <t>이숙</t>
  </si>
  <si>
    <t>석달</t>
  </si>
  <si>
    <t>태윤</t>
  </si>
  <si>
    <t>진종</t>
  </si>
  <si>
    <t>시창</t>
  </si>
  <si>
    <t>순태</t>
  </si>
  <si>
    <t>천익</t>
  </si>
  <si>
    <t>한휘</t>
  </si>
  <si>
    <t>봉재</t>
  </si>
  <si>
    <t>주문</t>
  </si>
  <si>
    <t>하욱</t>
  </si>
  <si>
    <t>세창</t>
  </si>
  <si>
    <t>언성</t>
  </si>
  <si>
    <t>태실</t>
  </si>
  <si>
    <t>청래</t>
  </si>
  <si>
    <t>필문</t>
  </si>
  <si>
    <t>광악</t>
  </si>
  <si>
    <t>숙홍</t>
  </si>
  <si>
    <t>진걸</t>
  </si>
  <si>
    <t>명준</t>
  </si>
  <si>
    <t>시추</t>
  </si>
  <si>
    <t>주익</t>
  </si>
  <si>
    <t>두산</t>
  </si>
  <si>
    <t>천개</t>
  </si>
  <si>
    <t>진우</t>
  </si>
  <si>
    <t>한우</t>
  </si>
  <si>
    <t>일신</t>
  </si>
  <si>
    <t>봉학</t>
  </si>
  <si>
    <t>영득</t>
  </si>
  <si>
    <t>시화</t>
  </si>
  <si>
    <t>후발</t>
  </si>
  <si>
    <t>세걸</t>
  </si>
  <si>
    <t>원의</t>
  </si>
  <si>
    <t>동규</t>
  </si>
  <si>
    <t>선악</t>
  </si>
  <si>
    <t>이암</t>
  </si>
  <si>
    <t>세운</t>
  </si>
  <si>
    <t>득령</t>
  </si>
  <si>
    <t>명호</t>
  </si>
  <si>
    <t>윤경</t>
  </si>
  <si>
    <t>춘세</t>
  </si>
  <si>
    <t>암미</t>
  </si>
  <si>
    <t>응립</t>
  </si>
  <si>
    <t>만필</t>
  </si>
  <si>
    <t>태성</t>
  </si>
  <si>
    <t>상업</t>
  </si>
  <si>
    <t>익겸</t>
  </si>
  <si>
    <t>세전</t>
  </si>
  <si>
    <t>남주</t>
  </si>
  <si>
    <t>주애</t>
  </si>
  <si>
    <t>중려</t>
  </si>
  <si>
    <t>도형</t>
  </si>
  <si>
    <t>성필</t>
  </si>
  <si>
    <t>인후</t>
  </si>
  <si>
    <t>봉천</t>
  </si>
  <si>
    <t>일손</t>
  </si>
  <si>
    <t>중래</t>
  </si>
  <si>
    <t>정휘</t>
  </si>
  <si>
    <t>성벽</t>
  </si>
  <si>
    <t>추상</t>
  </si>
  <si>
    <t>만주</t>
  </si>
  <si>
    <t>전역</t>
  </si>
  <si>
    <t>두적</t>
  </si>
  <si>
    <t>인련</t>
  </si>
  <si>
    <t>철증</t>
  </si>
  <si>
    <t>세완</t>
  </si>
  <si>
    <t>귀철</t>
  </si>
  <si>
    <t>창</t>
  </si>
  <si>
    <t>오미</t>
  </si>
  <si>
    <t>돌이</t>
  </si>
  <si>
    <t>천위</t>
  </si>
  <si>
    <t>지걸</t>
  </si>
  <si>
    <t>업현</t>
  </si>
  <si>
    <t>현달</t>
  </si>
  <si>
    <t>종규</t>
  </si>
  <si>
    <t>무성</t>
  </si>
  <si>
    <t>종만</t>
  </si>
  <si>
    <t>천서</t>
  </si>
  <si>
    <t>영휘</t>
  </si>
  <si>
    <t>기동</t>
  </si>
  <si>
    <t>석구</t>
  </si>
  <si>
    <t>기영</t>
  </si>
  <si>
    <t>득재</t>
  </si>
  <si>
    <t>성로</t>
  </si>
  <si>
    <t>치익</t>
  </si>
  <si>
    <t>춘영</t>
  </si>
  <si>
    <t>덕화</t>
  </si>
  <si>
    <t>백선</t>
  </si>
  <si>
    <t>중기</t>
  </si>
  <si>
    <t>직로</t>
  </si>
  <si>
    <t>일재</t>
  </si>
  <si>
    <t>행로</t>
  </si>
  <si>
    <t>종삼</t>
  </si>
  <si>
    <t>태규</t>
  </si>
  <si>
    <t>이영</t>
  </si>
  <si>
    <t>주근</t>
  </si>
  <si>
    <t>차선</t>
  </si>
  <si>
    <t>상로</t>
  </si>
  <si>
    <t>선철</t>
  </si>
  <si>
    <t>영구</t>
  </si>
  <si>
    <t>만철</t>
  </si>
  <si>
    <t>후백</t>
  </si>
  <si>
    <t>우주</t>
  </si>
  <si>
    <t>윤봉</t>
  </si>
  <si>
    <t>주태</t>
  </si>
  <si>
    <t>이종</t>
  </si>
  <si>
    <t>동춘</t>
  </si>
  <si>
    <t>상개</t>
  </si>
  <si>
    <t>남준</t>
  </si>
  <si>
    <t>원겸</t>
  </si>
  <si>
    <t>광국</t>
  </si>
  <si>
    <t>봉화</t>
  </si>
  <si>
    <t>시원</t>
  </si>
  <si>
    <t>의련</t>
  </si>
  <si>
    <t>세문</t>
  </si>
  <si>
    <t>이재</t>
  </si>
  <si>
    <t>성지</t>
  </si>
  <si>
    <t>안재</t>
  </si>
  <si>
    <t>취중</t>
  </si>
  <si>
    <t>한원</t>
  </si>
  <si>
    <t>원근</t>
  </si>
  <si>
    <t>귀태</t>
  </si>
  <si>
    <t>세일</t>
  </si>
  <si>
    <t>선명</t>
  </si>
  <si>
    <t>동주</t>
  </si>
  <si>
    <t>준업</t>
  </si>
  <si>
    <t>보성</t>
  </si>
  <si>
    <t>덕문</t>
  </si>
  <si>
    <t>호걸</t>
  </si>
  <si>
    <t>만춘</t>
  </si>
  <si>
    <t>일득</t>
  </si>
  <si>
    <t>동식</t>
  </si>
  <si>
    <t>천일</t>
  </si>
  <si>
    <t>태만</t>
  </si>
  <si>
    <t>팽걸</t>
  </si>
  <si>
    <t>태근</t>
  </si>
  <si>
    <t>승상</t>
  </si>
  <si>
    <t>재걸</t>
  </si>
  <si>
    <t>진명</t>
  </si>
  <si>
    <t>수명</t>
  </si>
  <si>
    <t>헌남</t>
  </si>
  <si>
    <t>몽삼</t>
  </si>
  <si>
    <t>분성</t>
  </si>
  <si>
    <t>세달</t>
  </si>
  <si>
    <t>이적</t>
  </si>
  <si>
    <t>진국</t>
  </si>
  <si>
    <t>종발</t>
  </si>
  <si>
    <t>섬이</t>
  </si>
  <si>
    <t>망재</t>
  </si>
  <si>
    <t>선득</t>
  </si>
  <si>
    <t>종도</t>
  </si>
  <si>
    <t>만휘</t>
  </si>
  <si>
    <t>막수</t>
  </si>
  <si>
    <t>인직</t>
  </si>
  <si>
    <t>준화</t>
  </si>
  <si>
    <t>맹륜</t>
  </si>
  <si>
    <t>증조명</t>
  </si>
  <si>
    <t>외조직역</t>
  </si>
  <si>
    <t>송희중</t>
  </si>
  <si>
    <t>신은서</t>
  </si>
  <si>
    <t>윤한석</t>
  </si>
  <si>
    <t>강순성</t>
  </si>
  <si>
    <t>표예</t>
  </si>
  <si>
    <t>석대원</t>
  </si>
  <si>
    <t>신영우</t>
  </si>
  <si>
    <t>하명삼</t>
  </si>
  <si>
    <t>반지화</t>
  </si>
  <si>
    <t>백숙제</t>
  </si>
  <si>
    <t>최형백</t>
  </si>
  <si>
    <t>배응순</t>
  </si>
  <si>
    <t>오상련</t>
  </si>
  <si>
    <t>박춘봉</t>
  </si>
  <si>
    <t>최두쟁</t>
  </si>
  <si>
    <t>최동철</t>
  </si>
  <si>
    <t>최치일</t>
  </si>
  <si>
    <t>박기원</t>
  </si>
  <si>
    <t>배의락</t>
  </si>
  <si>
    <t>배만호</t>
  </si>
  <si>
    <t>천순창</t>
  </si>
  <si>
    <t>채사록</t>
  </si>
  <si>
    <t>조한채</t>
  </si>
  <si>
    <t>조명서</t>
  </si>
  <si>
    <t>박두성</t>
  </si>
  <si>
    <t>최대업</t>
  </si>
  <si>
    <t>천응서</t>
  </si>
  <si>
    <t>정덕만</t>
  </si>
  <si>
    <t>장몽의</t>
  </si>
  <si>
    <t>고명이</t>
  </si>
  <si>
    <t>문성채</t>
  </si>
  <si>
    <t>백유복</t>
  </si>
  <si>
    <t>최지채</t>
  </si>
  <si>
    <t>박원태</t>
  </si>
  <si>
    <t>박명광</t>
  </si>
  <si>
    <t>양시채</t>
  </si>
  <si>
    <t>박세국</t>
  </si>
  <si>
    <t>조복재</t>
  </si>
  <si>
    <t>윤수첨</t>
  </si>
  <si>
    <t>정양래</t>
  </si>
  <si>
    <t>남진귀</t>
  </si>
  <si>
    <t>문태광</t>
  </si>
  <si>
    <t>곽인두</t>
  </si>
  <si>
    <t>강여주</t>
  </si>
  <si>
    <t>조민삼</t>
  </si>
  <si>
    <t>송기혁</t>
  </si>
  <si>
    <t>설해문</t>
  </si>
  <si>
    <t>진익추</t>
  </si>
  <si>
    <t>백일삼</t>
  </si>
  <si>
    <t>구상갑</t>
  </si>
  <si>
    <t>서발달</t>
  </si>
  <si>
    <t>박달경</t>
  </si>
  <si>
    <t>백세동</t>
  </si>
  <si>
    <t>배춘방</t>
  </si>
  <si>
    <t>천준룡</t>
  </si>
  <si>
    <t>박상명</t>
  </si>
  <si>
    <t>오익돈</t>
  </si>
  <si>
    <t>사공렴</t>
  </si>
  <si>
    <t>오명성</t>
  </si>
  <si>
    <t>고해중</t>
  </si>
  <si>
    <t>정이흥</t>
  </si>
  <si>
    <t>백기</t>
  </si>
  <si>
    <t>도계을</t>
  </si>
  <si>
    <t>구치진</t>
  </si>
  <si>
    <t>오종택</t>
  </si>
  <si>
    <t>정달신</t>
  </si>
  <si>
    <t>박진언</t>
  </si>
  <si>
    <t>신세재</t>
  </si>
  <si>
    <t>박진욱</t>
  </si>
  <si>
    <t>정수한</t>
  </si>
  <si>
    <t>윤귀태</t>
  </si>
  <si>
    <t>최상원</t>
  </si>
  <si>
    <t>배선성</t>
  </si>
  <si>
    <t>백악이</t>
  </si>
  <si>
    <t>최치동</t>
  </si>
  <si>
    <t>손만영</t>
  </si>
  <si>
    <t>송기석</t>
  </si>
  <si>
    <t>박태화</t>
  </si>
  <si>
    <t>곽세담</t>
  </si>
  <si>
    <t>장한능</t>
  </si>
  <si>
    <t>박종태</t>
  </si>
  <si>
    <t>정화언</t>
  </si>
  <si>
    <t>백이태</t>
  </si>
  <si>
    <t>배성섭</t>
  </si>
  <si>
    <t>차영필</t>
  </si>
  <si>
    <t>백악</t>
  </si>
  <si>
    <t>박건흥</t>
  </si>
  <si>
    <t>신광익</t>
  </si>
  <si>
    <t>정수태</t>
  </si>
  <si>
    <t>성일강</t>
  </si>
  <si>
    <t>정인달</t>
  </si>
  <si>
    <t>변성오</t>
  </si>
  <si>
    <t>곽풍성</t>
  </si>
  <si>
    <t>오이복</t>
  </si>
  <si>
    <t>강선해</t>
  </si>
  <si>
    <t>배성기</t>
  </si>
  <si>
    <t>배현만</t>
  </si>
  <si>
    <t>박만성</t>
  </si>
  <si>
    <t>장세흥</t>
  </si>
  <si>
    <t>정상신</t>
  </si>
  <si>
    <t>문의갑</t>
  </si>
  <si>
    <t>최성익</t>
  </si>
  <si>
    <t>권평수</t>
  </si>
  <si>
    <t>진유재</t>
  </si>
  <si>
    <t>배만재</t>
  </si>
  <si>
    <t>최두만</t>
  </si>
  <si>
    <t>정윤관</t>
  </si>
  <si>
    <t>추순태</t>
  </si>
  <si>
    <t>권상기</t>
  </si>
  <si>
    <t>윤취언</t>
  </si>
  <si>
    <t>강선화</t>
  </si>
  <si>
    <t>오이재</t>
  </si>
  <si>
    <t>정성제</t>
  </si>
  <si>
    <t>서언필</t>
  </si>
  <si>
    <t>서유국</t>
  </si>
  <si>
    <t>서천재</t>
  </si>
  <si>
    <t>기원석</t>
  </si>
  <si>
    <t>석귀삼</t>
  </si>
  <si>
    <t>우재신</t>
  </si>
  <si>
    <t>정서룡</t>
  </si>
  <si>
    <t>윤취봉</t>
  </si>
  <si>
    <t>천재서</t>
  </si>
  <si>
    <t>강주보</t>
  </si>
  <si>
    <t>민성화</t>
  </si>
  <si>
    <t>장한국</t>
  </si>
  <si>
    <t>박자남</t>
  </si>
  <si>
    <t>조대원</t>
  </si>
  <si>
    <t>최순의</t>
  </si>
  <si>
    <t>박익수</t>
  </si>
  <si>
    <t>배상공</t>
  </si>
  <si>
    <t>정만의</t>
  </si>
  <si>
    <t>박익주</t>
  </si>
  <si>
    <t>백필수</t>
  </si>
  <si>
    <t>신광국</t>
  </si>
  <si>
    <t>장대흥</t>
  </si>
  <si>
    <t>구상재</t>
  </si>
  <si>
    <t>장익선</t>
  </si>
  <si>
    <t>배윤대</t>
  </si>
  <si>
    <t>배치옥</t>
  </si>
  <si>
    <t>정재업</t>
  </si>
  <si>
    <t>배진세</t>
  </si>
  <si>
    <t>배항</t>
  </si>
  <si>
    <t>조한귀</t>
  </si>
  <si>
    <t>신창회</t>
  </si>
  <si>
    <t>송태수</t>
  </si>
  <si>
    <t>배덕신</t>
  </si>
  <si>
    <t>전준발</t>
  </si>
  <si>
    <t>전우서</t>
  </si>
  <si>
    <t>정후상</t>
  </si>
  <si>
    <t>최경급</t>
  </si>
  <si>
    <t>도섭모</t>
  </si>
  <si>
    <t>전만삼</t>
  </si>
  <si>
    <t>조홍운</t>
  </si>
  <si>
    <t>전부지</t>
  </si>
  <si>
    <t>신광학</t>
  </si>
  <si>
    <t>서시준</t>
  </si>
  <si>
    <t>시유번</t>
  </si>
  <si>
    <t>전만직</t>
  </si>
  <si>
    <t>강상겸</t>
  </si>
  <si>
    <t>박재복</t>
  </si>
  <si>
    <t>윤세흥</t>
  </si>
  <si>
    <t>박일채</t>
  </si>
  <si>
    <t>기순갑</t>
  </si>
  <si>
    <t>전준</t>
  </si>
  <si>
    <t>배두필</t>
  </si>
  <si>
    <t>정전우</t>
  </si>
  <si>
    <t>배천갑</t>
  </si>
  <si>
    <t>전익수</t>
  </si>
  <si>
    <t>오유문</t>
  </si>
  <si>
    <t>박진재</t>
  </si>
  <si>
    <t>서우손</t>
  </si>
  <si>
    <t>장해룡</t>
  </si>
  <si>
    <t>박성화</t>
  </si>
  <si>
    <t>최경유</t>
  </si>
  <si>
    <t>박성중</t>
  </si>
  <si>
    <t>문취장</t>
  </si>
  <si>
    <t>신응원</t>
  </si>
  <si>
    <t>박사발</t>
  </si>
  <si>
    <t>채응광</t>
  </si>
  <si>
    <t>배몽삼</t>
  </si>
  <si>
    <t>배재준</t>
  </si>
  <si>
    <t>외조명</t>
  </si>
  <si>
    <t>광주</t>
  </si>
  <si>
    <t>신창</t>
  </si>
  <si>
    <t>죽산</t>
  </si>
  <si>
    <t>영천</t>
  </si>
  <si>
    <t>차산</t>
  </si>
  <si>
    <t>제주</t>
  </si>
  <si>
    <t>강양</t>
  </si>
  <si>
    <t>하산</t>
  </si>
  <si>
    <t>연일</t>
  </si>
  <si>
    <t>회덕</t>
  </si>
  <si>
    <t>순창</t>
  </si>
  <si>
    <t>일선</t>
  </si>
  <si>
    <t>함양</t>
  </si>
  <si>
    <t>안동</t>
  </si>
  <si>
    <t>순천</t>
  </si>
  <si>
    <t>효령</t>
  </si>
  <si>
    <t>학성</t>
  </si>
  <si>
    <t>연안</t>
  </si>
  <si>
    <t>의흥</t>
  </si>
  <si>
    <t>초계</t>
  </si>
  <si>
    <t>삼척</t>
  </si>
  <si>
    <t>계성</t>
  </si>
  <si>
    <t>단양</t>
  </si>
  <si>
    <t>절강</t>
  </si>
  <si>
    <t>전의</t>
  </si>
  <si>
    <t>인천</t>
  </si>
  <si>
    <t>외본</t>
  </si>
  <si>
    <t>年度</t>
  </si>
  <si>
    <t>面名</t>
  </si>
  <si>
    <t>면명</t>
  </si>
  <si>
    <t>順番</t>
  </si>
  <si>
    <t>主戶</t>
  </si>
  <si>
    <t>주호</t>
  </si>
  <si>
    <r>
      <t>永</t>
    </r>
    <r>
      <rPr>
        <sz val="10"/>
        <rFont val="Arial"/>
        <family val="2"/>
      </rPr>
      <t>皥</t>
    </r>
  </si>
  <si>
    <r>
      <t>達</t>
    </r>
    <r>
      <rPr>
        <sz val="10"/>
        <rFont val="Arial"/>
        <family val="2"/>
      </rPr>
      <t>閠</t>
    </r>
  </si>
  <si>
    <r>
      <rPr>
        <sz val="10"/>
        <rFont val="Arial"/>
        <family val="2"/>
      </rPr>
      <t>濼</t>
    </r>
  </si>
  <si>
    <r>
      <t>德</t>
    </r>
    <r>
      <rPr>
        <sz val="10"/>
        <rFont val="Arial"/>
        <family val="2"/>
      </rPr>
      <t>裭</t>
    </r>
  </si>
  <si>
    <r>
      <t>裵聖</t>
    </r>
    <r>
      <rPr>
        <sz val="10"/>
        <rFont val="Arial"/>
        <family val="2"/>
      </rPr>
      <t>爕</t>
    </r>
  </si>
  <si>
    <r>
      <t>允</t>
    </r>
    <r>
      <rPr>
        <sz val="10"/>
        <rFont val="Arial"/>
        <family val="2"/>
      </rPr>
      <t>爕</t>
    </r>
  </si>
  <si>
    <r>
      <t>宅</t>
    </r>
    <r>
      <rPr>
        <sz val="10"/>
        <rFont val="Arial"/>
        <family val="2"/>
      </rPr>
      <t>閠</t>
    </r>
  </si>
  <si>
    <r>
      <t>田相</t>
    </r>
    <r>
      <rPr>
        <sz val="10"/>
        <rFont val="Arial"/>
        <family val="2"/>
      </rPr>
      <t>国</t>
    </r>
  </si>
  <si>
    <r>
      <t>應</t>
    </r>
    <r>
      <rPr>
        <sz val="10"/>
        <rFont val="Arial"/>
        <family val="2"/>
      </rPr>
      <t>冑</t>
    </r>
  </si>
  <si>
    <t>干京里</t>
  </si>
  <si>
    <t>간경리</t>
  </si>
  <si>
    <t>옥포면</t>
  </si>
  <si>
    <t>나치문</t>
  </si>
  <si>
    <t>김재부</t>
  </si>
  <si>
    <t>나치관</t>
  </si>
  <si>
    <t>김상지</t>
  </si>
  <si>
    <t>김시동</t>
  </si>
  <si>
    <t>김상문</t>
  </si>
  <si>
    <t>이시세</t>
  </si>
  <si>
    <t>이수민</t>
  </si>
  <si>
    <t>천택근</t>
  </si>
  <si>
    <t>김두상</t>
  </si>
  <si>
    <t>전성택</t>
  </si>
  <si>
    <t>택준</t>
  </si>
  <si>
    <t>상택</t>
  </si>
  <si>
    <t>손택진</t>
  </si>
  <si>
    <t>서지택</t>
  </si>
  <si>
    <t>택순</t>
  </si>
  <si>
    <t>택명</t>
  </si>
  <si>
    <t>택난</t>
  </si>
  <si>
    <t>기택</t>
  </si>
  <si>
    <t>유택</t>
  </si>
  <si>
    <t>진택</t>
  </si>
  <si>
    <t>신택추고대자</t>
  </si>
  <si>
    <t>택추</t>
  </si>
  <si>
    <t>택구</t>
  </si>
  <si>
    <t>성택</t>
  </si>
  <si>
    <t>택근</t>
  </si>
  <si>
    <t>손택</t>
  </si>
  <si>
    <t>택해</t>
  </si>
  <si>
    <t>광택</t>
  </si>
  <si>
    <t>택민</t>
  </si>
  <si>
    <t>택곤</t>
  </si>
  <si>
    <t>택인</t>
  </si>
  <si>
    <t>택윤</t>
  </si>
  <si>
    <t>배진택</t>
  </si>
  <si>
    <t>택세</t>
  </si>
  <si>
    <t>택영</t>
  </si>
  <si>
    <t>택한</t>
  </si>
  <si>
    <t>노제</t>
  </si>
  <si>
    <t>절충장군용양위부호군</t>
  </si>
  <si>
    <t>용설</t>
  </si>
  <si>
    <t>용업</t>
  </si>
  <si>
    <t>용원</t>
  </si>
  <si>
    <t>용이</t>
  </si>
  <si>
    <t>용철</t>
  </si>
  <si>
    <t>용해</t>
  </si>
  <si>
    <t>김해</t>
  </si>
  <si>
    <t>김해채</t>
  </si>
  <si>
    <t>나주</t>
  </si>
  <si>
    <t>여양</t>
  </si>
  <si>
    <t>능성</t>
  </si>
  <si>
    <t>능주</t>
  </si>
  <si>
    <t>용갑</t>
  </si>
  <si>
    <t>용국</t>
  </si>
  <si>
    <t>용백</t>
  </si>
  <si>
    <t>용석</t>
  </si>
  <si>
    <t>용우</t>
  </si>
  <si>
    <t>김계흥</t>
  </si>
  <si>
    <t>김관석</t>
  </si>
  <si>
    <t>김광석</t>
  </si>
  <si>
    <t>김광억</t>
  </si>
  <si>
    <t>김광욱</t>
  </si>
  <si>
    <t>김김</t>
  </si>
  <si>
    <t>김남주</t>
  </si>
  <si>
    <t>김달손</t>
  </si>
  <si>
    <t>김만전</t>
  </si>
  <si>
    <t>김명돌</t>
  </si>
  <si>
    <t>김명채</t>
  </si>
  <si>
    <t>김봉남</t>
  </si>
  <si>
    <t>김봉숙</t>
  </si>
  <si>
    <t>김상련</t>
  </si>
  <si>
    <t>김상선</t>
  </si>
  <si>
    <t>김석경</t>
  </si>
  <si>
    <t>김선대</t>
  </si>
  <si>
    <t>김성복</t>
  </si>
  <si>
    <t>김성운</t>
  </si>
  <si>
    <t>김성원</t>
  </si>
  <si>
    <t>김성재</t>
  </si>
  <si>
    <t>김성진</t>
  </si>
  <si>
    <t>김성휘</t>
  </si>
  <si>
    <t>김세기</t>
  </si>
  <si>
    <t>김세문</t>
  </si>
  <si>
    <t>김수만</t>
  </si>
  <si>
    <t>김순태</t>
  </si>
  <si>
    <t>김순필</t>
  </si>
  <si>
    <t>김억달</t>
  </si>
  <si>
    <t>김영대</t>
  </si>
  <si>
    <t>김영명</t>
  </si>
  <si>
    <t>김관</t>
  </si>
  <si>
    <t>김우곤</t>
  </si>
  <si>
    <t>김우석</t>
  </si>
  <si>
    <t>김우중</t>
  </si>
  <si>
    <t>김응대</t>
  </si>
  <si>
    <t>김익련</t>
  </si>
  <si>
    <t>김일광</t>
  </si>
  <si>
    <t>김일동</t>
  </si>
  <si>
    <t>김재우</t>
  </si>
  <si>
    <t>김정세</t>
  </si>
  <si>
    <t>김중삼</t>
  </si>
  <si>
    <t>김중원</t>
  </si>
  <si>
    <t>김중태</t>
  </si>
  <si>
    <t>김진국</t>
  </si>
  <si>
    <t>김창록</t>
  </si>
  <si>
    <t>김창신</t>
  </si>
  <si>
    <t>김천응</t>
  </si>
  <si>
    <t>김천이</t>
  </si>
  <si>
    <t>김충국</t>
  </si>
  <si>
    <t>김치관</t>
  </si>
  <si>
    <t>김태</t>
  </si>
  <si>
    <t>김태성</t>
  </si>
  <si>
    <t>김한수</t>
  </si>
  <si>
    <t>김환</t>
  </si>
  <si>
    <t>김회망</t>
  </si>
  <si>
    <t>김흥동</t>
  </si>
  <si>
    <t>나도일</t>
  </si>
  <si>
    <t>나만익</t>
  </si>
  <si>
    <t>나봉익</t>
  </si>
  <si>
    <t>나여륜</t>
  </si>
  <si>
    <t>나원갑</t>
  </si>
  <si>
    <t>나재춘</t>
  </si>
  <si>
    <t>이관도</t>
  </si>
  <si>
    <t>이관성</t>
  </si>
  <si>
    <t>이광택</t>
  </si>
  <si>
    <t>이광록</t>
  </si>
  <si>
    <t>이광복</t>
  </si>
  <si>
    <t>이광춘</t>
  </si>
  <si>
    <t>이광화</t>
  </si>
  <si>
    <t>이기엽</t>
  </si>
  <si>
    <t>이덕후</t>
  </si>
  <si>
    <t>이동석</t>
  </si>
  <si>
    <t>이명대</t>
  </si>
  <si>
    <t>이몽기</t>
  </si>
  <si>
    <t>이미득</t>
  </si>
  <si>
    <t>이봉량</t>
  </si>
  <si>
    <t>이사발</t>
  </si>
  <si>
    <t>이사윤</t>
  </si>
  <si>
    <t>이사정</t>
  </si>
  <si>
    <t>이석주</t>
  </si>
  <si>
    <t>이성백</t>
  </si>
  <si>
    <t>이성원</t>
  </si>
  <si>
    <t>이성팔</t>
  </si>
  <si>
    <t>이세대</t>
  </si>
  <si>
    <t>이수원</t>
  </si>
  <si>
    <t>이원해</t>
  </si>
  <si>
    <t>이유승</t>
  </si>
  <si>
    <t>이이태</t>
  </si>
  <si>
    <t>이일석</t>
  </si>
  <si>
    <t>이재문</t>
  </si>
  <si>
    <t>이재철</t>
  </si>
  <si>
    <t>이재흥</t>
  </si>
  <si>
    <t>이정운</t>
  </si>
  <si>
    <t>이중천</t>
  </si>
  <si>
    <t>이중태</t>
  </si>
  <si>
    <t>이천삼</t>
  </si>
  <si>
    <t>이춘백</t>
  </si>
  <si>
    <t>이춘성</t>
  </si>
  <si>
    <t>이춘원</t>
  </si>
  <si>
    <t>이춘화</t>
  </si>
  <si>
    <t>이치원</t>
  </si>
  <si>
    <t>이태삼</t>
  </si>
  <si>
    <t>이태영</t>
  </si>
  <si>
    <t>이하선</t>
  </si>
  <si>
    <t>이한봉</t>
  </si>
  <si>
    <t>이홍렬</t>
  </si>
  <si>
    <t>이후근</t>
  </si>
  <si>
    <t>이후종</t>
  </si>
  <si>
    <t>임광억</t>
  </si>
  <si>
    <t>임귀삼</t>
  </si>
  <si>
    <t>임득발</t>
  </si>
  <si>
    <t>임득우</t>
  </si>
  <si>
    <t>임석윤</t>
  </si>
  <si>
    <t>임수발</t>
  </si>
  <si>
    <t>임운서</t>
  </si>
  <si>
    <t>임중화</t>
  </si>
  <si>
    <t>임천옥</t>
  </si>
  <si>
    <t>羅德奎</t>
  </si>
  <si>
    <t>나덕규</t>
  </si>
  <si>
    <t>羅德輝</t>
  </si>
  <si>
    <t>나덕휘</t>
  </si>
  <si>
    <t>金聖宇</t>
  </si>
  <si>
    <t>김성우</t>
  </si>
  <si>
    <t>羅德敏</t>
  </si>
  <si>
    <t>나덕민</t>
  </si>
  <si>
    <t>鄭福葉</t>
  </si>
  <si>
    <t>정복엽</t>
  </si>
  <si>
    <t>羅德允</t>
  </si>
  <si>
    <t>나덕윤</t>
  </si>
  <si>
    <t>羅致復</t>
  </si>
  <si>
    <t>나치복</t>
  </si>
  <si>
    <t>申龍設</t>
  </si>
  <si>
    <t>신용설</t>
  </si>
  <si>
    <t>申景興</t>
  </si>
  <si>
    <t>신경흥</t>
  </si>
  <si>
    <t>文益天</t>
  </si>
  <si>
    <t>문익천</t>
  </si>
  <si>
    <t>朴喜宗</t>
  </si>
  <si>
    <t>박희종</t>
  </si>
  <si>
    <t>羅致權</t>
  </si>
  <si>
    <t>나치권</t>
  </si>
  <si>
    <t>李氏</t>
  </si>
  <si>
    <t>이씨</t>
  </si>
  <si>
    <t>全龍海</t>
  </si>
  <si>
    <t>전용해</t>
  </si>
  <si>
    <t>裵龍元</t>
  </si>
  <si>
    <t>배용원</t>
  </si>
  <si>
    <t>申順應</t>
  </si>
  <si>
    <t>신순응</t>
  </si>
  <si>
    <t>羅致鳳</t>
  </si>
  <si>
    <t>나치봉</t>
  </si>
  <si>
    <t>申永伯</t>
  </si>
  <si>
    <t>신영백</t>
  </si>
  <si>
    <t>郭宗碩</t>
  </si>
  <si>
    <t>곽종석</t>
  </si>
  <si>
    <t>洪氏</t>
  </si>
  <si>
    <t>홍씨</t>
  </si>
  <si>
    <t>金聖得</t>
  </si>
  <si>
    <t>김성득</t>
  </si>
  <si>
    <t>文聖業</t>
  </si>
  <si>
    <t>문성업</t>
  </si>
  <si>
    <t>金氏</t>
  </si>
  <si>
    <t>김씨</t>
  </si>
  <si>
    <t>安思一</t>
  </si>
  <si>
    <t>안사일</t>
  </si>
  <si>
    <t>羅致亨</t>
  </si>
  <si>
    <t>나치형</t>
  </si>
  <si>
    <t>鄭光億</t>
  </si>
  <si>
    <t>정광억</t>
  </si>
  <si>
    <t>裵益興</t>
  </si>
  <si>
    <t>배익흥</t>
  </si>
  <si>
    <t>申德弼</t>
  </si>
  <si>
    <t>신덕필</t>
  </si>
  <si>
    <t>郭氏</t>
  </si>
  <si>
    <t>곽씨</t>
  </si>
  <si>
    <t>全尹澤</t>
  </si>
  <si>
    <t>전윤택</t>
  </si>
  <si>
    <t>崔昌孫</t>
  </si>
  <si>
    <t>최창손</t>
  </si>
  <si>
    <t>羅正仁</t>
  </si>
  <si>
    <t>나정인</t>
  </si>
  <si>
    <t>徐氏</t>
  </si>
  <si>
    <t>서씨</t>
  </si>
  <si>
    <t>김광춘</t>
  </si>
  <si>
    <t>申景一</t>
  </si>
  <si>
    <t>신경일</t>
  </si>
  <si>
    <t>裵相獜</t>
  </si>
  <si>
    <t>배상린</t>
  </si>
  <si>
    <t>林具山</t>
  </si>
  <si>
    <t>임구산</t>
  </si>
  <si>
    <t>林氏</t>
  </si>
  <si>
    <t>임씨</t>
  </si>
  <si>
    <t>朴道也之</t>
  </si>
  <si>
    <t>박도야지</t>
  </si>
  <si>
    <t>羅正倫</t>
  </si>
  <si>
    <t>나정륜</t>
  </si>
  <si>
    <t>羅德驥</t>
  </si>
  <si>
    <t>나덕기</t>
  </si>
  <si>
    <t>羅致元</t>
  </si>
  <si>
    <t>나치원</t>
  </si>
  <si>
    <t>金時孫</t>
  </si>
  <si>
    <t>김시손</t>
  </si>
  <si>
    <t>羅致永</t>
  </si>
  <si>
    <t>나치영</t>
  </si>
  <si>
    <t>申永忠</t>
  </si>
  <si>
    <t>신영충</t>
  </si>
  <si>
    <t>沈時淵</t>
  </si>
  <si>
    <t>심시연</t>
  </si>
  <si>
    <t>羅正奎</t>
  </si>
  <si>
    <t>나정규</t>
  </si>
  <si>
    <t>李文栢</t>
  </si>
  <si>
    <t>이문백</t>
  </si>
  <si>
    <t>申道應</t>
  </si>
  <si>
    <t>신도응</t>
  </si>
  <si>
    <t>林允文</t>
  </si>
  <si>
    <t>임윤문</t>
  </si>
  <si>
    <t>裵觀</t>
  </si>
  <si>
    <t>배관</t>
  </si>
  <si>
    <t>李山川</t>
  </si>
  <si>
    <t>이산천</t>
  </si>
  <si>
    <t>李命元</t>
  </si>
  <si>
    <t>이명원</t>
  </si>
  <si>
    <t>金春億</t>
  </si>
  <si>
    <t>김춘억</t>
  </si>
  <si>
    <t>金尙蓮</t>
  </si>
  <si>
    <t>李龍業</t>
  </si>
  <si>
    <t>이용업</t>
  </si>
  <si>
    <t>金時同</t>
  </si>
  <si>
    <t>鄭八十</t>
  </si>
  <si>
    <t>정팔십</t>
  </si>
  <si>
    <t>李漢淑</t>
  </si>
  <si>
    <t>이한숙</t>
  </si>
  <si>
    <t>李之元</t>
  </si>
  <si>
    <t>이지원</t>
  </si>
  <si>
    <t>金時介</t>
  </si>
  <si>
    <t>김시개</t>
  </si>
  <si>
    <t>金致龜</t>
  </si>
  <si>
    <t>김치구</t>
  </si>
  <si>
    <t>金尙文</t>
  </si>
  <si>
    <t>吳億戎</t>
  </si>
  <si>
    <t>오억융</t>
  </si>
  <si>
    <t>朱再應</t>
  </si>
  <si>
    <t>주재응</t>
  </si>
  <si>
    <t>李時燁</t>
  </si>
  <si>
    <t>이시엽</t>
  </si>
  <si>
    <t>金元大</t>
  </si>
  <si>
    <t>김원대</t>
  </si>
  <si>
    <t>李亨元</t>
  </si>
  <si>
    <t>이형원</t>
  </si>
  <si>
    <t>金東元</t>
  </si>
  <si>
    <t>김동원</t>
  </si>
  <si>
    <t>郭卜文</t>
  </si>
  <si>
    <t>곽복문</t>
  </si>
  <si>
    <t>申德褒</t>
  </si>
  <si>
    <t>신덕포</t>
  </si>
  <si>
    <t>陳萬福</t>
  </si>
  <si>
    <t>진만복</t>
  </si>
  <si>
    <t>金姓</t>
  </si>
  <si>
    <t>김성</t>
  </si>
  <si>
    <t>許桓</t>
  </si>
  <si>
    <t>허환</t>
  </si>
  <si>
    <t>羅氏</t>
  </si>
  <si>
    <t>나씨</t>
  </si>
  <si>
    <t>金光淑</t>
  </si>
  <si>
    <t>김광숙</t>
  </si>
  <si>
    <t>石玉永</t>
  </si>
  <si>
    <t>석옥영</t>
  </si>
  <si>
    <t>金萬億</t>
  </si>
  <si>
    <t>김만억</t>
  </si>
  <si>
    <t>朴末廉</t>
  </si>
  <si>
    <t>박말렴</t>
  </si>
  <si>
    <t>金斗贊</t>
  </si>
  <si>
    <t>김두찬</t>
  </si>
  <si>
    <t>신덕치</t>
  </si>
  <si>
    <t>崔世震</t>
  </si>
  <si>
    <t>최세진</t>
  </si>
  <si>
    <t>羅聖喆</t>
  </si>
  <si>
    <t>나성철</t>
  </si>
  <si>
    <t>朴昌碩</t>
  </si>
  <si>
    <t>박창석</t>
  </si>
  <si>
    <t>尹衡大</t>
  </si>
  <si>
    <t>윤형대</t>
  </si>
  <si>
    <t>全尙奎</t>
  </si>
  <si>
    <t>전상규</t>
  </si>
  <si>
    <t>千得孫</t>
  </si>
  <si>
    <t>천득손</t>
  </si>
  <si>
    <t>李祿</t>
  </si>
  <si>
    <t>이록</t>
  </si>
  <si>
    <t>申宅龜</t>
  </si>
  <si>
    <t>신택구</t>
  </si>
  <si>
    <t>林元尙</t>
  </si>
  <si>
    <t>임원상</t>
  </si>
  <si>
    <t>吳有宗</t>
  </si>
  <si>
    <t>오유종</t>
  </si>
  <si>
    <t>이학련</t>
  </si>
  <si>
    <t>裵氏</t>
  </si>
  <si>
    <t>배씨</t>
  </si>
  <si>
    <t>朴聖旭</t>
  </si>
  <si>
    <t>박성욱</t>
  </si>
  <si>
    <t>李應赫</t>
  </si>
  <si>
    <t>이응혁</t>
  </si>
  <si>
    <t>申宗喆</t>
  </si>
  <si>
    <t>신종철</t>
  </si>
  <si>
    <t>金鐘樂</t>
  </si>
  <si>
    <t>김종악</t>
  </si>
  <si>
    <t>李千連</t>
  </si>
  <si>
    <t>이천련</t>
  </si>
  <si>
    <t>千次福</t>
  </si>
  <si>
    <t>천차복</t>
  </si>
  <si>
    <t>吳致明</t>
  </si>
  <si>
    <t>오치명</t>
  </si>
  <si>
    <t>尹泰晋</t>
  </si>
  <si>
    <t>윤태진</t>
  </si>
  <si>
    <t>尹權</t>
  </si>
  <si>
    <t>윤권</t>
  </si>
  <si>
    <t>申德喆</t>
  </si>
  <si>
    <t>신덕철</t>
  </si>
  <si>
    <t>裵召史</t>
  </si>
  <si>
    <t>배소사</t>
  </si>
  <si>
    <t>申德善</t>
  </si>
  <si>
    <t>신덕선</t>
  </si>
  <si>
    <t>申德悌</t>
  </si>
  <si>
    <t>신덕제</t>
  </si>
  <si>
    <t>金滋元</t>
  </si>
  <si>
    <t>김자원</t>
  </si>
  <si>
    <t>吳末先</t>
  </si>
  <si>
    <t>오말선</t>
  </si>
  <si>
    <t>申德星</t>
  </si>
  <si>
    <t>신덕성</t>
  </si>
  <si>
    <t>朴馬孫</t>
  </si>
  <si>
    <t>박마손</t>
  </si>
  <si>
    <t>趙聖業</t>
  </si>
  <si>
    <t>조성업</t>
  </si>
  <si>
    <t>신핍</t>
  </si>
  <si>
    <t>尹泰敏</t>
  </si>
  <si>
    <t>윤태민</t>
  </si>
  <si>
    <t>田相福</t>
  </si>
  <si>
    <t>전상복</t>
  </si>
  <si>
    <t>千壬喆</t>
  </si>
  <si>
    <t>천임철</t>
  </si>
  <si>
    <t>金東云</t>
  </si>
  <si>
    <t>김동운</t>
  </si>
  <si>
    <t>申宅閏</t>
  </si>
  <si>
    <t>신택윤</t>
  </si>
  <si>
    <t>朴小馬孫</t>
  </si>
  <si>
    <t>박소마손</t>
  </si>
  <si>
    <t>申德佑</t>
  </si>
  <si>
    <t>신덕우</t>
  </si>
  <si>
    <t>林姓</t>
  </si>
  <si>
    <t>임성</t>
  </si>
  <si>
    <t>金福希</t>
  </si>
  <si>
    <t>김복희</t>
  </si>
  <si>
    <t>申宅世</t>
  </si>
  <si>
    <t>신택세</t>
  </si>
  <si>
    <t>申德行</t>
  </si>
  <si>
    <t>신덕행</t>
  </si>
  <si>
    <t>徐學倫</t>
  </si>
  <si>
    <t>서학륜</t>
  </si>
  <si>
    <t>千壬戌</t>
  </si>
  <si>
    <t>천임술</t>
  </si>
  <si>
    <t>李寬伊</t>
  </si>
  <si>
    <t>이관이</t>
  </si>
  <si>
    <t>崔鐵壁</t>
  </si>
  <si>
    <t>최철벽</t>
  </si>
  <si>
    <t>吳叔介</t>
  </si>
  <si>
    <t>오숙개</t>
  </si>
  <si>
    <t>趙尙佑</t>
  </si>
  <si>
    <t>조상우</t>
  </si>
  <si>
    <t>朴氏</t>
  </si>
  <si>
    <t>박씨</t>
  </si>
  <si>
    <t>金光烈</t>
  </si>
  <si>
    <t>김광열</t>
  </si>
  <si>
    <t>林英孫</t>
  </si>
  <si>
    <t>임영손</t>
  </si>
  <si>
    <t>都允宗</t>
  </si>
  <si>
    <t>도윤종</t>
  </si>
  <si>
    <t>崔福萬</t>
  </si>
  <si>
    <t>최복만</t>
  </si>
  <si>
    <t>鄭姓</t>
  </si>
  <si>
    <t>정성</t>
  </si>
  <si>
    <t>吳守介</t>
  </si>
  <si>
    <t>오수개</t>
  </si>
  <si>
    <t>林召史</t>
  </si>
  <si>
    <t>임소사</t>
  </si>
  <si>
    <t>李春福</t>
  </si>
  <si>
    <t>이춘복</t>
  </si>
  <si>
    <t>吳昌云</t>
  </si>
  <si>
    <t>오창운</t>
  </si>
  <si>
    <t>李得華</t>
  </si>
  <si>
    <t>이득화</t>
  </si>
  <si>
    <t>李尙福</t>
  </si>
  <si>
    <t>이상복</t>
  </si>
  <si>
    <t>千祿之</t>
  </si>
  <si>
    <t>천녹지</t>
  </si>
  <si>
    <t>李有成</t>
  </si>
  <si>
    <t>이유성</t>
  </si>
  <si>
    <t>千守天</t>
  </si>
  <si>
    <t>천수천</t>
  </si>
  <si>
    <t>張斗奄數</t>
  </si>
  <si>
    <t>장두엄수</t>
  </si>
  <si>
    <t>金小斤東</t>
  </si>
  <si>
    <t>김소근동</t>
  </si>
  <si>
    <t>裵聖佑</t>
  </si>
  <si>
    <t>배성우</t>
  </si>
  <si>
    <t>金相得</t>
  </si>
  <si>
    <t>김상득</t>
  </si>
  <si>
    <t>李元祖</t>
  </si>
  <si>
    <t>이원조</t>
  </si>
  <si>
    <t>郭履碩</t>
  </si>
  <si>
    <t>곽이석</t>
  </si>
  <si>
    <t>鄭惠龍</t>
  </si>
  <si>
    <t>정혜룡</t>
  </si>
  <si>
    <t>玉浦面</t>
  </si>
  <si>
    <t>干京里</t>
  </si>
  <si>
    <t>간경리</t>
  </si>
  <si>
    <t>나치문</t>
  </si>
  <si>
    <t>주호</t>
  </si>
  <si>
    <t>나</t>
  </si>
  <si>
    <t>玉浦面</t>
  </si>
  <si>
    <t>玉浦面</t>
  </si>
  <si>
    <t>玉浦面</t>
  </si>
  <si>
    <t>노비</t>
  </si>
  <si>
    <t>주호</t>
  </si>
  <si>
    <t>나</t>
  </si>
  <si>
    <t>玉浦面</t>
  </si>
  <si>
    <t>玉浦面</t>
  </si>
  <si>
    <t>玉浦面</t>
  </si>
  <si>
    <t>이</t>
  </si>
  <si>
    <t>노비</t>
  </si>
  <si>
    <t>주호</t>
  </si>
  <si>
    <t>나</t>
  </si>
  <si>
    <t>김</t>
  </si>
  <si>
    <t>玉浦面</t>
  </si>
  <si>
    <t>노비</t>
  </si>
  <si>
    <t>玉浦面</t>
  </si>
  <si>
    <t>주호</t>
  </si>
  <si>
    <t>김</t>
  </si>
  <si>
    <t>玉浦面</t>
  </si>
  <si>
    <t>玉浦面</t>
  </si>
  <si>
    <t>玉浦面</t>
  </si>
  <si>
    <t>복문</t>
  </si>
  <si>
    <t>이</t>
  </si>
  <si>
    <t>노비</t>
  </si>
  <si>
    <t>연심</t>
  </si>
  <si>
    <t>李元祖</t>
  </si>
  <si>
    <t>이원조</t>
  </si>
  <si>
    <t>주호</t>
  </si>
  <si>
    <t>이</t>
  </si>
  <si>
    <t>光信</t>
  </si>
  <si>
    <t>元祖</t>
  </si>
  <si>
    <t>玉浦面</t>
  </si>
  <si>
    <t>玉浦面</t>
  </si>
  <si>
    <t>이</t>
  </si>
  <si>
    <t>玉浦面</t>
  </si>
  <si>
    <t>노비</t>
  </si>
  <si>
    <t>주호</t>
  </si>
  <si>
    <t>나</t>
  </si>
  <si>
    <t>玉浦面</t>
  </si>
  <si>
    <t>玉浦面</t>
  </si>
  <si>
    <t>노비</t>
  </si>
  <si>
    <t>주호</t>
  </si>
  <si>
    <t>玉浦面</t>
  </si>
  <si>
    <t>김</t>
  </si>
  <si>
    <t>이녹이</t>
  </si>
  <si>
    <t>玉浦面</t>
  </si>
  <si>
    <t>주호</t>
  </si>
  <si>
    <t>全</t>
  </si>
  <si>
    <t>전</t>
  </si>
  <si>
    <t>玉浦面</t>
  </si>
  <si>
    <t>이</t>
  </si>
  <si>
    <t>玉浦面</t>
  </si>
  <si>
    <t>유</t>
  </si>
  <si>
    <t>노비</t>
  </si>
  <si>
    <t>주호</t>
  </si>
  <si>
    <t>나</t>
  </si>
  <si>
    <t>玉浦面</t>
  </si>
  <si>
    <t>유</t>
  </si>
  <si>
    <t>노비</t>
  </si>
  <si>
    <t>주호</t>
  </si>
  <si>
    <t>나</t>
  </si>
  <si>
    <t>치복</t>
  </si>
  <si>
    <t>玉浦面</t>
  </si>
  <si>
    <t>임</t>
  </si>
  <si>
    <t>玉浦面</t>
  </si>
  <si>
    <t>玉浦面</t>
  </si>
  <si>
    <t>노비</t>
  </si>
  <si>
    <t>김재부</t>
  </si>
  <si>
    <t>주호</t>
  </si>
  <si>
    <t>申</t>
  </si>
  <si>
    <t>신</t>
  </si>
  <si>
    <t>玉浦面</t>
  </si>
  <si>
    <t>玉浦面</t>
  </si>
  <si>
    <t>노비</t>
  </si>
  <si>
    <t>주호</t>
  </si>
  <si>
    <t>김</t>
  </si>
  <si>
    <t>玉浦面</t>
  </si>
  <si>
    <t>노비</t>
  </si>
  <si>
    <t>주호</t>
  </si>
  <si>
    <t>文</t>
  </si>
  <si>
    <t>문</t>
  </si>
  <si>
    <t>김</t>
  </si>
  <si>
    <t>박용중</t>
  </si>
  <si>
    <t>玉浦面</t>
  </si>
  <si>
    <t>주호</t>
  </si>
  <si>
    <t>김</t>
  </si>
  <si>
    <t>玉浦面</t>
  </si>
  <si>
    <t>해복</t>
  </si>
  <si>
    <t>玉浦面</t>
  </si>
  <si>
    <t>주호</t>
  </si>
  <si>
    <t>玉浦面</t>
  </si>
  <si>
    <r>
      <rPr>
        <sz val="10"/>
        <rFont val="Arial"/>
        <family val="2"/>
      </rPr>
      <t>旕</t>
    </r>
    <r>
      <rPr>
        <sz val="10"/>
        <rFont val="돋움"/>
        <family val="3"/>
      </rPr>
      <t>金</t>
    </r>
  </si>
  <si>
    <t>주호</t>
  </si>
  <si>
    <t>나</t>
  </si>
  <si>
    <t>玉浦面</t>
  </si>
  <si>
    <t>玉浦面</t>
  </si>
  <si>
    <t>노비</t>
  </si>
  <si>
    <t>玉浦面</t>
  </si>
  <si>
    <t>주호</t>
  </si>
  <si>
    <t>玉浦面</t>
  </si>
  <si>
    <t>노비</t>
  </si>
  <si>
    <t>玉浦面</t>
  </si>
  <si>
    <t>노비</t>
  </si>
  <si>
    <t>주호</t>
  </si>
  <si>
    <t>이</t>
  </si>
  <si>
    <t>시복</t>
  </si>
  <si>
    <t>玉浦面</t>
  </si>
  <si>
    <t>玉浦面</t>
  </si>
  <si>
    <t>김</t>
  </si>
  <si>
    <t>주호</t>
  </si>
  <si>
    <t>裵</t>
  </si>
  <si>
    <t>배</t>
  </si>
  <si>
    <t>玉浦面</t>
  </si>
  <si>
    <t>노비</t>
  </si>
  <si>
    <t>주호</t>
  </si>
  <si>
    <t>연중</t>
  </si>
  <si>
    <t>김노동</t>
  </si>
  <si>
    <t>玉浦面</t>
  </si>
  <si>
    <t>玉浦面</t>
  </si>
  <si>
    <t>노비</t>
  </si>
  <si>
    <t>주호</t>
  </si>
  <si>
    <t>申</t>
  </si>
  <si>
    <t>신</t>
  </si>
  <si>
    <t>김</t>
  </si>
  <si>
    <t>玉浦面</t>
  </si>
  <si>
    <t>나</t>
  </si>
  <si>
    <t>玉浦面</t>
  </si>
  <si>
    <t>노비</t>
  </si>
  <si>
    <t>주호</t>
  </si>
  <si>
    <t>나</t>
  </si>
  <si>
    <t>玉浦面</t>
  </si>
  <si>
    <t>노비</t>
  </si>
  <si>
    <t>玉浦面</t>
  </si>
  <si>
    <t>주호</t>
  </si>
  <si>
    <t>장용서</t>
  </si>
  <si>
    <t>玉浦面</t>
  </si>
  <si>
    <t>김</t>
  </si>
  <si>
    <t>玉浦面</t>
  </si>
  <si>
    <t>노비</t>
  </si>
  <si>
    <t>주호</t>
  </si>
  <si>
    <t>玉浦面</t>
  </si>
  <si>
    <t>김</t>
  </si>
  <si>
    <t>玉浦面</t>
  </si>
  <si>
    <t>玉浦面</t>
  </si>
  <si>
    <t>노비</t>
  </si>
  <si>
    <t>나치화고대처</t>
  </si>
  <si>
    <t>주호</t>
  </si>
  <si>
    <t>玉浦面</t>
  </si>
  <si>
    <t>주호</t>
  </si>
  <si>
    <t>김</t>
  </si>
  <si>
    <t>玉浦面</t>
  </si>
  <si>
    <t>玉浦面</t>
  </si>
  <si>
    <t>玉浦面</t>
  </si>
  <si>
    <t>주호</t>
  </si>
  <si>
    <t>玉浦面</t>
  </si>
  <si>
    <t>노비</t>
  </si>
  <si>
    <t>김</t>
  </si>
  <si>
    <t>노비</t>
  </si>
  <si>
    <t>김</t>
  </si>
  <si>
    <t>주호</t>
  </si>
  <si>
    <t>安</t>
  </si>
  <si>
    <t>안</t>
  </si>
  <si>
    <t>玉浦面</t>
  </si>
  <si>
    <t>김</t>
  </si>
  <si>
    <t>玉浦面</t>
  </si>
  <si>
    <t>나</t>
  </si>
  <si>
    <t>노비</t>
  </si>
  <si>
    <t>비</t>
  </si>
  <si>
    <t>복녀</t>
  </si>
  <si>
    <t>1所生</t>
  </si>
  <si>
    <t>주호</t>
  </si>
  <si>
    <t>나</t>
  </si>
  <si>
    <t>玉浦面</t>
  </si>
  <si>
    <t>노비</t>
  </si>
  <si>
    <t>玉浦面</t>
  </si>
  <si>
    <t>주호</t>
  </si>
  <si>
    <t>玉浦面</t>
  </si>
  <si>
    <t>주호</t>
  </si>
  <si>
    <t>玉浦面</t>
  </si>
  <si>
    <t>나</t>
  </si>
  <si>
    <t>玉浦面</t>
  </si>
  <si>
    <t>玉浦面</t>
  </si>
  <si>
    <r>
      <t>都</t>
    </r>
    <r>
      <rPr>
        <sz val="10"/>
        <rFont val="Arial"/>
        <family val="2"/>
      </rPr>
      <t>爕</t>
    </r>
    <r>
      <rPr>
        <sz val="10"/>
        <rFont val="돋움"/>
        <family val="3"/>
      </rPr>
      <t>謨</t>
    </r>
  </si>
  <si>
    <t>玉浦面</t>
  </si>
  <si>
    <t>郭履碩</t>
  </si>
  <si>
    <t>곽이석</t>
  </si>
  <si>
    <t>주호</t>
  </si>
  <si>
    <t>履碩</t>
  </si>
  <si>
    <t>이석</t>
  </si>
  <si>
    <t>玉浦面</t>
  </si>
  <si>
    <t>주호</t>
  </si>
  <si>
    <t>玉浦面</t>
  </si>
  <si>
    <t>김</t>
  </si>
  <si>
    <t>이</t>
  </si>
  <si>
    <t>노비</t>
  </si>
  <si>
    <t>김</t>
  </si>
  <si>
    <t>玉浦面</t>
  </si>
  <si>
    <t>玉浦面</t>
  </si>
  <si>
    <t>노비</t>
  </si>
  <si>
    <t>주호</t>
  </si>
  <si>
    <t>玉浦面</t>
  </si>
  <si>
    <t>김</t>
  </si>
  <si>
    <t>임</t>
  </si>
  <si>
    <t>玉浦面</t>
  </si>
  <si>
    <t>김광준</t>
  </si>
  <si>
    <t>주호</t>
  </si>
  <si>
    <t>나수봉고대자</t>
  </si>
  <si>
    <t>羅</t>
  </si>
  <si>
    <t>나</t>
  </si>
  <si>
    <t>이</t>
  </si>
  <si>
    <t>玉浦面</t>
  </si>
  <si>
    <t>노비</t>
  </si>
  <si>
    <t>신복응고대처</t>
  </si>
  <si>
    <t>玉浦面</t>
  </si>
  <si>
    <t>김</t>
  </si>
  <si>
    <r>
      <rPr>
        <sz val="10"/>
        <rFont val="Arial"/>
        <family val="2"/>
      </rPr>
      <t>閠</t>
    </r>
    <r>
      <rPr>
        <sz val="10"/>
        <rFont val="돋움"/>
        <family val="3"/>
      </rPr>
      <t>魯</t>
    </r>
  </si>
  <si>
    <t>여산</t>
  </si>
  <si>
    <t>玉浦面</t>
  </si>
  <si>
    <t>나치관</t>
  </si>
  <si>
    <t>주호</t>
  </si>
  <si>
    <t>나</t>
  </si>
  <si>
    <t>玉浦面</t>
  </si>
  <si>
    <t>노비</t>
  </si>
  <si>
    <t>玉浦面</t>
  </si>
  <si>
    <t>玉浦面</t>
  </si>
  <si>
    <t>농서</t>
  </si>
  <si>
    <t>주호</t>
  </si>
  <si>
    <t>玉浦面</t>
  </si>
  <si>
    <t>玉浦面</t>
  </si>
  <si>
    <t>노비</t>
  </si>
  <si>
    <t>玉浦面</t>
  </si>
  <si>
    <t>주호</t>
  </si>
  <si>
    <t>임</t>
  </si>
  <si>
    <t>玉浦面</t>
  </si>
  <si>
    <t>이</t>
  </si>
  <si>
    <t>玉浦面</t>
  </si>
  <si>
    <t>심시택고대처</t>
  </si>
  <si>
    <t>임</t>
  </si>
  <si>
    <t>이</t>
  </si>
  <si>
    <t>玉浦面</t>
  </si>
  <si>
    <t>玉浦面</t>
  </si>
  <si>
    <t>玉浦面</t>
  </si>
  <si>
    <t>주호</t>
  </si>
  <si>
    <t>나</t>
  </si>
  <si>
    <t>玉浦面</t>
  </si>
  <si>
    <t>노비</t>
  </si>
  <si>
    <t>주호</t>
  </si>
  <si>
    <t>나</t>
  </si>
  <si>
    <t>노비</t>
  </si>
  <si>
    <t>나</t>
  </si>
  <si>
    <t>김</t>
  </si>
  <si>
    <t>주호</t>
  </si>
  <si>
    <t>이</t>
  </si>
  <si>
    <t>노비</t>
  </si>
  <si>
    <t>주호</t>
  </si>
  <si>
    <t>나</t>
  </si>
  <si>
    <t>성기</t>
  </si>
  <si>
    <t>玉浦面</t>
  </si>
  <si>
    <t>玉浦面</t>
  </si>
  <si>
    <t>노비</t>
  </si>
  <si>
    <t>주호</t>
  </si>
  <si>
    <t>김</t>
  </si>
  <si>
    <t>玉浦面</t>
  </si>
  <si>
    <t>노비</t>
  </si>
  <si>
    <t>주호</t>
  </si>
  <si>
    <t>심</t>
  </si>
  <si>
    <t>玉浦面</t>
  </si>
  <si>
    <t>두연</t>
  </si>
  <si>
    <t>玉浦面</t>
  </si>
  <si>
    <t>노비</t>
  </si>
  <si>
    <t>玉浦面</t>
  </si>
  <si>
    <t>김</t>
  </si>
  <si>
    <t>玉浦面</t>
  </si>
  <si>
    <t>김</t>
  </si>
  <si>
    <t>이</t>
  </si>
  <si>
    <t>선원녹서사낭청</t>
  </si>
  <si>
    <t>玉浦面</t>
  </si>
  <si>
    <t>임</t>
  </si>
  <si>
    <t>의령</t>
  </si>
  <si>
    <t>玉浦面</t>
  </si>
  <si>
    <t>김상지</t>
  </si>
  <si>
    <t>이</t>
  </si>
  <si>
    <t>주호</t>
  </si>
  <si>
    <t>김</t>
  </si>
  <si>
    <t>노비</t>
  </si>
  <si>
    <t>이</t>
  </si>
  <si>
    <t>玉浦面</t>
  </si>
  <si>
    <t>김</t>
  </si>
  <si>
    <t>연손</t>
  </si>
  <si>
    <t>김</t>
  </si>
  <si>
    <t>이</t>
  </si>
  <si>
    <t>노비</t>
  </si>
  <si>
    <t>주호</t>
  </si>
  <si>
    <t>김</t>
  </si>
  <si>
    <r>
      <rPr>
        <sz val="10"/>
        <rFont val="Arial"/>
        <family val="2"/>
      </rPr>
      <t>冑</t>
    </r>
    <r>
      <rPr>
        <sz val="10"/>
        <rFont val="돋움"/>
        <family val="3"/>
      </rPr>
      <t>馥</t>
    </r>
  </si>
  <si>
    <t>노비</t>
  </si>
  <si>
    <t>김시동</t>
  </si>
  <si>
    <t>이</t>
  </si>
  <si>
    <t>주호</t>
  </si>
  <si>
    <t>김</t>
  </si>
  <si>
    <t>이</t>
  </si>
  <si>
    <t>玉浦面</t>
  </si>
  <si>
    <t>주호</t>
  </si>
  <si>
    <t>玉浦面</t>
  </si>
  <si>
    <t>김</t>
  </si>
  <si>
    <t>玉浦面</t>
  </si>
  <si>
    <t>玉浦面</t>
  </si>
  <si>
    <t>주호</t>
  </si>
  <si>
    <t>이</t>
  </si>
  <si>
    <t>玉浦面</t>
  </si>
  <si>
    <t>김</t>
  </si>
  <si>
    <t>노비</t>
  </si>
  <si>
    <t>자처</t>
  </si>
  <si>
    <t>김상문</t>
  </si>
  <si>
    <t>주호</t>
  </si>
  <si>
    <t>김</t>
  </si>
  <si>
    <t>玉浦面</t>
  </si>
  <si>
    <t>玉浦面</t>
  </si>
  <si>
    <t>주호</t>
  </si>
  <si>
    <t>김</t>
  </si>
  <si>
    <t>임</t>
  </si>
  <si>
    <t>玉浦面</t>
  </si>
  <si>
    <t>玉浦面</t>
  </si>
  <si>
    <t>이</t>
  </si>
  <si>
    <t>노비</t>
  </si>
  <si>
    <t>김</t>
  </si>
  <si>
    <t>유</t>
  </si>
  <si>
    <t>주호</t>
  </si>
  <si>
    <t>吳</t>
  </si>
  <si>
    <t>오</t>
  </si>
  <si>
    <t>玉浦面</t>
  </si>
  <si>
    <t>玉浦面</t>
  </si>
  <si>
    <t>노비</t>
  </si>
  <si>
    <t>김이상</t>
  </si>
  <si>
    <t>玉浦面</t>
  </si>
  <si>
    <t>임</t>
  </si>
  <si>
    <t>이시세</t>
  </si>
  <si>
    <t>주호</t>
  </si>
  <si>
    <t>이</t>
  </si>
  <si>
    <r>
      <rPr>
        <sz val="10"/>
        <rFont val="Arial"/>
        <family val="2"/>
      </rPr>
      <t>献</t>
    </r>
    <r>
      <rPr>
        <sz val="10"/>
        <rFont val="돋움"/>
        <family val="3"/>
      </rPr>
      <t>鳳</t>
    </r>
  </si>
  <si>
    <t>노비</t>
  </si>
  <si>
    <t>이</t>
  </si>
  <si>
    <t>노비</t>
  </si>
  <si>
    <t>이</t>
  </si>
  <si>
    <t>玉浦面</t>
  </si>
  <si>
    <t>임</t>
  </si>
  <si>
    <t>주호</t>
  </si>
  <si>
    <t>申</t>
  </si>
  <si>
    <t>신</t>
  </si>
  <si>
    <t>玉浦面</t>
  </si>
  <si>
    <t>노비</t>
  </si>
  <si>
    <t>낭청</t>
  </si>
  <si>
    <t>주호</t>
  </si>
  <si>
    <t>김</t>
  </si>
  <si>
    <t>玉浦面</t>
  </si>
  <si>
    <t>노비</t>
  </si>
  <si>
    <t>유</t>
  </si>
  <si>
    <t>주호</t>
  </si>
  <si>
    <t>임</t>
  </si>
  <si>
    <t>玉浦面</t>
  </si>
  <si>
    <r>
      <rPr>
        <sz val="10"/>
        <rFont val="FangSong"/>
        <family val="3"/>
      </rPr>
      <t>氵</t>
    </r>
    <r>
      <rPr>
        <sz val="10"/>
        <rFont val="돋움"/>
        <family val="3"/>
      </rPr>
      <t>+班</t>
    </r>
  </si>
  <si>
    <t>반</t>
  </si>
  <si>
    <t>유학이계민고대처</t>
  </si>
  <si>
    <t>나</t>
  </si>
  <si>
    <t>하용기</t>
  </si>
  <si>
    <t>玉浦面</t>
  </si>
  <si>
    <t>이</t>
  </si>
  <si>
    <t>연경</t>
  </si>
  <si>
    <t>유점발</t>
  </si>
  <si>
    <t>玉浦面</t>
  </si>
  <si>
    <t>玉浦面</t>
  </si>
  <si>
    <t>주호</t>
  </si>
  <si>
    <t>문용손</t>
  </si>
  <si>
    <t>玉浦面</t>
  </si>
  <si>
    <t>玉浦面</t>
  </si>
  <si>
    <t>노비</t>
  </si>
  <si>
    <t>주호</t>
  </si>
  <si>
    <t>玉浦面</t>
  </si>
  <si>
    <t>김</t>
  </si>
  <si>
    <t>주호</t>
  </si>
  <si>
    <t>김</t>
  </si>
  <si>
    <t>玉浦面</t>
  </si>
  <si>
    <t>이</t>
  </si>
  <si>
    <t>노비</t>
  </si>
  <si>
    <r>
      <t>申德</t>
    </r>
    <r>
      <rPr>
        <sz val="10"/>
        <color indexed="8"/>
        <rFont val="새바탕"/>
        <family val="1"/>
      </rPr>
      <t>裭</t>
    </r>
  </si>
  <si>
    <t>주호</t>
  </si>
  <si>
    <t>玉浦面</t>
  </si>
  <si>
    <t>이</t>
  </si>
  <si>
    <t>노비</t>
  </si>
  <si>
    <t>玉浦面</t>
  </si>
  <si>
    <t>주호</t>
  </si>
  <si>
    <t>노비</t>
  </si>
  <si>
    <t>주호</t>
  </si>
  <si>
    <t>나</t>
  </si>
  <si>
    <t>노비</t>
  </si>
  <si>
    <t>朴</t>
  </si>
  <si>
    <t>박</t>
  </si>
  <si>
    <t>이수민</t>
  </si>
  <si>
    <t>이</t>
  </si>
  <si>
    <t>玉浦面</t>
  </si>
  <si>
    <t>김</t>
  </si>
  <si>
    <t>玉浦面</t>
  </si>
  <si>
    <t>玉浦面</t>
  </si>
  <si>
    <t>玉浦面</t>
  </si>
  <si>
    <t>玉浦面</t>
  </si>
  <si>
    <t>천택근</t>
  </si>
  <si>
    <t>주호</t>
  </si>
  <si>
    <t>千</t>
  </si>
  <si>
    <t>천</t>
  </si>
  <si>
    <t>玉浦面</t>
  </si>
  <si>
    <r>
      <rPr>
        <sz val="10"/>
        <rFont val="Arial"/>
        <family val="2"/>
      </rPr>
      <t>継</t>
    </r>
    <r>
      <rPr>
        <sz val="10"/>
        <rFont val="돋움"/>
        <family val="3"/>
      </rPr>
      <t>郁</t>
    </r>
  </si>
  <si>
    <t>이성득고대자</t>
  </si>
  <si>
    <t>李</t>
  </si>
  <si>
    <t>이</t>
  </si>
  <si>
    <t>玉浦面</t>
  </si>
  <si>
    <t>임</t>
  </si>
  <si>
    <t>申</t>
  </si>
  <si>
    <t>신</t>
  </si>
  <si>
    <t>나</t>
  </si>
  <si>
    <r>
      <rPr>
        <sz val="10"/>
        <rFont val="Arial"/>
        <family val="2"/>
      </rPr>
      <t>荆</t>
    </r>
    <r>
      <rPr>
        <sz val="10"/>
        <rFont val="돋움"/>
        <family val="3"/>
      </rPr>
      <t>伯</t>
    </r>
  </si>
  <si>
    <t>노비</t>
  </si>
  <si>
    <t>吳</t>
  </si>
  <si>
    <t>오</t>
  </si>
  <si>
    <t>김</t>
  </si>
  <si>
    <t>玉浦面</t>
  </si>
  <si>
    <t>이학연</t>
  </si>
  <si>
    <t>이</t>
  </si>
  <si>
    <t>주호</t>
  </si>
  <si>
    <t>朴</t>
  </si>
  <si>
    <t>박</t>
  </si>
  <si>
    <t>玉浦面</t>
  </si>
  <si>
    <t>玉浦面</t>
  </si>
  <si>
    <t>주호</t>
  </si>
  <si>
    <t>이</t>
  </si>
  <si>
    <t>玉浦面</t>
  </si>
  <si>
    <t>노비</t>
  </si>
  <si>
    <t>3所生</t>
  </si>
  <si>
    <t>1所生</t>
  </si>
  <si>
    <t>2所生</t>
  </si>
  <si>
    <t>이</t>
  </si>
  <si>
    <t>김두상</t>
  </si>
  <si>
    <t>김</t>
  </si>
  <si>
    <t>玉浦面</t>
  </si>
  <si>
    <t>玉浦面</t>
  </si>
  <si>
    <t>주호</t>
  </si>
  <si>
    <t>김</t>
  </si>
  <si>
    <t>玉浦面</t>
  </si>
  <si>
    <t>이</t>
  </si>
  <si>
    <t>노비</t>
  </si>
  <si>
    <t>玉浦面</t>
  </si>
  <si>
    <t>임</t>
  </si>
  <si>
    <t>조용기</t>
  </si>
  <si>
    <t>玉浦面</t>
  </si>
  <si>
    <t>주호</t>
  </si>
  <si>
    <t>연돌</t>
  </si>
  <si>
    <t>연석</t>
  </si>
  <si>
    <t>이</t>
  </si>
  <si>
    <t>노비</t>
  </si>
  <si>
    <t>주호</t>
  </si>
  <si>
    <t>노비</t>
  </si>
  <si>
    <t>玉浦面</t>
  </si>
  <si>
    <t>속</t>
  </si>
  <si>
    <t>鳳巾+夾</t>
  </si>
  <si>
    <t>봉협</t>
  </si>
  <si>
    <t>玉浦面</t>
  </si>
  <si>
    <t>주호</t>
  </si>
  <si>
    <t>玉浦面</t>
  </si>
  <si>
    <t>주호</t>
  </si>
  <si>
    <t>김</t>
  </si>
  <si>
    <t>노비</t>
  </si>
  <si>
    <t>주호</t>
  </si>
  <si>
    <t>노비</t>
  </si>
  <si>
    <t>김상인고대자</t>
  </si>
  <si>
    <t>金</t>
  </si>
  <si>
    <t>玉浦面</t>
  </si>
  <si>
    <t>業儒</t>
  </si>
  <si>
    <t>업유</t>
  </si>
  <si>
    <t>전성택</t>
  </si>
  <si>
    <t>全</t>
  </si>
  <si>
    <t>전</t>
  </si>
  <si>
    <t>주호</t>
  </si>
  <si>
    <t>최용백</t>
  </si>
  <si>
    <t>玉浦面</t>
  </si>
  <si>
    <t>노비</t>
  </si>
  <si>
    <t>朴</t>
  </si>
  <si>
    <t>박</t>
  </si>
  <si>
    <t>玉浦面</t>
  </si>
  <si>
    <t>이</t>
  </si>
  <si>
    <t>玉浦面</t>
  </si>
  <si>
    <r>
      <t>申王+</t>
    </r>
    <r>
      <rPr>
        <sz val="10"/>
        <color indexed="8"/>
        <rFont val="새바탕"/>
        <family val="1"/>
      </rPr>
      <t>畐</t>
    </r>
  </si>
  <si>
    <r>
      <t>王+</t>
    </r>
    <r>
      <rPr>
        <sz val="10"/>
        <rFont val="FangSong"/>
        <family val="3"/>
      </rPr>
      <t>畐</t>
    </r>
  </si>
  <si>
    <t>핍</t>
  </si>
  <si>
    <t>택연</t>
  </si>
  <si>
    <t>이</t>
  </si>
  <si>
    <t>千</t>
  </si>
  <si>
    <t>천</t>
  </si>
  <si>
    <t>김</t>
  </si>
  <si>
    <t>김흥득고대자</t>
  </si>
  <si>
    <t>주호</t>
  </si>
  <si>
    <t>金</t>
  </si>
  <si>
    <t>김</t>
  </si>
  <si>
    <t>玉浦面</t>
  </si>
  <si>
    <t>김</t>
  </si>
  <si>
    <t>김</t>
  </si>
  <si>
    <t>주호</t>
  </si>
  <si>
    <t>김</t>
  </si>
  <si>
    <t>이</t>
  </si>
  <si>
    <t>노비</t>
  </si>
  <si>
    <t>玉浦面</t>
  </si>
  <si>
    <t>玉浦面</t>
  </si>
  <si>
    <t>주호</t>
  </si>
  <si>
    <t>이</t>
  </si>
  <si>
    <t>의령</t>
  </si>
  <si>
    <t>玉浦面</t>
  </si>
  <si>
    <t>노비</t>
  </si>
  <si>
    <t>玉浦面</t>
  </si>
  <si>
    <t>이</t>
  </si>
  <si>
    <t>玉浦面</t>
  </si>
  <si>
    <t>주호</t>
  </si>
  <si>
    <t>이</t>
  </si>
  <si>
    <t>玉浦面</t>
  </si>
  <si>
    <t>이</t>
  </si>
  <si>
    <t>임</t>
  </si>
  <si>
    <t>주호</t>
  </si>
  <si>
    <t>노비</t>
  </si>
  <si>
    <t>玉浦面</t>
  </si>
  <si>
    <t>나</t>
  </si>
  <si>
    <t>이</t>
  </si>
  <si>
    <t>주호</t>
  </si>
  <si>
    <t>김</t>
  </si>
  <si>
    <t>광열</t>
  </si>
  <si>
    <t>玉浦面</t>
  </si>
  <si>
    <t>임</t>
  </si>
  <si>
    <t>노비</t>
  </si>
  <si>
    <t>주호</t>
  </si>
  <si>
    <t>김</t>
  </si>
  <si>
    <t>노비</t>
  </si>
  <si>
    <t>임</t>
  </si>
  <si>
    <t>용보</t>
  </si>
  <si>
    <r>
      <rPr>
        <sz val="10"/>
        <rFont val="Arial"/>
        <family val="2"/>
      </rPr>
      <t>鉄</t>
    </r>
    <r>
      <rPr>
        <sz val="10"/>
        <rFont val="돋움"/>
        <family val="3"/>
      </rPr>
      <t>能</t>
    </r>
  </si>
  <si>
    <t>노비</t>
  </si>
  <si>
    <t>노비</t>
  </si>
  <si>
    <r>
      <rPr>
        <sz val="10"/>
        <rFont val="Arial"/>
        <family val="2"/>
      </rPr>
      <t>礼</t>
    </r>
    <r>
      <rPr>
        <sz val="10"/>
        <rFont val="돋움"/>
        <family val="3"/>
      </rPr>
      <t>正</t>
    </r>
  </si>
  <si>
    <t>예정</t>
  </si>
  <si>
    <t>용백</t>
  </si>
  <si>
    <t>玉浦面</t>
  </si>
  <si>
    <t>玉浦面</t>
  </si>
  <si>
    <t>주호</t>
  </si>
  <si>
    <t>이연문</t>
  </si>
  <si>
    <t>玉浦面</t>
  </si>
  <si>
    <t>玉浦面</t>
  </si>
  <si>
    <t>노비</t>
  </si>
  <si>
    <t>임</t>
  </si>
  <si>
    <t>玉浦面</t>
  </si>
  <si>
    <t>이</t>
  </si>
  <si>
    <t>김</t>
  </si>
  <si>
    <t>주호</t>
  </si>
  <si>
    <t>이</t>
  </si>
  <si>
    <t>김</t>
  </si>
  <si>
    <t>노비</t>
  </si>
  <si>
    <t>千</t>
  </si>
  <si>
    <t>천</t>
  </si>
  <si>
    <t>申</t>
  </si>
  <si>
    <t>신</t>
  </si>
  <si>
    <t>택연</t>
  </si>
  <si>
    <t>玉浦面</t>
  </si>
  <si>
    <t>祿之</t>
  </si>
  <si>
    <t>녹지</t>
  </si>
  <si>
    <t>이</t>
  </si>
  <si>
    <t>이</t>
  </si>
  <si>
    <t>연복</t>
  </si>
  <si>
    <t>용득</t>
  </si>
  <si>
    <r>
      <t>崔</t>
    </r>
    <r>
      <rPr>
        <sz val="10"/>
        <rFont val="Arial"/>
        <family val="2"/>
      </rPr>
      <t>荆</t>
    </r>
    <r>
      <rPr>
        <sz val="10"/>
        <rFont val="돋움"/>
        <family val="3"/>
      </rPr>
      <t>伯</t>
    </r>
  </si>
  <si>
    <r>
      <t>世</t>
    </r>
    <r>
      <rPr>
        <sz val="10"/>
        <rFont val="FangSong"/>
        <family val="3"/>
      </rPr>
      <t>礻</t>
    </r>
    <r>
      <rPr>
        <sz val="10"/>
        <rFont val="돋움"/>
        <family val="3"/>
      </rPr>
      <t>+卓</t>
    </r>
  </si>
  <si>
    <t>세탁</t>
  </si>
  <si>
    <t>주호</t>
  </si>
  <si>
    <t>노비</t>
  </si>
  <si>
    <t>영산</t>
  </si>
  <si>
    <t>양</t>
  </si>
  <si>
    <t>玉浦面</t>
  </si>
  <si>
    <t>鄭惠龍</t>
  </si>
  <si>
    <t>정혜룡</t>
  </si>
  <si>
    <t>惠龍</t>
  </si>
  <si>
    <t>영산</t>
  </si>
  <si>
    <t>노비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</si>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</sst>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color indexed="8"/>
      <name val="새바탕"/>
      <family val="1"/>
    </font>
    <font>
      <sz val="10"/>
      <name val="FangSong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10"/>
      <name val="돋움"/>
      <family val="3"/>
    </font>
    <font>
      <b/>
      <sz val="10"/>
      <color indexed="8"/>
      <name val="돋움"/>
      <family val="3"/>
    </font>
    <font>
      <sz val="10"/>
      <color indexed="30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00"/>
      <name val="돋움"/>
      <family val="3"/>
    </font>
    <font>
      <b/>
      <sz val="10"/>
      <color rgb="FF000000"/>
      <name val="돋움"/>
      <family val="3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7" fillId="33" borderId="0" xfId="0" applyFont="1" applyFill="1" applyAlignment="1">
      <alignment horizontal="center" vertical="top"/>
    </xf>
    <xf numFmtId="0" fontId="46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47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8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 customHeight="1"/>
  <cols>
    <col min="1" max="1" width="18.7109375" style="6" customWidth="1"/>
    <col min="2" max="2" width="4.7109375" style="2" customWidth="1"/>
    <col min="3" max="4" width="8.7109375" style="2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00390625" style="1" customWidth="1"/>
  </cols>
  <sheetData>
    <row r="1" spans="1:73" s="5" customFormat="1" ht="13.5" customHeight="1">
      <c r="A1" s="3" t="s">
        <v>0</v>
      </c>
      <c r="B1" s="4" t="s">
        <v>3405</v>
      </c>
      <c r="C1" s="4" t="s">
        <v>3406</v>
      </c>
      <c r="D1" s="4" t="s">
        <v>3407</v>
      </c>
      <c r="E1" s="4" t="s">
        <v>3408</v>
      </c>
      <c r="F1" s="5" t="s">
        <v>1</v>
      </c>
      <c r="G1" s="5" t="s">
        <v>2</v>
      </c>
      <c r="H1" s="5" t="s">
        <v>1862</v>
      </c>
      <c r="I1" s="5" t="s">
        <v>3</v>
      </c>
      <c r="J1" s="5" t="s">
        <v>4</v>
      </c>
      <c r="K1" s="5" t="s">
        <v>1887</v>
      </c>
      <c r="L1" s="5" t="s">
        <v>5</v>
      </c>
      <c r="M1" s="4" t="s">
        <v>3409</v>
      </c>
      <c r="N1" s="4" t="s">
        <v>3410</v>
      </c>
      <c r="O1" s="5" t="s">
        <v>6</v>
      </c>
      <c r="P1" s="5" t="s">
        <v>1888</v>
      </c>
      <c r="Q1" s="5" t="s">
        <v>7</v>
      </c>
      <c r="R1" s="5" t="s">
        <v>1909</v>
      </c>
      <c r="S1" s="5" t="s">
        <v>8</v>
      </c>
      <c r="T1" s="5" t="s">
        <v>1926</v>
      </c>
      <c r="U1" s="5" t="s">
        <v>9</v>
      </c>
      <c r="V1" s="5" t="s">
        <v>1953</v>
      </c>
      <c r="W1" s="5" t="s">
        <v>10</v>
      </c>
      <c r="X1" s="5" t="s">
        <v>1981</v>
      </c>
      <c r="Y1" s="5" t="s">
        <v>11</v>
      </c>
      <c r="Z1" s="5" t="s">
        <v>2387</v>
      </c>
      <c r="AA1" s="5" t="s">
        <v>12</v>
      </c>
      <c r="AB1" s="5" t="s">
        <v>2395</v>
      </c>
      <c r="AC1" s="5" t="s">
        <v>13</v>
      </c>
      <c r="AD1" s="5" t="s">
        <v>14</v>
      </c>
      <c r="AE1" s="5" t="s">
        <v>2454</v>
      </c>
      <c r="AF1" s="5" t="s">
        <v>15</v>
      </c>
      <c r="AG1" s="5" t="s">
        <v>2460</v>
      </c>
      <c r="AH1" s="5" t="s">
        <v>16</v>
      </c>
      <c r="AI1" s="5" t="s">
        <v>2465</v>
      </c>
      <c r="AJ1" s="5" t="s">
        <v>17</v>
      </c>
      <c r="AK1" s="5" t="s">
        <v>2467</v>
      </c>
      <c r="AL1" s="5" t="s">
        <v>18</v>
      </c>
      <c r="AM1" s="5" t="s">
        <v>2519</v>
      </c>
      <c r="AN1" s="5" t="s">
        <v>19</v>
      </c>
      <c r="AO1" s="5" t="s">
        <v>2520</v>
      </c>
      <c r="AP1" s="5" t="s">
        <v>20</v>
      </c>
      <c r="AQ1" s="5" t="s">
        <v>2521</v>
      </c>
      <c r="AR1" s="5" t="s">
        <v>21</v>
      </c>
      <c r="AS1" s="5" t="s">
        <v>2522</v>
      </c>
      <c r="AT1" s="5" t="s">
        <v>22</v>
      </c>
      <c r="AU1" s="5" t="s">
        <v>2526</v>
      </c>
      <c r="AV1" s="5" t="s">
        <v>23</v>
      </c>
      <c r="AW1" s="5" t="s">
        <v>2769</v>
      </c>
      <c r="AX1" s="5" t="s">
        <v>24</v>
      </c>
      <c r="AY1" s="5" t="s">
        <v>2770</v>
      </c>
      <c r="AZ1" s="5" t="s">
        <v>25</v>
      </c>
      <c r="BA1" s="5" t="s">
        <v>2773</v>
      </c>
      <c r="BB1" s="5" t="s">
        <v>26</v>
      </c>
      <c r="BC1" s="5" t="s">
        <v>2774</v>
      </c>
      <c r="BD1" s="5" t="s">
        <v>27</v>
      </c>
      <c r="BE1" s="5" t="s">
        <v>2775</v>
      </c>
      <c r="BF1" s="5" t="s">
        <v>28</v>
      </c>
      <c r="BG1" s="5" t="s">
        <v>29</v>
      </c>
      <c r="BH1" s="5" t="s">
        <v>2784</v>
      </c>
      <c r="BI1" s="5" t="s">
        <v>30</v>
      </c>
      <c r="BJ1" s="5" t="s">
        <v>2999</v>
      </c>
      <c r="BK1" s="5" t="s">
        <v>31</v>
      </c>
      <c r="BL1" s="5" t="s">
        <v>3002</v>
      </c>
      <c r="BM1" s="5" t="s">
        <v>32</v>
      </c>
      <c r="BN1" s="5" t="s">
        <v>3194</v>
      </c>
      <c r="BO1" s="5" t="s">
        <v>33</v>
      </c>
      <c r="BP1" s="5" t="s">
        <v>3195</v>
      </c>
      <c r="BQ1" s="5" t="s">
        <v>34</v>
      </c>
      <c r="BR1" s="5" t="s">
        <v>3377</v>
      </c>
      <c r="BS1" s="5" t="s">
        <v>35</v>
      </c>
      <c r="BT1" s="5" t="s">
        <v>3404</v>
      </c>
      <c r="BU1" s="5" t="s">
        <v>4484</v>
      </c>
    </row>
    <row r="2" spans="1:72" ht="13.5" customHeight="1">
      <c r="A2" s="6" t="str">
        <f aca="true" t="shared" si="0" ref="A2:A16">HYPERLINK("http://kyu.snu.ac.kr/sdhj/index.jsp?type=hj/GK14719_00IH_0001_0003.jpg","1837_옥포면_0003")</f>
        <v>1837_옥포면_0003</v>
      </c>
      <c r="B2" s="2">
        <v>1837</v>
      </c>
      <c r="C2" s="2" t="s">
        <v>3892</v>
      </c>
      <c r="D2" s="2" t="s">
        <v>3422</v>
      </c>
      <c r="E2" s="2">
        <v>1</v>
      </c>
      <c r="F2" s="1">
        <v>1</v>
      </c>
      <c r="G2" s="1" t="s">
        <v>3893</v>
      </c>
      <c r="H2" s="1" t="s">
        <v>3894</v>
      </c>
      <c r="I2" s="1">
        <v>1</v>
      </c>
      <c r="J2" s="1" t="s">
        <v>36</v>
      </c>
      <c r="K2" s="1" t="s">
        <v>3895</v>
      </c>
      <c r="L2" s="1">
        <v>1</v>
      </c>
      <c r="M2" s="2" t="s">
        <v>36</v>
      </c>
      <c r="N2" s="2" t="s">
        <v>3423</v>
      </c>
      <c r="T2" s="1" t="s">
        <v>3896</v>
      </c>
      <c r="U2" s="1" t="s">
        <v>37</v>
      </c>
      <c r="V2" s="1" t="s">
        <v>1928</v>
      </c>
      <c r="W2" s="1" t="s">
        <v>38</v>
      </c>
      <c r="X2" s="1" t="s">
        <v>3897</v>
      </c>
      <c r="Y2" s="1" t="s">
        <v>39</v>
      </c>
      <c r="Z2" s="1" t="s">
        <v>2386</v>
      </c>
      <c r="AC2" s="1">
        <v>58</v>
      </c>
      <c r="AD2" s="1" t="s">
        <v>40</v>
      </c>
      <c r="AE2" s="1" t="s">
        <v>2431</v>
      </c>
      <c r="AJ2" s="1" t="s">
        <v>17</v>
      </c>
      <c r="AK2" s="1" t="s">
        <v>2467</v>
      </c>
      <c r="AL2" s="1" t="s">
        <v>41</v>
      </c>
      <c r="AM2" s="1" t="s">
        <v>2506</v>
      </c>
      <c r="AT2" s="1" t="s">
        <v>42</v>
      </c>
      <c r="AU2" s="1" t="s">
        <v>2523</v>
      </c>
      <c r="AV2" s="1" t="s">
        <v>43</v>
      </c>
      <c r="AW2" s="1" t="s">
        <v>2724</v>
      </c>
      <c r="BG2" s="1" t="s">
        <v>42</v>
      </c>
      <c r="BH2" s="1" t="s">
        <v>2523</v>
      </c>
      <c r="BI2" s="1" t="s">
        <v>44</v>
      </c>
      <c r="BJ2" s="1" t="s">
        <v>2956</v>
      </c>
      <c r="BK2" s="1" t="s">
        <v>42</v>
      </c>
      <c r="BL2" s="1" t="s">
        <v>2523</v>
      </c>
      <c r="BM2" s="1" t="s">
        <v>45</v>
      </c>
      <c r="BN2" s="1" t="s">
        <v>3153</v>
      </c>
      <c r="BO2" s="1" t="s">
        <v>42</v>
      </c>
      <c r="BP2" s="1" t="s">
        <v>2523</v>
      </c>
      <c r="BQ2" s="1" t="s">
        <v>46</v>
      </c>
      <c r="BR2" s="1" t="s">
        <v>3557</v>
      </c>
      <c r="BS2" s="1" t="s">
        <v>47</v>
      </c>
      <c r="BT2" s="1" t="s">
        <v>2484</v>
      </c>
    </row>
    <row r="3" spans="1:72" ht="13.5" customHeight="1">
      <c r="A3" s="6" t="str">
        <f t="shared" si="0"/>
        <v>1837_옥포면_0003</v>
      </c>
      <c r="B3" s="2">
        <v>1837</v>
      </c>
      <c r="C3" s="2" t="s">
        <v>3898</v>
      </c>
      <c r="D3" s="2" t="s">
        <v>3422</v>
      </c>
      <c r="E3" s="2">
        <v>2</v>
      </c>
      <c r="F3" s="1">
        <v>1</v>
      </c>
      <c r="G3" s="1" t="s">
        <v>3420</v>
      </c>
      <c r="H3" s="1" t="s">
        <v>3421</v>
      </c>
      <c r="I3" s="1">
        <v>1</v>
      </c>
      <c r="L3" s="1">
        <v>1</v>
      </c>
      <c r="M3" s="2" t="s">
        <v>36</v>
      </c>
      <c r="N3" s="2" t="s">
        <v>3423</v>
      </c>
      <c r="S3" s="1" t="s">
        <v>48</v>
      </c>
      <c r="T3" s="1" t="s">
        <v>1911</v>
      </c>
      <c r="W3" s="1" t="s">
        <v>49</v>
      </c>
      <c r="X3" s="1" t="s">
        <v>1966</v>
      </c>
      <c r="Y3" s="1" t="s">
        <v>50</v>
      </c>
      <c r="Z3" s="1" t="s">
        <v>1995</v>
      </c>
      <c r="AC3" s="1">
        <v>60</v>
      </c>
      <c r="AD3" s="1" t="s">
        <v>51</v>
      </c>
      <c r="AE3" s="1" t="s">
        <v>2446</v>
      </c>
      <c r="AJ3" s="1" t="s">
        <v>52</v>
      </c>
      <c r="AK3" s="1" t="s">
        <v>2466</v>
      </c>
      <c r="AL3" s="1" t="s">
        <v>53</v>
      </c>
      <c r="AM3" s="1" t="s">
        <v>2506</v>
      </c>
      <c r="AT3" s="1" t="s">
        <v>42</v>
      </c>
      <c r="AU3" s="1" t="s">
        <v>2523</v>
      </c>
      <c r="AV3" s="1" t="s">
        <v>54</v>
      </c>
      <c r="AW3" s="1" t="s">
        <v>2768</v>
      </c>
      <c r="BG3" s="1" t="s">
        <v>42</v>
      </c>
      <c r="BH3" s="1" t="s">
        <v>2523</v>
      </c>
      <c r="BI3" s="1" t="s">
        <v>55</v>
      </c>
      <c r="BJ3" s="1" t="s">
        <v>2998</v>
      </c>
      <c r="BK3" s="1" t="s">
        <v>42</v>
      </c>
      <c r="BL3" s="1" t="s">
        <v>2523</v>
      </c>
      <c r="BM3" s="1" t="s">
        <v>56</v>
      </c>
      <c r="BN3" s="1" t="s">
        <v>3193</v>
      </c>
      <c r="BO3" s="1" t="s">
        <v>42</v>
      </c>
      <c r="BP3" s="1" t="s">
        <v>2523</v>
      </c>
      <c r="BQ3" s="1" t="s">
        <v>57</v>
      </c>
      <c r="BR3" s="1" t="s">
        <v>3376</v>
      </c>
      <c r="BS3" s="1" t="s">
        <v>58</v>
      </c>
      <c r="BT3" s="1" t="s">
        <v>2461</v>
      </c>
    </row>
    <row r="4" spans="1:31" ht="13.5" customHeight="1">
      <c r="A4" s="6" t="str">
        <f t="shared" si="0"/>
        <v>1837_옥포면_0003</v>
      </c>
      <c r="B4" s="2">
        <v>1837</v>
      </c>
      <c r="C4" s="2" t="s">
        <v>3899</v>
      </c>
      <c r="D4" s="2" t="s">
        <v>3422</v>
      </c>
      <c r="E4" s="2">
        <v>3</v>
      </c>
      <c r="F4" s="1">
        <v>1</v>
      </c>
      <c r="G4" s="1" t="s">
        <v>3420</v>
      </c>
      <c r="H4" s="1" t="s">
        <v>3421</v>
      </c>
      <c r="I4" s="1">
        <v>1</v>
      </c>
      <c r="L4" s="1">
        <v>1</v>
      </c>
      <c r="M4" s="2" t="s">
        <v>36</v>
      </c>
      <c r="N4" s="2" t="s">
        <v>3423</v>
      </c>
      <c r="S4" s="1" t="s">
        <v>59</v>
      </c>
      <c r="T4" s="1" t="s">
        <v>1912</v>
      </c>
      <c r="U4" s="1" t="s">
        <v>37</v>
      </c>
      <c r="V4" s="1" t="s">
        <v>1928</v>
      </c>
      <c r="Y4" s="1" t="s">
        <v>60</v>
      </c>
      <c r="Z4" s="1" t="s">
        <v>2385</v>
      </c>
      <c r="AC4" s="1">
        <v>34</v>
      </c>
      <c r="AD4" s="1" t="s">
        <v>61</v>
      </c>
      <c r="AE4" s="1" t="s">
        <v>2404</v>
      </c>
    </row>
    <row r="5" spans="1:31" ht="13.5" customHeight="1">
      <c r="A5" s="6" t="str">
        <f t="shared" si="0"/>
        <v>1837_옥포면_0003</v>
      </c>
      <c r="B5" s="2">
        <v>1837</v>
      </c>
      <c r="C5" s="2" t="s">
        <v>3900</v>
      </c>
      <c r="D5" s="2" t="s">
        <v>3422</v>
      </c>
      <c r="E5" s="2">
        <v>4</v>
      </c>
      <c r="F5" s="1">
        <v>1</v>
      </c>
      <c r="G5" s="1" t="s">
        <v>3420</v>
      </c>
      <c r="H5" s="1" t="s">
        <v>3421</v>
      </c>
      <c r="I5" s="1">
        <v>1</v>
      </c>
      <c r="L5" s="1">
        <v>1</v>
      </c>
      <c r="M5" s="2" t="s">
        <v>36</v>
      </c>
      <c r="N5" s="2" t="s">
        <v>3423</v>
      </c>
      <c r="S5" s="1" t="s">
        <v>62</v>
      </c>
      <c r="T5" s="1" t="s">
        <v>1917</v>
      </c>
      <c r="W5" s="1" t="s">
        <v>63</v>
      </c>
      <c r="X5" s="1" t="s">
        <v>1965</v>
      </c>
      <c r="Y5" s="1" t="s">
        <v>50</v>
      </c>
      <c r="Z5" s="1" t="s">
        <v>1995</v>
      </c>
      <c r="AC5" s="1">
        <v>35</v>
      </c>
      <c r="AD5" s="1" t="s">
        <v>64</v>
      </c>
      <c r="AE5" s="1" t="s">
        <v>2397</v>
      </c>
    </row>
    <row r="6" spans="1:31" ht="13.5" customHeight="1">
      <c r="A6" s="6" t="str">
        <f t="shared" si="0"/>
        <v>1837_옥포면_0003</v>
      </c>
      <c r="B6" s="2">
        <v>1837</v>
      </c>
      <c r="C6" s="2" t="s">
        <v>3900</v>
      </c>
      <c r="D6" s="2" t="s">
        <v>3422</v>
      </c>
      <c r="E6" s="2">
        <v>5</v>
      </c>
      <c r="F6" s="1">
        <v>1</v>
      </c>
      <c r="G6" s="1" t="s">
        <v>3420</v>
      </c>
      <c r="H6" s="1" t="s">
        <v>3421</v>
      </c>
      <c r="I6" s="1">
        <v>1</v>
      </c>
      <c r="L6" s="1">
        <v>1</v>
      </c>
      <c r="M6" s="2" t="s">
        <v>36</v>
      </c>
      <c r="N6" s="2" t="s">
        <v>3423</v>
      </c>
      <c r="S6" s="1" t="s">
        <v>59</v>
      </c>
      <c r="T6" s="1" t="s">
        <v>1912</v>
      </c>
      <c r="U6" s="1" t="s">
        <v>37</v>
      </c>
      <c r="V6" s="1" t="s">
        <v>1928</v>
      </c>
      <c r="Y6" s="1" t="s">
        <v>65</v>
      </c>
      <c r="Z6" s="1" t="s">
        <v>2384</v>
      </c>
      <c r="AC6" s="1">
        <v>15</v>
      </c>
      <c r="AD6" s="1" t="s">
        <v>66</v>
      </c>
      <c r="AE6" s="1" t="s">
        <v>2419</v>
      </c>
    </row>
    <row r="7" spans="1:31" ht="13.5" customHeight="1">
      <c r="A7" s="6" t="str">
        <f t="shared" si="0"/>
        <v>1837_옥포면_0003</v>
      </c>
      <c r="B7" s="2">
        <v>1837</v>
      </c>
      <c r="C7" s="2" t="s">
        <v>3900</v>
      </c>
      <c r="D7" s="2" t="s">
        <v>3422</v>
      </c>
      <c r="E7" s="2">
        <v>6</v>
      </c>
      <c r="F7" s="1">
        <v>1</v>
      </c>
      <c r="G7" s="1" t="s">
        <v>3420</v>
      </c>
      <c r="H7" s="1" t="s">
        <v>3421</v>
      </c>
      <c r="I7" s="1">
        <v>1</v>
      </c>
      <c r="L7" s="1">
        <v>1</v>
      </c>
      <c r="M7" s="2" t="s">
        <v>36</v>
      </c>
      <c r="N7" s="2" t="s">
        <v>3423</v>
      </c>
      <c r="T7" s="1" t="s">
        <v>3901</v>
      </c>
      <c r="U7" s="1" t="s">
        <v>67</v>
      </c>
      <c r="V7" s="1" t="s">
        <v>1927</v>
      </c>
      <c r="Y7" s="1" t="s">
        <v>68</v>
      </c>
      <c r="Z7" s="1" t="s">
        <v>2383</v>
      </c>
      <c r="AC7" s="1">
        <v>53</v>
      </c>
      <c r="AD7" s="1" t="s">
        <v>69</v>
      </c>
      <c r="AE7" s="1" t="s">
        <v>2434</v>
      </c>
    </row>
    <row r="8" spans="1:72" ht="13.5" customHeight="1">
      <c r="A8" s="6" t="str">
        <f t="shared" si="0"/>
        <v>1837_옥포면_0003</v>
      </c>
      <c r="B8" s="2">
        <v>1837</v>
      </c>
      <c r="C8" s="2" t="s">
        <v>3900</v>
      </c>
      <c r="D8" s="2" t="s">
        <v>3422</v>
      </c>
      <c r="E8" s="2">
        <v>7</v>
      </c>
      <c r="F8" s="1">
        <v>1</v>
      </c>
      <c r="G8" s="1" t="s">
        <v>3420</v>
      </c>
      <c r="H8" s="1" t="s">
        <v>3421</v>
      </c>
      <c r="I8" s="1">
        <v>1</v>
      </c>
      <c r="L8" s="1">
        <v>2</v>
      </c>
      <c r="M8" s="2" t="s">
        <v>3597</v>
      </c>
      <c r="N8" s="2" t="s">
        <v>3598</v>
      </c>
      <c r="T8" s="1" t="s">
        <v>3902</v>
      </c>
      <c r="U8" s="1" t="s">
        <v>37</v>
      </c>
      <c r="V8" s="1" t="s">
        <v>1928</v>
      </c>
      <c r="W8" s="1" t="s">
        <v>38</v>
      </c>
      <c r="X8" s="1" t="s">
        <v>3903</v>
      </c>
      <c r="Y8" s="1" t="s">
        <v>70</v>
      </c>
      <c r="Z8" s="1" t="s">
        <v>2382</v>
      </c>
      <c r="AC8" s="1">
        <v>58</v>
      </c>
      <c r="AD8" s="1" t="s">
        <v>40</v>
      </c>
      <c r="AE8" s="1" t="s">
        <v>2431</v>
      </c>
      <c r="AJ8" s="1" t="s">
        <v>17</v>
      </c>
      <c r="AK8" s="1" t="s">
        <v>2467</v>
      </c>
      <c r="AL8" s="1" t="s">
        <v>41</v>
      </c>
      <c r="AM8" s="1" t="s">
        <v>2506</v>
      </c>
      <c r="AT8" s="1" t="s">
        <v>42</v>
      </c>
      <c r="AU8" s="1" t="s">
        <v>2523</v>
      </c>
      <c r="AV8" s="1" t="s">
        <v>71</v>
      </c>
      <c r="AW8" s="1" t="s">
        <v>2766</v>
      </c>
      <c r="BG8" s="1" t="s">
        <v>42</v>
      </c>
      <c r="BH8" s="1" t="s">
        <v>2523</v>
      </c>
      <c r="BI8" s="1" t="s">
        <v>72</v>
      </c>
      <c r="BJ8" s="1" t="s">
        <v>2772</v>
      </c>
      <c r="BK8" s="1" t="s">
        <v>42</v>
      </c>
      <c r="BL8" s="1" t="s">
        <v>2523</v>
      </c>
      <c r="BM8" s="1" t="s">
        <v>73</v>
      </c>
      <c r="BN8" s="1" t="s">
        <v>2942</v>
      </c>
      <c r="BO8" s="1" t="s">
        <v>42</v>
      </c>
      <c r="BP8" s="1" t="s">
        <v>2523</v>
      </c>
      <c r="BQ8" s="1" t="s">
        <v>74</v>
      </c>
      <c r="BR8" s="1" t="s">
        <v>3375</v>
      </c>
      <c r="BS8" s="1" t="s">
        <v>58</v>
      </c>
      <c r="BT8" s="1" t="s">
        <v>2461</v>
      </c>
    </row>
    <row r="9" spans="1:72" ht="13.5" customHeight="1">
      <c r="A9" s="6" t="str">
        <f t="shared" si="0"/>
        <v>1837_옥포면_0003</v>
      </c>
      <c r="B9" s="2">
        <v>1837</v>
      </c>
      <c r="C9" s="2" t="s">
        <v>3904</v>
      </c>
      <c r="D9" s="2" t="s">
        <v>3422</v>
      </c>
      <c r="E9" s="2">
        <v>8</v>
      </c>
      <c r="F9" s="1">
        <v>1</v>
      </c>
      <c r="G9" s="1" t="s">
        <v>3420</v>
      </c>
      <c r="H9" s="1" t="s">
        <v>3421</v>
      </c>
      <c r="I9" s="1">
        <v>1</v>
      </c>
      <c r="L9" s="1">
        <v>2</v>
      </c>
      <c r="M9" s="2" t="s">
        <v>3597</v>
      </c>
      <c r="N9" s="2" t="s">
        <v>3598</v>
      </c>
      <c r="S9" s="1" t="s">
        <v>48</v>
      </c>
      <c r="T9" s="1" t="s">
        <v>1911</v>
      </c>
      <c r="W9" s="1" t="s">
        <v>75</v>
      </c>
      <c r="X9" s="1" t="s">
        <v>1975</v>
      </c>
      <c r="Y9" s="1" t="s">
        <v>50</v>
      </c>
      <c r="Z9" s="1" t="s">
        <v>1995</v>
      </c>
      <c r="AC9" s="1">
        <v>60</v>
      </c>
      <c r="AD9" s="1" t="s">
        <v>51</v>
      </c>
      <c r="AE9" s="1" t="s">
        <v>2446</v>
      </c>
      <c r="AJ9" s="1" t="s">
        <v>52</v>
      </c>
      <c r="AK9" s="1" t="s">
        <v>2466</v>
      </c>
      <c r="AL9" s="1" t="s">
        <v>76</v>
      </c>
      <c r="AM9" s="1" t="s">
        <v>2494</v>
      </c>
      <c r="AT9" s="1" t="s">
        <v>42</v>
      </c>
      <c r="AU9" s="1" t="s">
        <v>2523</v>
      </c>
      <c r="AV9" s="1" t="s">
        <v>77</v>
      </c>
      <c r="AW9" s="1" t="s">
        <v>2767</v>
      </c>
      <c r="BG9" s="1" t="s">
        <v>42</v>
      </c>
      <c r="BH9" s="1" t="s">
        <v>2523</v>
      </c>
      <c r="BI9" s="1" t="s">
        <v>78</v>
      </c>
      <c r="BJ9" s="1" t="s">
        <v>2997</v>
      </c>
      <c r="BK9" s="1" t="s">
        <v>42</v>
      </c>
      <c r="BL9" s="1" t="s">
        <v>2523</v>
      </c>
      <c r="BM9" s="1" t="s">
        <v>79</v>
      </c>
      <c r="BN9" s="1" t="s">
        <v>3192</v>
      </c>
      <c r="BO9" s="1" t="s">
        <v>42</v>
      </c>
      <c r="BP9" s="1" t="s">
        <v>2523</v>
      </c>
      <c r="BQ9" s="1" t="s">
        <v>80</v>
      </c>
      <c r="BR9" s="1" t="s">
        <v>3595</v>
      </c>
      <c r="BS9" s="1" t="s">
        <v>81</v>
      </c>
      <c r="BT9" s="1" t="s">
        <v>2486</v>
      </c>
    </row>
    <row r="10" spans="1:31" ht="13.5" customHeight="1">
      <c r="A10" s="6" t="str">
        <f t="shared" si="0"/>
        <v>1837_옥포면_0003</v>
      </c>
      <c r="B10" s="2">
        <v>1837</v>
      </c>
      <c r="C10" s="2" t="s">
        <v>3905</v>
      </c>
      <c r="D10" s="2" t="s">
        <v>3422</v>
      </c>
      <c r="E10" s="2">
        <v>9</v>
      </c>
      <c r="F10" s="1">
        <v>1</v>
      </c>
      <c r="G10" s="1" t="s">
        <v>3420</v>
      </c>
      <c r="H10" s="1" t="s">
        <v>3421</v>
      </c>
      <c r="I10" s="1">
        <v>1</v>
      </c>
      <c r="L10" s="1">
        <v>2</v>
      </c>
      <c r="M10" s="2" t="s">
        <v>3597</v>
      </c>
      <c r="N10" s="2" t="s">
        <v>3598</v>
      </c>
      <c r="S10" s="1" t="s">
        <v>59</v>
      </c>
      <c r="T10" s="1" t="s">
        <v>1912</v>
      </c>
      <c r="U10" s="1" t="s">
        <v>37</v>
      </c>
      <c r="V10" s="1" t="s">
        <v>1928</v>
      </c>
      <c r="Y10" s="1" t="s">
        <v>82</v>
      </c>
      <c r="Z10" s="1" t="s">
        <v>2142</v>
      </c>
      <c r="AC10" s="1">
        <v>40</v>
      </c>
      <c r="AD10" s="1" t="s">
        <v>83</v>
      </c>
      <c r="AE10" s="1" t="s">
        <v>2423</v>
      </c>
    </row>
    <row r="11" spans="1:31" ht="13.5" customHeight="1">
      <c r="A11" s="6" t="str">
        <f t="shared" si="0"/>
        <v>1837_옥포면_0003</v>
      </c>
      <c r="B11" s="2">
        <v>1837</v>
      </c>
      <c r="C11" s="2" t="s">
        <v>3906</v>
      </c>
      <c r="D11" s="2" t="s">
        <v>3422</v>
      </c>
      <c r="E11" s="2">
        <v>10</v>
      </c>
      <c r="F11" s="1">
        <v>1</v>
      </c>
      <c r="G11" s="1" t="s">
        <v>3420</v>
      </c>
      <c r="H11" s="1" t="s">
        <v>3421</v>
      </c>
      <c r="I11" s="1">
        <v>1</v>
      </c>
      <c r="L11" s="1">
        <v>2</v>
      </c>
      <c r="M11" s="2" t="s">
        <v>3597</v>
      </c>
      <c r="N11" s="2" t="s">
        <v>3598</v>
      </c>
      <c r="S11" s="1" t="s">
        <v>62</v>
      </c>
      <c r="T11" s="1" t="s">
        <v>1917</v>
      </c>
      <c r="W11" s="1" t="s">
        <v>84</v>
      </c>
      <c r="X11" s="1" t="s">
        <v>1956</v>
      </c>
      <c r="Y11" s="1" t="s">
        <v>50</v>
      </c>
      <c r="Z11" s="1" t="s">
        <v>1995</v>
      </c>
      <c r="AC11" s="1">
        <v>41</v>
      </c>
      <c r="AD11" s="1" t="s">
        <v>85</v>
      </c>
      <c r="AE11" s="1" t="s">
        <v>2396</v>
      </c>
    </row>
    <row r="12" spans="1:31" ht="13.5" customHeight="1">
      <c r="A12" s="6" t="str">
        <f t="shared" si="0"/>
        <v>1837_옥포면_0003</v>
      </c>
      <c r="B12" s="2">
        <v>1837</v>
      </c>
      <c r="C12" s="2" t="s">
        <v>3906</v>
      </c>
      <c r="D12" s="2" t="s">
        <v>3422</v>
      </c>
      <c r="E12" s="2">
        <v>11</v>
      </c>
      <c r="F12" s="1">
        <v>1</v>
      </c>
      <c r="G12" s="1" t="s">
        <v>3420</v>
      </c>
      <c r="H12" s="1" t="s">
        <v>3421</v>
      </c>
      <c r="I12" s="1">
        <v>1</v>
      </c>
      <c r="L12" s="1">
        <v>2</v>
      </c>
      <c r="M12" s="2" t="s">
        <v>3597</v>
      </c>
      <c r="N12" s="2" t="s">
        <v>3598</v>
      </c>
      <c r="S12" s="1" t="s">
        <v>59</v>
      </c>
      <c r="T12" s="1" t="s">
        <v>1912</v>
      </c>
      <c r="U12" s="1" t="s">
        <v>37</v>
      </c>
      <c r="V12" s="1" t="s">
        <v>1928</v>
      </c>
      <c r="Y12" s="1" t="s">
        <v>86</v>
      </c>
      <c r="Z12" s="1" t="s">
        <v>2381</v>
      </c>
      <c r="AC12" s="1">
        <v>20</v>
      </c>
      <c r="AD12" s="1" t="s">
        <v>87</v>
      </c>
      <c r="AE12" s="1" t="s">
        <v>2418</v>
      </c>
    </row>
    <row r="13" spans="1:31" ht="13.5" customHeight="1">
      <c r="A13" s="6" t="str">
        <f t="shared" si="0"/>
        <v>1837_옥포면_0003</v>
      </c>
      <c r="B13" s="2">
        <v>1837</v>
      </c>
      <c r="C13" s="2" t="s">
        <v>3906</v>
      </c>
      <c r="D13" s="2" t="s">
        <v>3422</v>
      </c>
      <c r="E13" s="2">
        <v>12</v>
      </c>
      <c r="F13" s="1">
        <v>1</v>
      </c>
      <c r="G13" s="1" t="s">
        <v>3420</v>
      </c>
      <c r="H13" s="1" t="s">
        <v>3421</v>
      </c>
      <c r="I13" s="1">
        <v>1</v>
      </c>
      <c r="L13" s="1">
        <v>2</v>
      </c>
      <c r="M13" s="2" t="s">
        <v>3597</v>
      </c>
      <c r="N13" s="2" t="s">
        <v>3598</v>
      </c>
      <c r="S13" s="1" t="s">
        <v>62</v>
      </c>
      <c r="T13" s="1" t="s">
        <v>1917</v>
      </c>
      <c r="W13" s="1" t="s">
        <v>88</v>
      </c>
      <c r="X13" s="1" t="s">
        <v>3907</v>
      </c>
      <c r="Y13" s="1" t="s">
        <v>50</v>
      </c>
      <c r="Z13" s="1" t="s">
        <v>1995</v>
      </c>
      <c r="AC13" s="1">
        <v>24</v>
      </c>
      <c r="AD13" s="1" t="s">
        <v>89</v>
      </c>
      <c r="AE13" s="1" t="s">
        <v>2409</v>
      </c>
    </row>
    <row r="14" spans="1:31" ht="13.5" customHeight="1">
      <c r="A14" s="6" t="str">
        <f t="shared" si="0"/>
        <v>1837_옥포면_0003</v>
      </c>
      <c r="B14" s="2">
        <v>1837</v>
      </c>
      <c r="C14" s="2" t="s">
        <v>3906</v>
      </c>
      <c r="D14" s="2" t="s">
        <v>3422</v>
      </c>
      <c r="E14" s="2">
        <v>13</v>
      </c>
      <c r="F14" s="1">
        <v>1</v>
      </c>
      <c r="G14" s="1" t="s">
        <v>3420</v>
      </c>
      <c r="H14" s="1" t="s">
        <v>3421</v>
      </c>
      <c r="I14" s="1">
        <v>1</v>
      </c>
      <c r="L14" s="1">
        <v>2</v>
      </c>
      <c r="M14" s="2" t="s">
        <v>3597</v>
      </c>
      <c r="N14" s="2" t="s">
        <v>3598</v>
      </c>
      <c r="T14" s="1" t="s">
        <v>3908</v>
      </c>
      <c r="U14" s="1" t="s">
        <v>67</v>
      </c>
      <c r="V14" s="1" t="s">
        <v>1927</v>
      </c>
      <c r="Y14" s="1" t="s">
        <v>90</v>
      </c>
      <c r="Z14" s="1" t="s">
        <v>2380</v>
      </c>
      <c r="AC14" s="1">
        <v>44</v>
      </c>
      <c r="AD14" s="1" t="s">
        <v>91</v>
      </c>
      <c r="AE14" s="1" t="s">
        <v>2448</v>
      </c>
    </row>
    <row r="15" spans="1:72" ht="13.5" customHeight="1">
      <c r="A15" s="6" t="str">
        <f t="shared" si="0"/>
        <v>1837_옥포면_0003</v>
      </c>
      <c r="B15" s="2">
        <v>1837</v>
      </c>
      <c r="C15" s="2" t="s">
        <v>3906</v>
      </c>
      <c r="D15" s="2" t="s">
        <v>3422</v>
      </c>
      <c r="E15" s="2">
        <v>14</v>
      </c>
      <c r="F15" s="1">
        <v>1</v>
      </c>
      <c r="G15" s="1" t="s">
        <v>3420</v>
      </c>
      <c r="H15" s="1" t="s">
        <v>3421</v>
      </c>
      <c r="I15" s="1">
        <v>1</v>
      </c>
      <c r="L15" s="1">
        <v>3</v>
      </c>
      <c r="M15" s="2" t="s">
        <v>3599</v>
      </c>
      <c r="N15" s="2" t="s">
        <v>3600</v>
      </c>
      <c r="T15" s="1" t="s">
        <v>3909</v>
      </c>
      <c r="U15" s="1" t="s">
        <v>37</v>
      </c>
      <c r="V15" s="1" t="s">
        <v>1928</v>
      </c>
      <c r="W15" s="1" t="s">
        <v>38</v>
      </c>
      <c r="X15" s="1" t="s">
        <v>3910</v>
      </c>
      <c r="Y15" s="1" t="s">
        <v>92</v>
      </c>
      <c r="Z15" s="1" t="s">
        <v>2379</v>
      </c>
      <c r="AC15" s="1">
        <v>48</v>
      </c>
      <c r="AD15" s="1" t="s">
        <v>93</v>
      </c>
      <c r="AE15" s="1" t="s">
        <v>2426</v>
      </c>
      <c r="AJ15" s="1" t="s">
        <v>17</v>
      </c>
      <c r="AK15" s="1" t="s">
        <v>2467</v>
      </c>
      <c r="AL15" s="1" t="s">
        <v>41</v>
      </c>
      <c r="AM15" s="1" t="s">
        <v>2506</v>
      </c>
      <c r="AT15" s="1" t="s">
        <v>42</v>
      </c>
      <c r="AU15" s="1" t="s">
        <v>2523</v>
      </c>
      <c r="AV15" s="1" t="s">
        <v>71</v>
      </c>
      <c r="AW15" s="1" t="s">
        <v>2766</v>
      </c>
      <c r="BG15" s="1" t="s">
        <v>42</v>
      </c>
      <c r="BH15" s="1" t="s">
        <v>2523</v>
      </c>
      <c r="BI15" s="1" t="s">
        <v>72</v>
      </c>
      <c r="BJ15" s="1" t="s">
        <v>2772</v>
      </c>
      <c r="BK15" s="1" t="s">
        <v>42</v>
      </c>
      <c r="BL15" s="1" t="s">
        <v>2523</v>
      </c>
      <c r="BM15" s="1" t="s">
        <v>73</v>
      </c>
      <c r="BN15" s="1" t="s">
        <v>2942</v>
      </c>
      <c r="BO15" s="1" t="s">
        <v>42</v>
      </c>
      <c r="BP15" s="1" t="s">
        <v>2523</v>
      </c>
      <c r="BQ15" s="1" t="s">
        <v>74</v>
      </c>
      <c r="BR15" s="1" t="s">
        <v>3375</v>
      </c>
      <c r="BS15" s="1" t="s">
        <v>58</v>
      </c>
      <c r="BT15" s="1" t="s">
        <v>2461</v>
      </c>
    </row>
    <row r="16" spans="1:72" ht="13.5" customHeight="1">
      <c r="A16" s="6" t="str">
        <f t="shared" si="0"/>
        <v>1837_옥포면_0003</v>
      </c>
      <c r="B16" s="2">
        <v>1837</v>
      </c>
      <c r="C16" s="2" t="s">
        <v>3904</v>
      </c>
      <c r="D16" s="2" t="s">
        <v>3422</v>
      </c>
      <c r="E16" s="2">
        <v>15</v>
      </c>
      <c r="F16" s="1">
        <v>1</v>
      </c>
      <c r="G16" s="1" t="s">
        <v>3420</v>
      </c>
      <c r="H16" s="1" t="s">
        <v>3421</v>
      </c>
      <c r="I16" s="1">
        <v>1</v>
      </c>
      <c r="L16" s="1">
        <v>3</v>
      </c>
      <c r="M16" s="2" t="s">
        <v>3599</v>
      </c>
      <c r="N16" s="2" t="s">
        <v>3600</v>
      </c>
      <c r="S16" s="1" t="s">
        <v>48</v>
      </c>
      <c r="T16" s="1" t="s">
        <v>1911</v>
      </c>
      <c r="W16" s="1" t="s">
        <v>94</v>
      </c>
      <c r="X16" s="1" t="s">
        <v>3911</v>
      </c>
      <c r="Y16" s="1" t="s">
        <v>50</v>
      </c>
      <c r="Z16" s="1" t="s">
        <v>1995</v>
      </c>
      <c r="AC16" s="1">
        <v>48</v>
      </c>
      <c r="AD16" s="1" t="s">
        <v>93</v>
      </c>
      <c r="AE16" s="1" t="s">
        <v>2426</v>
      </c>
      <c r="AJ16" s="1" t="s">
        <v>52</v>
      </c>
      <c r="AK16" s="1" t="s">
        <v>2466</v>
      </c>
      <c r="AL16" s="1" t="s">
        <v>95</v>
      </c>
      <c r="AM16" s="1" t="s">
        <v>2510</v>
      </c>
      <c r="AT16" s="1" t="s">
        <v>42</v>
      </c>
      <c r="AU16" s="1" t="s">
        <v>2523</v>
      </c>
      <c r="AV16" s="1" t="s">
        <v>96</v>
      </c>
      <c r="AW16" s="1" t="s">
        <v>2703</v>
      </c>
      <c r="BG16" s="1" t="s">
        <v>42</v>
      </c>
      <c r="BH16" s="1" t="s">
        <v>2523</v>
      </c>
      <c r="BI16" s="1" t="s">
        <v>97</v>
      </c>
      <c r="BJ16" s="1" t="s">
        <v>2996</v>
      </c>
      <c r="BK16" s="1" t="s">
        <v>42</v>
      </c>
      <c r="BL16" s="1" t="s">
        <v>2523</v>
      </c>
      <c r="BM16" s="1" t="s">
        <v>98</v>
      </c>
      <c r="BN16" s="1" t="s">
        <v>1986</v>
      </c>
      <c r="BO16" s="1" t="s">
        <v>42</v>
      </c>
      <c r="BP16" s="1" t="s">
        <v>2523</v>
      </c>
      <c r="BQ16" s="1" t="s">
        <v>99</v>
      </c>
      <c r="BR16" s="1" t="s">
        <v>3479</v>
      </c>
      <c r="BS16" s="1" t="s">
        <v>100</v>
      </c>
      <c r="BT16" s="1" t="s">
        <v>3468</v>
      </c>
    </row>
    <row r="17" spans="1:31" ht="13.5" customHeight="1">
      <c r="A17" s="6" t="str">
        <f aca="true" t="shared" si="1" ref="A17:A34">HYPERLINK("http://kyu.snu.ac.kr/sdhj/index.jsp?type=hj/GK14719_00IH_0001_0004.jpg","1837_옥포면_0004")</f>
        <v>1837_옥포면_0004</v>
      </c>
      <c r="B17" s="2">
        <v>1837</v>
      </c>
      <c r="C17" s="2" t="s">
        <v>3912</v>
      </c>
      <c r="D17" s="2" t="s">
        <v>3422</v>
      </c>
      <c r="E17" s="2">
        <v>16</v>
      </c>
      <c r="F17" s="1">
        <v>1</v>
      </c>
      <c r="G17" s="1" t="s">
        <v>3420</v>
      </c>
      <c r="H17" s="1" t="s">
        <v>3421</v>
      </c>
      <c r="I17" s="1">
        <v>1</v>
      </c>
      <c r="L17" s="1">
        <v>3</v>
      </c>
      <c r="M17" s="2" t="s">
        <v>3599</v>
      </c>
      <c r="N17" s="2" t="s">
        <v>3600</v>
      </c>
      <c r="T17" s="1" t="s">
        <v>3913</v>
      </c>
      <c r="U17" s="1" t="s">
        <v>67</v>
      </c>
      <c r="V17" s="1" t="s">
        <v>1927</v>
      </c>
      <c r="Y17" s="1" t="s">
        <v>101</v>
      </c>
      <c r="Z17" s="1" t="s">
        <v>2378</v>
      </c>
      <c r="AC17" s="1">
        <v>35</v>
      </c>
      <c r="AD17" s="1" t="s">
        <v>64</v>
      </c>
      <c r="AE17" s="1" t="s">
        <v>2397</v>
      </c>
    </row>
    <row r="18" spans="1:72" ht="13.5" customHeight="1">
      <c r="A18" s="6" t="str">
        <f t="shared" si="1"/>
        <v>1837_옥포면_0004</v>
      </c>
      <c r="B18" s="2">
        <v>1837</v>
      </c>
      <c r="C18" s="2" t="s">
        <v>3914</v>
      </c>
      <c r="D18" s="2" t="s">
        <v>3422</v>
      </c>
      <c r="E18" s="2">
        <v>17</v>
      </c>
      <c r="F18" s="1">
        <v>1</v>
      </c>
      <c r="G18" s="1" t="s">
        <v>3420</v>
      </c>
      <c r="H18" s="1" t="s">
        <v>3421</v>
      </c>
      <c r="I18" s="1">
        <v>1</v>
      </c>
      <c r="L18" s="1">
        <v>4</v>
      </c>
      <c r="M18" s="2" t="s">
        <v>3601</v>
      </c>
      <c r="N18" s="2" t="s">
        <v>3602</v>
      </c>
      <c r="O18" s="1" t="s">
        <v>6</v>
      </c>
      <c r="P18" s="1" t="s">
        <v>1888</v>
      </c>
      <c r="T18" s="1" t="s">
        <v>3915</v>
      </c>
      <c r="U18" s="1" t="s">
        <v>37</v>
      </c>
      <c r="V18" s="1" t="s">
        <v>1928</v>
      </c>
      <c r="W18" s="1" t="s">
        <v>94</v>
      </c>
      <c r="X18" s="1" t="s">
        <v>3916</v>
      </c>
      <c r="Y18" s="1" t="s">
        <v>102</v>
      </c>
      <c r="Z18" s="1" t="s">
        <v>1999</v>
      </c>
      <c r="AC18" s="1">
        <v>38</v>
      </c>
      <c r="AD18" s="1" t="s">
        <v>103</v>
      </c>
      <c r="AE18" s="1" t="s">
        <v>2422</v>
      </c>
      <c r="AJ18" s="1" t="s">
        <v>17</v>
      </c>
      <c r="AK18" s="1" t="s">
        <v>2467</v>
      </c>
      <c r="AL18" s="1" t="s">
        <v>100</v>
      </c>
      <c r="AM18" s="1" t="s">
        <v>3468</v>
      </c>
      <c r="AT18" s="1" t="s">
        <v>42</v>
      </c>
      <c r="AU18" s="1" t="s">
        <v>2523</v>
      </c>
      <c r="AV18" s="1" t="s">
        <v>104</v>
      </c>
      <c r="AW18" s="1" t="s">
        <v>2765</v>
      </c>
      <c r="BG18" s="1" t="s">
        <v>105</v>
      </c>
      <c r="BH18" s="1" t="s">
        <v>2780</v>
      </c>
      <c r="BI18" s="1" t="s">
        <v>106</v>
      </c>
      <c r="BJ18" s="1" t="s">
        <v>2995</v>
      </c>
      <c r="BK18" s="1" t="s">
        <v>107</v>
      </c>
      <c r="BL18" s="1" t="s">
        <v>3001</v>
      </c>
      <c r="BM18" s="1" t="s">
        <v>108</v>
      </c>
      <c r="BN18" s="1" t="s">
        <v>3191</v>
      </c>
      <c r="BO18" s="1" t="s">
        <v>42</v>
      </c>
      <c r="BP18" s="1" t="s">
        <v>2523</v>
      </c>
      <c r="BQ18" s="1" t="s">
        <v>109</v>
      </c>
      <c r="BR18" s="1" t="s">
        <v>3374</v>
      </c>
      <c r="BS18" s="1" t="s">
        <v>110</v>
      </c>
      <c r="BT18" s="1" t="s">
        <v>3403</v>
      </c>
    </row>
    <row r="19" spans="1:31" ht="13.5" customHeight="1">
      <c r="A19" s="6" t="str">
        <f t="shared" si="1"/>
        <v>1837_옥포면_0004</v>
      </c>
      <c r="B19" s="2">
        <v>1837</v>
      </c>
      <c r="C19" s="2" t="s">
        <v>3917</v>
      </c>
      <c r="D19" s="2" t="s">
        <v>3422</v>
      </c>
      <c r="E19" s="2">
        <v>18</v>
      </c>
      <c r="F19" s="1">
        <v>1</v>
      </c>
      <c r="G19" s="1" t="s">
        <v>3420</v>
      </c>
      <c r="H19" s="1" t="s">
        <v>3421</v>
      </c>
      <c r="I19" s="1">
        <v>1</v>
      </c>
      <c r="L19" s="1">
        <v>4</v>
      </c>
      <c r="M19" s="2" t="s">
        <v>3601</v>
      </c>
      <c r="N19" s="2" t="s">
        <v>3602</v>
      </c>
      <c r="S19" s="1" t="s">
        <v>111</v>
      </c>
      <c r="T19" s="1" t="s">
        <v>1916</v>
      </c>
      <c r="W19" s="1" t="s">
        <v>112</v>
      </c>
      <c r="X19" s="1" t="s">
        <v>1992</v>
      </c>
      <c r="Y19" s="1" t="s">
        <v>50</v>
      </c>
      <c r="Z19" s="1" t="s">
        <v>1995</v>
      </c>
      <c r="AC19" s="1">
        <v>69</v>
      </c>
      <c r="AD19" s="1" t="s">
        <v>113</v>
      </c>
      <c r="AE19" s="1" t="s">
        <v>2443</v>
      </c>
    </row>
    <row r="20" spans="1:72" ht="13.5" customHeight="1">
      <c r="A20" s="6" t="str">
        <f t="shared" si="1"/>
        <v>1837_옥포면_0004</v>
      </c>
      <c r="B20" s="2">
        <v>1837</v>
      </c>
      <c r="C20" s="2" t="s">
        <v>3918</v>
      </c>
      <c r="D20" s="2" t="s">
        <v>3422</v>
      </c>
      <c r="E20" s="2">
        <v>19</v>
      </c>
      <c r="F20" s="1">
        <v>1</v>
      </c>
      <c r="G20" s="1" t="s">
        <v>3420</v>
      </c>
      <c r="H20" s="1" t="s">
        <v>3421</v>
      </c>
      <c r="I20" s="1">
        <v>1</v>
      </c>
      <c r="L20" s="1">
        <v>4</v>
      </c>
      <c r="M20" s="2" t="s">
        <v>3601</v>
      </c>
      <c r="N20" s="2" t="s">
        <v>3602</v>
      </c>
      <c r="S20" s="1" t="s">
        <v>48</v>
      </c>
      <c r="T20" s="1" t="s">
        <v>1911</v>
      </c>
      <c r="W20" s="1" t="s">
        <v>63</v>
      </c>
      <c r="X20" s="1" t="s">
        <v>1965</v>
      </c>
      <c r="Y20" s="1" t="s">
        <v>50</v>
      </c>
      <c r="Z20" s="1" t="s">
        <v>1995</v>
      </c>
      <c r="AC20" s="1">
        <v>39</v>
      </c>
      <c r="AD20" s="1" t="s">
        <v>114</v>
      </c>
      <c r="AE20" s="1" t="s">
        <v>2407</v>
      </c>
      <c r="AJ20" s="1" t="s">
        <v>52</v>
      </c>
      <c r="AK20" s="1" t="s">
        <v>2466</v>
      </c>
      <c r="AL20" s="1" t="s">
        <v>115</v>
      </c>
      <c r="AM20" s="1" t="s">
        <v>2518</v>
      </c>
      <c r="AT20" s="1" t="s">
        <v>37</v>
      </c>
      <c r="AU20" s="1" t="s">
        <v>1928</v>
      </c>
      <c r="AV20" s="1" t="s">
        <v>116</v>
      </c>
      <c r="AW20" s="1" t="s">
        <v>2764</v>
      </c>
      <c r="BG20" s="1" t="s">
        <v>42</v>
      </c>
      <c r="BH20" s="1" t="s">
        <v>2523</v>
      </c>
      <c r="BI20" s="1" t="s">
        <v>117</v>
      </c>
      <c r="BJ20" s="1" t="s">
        <v>2994</v>
      </c>
      <c r="BK20" s="1" t="s">
        <v>42</v>
      </c>
      <c r="BL20" s="1" t="s">
        <v>2523</v>
      </c>
      <c r="BM20" s="1" t="s">
        <v>118</v>
      </c>
      <c r="BN20" s="1" t="s">
        <v>2622</v>
      </c>
      <c r="BO20" s="1" t="s">
        <v>42</v>
      </c>
      <c r="BP20" s="1" t="s">
        <v>2523</v>
      </c>
      <c r="BQ20" s="1" t="s">
        <v>119</v>
      </c>
      <c r="BR20" s="1" t="s">
        <v>3547</v>
      </c>
      <c r="BS20" s="1" t="s">
        <v>120</v>
      </c>
      <c r="BT20" s="1" t="s">
        <v>3402</v>
      </c>
    </row>
    <row r="21" spans="1:31" ht="13.5" customHeight="1">
      <c r="A21" s="6" t="str">
        <f t="shared" si="1"/>
        <v>1837_옥포면_0004</v>
      </c>
      <c r="B21" s="2">
        <v>1837</v>
      </c>
      <c r="C21" s="2" t="s">
        <v>3919</v>
      </c>
      <c r="D21" s="2" t="s">
        <v>3422</v>
      </c>
      <c r="E21" s="2">
        <v>20</v>
      </c>
      <c r="F21" s="1">
        <v>1</v>
      </c>
      <c r="G21" s="1" t="s">
        <v>3420</v>
      </c>
      <c r="H21" s="1" t="s">
        <v>3421</v>
      </c>
      <c r="I21" s="1">
        <v>1</v>
      </c>
      <c r="L21" s="1">
        <v>4</v>
      </c>
      <c r="M21" s="2" t="s">
        <v>3601</v>
      </c>
      <c r="N21" s="2" t="s">
        <v>3602</v>
      </c>
      <c r="S21" s="1" t="s">
        <v>59</v>
      </c>
      <c r="T21" s="1" t="s">
        <v>1912</v>
      </c>
      <c r="U21" s="1" t="s">
        <v>37</v>
      </c>
      <c r="V21" s="1" t="s">
        <v>1928</v>
      </c>
      <c r="Y21" s="1" t="s">
        <v>121</v>
      </c>
      <c r="Z21" s="1" t="s">
        <v>3920</v>
      </c>
      <c r="AC21" s="1">
        <v>19</v>
      </c>
      <c r="AD21" s="1" t="s">
        <v>122</v>
      </c>
      <c r="AE21" s="1" t="s">
        <v>2401</v>
      </c>
    </row>
    <row r="22" spans="1:31" ht="13.5" customHeight="1">
      <c r="A22" s="6" t="str">
        <f t="shared" si="1"/>
        <v>1837_옥포면_0004</v>
      </c>
      <c r="B22" s="2">
        <v>1837</v>
      </c>
      <c r="C22" s="2" t="s">
        <v>3918</v>
      </c>
      <c r="D22" s="2" t="s">
        <v>3422</v>
      </c>
      <c r="E22" s="2">
        <v>21</v>
      </c>
      <c r="F22" s="1">
        <v>1</v>
      </c>
      <c r="G22" s="1" t="s">
        <v>3420</v>
      </c>
      <c r="H22" s="1" t="s">
        <v>3421</v>
      </c>
      <c r="I22" s="1">
        <v>1</v>
      </c>
      <c r="L22" s="1">
        <v>4</v>
      </c>
      <c r="M22" s="2" t="s">
        <v>3601</v>
      </c>
      <c r="N22" s="2" t="s">
        <v>3602</v>
      </c>
      <c r="S22" s="1" t="s">
        <v>62</v>
      </c>
      <c r="T22" s="1" t="s">
        <v>1917</v>
      </c>
      <c r="W22" s="1" t="s">
        <v>88</v>
      </c>
      <c r="X22" s="1" t="s">
        <v>3921</v>
      </c>
      <c r="Y22" s="1" t="s">
        <v>50</v>
      </c>
      <c r="Z22" s="1" t="s">
        <v>1995</v>
      </c>
      <c r="AC22" s="1">
        <v>25</v>
      </c>
      <c r="AD22" s="1" t="s">
        <v>123</v>
      </c>
      <c r="AE22" s="1" t="s">
        <v>2440</v>
      </c>
    </row>
    <row r="23" spans="1:31" ht="13.5" customHeight="1">
      <c r="A23" s="6" t="str">
        <f t="shared" si="1"/>
        <v>1837_옥포면_0004</v>
      </c>
      <c r="B23" s="2">
        <v>1837</v>
      </c>
      <c r="C23" s="2" t="s">
        <v>3918</v>
      </c>
      <c r="D23" s="2" t="s">
        <v>3422</v>
      </c>
      <c r="E23" s="2">
        <v>22</v>
      </c>
      <c r="F23" s="1">
        <v>1</v>
      </c>
      <c r="G23" s="1" t="s">
        <v>3420</v>
      </c>
      <c r="H23" s="1" t="s">
        <v>3421</v>
      </c>
      <c r="I23" s="1">
        <v>1</v>
      </c>
      <c r="L23" s="1">
        <v>4</v>
      </c>
      <c r="M23" s="2" t="s">
        <v>3601</v>
      </c>
      <c r="N23" s="2" t="s">
        <v>3602</v>
      </c>
      <c r="T23" s="1" t="s">
        <v>3922</v>
      </c>
      <c r="U23" s="1" t="s">
        <v>67</v>
      </c>
      <c r="V23" s="1" t="s">
        <v>1927</v>
      </c>
      <c r="Y23" s="1" t="s">
        <v>124</v>
      </c>
      <c r="Z23" s="1" t="s">
        <v>3923</v>
      </c>
      <c r="AC23" s="1">
        <v>21</v>
      </c>
      <c r="AD23" s="1" t="s">
        <v>125</v>
      </c>
      <c r="AE23" s="1" t="s">
        <v>2405</v>
      </c>
    </row>
    <row r="24" spans="1:31" ht="13.5" customHeight="1">
      <c r="A24" s="6" t="str">
        <f t="shared" si="1"/>
        <v>1837_옥포면_0004</v>
      </c>
      <c r="B24" s="2">
        <v>1837</v>
      </c>
      <c r="C24" s="2" t="s">
        <v>3918</v>
      </c>
      <c r="D24" s="2" t="s">
        <v>3422</v>
      </c>
      <c r="E24" s="2">
        <v>23</v>
      </c>
      <c r="F24" s="1">
        <v>1</v>
      </c>
      <c r="G24" s="1" t="s">
        <v>3420</v>
      </c>
      <c r="H24" s="1" t="s">
        <v>3421</v>
      </c>
      <c r="I24" s="1">
        <v>1</v>
      </c>
      <c r="L24" s="1">
        <v>4</v>
      </c>
      <c r="M24" s="2" t="s">
        <v>3601</v>
      </c>
      <c r="N24" s="2" t="s">
        <v>3602</v>
      </c>
      <c r="S24" s="1" t="s">
        <v>126</v>
      </c>
      <c r="T24" s="1" t="s">
        <v>1925</v>
      </c>
      <c r="Y24" s="1" t="s">
        <v>127</v>
      </c>
      <c r="Z24" s="1" t="s">
        <v>2377</v>
      </c>
      <c r="AC24" s="1">
        <v>25</v>
      </c>
      <c r="AD24" s="1" t="s">
        <v>123</v>
      </c>
      <c r="AE24" s="1" t="s">
        <v>2440</v>
      </c>
    </row>
    <row r="25" spans="1:72" ht="13.5" customHeight="1">
      <c r="A25" s="6" t="str">
        <f t="shared" si="1"/>
        <v>1837_옥포면_0004</v>
      </c>
      <c r="B25" s="2">
        <v>1837</v>
      </c>
      <c r="C25" s="2" t="s">
        <v>3918</v>
      </c>
      <c r="D25" s="2" t="s">
        <v>3422</v>
      </c>
      <c r="E25" s="2">
        <v>24</v>
      </c>
      <c r="F25" s="1">
        <v>1</v>
      </c>
      <c r="G25" s="1" t="s">
        <v>3420</v>
      </c>
      <c r="H25" s="1" t="s">
        <v>3421</v>
      </c>
      <c r="I25" s="1">
        <v>1</v>
      </c>
      <c r="L25" s="1">
        <v>5</v>
      </c>
      <c r="M25" s="2" t="s">
        <v>3924</v>
      </c>
      <c r="N25" s="2" t="s">
        <v>3925</v>
      </c>
      <c r="O25" s="1" t="s">
        <v>6</v>
      </c>
      <c r="P25" s="1" t="s">
        <v>1888</v>
      </c>
      <c r="T25" s="1" t="s">
        <v>3926</v>
      </c>
      <c r="U25" s="1" t="s">
        <v>37</v>
      </c>
      <c r="V25" s="1" t="s">
        <v>1928</v>
      </c>
      <c r="W25" s="1" t="s">
        <v>88</v>
      </c>
      <c r="X25" s="1" t="s">
        <v>3927</v>
      </c>
      <c r="Y25" s="1" t="s">
        <v>3928</v>
      </c>
      <c r="Z25" s="1" t="s">
        <v>2376</v>
      </c>
      <c r="AA25" s="1" t="s">
        <v>3929</v>
      </c>
      <c r="AB25" s="1" t="s">
        <v>2394</v>
      </c>
      <c r="AC25" s="1">
        <v>41</v>
      </c>
      <c r="AD25" s="1" t="s">
        <v>85</v>
      </c>
      <c r="AE25" s="1" t="s">
        <v>2396</v>
      </c>
      <c r="AJ25" s="1" t="s">
        <v>17</v>
      </c>
      <c r="AK25" s="1" t="s">
        <v>2467</v>
      </c>
      <c r="AL25" s="1" t="s">
        <v>128</v>
      </c>
      <c r="AM25" s="1" t="s">
        <v>2472</v>
      </c>
      <c r="AT25" s="1" t="s">
        <v>42</v>
      </c>
      <c r="AU25" s="1" t="s">
        <v>2523</v>
      </c>
      <c r="AV25" s="1" t="s">
        <v>129</v>
      </c>
      <c r="AW25" s="1" t="s">
        <v>2763</v>
      </c>
      <c r="BG25" s="1" t="s">
        <v>42</v>
      </c>
      <c r="BH25" s="1" t="s">
        <v>2523</v>
      </c>
      <c r="BI25" s="1" t="s">
        <v>130</v>
      </c>
      <c r="BJ25" s="1" t="s">
        <v>2993</v>
      </c>
      <c r="BK25" s="1" t="s">
        <v>42</v>
      </c>
      <c r="BL25" s="1" t="s">
        <v>2523</v>
      </c>
      <c r="BM25" s="1" t="s">
        <v>131</v>
      </c>
      <c r="BN25" s="1" t="s">
        <v>2611</v>
      </c>
      <c r="BO25" s="1" t="s">
        <v>42</v>
      </c>
      <c r="BP25" s="1" t="s">
        <v>2523</v>
      </c>
      <c r="BQ25" s="1" t="s">
        <v>132</v>
      </c>
      <c r="BR25" s="1" t="s">
        <v>3373</v>
      </c>
      <c r="BS25" s="1" t="s">
        <v>133</v>
      </c>
      <c r="BT25" s="1" t="s">
        <v>2480</v>
      </c>
    </row>
    <row r="26" spans="1:31" ht="13.5" customHeight="1">
      <c r="A26" s="6" t="str">
        <f t="shared" si="1"/>
        <v>1837_옥포면_0004</v>
      </c>
      <c r="B26" s="2">
        <v>1837</v>
      </c>
      <c r="C26" s="2" t="s">
        <v>3930</v>
      </c>
      <c r="D26" s="2" t="s">
        <v>3422</v>
      </c>
      <c r="E26" s="2">
        <v>25</v>
      </c>
      <c r="F26" s="1">
        <v>1</v>
      </c>
      <c r="G26" s="1" t="s">
        <v>3420</v>
      </c>
      <c r="H26" s="1" t="s">
        <v>3421</v>
      </c>
      <c r="I26" s="1">
        <v>1</v>
      </c>
      <c r="L26" s="1">
        <v>5</v>
      </c>
      <c r="M26" s="2" t="s">
        <v>3886</v>
      </c>
      <c r="N26" s="2" t="s">
        <v>3887</v>
      </c>
      <c r="S26" s="1" t="s">
        <v>111</v>
      </c>
      <c r="T26" s="1" t="s">
        <v>1916</v>
      </c>
      <c r="W26" s="1" t="s">
        <v>63</v>
      </c>
      <c r="X26" s="1" t="s">
        <v>1965</v>
      </c>
      <c r="Y26" s="1" t="s">
        <v>50</v>
      </c>
      <c r="Z26" s="1" t="s">
        <v>1995</v>
      </c>
      <c r="AC26" s="1">
        <v>64</v>
      </c>
      <c r="AD26" s="1" t="s">
        <v>134</v>
      </c>
      <c r="AE26" s="1" t="s">
        <v>2435</v>
      </c>
    </row>
    <row r="27" spans="1:72" ht="13.5" customHeight="1">
      <c r="A27" s="6" t="str">
        <f t="shared" si="1"/>
        <v>1837_옥포면_0004</v>
      </c>
      <c r="B27" s="2">
        <v>1837</v>
      </c>
      <c r="C27" s="2" t="s">
        <v>3931</v>
      </c>
      <c r="D27" s="2" t="s">
        <v>3422</v>
      </c>
      <c r="E27" s="2">
        <v>26</v>
      </c>
      <c r="F27" s="1">
        <v>1</v>
      </c>
      <c r="G27" s="1" t="s">
        <v>3420</v>
      </c>
      <c r="H27" s="1" t="s">
        <v>3421</v>
      </c>
      <c r="I27" s="1">
        <v>1</v>
      </c>
      <c r="L27" s="1">
        <v>5</v>
      </c>
      <c r="M27" s="2" t="s">
        <v>3886</v>
      </c>
      <c r="N27" s="2" t="s">
        <v>3887</v>
      </c>
      <c r="S27" s="1" t="s">
        <v>48</v>
      </c>
      <c r="T27" s="1" t="s">
        <v>1911</v>
      </c>
      <c r="W27" s="1" t="s">
        <v>88</v>
      </c>
      <c r="X27" s="1" t="s">
        <v>3932</v>
      </c>
      <c r="Y27" s="1" t="s">
        <v>50</v>
      </c>
      <c r="Z27" s="1" t="s">
        <v>1995</v>
      </c>
      <c r="AC27" s="1">
        <v>39</v>
      </c>
      <c r="AD27" s="1" t="s">
        <v>114</v>
      </c>
      <c r="AE27" s="1" t="s">
        <v>2407</v>
      </c>
      <c r="AJ27" s="1" t="s">
        <v>52</v>
      </c>
      <c r="AK27" s="1" t="s">
        <v>2466</v>
      </c>
      <c r="AL27" s="1" t="s">
        <v>135</v>
      </c>
      <c r="AM27" s="1" t="s">
        <v>2489</v>
      </c>
      <c r="AT27" s="1" t="s">
        <v>37</v>
      </c>
      <c r="AU27" s="1" t="s">
        <v>1928</v>
      </c>
      <c r="AV27" s="1" t="s">
        <v>136</v>
      </c>
      <c r="AW27" s="1" t="s">
        <v>2073</v>
      </c>
      <c r="BG27" s="1" t="s">
        <v>42</v>
      </c>
      <c r="BH27" s="1" t="s">
        <v>2523</v>
      </c>
      <c r="BI27" s="1" t="s">
        <v>137</v>
      </c>
      <c r="BJ27" s="1" t="s">
        <v>2992</v>
      </c>
      <c r="BK27" s="1" t="s">
        <v>42</v>
      </c>
      <c r="BL27" s="1" t="s">
        <v>2523</v>
      </c>
      <c r="BM27" s="1" t="s">
        <v>60</v>
      </c>
      <c r="BN27" s="1" t="s">
        <v>2385</v>
      </c>
      <c r="BO27" s="1" t="s">
        <v>42</v>
      </c>
      <c r="BP27" s="1" t="s">
        <v>2523</v>
      </c>
      <c r="BQ27" s="1" t="s">
        <v>138</v>
      </c>
      <c r="BR27" s="1" t="s">
        <v>3372</v>
      </c>
      <c r="BS27" s="1" t="s">
        <v>139</v>
      </c>
      <c r="BT27" s="1" t="s">
        <v>2468</v>
      </c>
    </row>
    <row r="28" spans="1:31" ht="13.5" customHeight="1">
      <c r="A28" s="6" t="str">
        <f t="shared" si="1"/>
        <v>1837_옥포면_0004</v>
      </c>
      <c r="B28" s="2">
        <v>1837</v>
      </c>
      <c r="C28" s="2" t="s">
        <v>3933</v>
      </c>
      <c r="D28" s="2" t="s">
        <v>3422</v>
      </c>
      <c r="E28" s="2">
        <v>27</v>
      </c>
      <c r="F28" s="1">
        <v>1</v>
      </c>
      <c r="G28" s="1" t="s">
        <v>3420</v>
      </c>
      <c r="H28" s="1" t="s">
        <v>3421</v>
      </c>
      <c r="I28" s="1">
        <v>1</v>
      </c>
      <c r="L28" s="1">
        <v>5</v>
      </c>
      <c r="M28" s="2" t="s">
        <v>3886</v>
      </c>
      <c r="N28" s="2" t="s">
        <v>3887</v>
      </c>
      <c r="T28" s="1" t="s">
        <v>3934</v>
      </c>
      <c r="U28" s="1" t="s">
        <v>67</v>
      </c>
      <c r="V28" s="1" t="s">
        <v>1927</v>
      </c>
      <c r="Y28" s="1" t="s">
        <v>140</v>
      </c>
      <c r="Z28" s="1" t="s">
        <v>2375</v>
      </c>
      <c r="AC28" s="1">
        <v>15</v>
      </c>
      <c r="AD28" s="1" t="s">
        <v>66</v>
      </c>
      <c r="AE28" s="1" t="s">
        <v>2419</v>
      </c>
    </row>
    <row r="29" spans="1:31" ht="13.5" customHeight="1">
      <c r="A29" s="6" t="str">
        <f t="shared" si="1"/>
        <v>1837_옥포면_0004</v>
      </c>
      <c r="B29" s="2">
        <v>1837</v>
      </c>
      <c r="C29" s="2" t="s">
        <v>3931</v>
      </c>
      <c r="D29" s="2" t="s">
        <v>3422</v>
      </c>
      <c r="E29" s="2">
        <v>28</v>
      </c>
      <c r="F29" s="1">
        <v>1</v>
      </c>
      <c r="G29" s="1" t="s">
        <v>3420</v>
      </c>
      <c r="H29" s="1" t="s">
        <v>3421</v>
      </c>
      <c r="I29" s="1">
        <v>1</v>
      </c>
      <c r="L29" s="1">
        <v>5</v>
      </c>
      <c r="M29" s="2" t="s">
        <v>3886</v>
      </c>
      <c r="N29" s="2" t="s">
        <v>3887</v>
      </c>
      <c r="T29" s="1" t="s">
        <v>3934</v>
      </c>
      <c r="U29" s="1" t="s">
        <v>67</v>
      </c>
      <c r="V29" s="1" t="s">
        <v>1927</v>
      </c>
      <c r="Y29" s="1" t="s">
        <v>141</v>
      </c>
      <c r="Z29" s="1" t="s">
        <v>2374</v>
      </c>
      <c r="AC29" s="1">
        <v>10</v>
      </c>
      <c r="AD29" s="1" t="s">
        <v>87</v>
      </c>
      <c r="AE29" s="1" t="s">
        <v>2418</v>
      </c>
    </row>
    <row r="30" spans="1:72" ht="13.5" customHeight="1">
      <c r="A30" s="6" t="str">
        <f t="shared" si="1"/>
        <v>1837_옥포면_0004</v>
      </c>
      <c r="B30" s="2">
        <v>1837</v>
      </c>
      <c r="C30" s="2" t="s">
        <v>3931</v>
      </c>
      <c r="D30" s="2" t="s">
        <v>3422</v>
      </c>
      <c r="E30" s="2">
        <v>29</v>
      </c>
      <c r="F30" s="1">
        <v>1</v>
      </c>
      <c r="G30" s="1" t="s">
        <v>3420</v>
      </c>
      <c r="H30" s="1" t="s">
        <v>3421</v>
      </c>
      <c r="I30" s="1">
        <v>2</v>
      </c>
      <c r="J30" s="1" t="s">
        <v>142</v>
      </c>
      <c r="K30" s="1" t="s">
        <v>1886</v>
      </c>
      <c r="L30" s="1">
        <v>1</v>
      </c>
      <c r="M30" s="2" t="s">
        <v>3603</v>
      </c>
      <c r="N30" s="2" t="s">
        <v>3604</v>
      </c>
      <c r="T30" s="1" t="s">
        <v>3935</v>
      </c>
      <c r="U30" s="1" t="s">
        <v>37</v>
      </c>
      <c r="V30" s="1" t="s">
        <v>1928</v>
      </c>
      <c r="W30" s="1" t="s">
        <v>38</v>
      </c>
      <c r="X30" s="1" t="s">
        <v>3936</v>
      </c>
      <c r="Y30" s="1" t="s">
        <v>143</v>
      </c>
      <c r="Z30" s="1" t="s">
        <v>2373</v>
      </c>
      <c r="AC30" s="1">
        <v>53</v>
      </c>
      <c r="AD30" s="1" t="s">
        <v>69</v>
      </c>
      <c r="AE30" s="1" t="s">
        <v>2434</v>
      </c>
      <c r="AJ30" s="1" t="s">
        <v>17</v>
      </c>
      <c r="AK30" s="1" t="s">
        <v>2467</v>
      </c>
      <c r="AL30" s="1" t="s">
        <v>41</v>
      </c>
      <c r="AM30" s="1" t="s">
        <v>2506</v>
      </c>
      <c r="AT30" s="1" t="s">
        <v>37</v>
      </c>
      <c r="AU30" s="1" t="s">
        <v>1928</v>
      </c>
      <c r="AV30" s="1" t="s">
        <v>144</v>
      </c>
      <c r="AW30" s="1" t="s">
        <v>2274</v>
      </c>
      <c r="BG30" s="1" t="s">
        <v>42</v>
      </c>
      <c r="BH30" s="1" t="s">
        <v>2523</v>
      </c>
      <c r="BI30" s="1" t="s">
        <v>72</v>
      </c>
      <c r="BJ30" s="1" t="s">
        <v>2772</v>
      </c>
      <c r="BK30" s="1" t="s">
        <v>42</v>
      </c>
      <c r="BL30" s="1" t="s">
        <v>2523</v>
      </c>
      <c r="BM30" s="1" t="s">
        <v>73</v>
      </c>
      <c r="BN30" s="1" t="s">
        <v>2942</v>
      </c>
      <c r="BO30" s="1" t="s">
        <v>42</v>
      </c>
      <c r="BP30" s="1" t="s">
        <v>2523</v>
      </c>
      <c r="BQ30" s="1" t="s">
        <v>145</v>
      </c>
      <c r="BR30" s="1" t="s">
        <v>3501</v>
      </c>
      <c r="BS30" s="1" t="s">
        <v>146</v>
      </c>
      <c r="BT30" s="1" t="s">
        <v>2487</v>
      </c>
    </row>
    <row r="31" spans="1:72" ht="13.5" customHeight="1">
      <c r="A31" s="6" t="str">
        <f t="shared" si="1"/>
        <v>1837_옥포면_0004</v>
      </c>
      <c r="B31" s="2">
        <v>1837</v>
      </c>
      <c r="C31" s="2" t="s">
        <v>3914</v>
      </c>
      <c r="D31" s="2" t="s">
        <v>3422</v>
      </c>
      <c r="E31" s="2">
        <v>30</v>
      </c>
      <c r="F31" s="1">
        <v>1</v>
      </c>
      <c r="G31" s="1" t="s">
        <v>3420</v>
      </c>
      <c r="H31" s="1" t="s">
        <v>3421</v>
      </c>
      <c r="I31" s="1">
        <v>2</v>
      </c>
      <c r="L31" s="1">
        <v>1</v>
      </c>
      <c r="M31" s="2" t="s">
        <v>3603</v>
      </c>
      <c r="N31" s="2" t="s">
        <v>3604</v>
      </c>
      <c r="S31" s="1" t="s">
        <v>48</v>
      </c>
      <c r="T31" s="1" t="s">
        <v>1911</v>
      </c>
      <c r="W31" s="1" t="s">
        <v>147</v>
      </c>
      <c r="X31" s="1" t="s">
        <v>1962</v>
      </c>
      <c r="Y31" s="1" t="s">
        <v>50</v>
      </c>
      <c r="Z31" s="1" t="s">
        <v>1995</v>
      </c>
      <c r="AC31" s="1">
        <v>56</v>
      </c>
      <c r="AD31" s="1" t="s">
        <v>148</v>
      </c>
      <c r="AE31" s="1" t="s">
        <v>2450</v>
      </c>
      <c r="AJ31" s="1" t="s">
        <v>52</v>
      </c>
      <c r="AK31" s="1" t="s">
        <v>2466</v>
      </c>
      <c r="AL31" s="1" t="s">
        <v>149</v>
      </c>
      <c r="AM31" s="1" t="s">
        <v>2477</v>
      </c>
      <c r="AT31" s="1" t="s">
        <v>42</v>
      </c>
      <c r="AU31" s="1" t="s">
        <v>2523</v>
      </c>
      <c r="AV31" s="1" t="s">
        <v>150</v>
      </c>
      <c r="AW31" s="1" t="s">
        <v>3477</v>
      </c>
      <c r="BG31" s="1" t="s">
        <v>42</v>
      </c>
      <c r="BH31" s="1" t="s">
        <v>2523</v>
      </c>
      <c r="BI31" s="1" t="s">
        <v>151</v>
      </c>
      <c r="BJ31" s="1" t="s">
        <v>2991</v>
      </c>
      <c r="BK31" s="1" t="s">
        <v>42</v>
      </c>
      <c r="BL31" s="1" t="s">
        <v>2523</v>
      </c>
      <c r="BM31" s="1" t="s">
        <v>152</v>
      </c>
      <c r="BN31" s="1" t="s">
        <v>3094</v>
      </c>
      <c r="BO31" s="1" t="s">
        <v>42</v>
      </c>
      <c r="BP31" s="1" t="s">
        <v>2523</v>
      </c>
      <c r="BQ31" s="1" t="s">
        <v>153</v>
      </c>
      <c r="BR31" s="1" t="s">
        <v>3371</v>
      </c>
      <c r="BS31" s="1" t="s">
        <v>154</v>
      </c>
      <c r="BT31" s="1" t="s">
        <v>2516</v>
      </c>
    </row>
    <row r="32" spans="1:31" ht="13.5" customHeight="1">
      <c r="A32" s="6" t="str">
        <f t="shared" si="1"/>
        <v>1837_옥포면_0004</v>
      </c>
      <c r="B32" s="2">
        <v>1837</v>
      </c>
      <c r="C32" s="2" t="s">
        <v>3937</v>
      </c>
      <c r="D32" s="2" t="s">
        <v>3422</v>
      </c>
      <c r="E32" s="2">
        <v>31</v>
      </c>
      <c r="F32" s="1">
        <v>1</v>
      </c>
      <c r="G32" s="1" t="s">
        <v>3420</v>
      </c>
      <c r="H32" s="1" t="s">
        <v>3421</v>
      </c>
      <c r="I32" s="1">
        <v>2</v>
      </c>
      <c r="L32" s="1">
        <v>1</v>
      </c>
      <c r="M32" s="2" t="s">
        <v>3603</v>
      </c>
      <c r="N32" s="2" t="s">
        <v>3604</v>
      </c>
      <c r="S32" s="1" t="s">
        <v>59</v>
      </c>
      <c r="T32" s="1" t="s">
        <v>1912</v>
      </c>
      <c r="U32" s="1" t="s">
        <v>37</v>
      </c>
      <c r="V32" s="1" t="s">
        <v>1928</v>
      </c>
      <c r="Y32" s="1" t="s">
        <v>155</v>
      </c>
      <c r="Z32" s="1" t="s">
        <v>2372</v>
      </c>
      <c r="AC32" s="1">
        <v>25</v>
      </c>
      <c r="AD32" s="1" t="s">
        <v>123</v>
      </c>
      <c r="AE32" s="1" t="s">
        <v>2440</v>
      </c>
    </row>
    <row r="33" spans="1:31" ht="13.5" customHeight="1">
      <c r="A33" s="6" t="str">
        <f t="shared" si="1"/>
        <v>1837_옥포면_0004</v>
      </c>
      <c r="B33" s="2">
        <v>1837</v>
      </c>
      <c r="C33" s="2" t="s">
        <v>3938</v>
      </c>
      <c r="D33" s="2" t="s">
        <v>3422</v>
      </c>
      <c r="E33" s="2">
        <v>32</v>
      </c>
      <c r="F33" s="1">
        <v>1</v>
      </c>
      <c r="G33" s="1" t="s">
        <v>3420</v>
      </c>
      <c r="H33" s="1" t="s">
        <v>3421</v>
      </c>
      <c r="I33" s="1">
        <v>2</v>
      </c>
      <c r="L33" s="1">
        <v>1</v>
      </c>
      <c r="M33" s="2" t="s">
        <v>3603</v>
      </c>
      <c r="N33" s="2" t="s">
        <v>3604</v>
      </c>
      <c r="S33" s="1" t="s">
        <v>62</v>
      </c>
      <c r="T33" s="1" t="s">
        <v>1917</v>
      </c>
      <c r="W33" s="1" t="s">
        <v>156</v>
      </c>
      <c r="X33" s="1" t="s">
        <v>1972</v>
      </c>
      <c r="Y33" s="1" t="s">
        <v>50</v>
      </c>
      <c r="Z33" s="1" t="s">
        <v>1995</v>
      </c>
      <c r="AC33" s="1">
        <v>26</v>
      </c>
      <c r="AD33" s="1" t="s">
        <v>157</v>
      </c>
      <c r="AE33" s="1" t="s">
        <v>2439</v>
      </c>
    </row>
    <row r="34" spans="1:31" ht="13.5" customHeight="1">
      <c r="A34" s="6" t="str">
        <f t="shared" si="1"/>
        <v>1837_옥포면_0004</v>
      </c>
      <c r="B34" s="2">
        <v>1837</v>
      </c>
      <c r="C34" s="2" t="s">
        <v>3938</v>
      </c>
      <c r="D34" s="2" t="s">
        <v>3422</v>
      </c>
      <c r="E34" s="2">
        <v>33</v>
      </c>
      <c r="F34" s="1">
        <v>1</v>
      </c>
      <c r="G34" s="1" t="s">
        <v>3420</v>
      </c>
      <c r="H34" s="1" t="s">
        <v>3421</v>
      </c>
      <c r="I34" s="1">
        <v>2</v>
      </c>
      <c r="L34" s="1">
        <v>1</v>
      </c>
      <c r="M34" s="2" t="s">
        <v>3603</v>
      </c>
      <c r="N34" s="2" t="s">
        <v>3604</v>
      </c>
      <c r="T34" s="1" t="s">
        <v>3939</v>
      </c>
      <c r="U34" s="1" t="s">
        <v>67</v>
      </c>
      <c r="V34" s="1" t="s">
        <v>1927</v>
      </c>
      <c r="Y34" s="1" t="s">
        <v>158</v>
      </c>
      <c r="Z34" s="1" t="s">
        <v>2318</v>
      </c>
      <c r="AC34" s="1">
        <v>33</v>
      </c>
      <c r="AD34" s="1" t="s">
        <v>159</v>
      </c>
      <c r="AE34" s="1" t="s">
        <v>2433</v>
      </c>
    </row>
    <row r="35" spans="1:72" ht="13.5" customHeight="1">
      <c r="A35" s="6" t="str">
        <f aca="true" t="shared" si="2" ref="A35:A48">HYPERLINK("http://kyu.snu.ac.kr/sdhj/index.jsp?type=hj/GK14719_00IH_0001_0005.jpg","1837_옥포면_0005")</f>
        <v>1837_옥포면_0005</v>
      </c>
      <c r="B35" s="2">
        <v>1837</v>
      </c>
      <c r="C35" s="2" t="s">
        <v>3938</v>
      </c>
      <c r="D35" s="2" t="s">
        <v>3422</v>
      </c>
      <c r="E35" s="2">
        <v>34</v>
      </c>
      <c r="F35" s="1">
        <v>1</v>
      </c>
      <c r="G35" s="1" t="s">
        <v>3420</v>
      </c>
      <c r="H35" s="1" t="s">
        <v>3421</v>
      </c>
      <c r="I35" s="1">
        <v>2</v>
      </c>
      <c r="L35" s="1">
        <v>2</v>
      </c>
      <c r="M35" s="2" t="s">
        <v>3605</v>
      </c>
      <c r="N35" s="2" t="s">
        <v>3606</v>
      </c>
      <c r="O35" s="1" t="s">
        <v>6</v>
      </c>
      <c r="P35" s="1" t="s">
        <v>1888</v>
      </c>
      <c r="T35" s="1" t="s">
        <v>3940</v>
      </c>
      <c r="U35" s="1" t="s">
        <v>160</v>
      </c>
      <c r="V35" s="1" t="s">
        <v>1946</v>
      </c>
      <c r="W35" s="1" t="s">
        <v>161</v>
      </c>
      <c r="X35" s="1" t="s">
        <v>1955</v>
      </c>
      <c r="Y35" s="1" t="s">
        <v>162</v>
      </c>
      <c r="Z35" s="1" t="s">
        <v>2371</v>
      </c>
      <c r="AC35" s="1">
        <v>37</v>
      </c>
      <c r="AD35" s="1" t="s">
        <v>163</v>
      </c>
      <c r="AE35" s="1" t="s">
        <v>2427</v>
      </c>
      <c r="AJ35" s="1" t="s">
        <v>17</v>
      </c>
      <c r="AK35" s="1" t="s">
        <v>2467</v>
      </c>
      <c r="AL35" s="1" t="s">
        <v>164</v>
      </c>
      <c r="AM35" s="1" t="s">
        <v>2469</v>
      </c>
      <c r="AT35" s="1" t="s">
        <v>160</v>
      </c>
      <c r="AU35" s="1" t="s">
        <v>1946</v>
      </c>
      <c r="AV35" s="1" t="s">
        <v>165</v>
      </c>
      <c r="AW35" s="1" t="s">
        <v>2762</v>
      </c>
      <c r="BG35" s="1" t="s">
        <v>160</v>
      </c>
      <c r="BH35" s="1" t="s">
        <v>1946</v>
      </c>
      <c r="BI35" s="1" t="s">
        <v>166</v>
      </c>
      <c r="BJ35" s="1" t="s">
        <v>2580</v>
      </c>
      <c r="BK35" s="1" t="s">
        <v>160</v>
      </c>
      <c r="BL35" s="1" t="s">
        <v>1946</v>
      </c>
      <c r="BM35" s="1" t="s">
        <v>167</v>
      </c>
      <c r="BN35" s="1" t="s">
        <v>3190</v>
      </c>
      <c r="BO35" s="1" t="s">
        <v>160</v>
      </c>
      <c r="BP35" s="1" t="s">
        <v>1946</v>
      </c>
      <c r="BQ35" s="1" t="s">
        <v>168</v>
      </c>
      <c r="BR35" s="1" t="s">
        <v>3527</v>
      </c>
      <c r="BS35" s="1" t="s">
        <v>100</v>
      </c>
      <c r="BT35" s="1" t="s">
        <v>3468</v>
      </c>
    </row>
    <row r="36" spans="1:72" ht="13.5" customHeight="1">
      <c r="A36" s="6" t="str">
        <f t="shared" si="2"/>
        <v>1837_옥포면_0005</v>
      </c>
      <c r="B36" s="2">
        <v>1837</v>
      </c>
      <c r="C36" s="2" t="s">
        <v>3941</v>
      </c>
      <c r="D36" s="2" t="s">
        <v>3422</v>
      </c>
      <c r="E36" s="2">
        <v>35</v>
      </c>
      <c r="F36" s="1">
        <v>1</v>
      </c>
      <c r="G36" s="1" t="s">
        <v>3420</v>
      </c>
      <c r="H36" s="1" t="s">
        <v>3421</v>
      </c>
      <c r="I36" s="1">
        <v>2</v>
      </c>
      <c r="L36" s="1">
        <v>2</v>
      </c>
      <c r="M36" s="2" t="s">
        <v>3605</v>
      </c>
      <c r="N36" s="2" t="s">
        <v>3606</v>
      </c>
      <c r="S36" s="1" t="s">
        <v>48</v>
      </c>
      <c r="T36" s="1" t="s">
        <v>1911</v>
      </c>
      <c r="W36" s="1" t="s">
        <v>94</v>
      </c>
      <c r="X36" s="1" t="s">
        <v>3942</v>
      </c>
      <c r="Y36" s="1" t="s">
        <v>10</v>
      </c>
      <c r="Z36" s="1" t="s">
        <v>1981</v>
      </c>
      <c r="AC36" s="1">
        <v>34</v>
      </c>
      <c r="AD36" s="1" t="s">
        <v>61</v>
      </c>
      <c r="AE36" s="1" t="s">
        <v>2404</v>
      </c>
      <c r="AJ36" s="1" t="s">
        <v>17</v>
      </c>
      <c r="AK36" s="1" t="s">
        <v>2467</v>
      </c>
      <c r="AL36" s="1" t="s">
        <v>100</v>
      </c>
      <c r="AM36" s="1" t="s">
        <v>3468</v>
      </c>
      <c r="AT36" s="1" t="s">
        <v>169</v>
      </c>
      <c r="AU36" s="1" t="s">
        <v>1929</v>
      </c>
      <c r="AV36" s="1" t="s">
        <v>170</v>
      </c>
      <c r="AW36" s="1" t="s">
        <v>2761</v>
      </c>
      <c r="BG36" s="1" t="s">
        <v>169</v>
      </c>
      <c r="BH36" s="1" t="s">
        <v>1929</v>
      </c>
      <c r="BI36" s="1" t="s">
        <v>171</v>
      </c>
      <c r="BJ36" s="1" t="s">
        <v>2724</v>
      </c>
      <c r="BK36" s="1" t="s">
        <v>169</v>
      </c>
      <c r="BL36" s="1" t="s">
        <v>1929</v>
      </c>
      <c r="BM36" s="1" t="s">
        <v>172</v>
      </c>
      <c r="BN36" s="1" t="s">
        <v>2023</v>
      </c>
      <c r="BO36" s="1" t="s">
        <v>169</v>
      </c>
      <c r="BP36" s="1" t="s">
        <v>1929</v>
      </c>
      <c r="BQ36" s="1" t="s">
        <v>173</v>
      </c>
      <c r="BR36" s="1" t="s">
        <v>3943</v>
      </c>
      <c r="BS36" s="1" t="s">
        <v>58</v>
      </c>
      <c r="BT36" s="1" t="s">
        <v>2461</v>
      </c>
    </row>
    <row r="37" spans="1:72" ht="13.5" customHeight="1">
      <c r="A37" s="6" t="str">
        <f t="shared" si="2"/>
        <v>1837_옥포면_0005</v>
      </c>
      <c r="B37" s="2">
        <v>1837</v>
      </c>
      <c r="C37" s="2" t="s">
        <v>3944</v>
      </c>
      <c r="D37" s="2" t="s">
        <v>3422</v>
      </c>
      <c r="E37" s="2">
        <v>36</v>
      </c>
      <c r="F37" s="1">
        <v>1</v>
      </c>
      <c r="G37" s="1" t="s">
        <v>3420</v>
      </c>
      <c r="H37" s="1" t="s">
        <v>3421</v>
      </c>
      <c r="I37" s="1">
        <v>2</v>
      </c>
      <c r="L37" s="1">
        <v>3</v>
      </c>
      <c r="M37" s="2" t="s">
        <v>142</v>
      </c>
      <c r="N37" s="2" t="s">
        <v>1886</v>
      </c>
      <c r="Q37" s="1" t="s">
        <v>174</v>
      </c>
      <c r="R37" s="1" t="s">
        <v>1908</v>
      </c>
      <c r="T37" s="1" t="s">
        <v>3945</v>
      </c>
      <c r="U37" s="1" t="s">
        <v>37</v>
      </c>
      <c r="V37" s="1" t="s">
        <v>1928</v>
      </c>
      <c r="W37" s="1" t="s">
        <v>3946</v>
      </c>
      <c r="X37" s="1" t="s">
        <v>3947</v>
      </c>
      <c r="Y37" s="1" t="s">
        <v>175</v>
      </c>
      <c r="Z37" s="1" t="s">
        <v>2370</v>
      </c>
      <c r="AC37" s="1">
        <v>48</v>
      </c>
      <c r="AD37" s="1" t="s">
        <v>93</v>
      </c>
      <c r="AE37" s="1" t="s">
        <v>2426</v>
      </c>
      <c r="AJ37" s="1" t="s">
        <v>17</v>
      </c>
      <c r="AK37" s="1" t="s">
        <v>2467</v>
      </c>
      <c r="AL37" s="1" t="s">
        <v>176</v>
      </c>
      <c r="AM37" s="1" t="s">
        <v>2499</v>
      </c>
      <c r="AT37" s="1" t="s">
        <v>42</v>
      </c>
      <c r="AU37" s="1" t="s">
        <v>2523</v>
      </c>
      <c r="AV37" s="1" t="s">
        <v>177</v>
      </c>
      <c r="AW37" s="1" t="s">
        <v>2760</v>
      </c>
      <c r="BG37" s="1" t="s">
        <v>42</v>
      </c>
      <c r="BH37" s="1" t="s">
        <v>2523</v>
      </c>
      <c r="BI37" s="1" t="s">
        <v>96</v>
      </c>
      <c r="BJ37" s="1" t="s">
        <v>2703</v>
      </c>
      <c r="BK37" s="1" t="s">
        <v>42</v>
      </c>
      <c r="BL37" s="1" t="s">
        <v>2523</v>
      </c>
      <c r="BM37" s="1" t="s">
        <v>178</v>
      </c>
      <c r="BN37" s="1" t="s">
        <v>2939</v>
      </c>
      <c r="BO37" s="1" t="s">
        <v>42</v>
      </c>
      <c r="BP37" s="1" t="s">
        <v>2523</v>
      </c>
      <c r="BQ37" s="1" t="s">
        <v>179</v>
      </c>
      <c r="BR37" s="1" t="s">
        <v>3370</v>
      </c>
      <c r="BS37" s="1" t="s">
        <v>180</v>
      </c>
      <c r="BT37" s="1" t="s">
        <v>3392</v>
      </c>
    </row>
    <row r="38" spans="1:72" ht="13.5" customHeight="1">
      <c r="A38" s="6" t="str">
        <f t="shared" si="2"/>
        <v>1837_옥포면_0005</v>
      </c>
      <c r="B38" s="2">
        <v>1837</v>
      </c>
      <c r="C38" s="2" t="s">
        <v>3948</v>
      </c>
      <c r="D38" s="2" t="s">
        <v>3422</v>
      </c>
      <c r="E38" s="2">
        <v>37</v>
      </c>
      <c r="F38" s="1">
        <v>1</v>
      </c>
      <c r="G38" s="1" t="s">
        <v>3420</v>
      </c>
      <c r="H38" s="1" t="s">
        <v>3421</v>
      </c>
      <c r="I38" s="1">
        <v>2</v>
      </c>
      <c r="L38" s="1">
        <v>3</v>
      </c>
      <c r="M38" s="2" t="s">
        <v>142</v>
      </c>
      <c r="N38" s="2" t="s">
        <v>1886</v>
      </c>
      <c r="S38" s="1" t="s">
        <v>48</v>
      </c>
      <c r="T38" s="1" t="s">
        <v>1911</v>
      </c>
      <c r="W38" s="1" t="s">
        <v>88</v>
      </c>
      <c r="X38" s="1" t="s">
        <v>3949</v>
      </c>
      <c r="Y38" s="1" t="s">
        <v>50</v>
      </c>
      <c r="Z38" s="1" t="s">
        <v>1995</v>
      </c>
      <c r="AC38" s="1">
        <v>48</v>
      </c>
      <c r="AD38" s="1" t="s">
        <v>93</v>
      </c>
      <c r="AE38" s="1" t="s">
        <v>2426</v>
      </c>
      <c r="AJ38" s="1" t="s">
        <v>52</v>
      </c>
      <c r="AK38" s="1" t="s">
        <v>2466</v>
      </c>
      <c r="AL38" s="1" t="s">
        <v>58</v>
      </c>
      <c r="AM38" s="1" t="s">
        <v>2461</v>
      </c>
      <c r="AT38" s="1" t="s">
        <v>42</v>
      </c>
      <c r="AU38" s="1" t="s">
        <v>2523</v>
      </c>
      <c r="AV38" s="1" t="s">
        <v>181</v>
      </c>
      <c r="AW38" s="1" t="s">
        <v>2506</v>
      </c>
      <c r="BG38" s="1" t="s">
        <v>42</v>
      </c>
      <c r="BH38" s="1" t="s">
        <v>2523</v>
      </c>
      <c r="BI38" s="1" t="s">
        <v>182</v>
      </c>
      <c r="BJ38" s="1" t="s">
        <v>2990</v>
      </c>
      <c r="BK38" s="1" t="s">
        <v>42</v>
      </c>
      <c r="BL38" s="1" t="s">
        <v>2523</v>
      </c>
      <c r="BM38" s="1" t="s">
        <v>183</v>
      </c>
      <c r="BN38" s="1" t="s">
        <v>2893</v>
      </c>
      <c r="BO38" s="1" t="s">
        <v>42</v>
      </c>
      <c r="BP38" s="1" t="s">
        <v>2523</v>
      </c>
      <c r="BQ38" s="1" t="s">
        <v>184</v>
      </c>
      <c r="BR38" s="1" t="s">
        <v>3581</v>
      </c>
      <c r="BS38" s="1" t="s">
        <v>47</v>
      </c>
      <c r="BT38" s="1" t="s">
        <v>2484</v>
      </c>
    </row>
    <row r="39" spans="1:31" ht="13.5" customHeight="1">
      <c r="A39" s="6" t="str">
        <f t="shared" si="2"/>
        <v>1837_옥포면_0005</v>
      </c>
      <c r="B39" s="2">
        <v>1837</v>
      </c>
      <c r="C39" s="2" t="s">
        <v>3904</v>
      </c>
      <c r="D39" s="2" t="s">
        <v>3422</v>
      </c>
      <c r="E39" s="2">
        <v>38</v>
      </c>
      <c r="F39" s="1">
        <v>1</v>
      </c>
      <c r="G39" s="1" t="s">
        <v>3420</v>
      </c>
      <c r="H39" s="1" t="s">
        <v>3421</v>
      </c>
      <c r="I39" s="1">
        <v>2</v>
      </c>
      <c r="L39" s="1">
        <v>3</v>
      </c>
      <c r="M39" s="2" t="s">
        <v>142</v>
      </c>
      <c r="N39" s="2" t="s">
        <v>1886</v>
      </c>
      <c r="S39" s="1" t="s">
        <v>59</v>
      </c>
      <c r="T39" s="1" t="s">
        <v>1912</v>
      </c>
      <c r="U39" s="1" t="s">
        <v>37</v>
      </c>
      <c r="V39" s="1" t="s">
        <v>1928</v>
      </c>
      <c r="Y39" s="1" t="s">
        <v>185</v>
      </c>
      <c r="Z39" s="1" t="s">
        <v>3466</v>
      </c>
      <c r="AC39" s="1">
        <v>27</v>
      </c>
      <c r="AD39" s="1" t="s">
        <v>186</v>
      </c>
      <c r="AE39" s="1" t="s">
        <v>2429</v>
      </c>
    </row>
    <row r="40" spans="1:31" ht="13.5" customHeight="1">
      <c r="A40" s="6" t="str">
        <f t="shared" si="2"/>
        <v>1837_옥포면_0005</v>
      </c>
      <c r="B40" s="2">
        <v>1837</v>
      </c>
      <c r="C40" s="2" t="s">
        <v>3950</v>
      </c>
      <c r="D40" s="2" t="s">
        <v>3422</v>
      </c>
      <c r="E40" s="2">
        <v>39</v>
      </c>
      <c r="F40" s="1">
        <v>1</v>
      </c>
      <c r="G40" s="1" t="s">
        <v>3420</v>
      </c>
      <c r="H40" s="1" t="s">
        <v>3421</v>
      </c>
      <c r="I40" s="1">
        <v>2</v>
      </c>
      <c r="L40" s="1">
        <v>3</v>
      </c>
      <c r="M40" s="2" t="s">
        <v>142</v>
      </c>
      <c r="N40" s="2" t="s">
        <v>1886</v>
      </c>
      <c r="S40" s="1" t="s">
        <v>62</v>
      </c>
      <c r="T40" s="1" t="s">
        <v>1917</v>
      </c>
      <c r="W40" s="1" t="s">
        <v>187</v>
      </c>
      <c r="X40" s="1" t="s">
        <v>3951</v>
      </c>
      <c r="Y40" s="1" t="s">
        <v>50</v>
      </c>
      <c r="Z40" s="1" t="s">
        <v>1995</v>
      </c>
      <c r="AC40" s="1">
        <v>27</v>
      </c>
      <c r="AD40" s="1" t="s">
        <v>186</v>
      </c>
      <c r="AE40" s="1" t="s">
        <v>2429</v>
      </c>
    </row>
    <row r="41" spans="1:31" ht="13.5" customHeight="1">
      <c r="A41" s="6" t="str">
        <f t="shared" si="2"/>
        <v>1837_옥포면_0005</v>
      </c>
      <c r="B41" s="2">
        <v>1837</v>
      </c>
      <c r="C41" s="2" t="s">
        <v>3950</v>
      </c>
      <c r="D41" s="2" t="s">
        <v>3422</v>
      </c>
      <c r="E41" s="2">
        <v>40</v>
      </c>
      <c r="F41" s="1">
        <v>1</v>
      </c>
      <c r="G41" s="1" t="s">
        <v>3420</v>
      </c>
      <c r="H41" s="1" t="s">
        <v>3421</v>
      </c>
      <c r="I41" s="1">
        <v>2</v>
      </c>
      <c r="L41" s="1">
        <v>3</v>
      </c>
      <c r="M41" s="2" t="s">
        <v>142</v>
      </c>
      <c r="N41" s="2" t="s">
        <v>1886</v>
      </c>
      <c r="T41" s="1" t="s">
        <v>3952</v>
      </c>
      <c r="U41" s="1" t="s">
        <v>67</v>
      </c>
      <c r="V41" s="1" t="s">
        <v>1927</v>
      </c>
      <c r="Y41" s="1" t="s">
        <v>188</v>
      </c>
      <c r="Z41" s="1" t="s">
        <v>2369</v>
      </c>
      <c r="AC41" s="1">
        <v>21</v>
      </c>
      <c r="AD41" s="1" t="s">
        <v>125</v>
      </c>
      <c r="AE41" s="1" t="s">
        <v>2405</v>
      </c>
    </row>
    <row r="42" spans="1:72" ht="13.5" customHeight="1">
      <c r="A42" s="6" t="str">
        <f t="shared" si="2"/>
        <v>1837_옥포면_0005</v>
      </c>
      <c r="B42" s="2">
        <v>1837</v>
      </c>
      <c r="C42" s="2" t="s">
        <v>3950</v>
      </c>
      <c r="D42" s="2" t="s">
        <v>3422</v>
      </c>
      <c r="E42" s="2">
        <v>41</v>
      </c>
      <c r="F42" s="1">
        <v>1</v>
      </c>
      <c r="G42" s="1" t="s">
        <v>3420</v>
      </c>
      <c r="H42" s="1" t="s">
        <v>3421</v>
      </c>
      <c r="I42" s="1">
        <v>2</v>
      </c>
      <c r="L42" s="1">
        <v>4</v>
      </c>
      <c r="M42" s="2" t="s">
        <v>3607</v>
      </c>
      <c r="N42" s="2" t="s">
        <v>3608</v>
      </c>
      <c r="O42" s="1" t="s">
        <v>6</v>
      </c>
      <c r="P42" s="1" t="s">
        <v>1888</v>
      </c>
      <c r="T42" s="1" t="s">
        <v>3953</v>
      </c>
      <c r="U42" s="1" t="s">
        <v>37</v>
      </c>
      <c r="V42" s="1" t="s">
        <v>1928</v>
      </c>
      <c r="W42" s="1" t="s">
        <v>38</v>
      </c>
      <c r="X42" s="1" t="s">
        <v>3954</v>
      </c>
      <c r="Y42" s="1" t="s">
        <v>189</v>
      </c>
      <c r="Z42" s="1" t="s">
        <v>2368</v>
      </c>
      <c r="AC42" s="1">
        <v>27</v>
      </c>
      <c r="AD42" s="1" t="s">
        <v>186</v>
      </c>
      <c r="AE42" s="1" t="s">
        <v>2429</v>
      </c>
      <c r="AJ42" s="1" t="s">
        <v>17</v>
      </c>
      <c r="AK42" s="1" t="s">
        <v>2467</v>
      </c>
      <c r="AL42" s="1" t="s">
        <v>41</v>
      </c>
      <c r="AM42" s="1" t="s">
        <v>2506</v>
      </c>
      <c r="AT42" s="1" t="s">
        <v>37</v>
      </c>
      <c r="AU42" s="1" t="s">
        <v>1928</v>
      </c>
      <c r="AV42" s="1" t="s">
        <v>39</v>
      </c>
      <c r="AW42" s="1" t="s">
        <v>2386</v>
      </c>
      <c r="BG42" s="1" t="s">
        <v>42</v>
      </c>
      <c r="BH42" s="1" t="s">
        <v>2523</v>
      </c>
      <c r="BI42" s="1" t="s">
        <v>43</v>
      </c>
      <c r="BJ42" s="1" t="s">
        <v>2724</v>
      </c>
      <c r="BK42" s="1" t="s">
        <v>42</v>
      </c>
      <c r="BL42" s="1" t="s">
        <v>2523</v>
      </c>
      <c r="BM42" s="1" t="s">
        <v>44</v>
      </c>
      <c r="BN42" s="1" t="s">
        <v>2956</v>
      </c>
      <c r="BO42" s="1" t="s">
        <v>42</v>
      </c>
      <c r="BP42" s="1" t="s">
        <v>2523</v>
      </c>
      <c r="BQ42" s="1" t="s">
        <v>190</v>
      </c>
      <c r="BR42" s="1" t="s">
        <v>3369</v>
      </c>
      <c r="BS42" s="1" t="s">
        <v>53</v>
      </c>
      <c r="BT42" s="1" t="s">
        <v>2506</v>
      </c>
    </row>
    <row r="43" spans="1:72" ht="13.5" customHeight="1">
      <c r="A43" s="6" t="str">
        <f t="shared" si="2"/>
        <v>1837_옥포면_0005</v>
      </c>
      <c r="B43" s="2">
        <v>1837</v>
      </c>
      <c r="C43" s="2" t="s">
        <v>3955</v>
      </c>
      <c r="D43" s="2" t="s">
        <v>3422</v>
      </c>
      <c r="E43" s="2">
        <v>42</v>
      </c>
      <c r="F43" s="1">
        <v>1</v>
      </c>
      <c r="G43" s="1" t="s">
        <v>3420</v>
      </c>
      <c r="H43" s="1" t="s">
        <v>3421</v>
      </c>
      <c r="I43" s="1">
        <v>2</v>
      </c>
      <c r="L43" s="1">
        <v>4</v>
      </c>
      <c r="M43" s="2" t="s">
        <v>3607</v>
      </c>
      <c r="N43" s="2" t="s">
        <v>3608</v>
      </c>
      <c r="S43" s="1" t="s">
        <v>48</v>
      </c>
      <c r="T43" s="1" t="s">
        <v>1911</v>
      </c>
      <c r="W43" s="1" t="s">
        <v>191</v>
      </c>
      <c r="X43" s="1" t="s">
        <v>3956</v>
      </c>
      <c r="Y43" s="1" t="s">
        <v>50</v>
      </c>
      <c r="Z43" s="1" t="s">
        <v>1995</v>
      </c>
      <c r="AC43" s="1">
        <v>27</v>
      </c>
      <c r="AD43" s="1" t="s">
        <v>186</v>
      </c>
      <c r="AE43" s="1" t="s">
        <v>2429</v>
      </c>
      <c r="AJ43" s="1" t="s">
        <v>52</v>
      </c>
      <c r="AK43" s="1" t="s">
        <v>2466</v>
      </c>
      <c r="AL43" s="1" t="s">
        <v>192</v>
      </c>
      <c r="AM43" s="1" t="s">
        <v>2509</v>
      </c>
      <c r="AT43" s="1" t="s">
        <v>37</v>
      </c>
      <c r="AU43" s="1" t="s">
        <v>1928</v>
      </c>
      <c r="AV43" s="1" t="s">
        <v>193</v>
      </c>
      <c r="AW43" s="1" t="s">
        <v>2759</v>
      </c>
      <c r="BG43" s="1" t="s">
        <v>42</v>
      </c>
      <c r="BH43" s="1" t="s">
        <v>2523</v>
      </c>
      <c r="BI43" s="1" t="s">
        <v>194</v>
      </c>
      <c r="BJ43" s="1" t="s">
        <v>2984</v>
      </c>
      <c r="BK43" s="1" t="s">
        <v>42</v>
      </c>
      <c r="BL43" s="1" t="s">
        <v>2523</v>
      </c>
      <c r="BM43" s="1" t="s">
        <v>195</v>
      </c>
      <c r="BN43" s="1" t="s">
        <v>3189</v>
      </c>
      <c r="BO43" s="1" t="s">
        <v>42</v>
      </c>
      <c r="BP43" s="1" t="s">
        <v>2523</v>
      </c>
      <c r="BQ43" s="1" t="s">
        <v>196</v>
      </c>
      <c r="BR43" s="1" t="s">
        <v>3368</v>
      </c>
      <c r="BS43" s="1" t="s">
        <v>133</v>
      </c>
      <c r="BT43" s="1" t="s">
        <v>2480</v>
      </c>
    </row>
    <row r="44" spans="1:31" ht="13.5" customHeight="1">
      <c r="A44" s="6" t="str">
        <f t="shared" si="2"/>
        <v>1837_옥포면_0005</v>
      </c>
      <c r="B44" s="2">
        <v>1837</v>
      </c>
      <c r="C44" s="2" t="s">
        <v>3905</v>
      </c>
      <c r="D44" s="2" t="s">
        <v>3422</v>
      </c>
      <c r="E44" s="2">
        <v>43</v>
      </c>
      <c r="F44" s="1">
        <v>1</v>
      </c>
      <c r="G44" s="1" t="s">
        <v>3420</v>
      </c>
      <c r="H44" s="1" t="s">
        <v>3421</v>
      </c>
      <c r="I44" s="1">
        <v>2</v>
      </c>
      <c r="L44" s="1">
        <v>4</v>
      </c>
      <c r="M44" s="2" t="s">
        <v>3607</v>
      </c>
      <c r="N44" s="2" t="s">
        <v>3608</v>
      </c>
      <c r="T44" s="1" t="s">
        <v>3957</v>
      </c>
      <c r="U44" s="1" t="s">
        <v>67</v>
      </c>
      <c r="V44" s="1" t="s">
        <v>1927</v>
      </c>
      <c r="Y44" s="1" t="s">
        <v>197</v>
      </c>
      <c r="Z44" s="1" t="s">
        <v>2367</v>
      </c>
      <c r="AC44" s="1">
        <v>53</v>
      </c>
      <c r="AD44" s="1" t="s">
        <v>69</v>
      </c>
      <c r="AE44" s="1" t="s">
        <v>2434</v>
      </c>
    </row>
    <row r="45" spans="1:72" ht="13.5" customHeight="1">
      <c r="A45" s="6" t="str">
        <f t="shared" si="2"/>
        <v>1837_옥포면_0005</v>
      </c>
      <c r="B45" s="2">
        <v>1837</v>
      </c>
      <c r="C45" s="2" t="s">
        <v>3898</v>
      </c>
      <c r="D45" s="2" t="s">
        <v>3422</v>
      </c>
      <c r="E45" s="2">
        <v>44</v>
      </c>
      <c r="F45" s="1">
        <v>1</v>
      </c>
      <c r="G45" s="1" t="s">
        <v>3420</v>
      </c>
      <c r="H45" s="1" t="s">
        <v>3421</v>
      </c>
      <c r="I45" s="1">
        <v>2</v>
      </c>
      <c r="L45" s="1">
        <v>5</v>
      </c>
      <c r="M45" s="2" t="s">
        <v>3609</v>
      </c>
      <c r="N45" s="2" t="s">
        <v>3610</v>
      </c>
      <c r="T45" s="1" t="s">
        <v>3958</v>
      </c>
      <c r="U45" s="1" t="s">
        <v>37</v>
      </c>
      <c r="V45" s="1" t="s">
        <v>1928</v>
      </c>
      <c r="W45" s="1" t="s">
        <v>38</v>
      </c>
      <c r="X45" s="1" t="s">
        <v>3959</v>
      </c>
      <c r="Y45" s="1" t="s">
        <v>198</v>
      </c>
      <c r="Z45" s="1" t="s">
        <v>3960</v>
      </c>
      <c r="AC45" s="1">
        <v>50</v>
      </c>
      <c r="AD45" s="1" t="s">
        <v>199</v>
      </c>
      <c r="AE45" s="1" t="s">
        <v>2413</v>
      </c>
      <c r="AJ45" s="1" t="s">
        <v>17</v>
      </c>
      <c r="AK45" s="1" t="s">
        <v>2467</v>
      </c>
      <c r="AL45" s="1" t="s">
        <v>41</v>
      </c>
      <c r="AM45" s="1" t="s">
        <v>2506</v>
      </c>
      <c r="AT45" s="1" t="s">
        <v>42</v>
      </c>
      <c r="AU45" s="1" t="s">
        <v>2523</v>
      </c>
      <c r="AV45" s="1" t="s">
        <v>200</v>
      </c>
      <c r="AW45" s="1" t="s">
        <v>2650</v>
      </c>
      <c r="BG45" s="1" t="s">
        <v>42</v>
      </c>
      <c r="BH45" s="1" t="s">
        <v>2523</v>
      </c>
      <c r="BI45" s="1" t="s">
        <v>73</v>
      </c>
      <c r="BJ45" s="1" t="s">
        <v>2942</v>
      </c>
      <c r="BK45" s="1" t="s">
        <v>42</v>
      </c>
      <c r="BL45" s="1" t="s">
        <v>2523</v>
      </c>
      <c r="BM45" s="1" t="s">
        <v>201</v>
      </c>
      <c r="BN45" s="1" t="s">
        <v>3143</v>
      </c>
      <c r="BO45" s="1" t="s">
        <v>42</v>
      </c>
      <c r="BP45" s="1" t="s">
        <v>2523</v>
      </c>
      <c r="BQ45" s="1" t="s">
        <v>202</v>
      </c>
      <c r="BR45" s="1" t="s">
        <v>3329</v>
      </c>
      <c r="BS45" s="1" t="s">
        <v>139</v>
      </c>
      <c r="BT45" s="1" t="s">
        <v>2468</v>
      </c>
    </row>
    <row r="46" spans="1:72" ht="13.5" customHeight="1">
      <c r="A46" s="6" t="str">
        <f t="shared" si="2"/>
        <v>1837_옥포면_0005</v>
      </c>
      <c r="B46" s="2">
        <v>1837</v>
      </c>
      <c r="C46" s="2" t="s">
        <v>3961</v>
      </c>
      <c r="D46" s="2" t="s">
        <v>3422</v>
      </c>
      <c r="E46" s="2">
        <v>45</v>
      </c>
      <c r="F46" s="1">
        <v>1</v>
      </c>
      <c r="G46" s="1" t="s">
        <v>3420</v>
      </c>
      <c r="H46" s="1" t="s">
        <v>3421</v>
      </c>
      <c r="I46" s="1">
        <v>2</v>
      </c>
      <c r="L46" s="1">
        <v>5</v>
      </c>
      <c r="M46" s="2" t="s">
        <v>3609</v>
      </c>
      <c r="N46" s="2" t="s">
        <v>3610</v>
      </c>
      <c r="S46" s="1" t="s">
        <v>48</v>
      </c>
      <c r="T46" s="1" t="s">
        <v>1911</v>
      </c>
      <c r="W46" s="1" t="s">
        <v>203</v>
      </c>
      <c r="X46" s="1" t="s">
        <v>3962</v>
      </c>
      <c r="Y46" s="1" t="s">
        <v>50</v>
      </c>
      <c r="Z46" s="1" t="s">
        <v>1995</v>
      </c>
      <c r="AC46" s="1">
        <v>40</v>
      </c>
      <c r="AD46" s="1" t="s">
        <v>83</v>
      </c>
      <c r="AE46" s="1" t="s">
        <v>2423</v>
      </c>
      <c r="AJ46" s="1" t="s">
        <v>52</v>
      </c>
      <c r="AK46" s="1" t="s">
        <v>2466</v>
      </c>
      <c r="AL46" s="1" t="s">
        <v>204</v>
      </c>
      <c r="AM46" s="1" t="s">
        <v>3470</v>
      </c>
      <c r="AT46" s="1" t="s">
        <v>42</v>
      </c>
      <c r="AU46" s="1" t="s">
        <v>2523</v>
      </c>
      <c r="AV46" s="1" t="s">
        <v>205</v>
      </c>
      <c r="AW46" s="1" t="s">
        <v>2758</v>
      </c>
      <c r="BG46" s="1" t="s">
        <v>42</v>
      </c>
      <c r="BH46" s="1" t="s">
        <v>2523</v>
      </c>
      <c r="BI46" s="1" t="s">
        <v>206</v>
      </c>
      <c r="BJ46" s="1" t="s">
        <v>2989</v>
      </c>
      <c r="BK46" s="1" t="s">
        <v>42</v>
      </c>
      <c r="BL46" s="1" t="s">
        <v>2523</v>
      </c>
      <c r="BM46" s="1" t="s">
        <v>207</v>
      </c>
      <c r="BN46" s="1" t="s">
        <v>3063</v>
      </c>
      <c r="BO46" s="1" t="s">
        <v>42</v>
      </c>
      <c r="BP46" s="1" t="s">
        <v>2523</v>
      </c>
      <c r="BQ46" s="1" t="s">
        <v>208</v>
      </c>
      <c r="BR46" s="1" t="s">
        <v>3367</v>
      </c>
      <c r="BS46" s="1" t="s">
        <v>209</v>
      </c>
      <c r="BT46" s="1" t="s">
        <v>2475</v>
      </c>
    </row>
    <row r="47" spans="1:31" ht="13.5" customHeight="1">
      <c r="A47" s="6" t="str">
        <f t="shared" si="2"/>
        <v>1837_옥포면_0005</v>
      </c>
      <c r="B47" s="2">
        <v>1837</v>
      </c>
      <c r="C47" s="2" t="s">
        <v>3963</v>
      </c>
      <c r="D47" s="2" t="s">
        <v>3422</v>
      </c>
      <c r="E47" s="2">
        <v>46</v>
      </c>
      <c r="F47" s="1">
        <v>1</v>
      </c>
      <c r="G47" s="1" t="s">
        <v>3420</v>
      </c>
      <c r="H47" s="1" t="s">
        <v>3421</v>
      </c>
      <c r="I47" s="1">
        <v>2</v>
      </c>
      <c r="L47" s="1">
        <v>5</v>
      </c>
      <c r="M47" s="2" t="s">
        <v>3609</v>
      </c>
      <c r="N47" s="2" t="s">
        <v>3610</v>
      </c>
      <c r="S47" s="1" t="s">
        <v>59</v>
      </c>
      <c r="T47" s="1" t="s">
        <v>1912</v>
      </c>
      <c r="U47" s="1" t="s">
        <v>37</v>
      </c>
      <c r="V47" s="1" t="s">
        <v>1928</v>
      </c>
      <c r="Y47" s="1" t="s">
        <v>210</v>
      </c>
      <c r="Z47" s="1" t="s">
        <v>2366</v>
      </c>
      <c r="AC47" s="1">
        <v>20</v>
      </c>
      <c r="AD47" s="1" t="s">
        <v>87</v>
      </c>
      <c r="AE47" s="1" t="s">
        <v>2418</v>
      </c>
    </row>
    <row r="48" spans="1:31" ht="13.5" customHeight="1">
      <c r="A48" s="6" t="str">
        <f t="shared" si="2"/>
        <v>1837_옥포면_0005</v>
      </c>
      <c r="B48" s="2">
        <v>1837</v>
      </c>
      <c r="C48" s="2" t="s">
        <v>3964</v>
      </c>
      <c r="D48" s="2" t="s">
        <v>3422</v>
      </c>
      <c r="E48" s="2">
        <v>47</v>
      </c>
      <c r="F48" s="1">
        <v>1</v>
      </c>
      <c r="G48" s="1" t="s">
        <v>3420</v>
      </c>
      <c r="H48" s="1" t="s">
        <v>3421</v>
      </c>
      <c r="I48" s="1">
        <v>2</v>
      </c>
      <c r="L48" s="1">
        <v>5</v>
      </c>
      <c r="M48" s="2" t="s">
        <v>3609</v>
      </c>
      <c r="N48" s="2" t="s">
        <v>3610</v>
      </c>
      <c r="T48" s="1" t="s">
        <v>3965</v>
      </c>
      <c r="U48" s="1" t="s">
        <v>67</v>
      </c>
      <c r="V48" s="1" t="s">
        <v>1927</v>
      </c>
      <c r="Y48" s="1" t="s">
        <v>211</v>
      </c>
      <c r="Z48" s="1" t="s">
        <v>2365</v>
      </c>
      <c r="AC48" s="1">
        <v>58</v>
      </c>
      <c r="AD48" s="1" t="s">
        <v>40</v>
      </c>
      <c r="AE48" s="1" t="s">
        <v>2431</v>
      </c>
    </row>
    <row r="49" spans="1:72" ht="13.5" customHeight="1">
      <c r="A49" s="6" t="str">
        <f aca="true" t="shared" si="3" ref="A49:A61">HYPERLINK("http://kyu.snu.ac.kr/sdhj/index.jsp?type=hj/GK14719_00IH_0001_0006.jpg","1837_옥포면_0006")</f>
        <v>1837_옥포면_0006</v>
      </c>
      <c r="B49" s="2">
        <v>1837</v>
      </c>
      <c r="C49" s="2" t="s">
        <v>3964</v>
      </c>
      <c r="D49" s="2" t="s">
        <v>3422</v>
      </c>
      <c r="E49" s="2">
        <v>48</v>
      </c>
      <c r="F49" s="1">
        <v>1</v>
      </c>
      <c r="G49" s="1" t="s">
        <v>3420</v>
      </c>
      <c r="H49" s="1" t="s">
        <v>3421</v>
      </c>
      <c r="I49" s="1">
        <v>3</v>
      </c>
      <c r="J49" s="1" t="s">
        <v>212</v>
      </c>
      <c r="K49" s="1" t="s">
        <v>3966</v>
      </c>
      <c r="L49" s="1">
        <v>1</v>
      </c>
      <c r="M49" s="2" t="s">
        <v>3611</v>
      </c>
      <c r="N49" s="2" t="s">
        <v>3612</v>
      </c>
      <c r="Q49" s="1" t="s">
        <v>213</v>
      </c>
      <c r="R49" s="1" t="s">
        <v>1907</v>
      </c>
      <c r="T49" s="1" t="s">
        <v>3967</v>
      </c>
      <c r="U49" s="1" t="s">
        <v>37</v>
      </c>
      <c r="V49" s="1" t="s">
        <v>1928</v>
      </c>
      <c r="W49" s="1" t="s">
        <v>3968</v>
      </c>
      <c r="X49" s="1" t="s">
        <v>3969</v>
      </c>
      <c r="Y49" s="1" t="s">
        <v>214</v>
      </c>
      <c r="Z49" s="1" t="s">
        <v>3462</v>
      </c>
      <c r="AC49" s="1">
        <v>11</v>
      </c>
      <c r="AD49" s="1" t="s">
        <v>215</v>
      </c>
      <c r="AE49" s="1" t="s">
        <v>2408</v>
      </c>
      <c r="AJ49" s="1" t="s">
        <v>17</v>
      </c>
      <c r="AK49" s="1" t="s">
        <v>2467</v>
      </c>
      <c r="AL49" s="1" t="s">
        <v>139</v>
      </c>
      <c r="AM49" s="1" t="s">
        <v>2468</v>
      </c>
      <c r="AT49" s="1" t="s">
        <v>42</v>
      </c>
      <c r="AU49" s="1" t="s">
        <v>2523</v>
      </c>
      <c r="AV49" s="1" t="s">
        <v>216</v>
      </c>
      <c r="AW49" s="1" t="s">
        <v>2757</v>
      </c>
      <c r="BG49" s="1" t="s">
        <v>42</v>
      </c>
      <c r="BH49" s="1" t="s">
        <v>2523</v>
      </c>
      <c r="BI49" s="1" t="s">
        <v>217</v>
      </c>
      <c r="BJ49" s="1" t="s">
        <v>2698</v>
      </c>
      <c r="BK49" s="1" t="s">
        <v>42</v>
      </c>
      <c r="BL49" s="1" t="s">
        <v>2523</v>
      </c>
      <c r="BM49" s="1" t="s">
        <v>218</v>
      </c>
      <c r="BN49" s="1" t="s">
        <v>2936</v>
      </c>
      <c r="BO49" s="1" t="s">
        <v>42</v>
      </c>
      <c r="BP49" s="1" t="s">
        <v>2523</v>
      </c>
      <c r="BQ49" s="1" t="s">
        <v>219</v>
      </c>
      <c r="BR49" s="1" t="s">
        <v>3366</v>
      </c>
      <c r="BS49" s="1" t="s">
        <v>220</v>
      </c>
      <c r="BT49" s="1" t="s">
        <v>2479</v>
      </c>
    </row>
    <row r="50" spans="1:31" ht="13.5" customHeight="1">
      <c r="A50" s="6" t="str">
        <f t="shared" si="3"/>
        <v>1837_옥포면_0006</v>
      </c>
      <c r="B50" s="2">
        <v>1837</v>
      </c>
      <c r="C50" s="2" t="s">
        <v>3970</v>
      </c>
      <c r="D50" s="2" t="s">
        <v>3422</v>
      </c>
      <c r="E50" s="2">
        <v>49</v>
      </c>
      <c r="F50" s="1">
        <v>1</v>
      </c>
      <c r="G50" s="1" t="s">
        <v>3420</v>
      </c>
      <c r="H50" s="1" t="s">
        <v>3421</v>
      </c>
      <c r="I50" s="1">
        <v>3</v>
      </c>
      <c r="L50" s="1">
        <v>1</v>
      </c>
      <c r="M50" s="2" t="s">
        <v>3611</v>
      </c>
      <c r="N50" s="2" t="s">
        <v>3612</v>
      </c>
      <c r="S50" s="1" t="s">
        <v>111</v>
      </c>
      <c r="T50" s="1" t="s">
        <v>1916</v>
      </c>
      <c r="W50" s="1" t="s">
        <v>221</v>
      </c>
      <c r="X50" s="1" t="s">
        <v>1964</v>
      </c>
      <c r="Y50" s="1" t="s">
        <v>50</v>
      </c>
      <c r="Z50" s="1" t="s">
        <v>1995</v>
      </c>
      <c r="AC50" s="1">
        <v>43</v>
      </c>
      <c r="AD50" s="1" t="s">
        <v>222</v>
      </c>
      <c r="AE50" s="1" t="s">
        <v>2412</v>
      </c>
    </row>
    <row r="51" spans="1:31" ht="13.5" customHeight="1">
      <c r="A51" s="6" t="str">
        <f t="shared" si="3"/>
        <v>1837_옥포면_0006</v>
      </c>
      <c r="B51" s="2">
        <v>1837</v>
      </c>
      <c r="C51" s="2" t="s">
        <v>3971</v>
      </c>
      <c r="D51" s="2" t="s">
        <v>3422</v>
      </c>
      <c r="E51" s="2">
        <v>50</v>
      </c>
      <c r="F51" s="1">
        <v>1</v>
      </c>
      <c r="G51" s="1" t="s">
        <v>3420</v>
      </c>
      <c r="H51" s="1" t="s">
        <v>3421</v>
      </c>
      <c r="I51" s="1">
        <v>3</v>
      </c>
      <c r="L51" s="1">
        <v>1</v>
      </c>
      <c r="M51" s="2" t="s">
        <v>3611</v>
      </c>
      <c r="N51" s="2" t="s">
        <v>3612</v>
      </c>
      <c r="T51" s="1" t="s">
        <v>3972</v>
      </c>
      <c r="U51" s="1" t="s">
        <v>67</v>
      </c>
      <c r="V51" s="1" t="s">
        <v>1927</v>
      </c>
      <c r="Y51" s="1" t="s">
        <v>223</v>
      </c>
      <c r="Z51" s="1" t="s">
        <v>2193</v>
      </c>
      <c r="AC51" s="1">
        <v>24</v>
      </c>
      <c r="AD51" s="1" t="s">
        <v>89</v>
      </c>
      <c r="AE51" s="1" t="s">
        <v>2409</v>
      </c>
    </row>
    <row r="52" spans="1:72" ht="13.5" customHeight="1">
      <c r="A52" s="6" t="str">
        <f t="shared" si="3"/>
        <v>1837_옥포면_0006</v>
      </c>
      <c r="B52" s="2">
        <v>1837</v>
      </c>
      <c r="C52" s="2" t="s">
        <v>3971</v>
      </c>
      <c r="D52" s="2" t="s">
        <v>3422</v>
      </c>
      <c r="E52" s="2">
        <v>51</v>
      </c>
      <c r="F52" s="1">
        <v>1</v>
      </c>
      <c r="G52" s="1" t="s">
        <v>3420</v>
      </c>
      <c r="H52" s="1" t="s">
        <v>3421</v>
      </c>
      <c r="I52" s="1">
        <v>3</v>
      </c>
      <c r="L52" s="1">
        <v>2</v>
      </c>
      <c r="M52" s="2" t="s">
        <v>3613</v>
      </c>
      <c r="N52" s="2" t="s">
        <v>3614</v>
      </c>
      <c r="T52" s="1" t="s">
        <v>3973</v>
      </c>
      <c r="U52" s="1" t="s">
        <v>37</v>
      </c>
      <c r="V52" s="1" t="s">
        <v>1928</v>
      </c>
      <c r="W52" s="1" t="s">
        <v>224</v>
      </c>
      <c r="X52" s="1" t="s">
        <v>1954</v>
      </c>
      <c r="Y52" s="1" t="s">
        <v>225</v>
      </c>
      <c r="Z52" s="1" t="s">
        <v>2364</v>
      </c>
      <c r="AC52" s="1">
        <v>35</v>
      </c>
      <c r="AD52" s="1" t="s">
        <v>64</v>
      </c>
      <c r="AE52" s="1" t="s">
        <v>2397</v>
      </c>
      <c r="AJ52" s="1" t="s">
        <v>17</v>
      </c>
      <c r="AK52" s="1" t="s">
        <v>2467</v>
      </c>
      <c r="AL52" s="1" t="s">
        <v>139</v>
      </c>
      <c r="AM52" s="1" t="s">
        <v>2468</v>
      </c>
      <c r="AT52" s="1" t="s">
        <v>42</v>
      </c>
      <c r="AU52" s="1" t="s">
        <v>2523</v>
      </c>
      <c r="AV52" s="1" t="s">
        <v>226</v>
      </c>
      <c r="AW52" s="1" t="s">
        <v>2722</v>
      </c>
      <c r="BG52" s="1" t="s">
        <v>42</v>
      </c>
      <c r="BH52" s="1" t="s">
        <v>2523</v>
      </c>
      <c r="BI52" s="1" t="s">
        <v>227</v>
      </c>
      <c r="BJ52" s="1" t="s">
        <v>3434</v>
      </c>
      <c r="BK52" s="1" t="s">
        <v>42</v>
      </c>
      <c r="BL52" s="1" t="s">
        <v>2523</v>
      </c>
      <c r="BM52" s="1" t="s">
        <v>228</v>
      </c>
      <c r="BN52" s="1" t="s">
        <v>2967</v>
      </c>
      <c r="BO52" s="1" t="s">
        <v>37</v>
      </c>
      <c r="BP52" s="1" t="s">
        <v>1928</v>
      </c>
      <c r="BQ52" s="1" t="s">
        <v>229</v>
      </c>
      <c r="BR52" s="1" t="s">
        <v>3337</v>
      </c>
      <c r="BS52" s="1" t="s">
        <v>58</v>
      </c>
      <c r="BT52" s="1" t="s">
        <v>2461</v>
      </c>
    </row>
    <row r="53" spans="1:31" ht="13.5" customHeight="1">
      <c r="A53" s="6" t="str">
        <f t="shared" si="3"/>
        <v>1837_옥포면_0006</v>
      </c>
      <c r="B53" s="2">
        <v>1837</v>
      </c>
      <c r="C53" s="2" t="s">
        <v>3912</v>
      </c>
      <c r="D53" s="2" t="s">
        <v>3422</v>
      </c>
      <c r="E53" s="2">
        <v>52</v>
      </c>
      <c r="F53" s="1">
        <v>1</v>
      </c>
      <c r="G53" s="1" t="s">
        <v>3420</v>
      </c>
      <c r="H53" s="1" t="s">
        <v>3421</v>
      </c>
      <c r="I53" s="1">
        <v>3</v>
      </c>
      <c r="L53" s="1">
        <v>2</v>
      </c>
      <c r="M53" s="2" t="s">
        <v>3613</v>
      </c>
      <c r="N53" s="2" t="s">
        <v>3614</v>
      </c>
      <c r="S53" s="1" t="s">
        <v>111</v>
      </c>
      <c r="T53" s="1" t="s">
        <v>1916</v>
      </c>
      <c r="W53" s="1" t="s">
        <v>230</v>
      </c>
      <c r="X53" s="1" t="s">
        <v>1958</v>
      </c>
      <c r="Y53" s="1" t="s">
        <v>50</v>
      </c>
      <c r="Z53" s="1" t="s">
        <v>1995</v>
      </c>
      <c r="AC53" s="1">
        <v>60</v>
      </c>
      <c r="AD53" s="1" t="s">
        <v>51</v>
      </c>
      <c r="AE53" s="1" t="s">
        <v>2446</v>
      </c>
    </row>
    <row r="54" spans="1:72" ht="13.5" customHeight="1">
      <c r="A54" s="6" t="str">
        <f t="shared" si="3"/>
        <v>1837_옥포면_0006</v>
      </c>
      <c r="B54" s="2">
        <v>1837</v>
      </c>
      <c r="C54" s="2" t="s">
        <v>3912</v>
      </c>
      <c r="D54" s="2" t="s">
        <v>3422</v>
      </c>
      <c r="E54" s="2">
        <v>53</v>
      </c>
      <c r="F54" s="1">
        <v>1</v>
      </c>
      <c r="G54" s="1" t="s">
        <v>3420</v>
      </c>
      <c r="H54" s="1" t="s">
        <v>3421</v>
      </c>
      <c r="I54" s="1">
        <v>3</v>
      </c>
      <c r="L54" s="1">
        <v>2</v>
      </c>
      <c r="M54" s="2" t="s">
        <v>3613</v>
      </c>
      <c r="N54" s="2" t="s">
        <v>3614</v>
      </c>
      <c r="S54" s="1" t="s">
        <v>48</v>
      </c>
      <c r="T54" s="1" t="s">
        <v>1911</v>
      </c>
      <c r="W54" s="1" t="s">
        <v>94</v>
      </c>
      <c r="X54" s="1" t="s">
        <v>3974</v>
      </c>
      <c r="Y54" s="1" t="s">
        <v>50</v>
      </c>
      <c r="Z54" s="1" t="s">
        <v>1995</v>
      </c>
      <c r="AC54" s="1">
        <v>37</v>
      </c>
      <c r="AD54" s="1" t="s">
        <v>163</v>
      </c>
      <c r="AE54" s="1" t="s">
        <v>2427</v>
      </c>
      <c r="AJ54" s="1" t="s">
        <v>52</v>
      </c>
      <c r="AK54" s="1" t="s">
        <v>2466</v>
      </c>
      <c r="AL54" s="1" t="s">
        <v>95</v>
      </c>
      <c r="AM54" s="1" t="s">
        <v>2510</v>
      </c>
      <c r="AT54" s="1" t="s">
        <v>37</v>
      </c>
      <c r="AU54" s="1" t="s">
        <v>1928</v>
      </c>
      <c r="AV54" s="1" t="s">
        <v>231</v>
      </c>
      <c r="AW54" s="1" t="s">
        <v>2756</v>
      </c>
      <c r="BG54" s="1" t="s">
        <v>42</v>
      </c>
      <c r="BH54" s="1" t="s">
        <v>2523</v>
      </c>
      <c r="BI54" s="1" t="s">
        <v>232</v>
      </c>
      <c r="BJ54" s="1" t="s">
        <v>2988</v>
      </c>
      <c r="BK54" s="1" t="s">
        <v>42</v>
      </c>
      <c r="BL54" s="1" t="s">
        <v>2523</v>
      </c>
      <c r="BM54" s="1" t="s">
        <v>97</v>
      </c>
      <c r="BN54" s="1" t="s">
        <v>2996</v>
      </c>
      <c r="BO54" s="1" t="s">
        <v>42</v>
      </c>
      <c r="BP54" s="1" t="s">
        <v>2523</v>
      </c>
      <c r="BQ54" s="1" t="s">
        <v>233</v>
      </c>
      <c r="BR54" s="1" t="s">
        <v>3365</v>
      </c>
      <c r="BS54" s="1" t="s">
        <v>133</v>
      </c>
      <c r="BT54" s="1" t="s">
        <v>2480</v>
      </c>
    </row>
    <row r="55" spans="1:31" ht="13.5" customHeight="1">
      <c r="A55" s="6" t="str">
        <f t="shared" si="3"/>
        <v>1837_옥포면_0006</v>
      </c>
      <c r="B55" s="2">
        <v>1837</v>
      </c>
      <c r="C55" s="2" t="s">
        <v>3975</v>
      </c>
      <c r="D55" s="2" t="s">
        <v>3422</v>
      </c>
      <c r="E55" s="2">
        <v>54</v>
      </c>
      <c r="F55" s="1">
        <v>1</v>
      </c>
      <c r="G55" s="1" t="s">
        <v>3420</v>
      </c>
      <c r="H55" s="1" t="s">
        <v>3421</v>
      </c>
      <c r="I55" s="1">
        <v>3</v>
      </c>
      <c r="L55" s="1">
        <v>2</v>
      </c>
      <c r="M55" s="2" t="s">
        <v>3613</v>
      </c>
      <c r="N55" s="2" t="s">
        <v>3614</v>
      </c>
      <c r="T55" s="1" t="s">
        <v>3976</v>
      </c>
      <c r="U55" s="1" t="s">
        <v>67</v>
      </c>
      <c r="V55" s="1" t="s">
        <v>1927</v>
      </c>
      <c r="Y55" s="1" t="s">
        <v>234</v>
      </c>
      <c r="Z55" s="1" t="s">
        <v>2363</v>
      </c>
      <c r="AC55" s="1">
        <v>67</v>
      </c>
      <c r="AD55" s="1" t="s">
        <v>235</v>
      </c>
      <c r="AE55" s="1" t="s">
        <v>2441</v>
      </c>
    </row>
    <row r="56" spans="1:31" ht="13.5" customHeight="1">
      <c r="A56" s="6" t="str">
        <f t="shared" si="3"/>
        <v>1837_옥포면_0006</v>
      </c>
      <c r="B56" s="2">
        <v>1837</v>
      </c>
      <c r="C56" s="2" t="s">
        <v>3912</v>
      </c>
      <c r="D56" s="2" t="s">
        <v>3422</v>
      </c>
      <c r="E56" s="2">
        <v>55</v>
      </c>
      <c r="F56" s="1">
        <v>1</v>
      </c>
      <c r="G56" s="1" t="s">
        <v>3420</v>
      </c>
      <c r="H56" s="1" t="s">
        <v>3421</v>
      </c>
      <c r="I56" s="1">
        <v>3</v>
      </c>
      <c r="L56" s="1">
        <v>2</v>
      </c>
      <c r="M56" s="2" t="s">
        <v>3613</v>
      </c>
      <c r="N56" s="2" t="s">
        <v>3614</v>
      </c>
      <c r="T56" s="1" t="s">
        <v>3976</v>
      </c>
      <c r="U56" s="1" t="s">
        <v>67</v>
      </c>
      <c r="V56" s="1" t="s">
        <v>1927</v>
      </c>
      <c r="Y56" s="1" t="s">
        <v>236</v>
      </c>
      <c r="Z56" s="1" t="s">
        <v>2067</v>
      </c>
      <c r="AC56" s="1">
        <v>15</v>
      </c>
      <c r="AD56" s="1" t="s">
        <v>66</v>
      </c>
      <c r="AE56" s="1" t="s">
        <v>2419</v>
      </c>
    </row>
    <row r="57" spans="1:72" ht="13.5" customHeight="1">
      <c r="A57" s="6" t="str">
        <f t="shared" si="3"/>
        <v>1837_옥포면_0006</v>
      </c>
      <c r="B57" s="2">
        <v>1837</v>
      </c>
      <c r="C57" s="2" t="s">
        <v>3912</v>
      </c>
      <c r="D57" s="2" t="s">
        <v>3422</v>
      </c>
      <c r="E57" s="2">
        <v>56</v>
      </c>
      <c r="F57" s="1">
        <v>1</v>
      </c>
      <c r="G57" s="1" t="s">
        <v>3420</v>
      </c>
      <c r="H57" s="1" t="s">
        <v>3421</v>
      </c>
      <c r="I57" s="1">
        <v>3</v>
      </c>
      <c r="L57" s="1">
        <v>3</v>
      </c>
      <c r="M57" s="2" t="s">
        <v>3615</v>
      </c>
      <c r="N57" s="2" t="s">
        <v>3616</v>
      </c>
      <c r="Q57" s="1" t="s">
        <v>237</v>
      </c>
      <c r="R57" s="1" t="s">
        <v>1906</v>
      </c>
      <c r="T57" s="1" t="s">
        <v>3977</v>
      </c>
      <c r="U57" s="1" t="s">
        <v>238</v>
      </c>
      <c r="V57" s="1" t="s">
        <v>1932</v>
      </c>
      <c r="W57" s="1" t="s">
        <v>3978</v>
      </c>
      <c r="X57" s="1" t="s">
        <v>3979</v>
      </c>
      <c r="Y57" s="1" t="s">
        <v>239</v>
      </c>
      <c r="Z57" s="1" t="s">
        <v>2362</v>
      </c>
      <c r="AC57" s="1">
        <v>41</v>
      </c>
      <c r="AD57" s="1" t="s">
        <v>240</v>
      </c>
      <c r="AE57" s="1" t="s">
        <v>2417</v>
      </c>
      <c r="AJ57" s="1" t="s">
        <v>17</v>
      </c>
      <c r="AK57" s="1" t="s">
        <v>2467</v>
      </c>
      <c r="AL57" s="1" t="s">
        <v>154</v>
      </c>
      <c r="AM57" s="1" t="s">
        <v>2516</v>
      </c>
      <c r="AT57" s="1" t="s">
        <v>241</v>
      </c>
      <c r="AU57" s="1" t="s">
        <v>2524</v>
      </c>
      <c r="AV57" s="1" t="s">
        <v>242</v>
      </c>
      <c r="AW57" s="1" t="s">
        <v>2755</v>
      </c>
      <c r="BG57" s="1" t="s">
        <v>241</v>
      </c>
      <c r="BH57" s="1" t="s">
        <v>2524</v>
      </c>
      <c r="BI57" s="1" t="s">
        <v>243</v>
      </c>
      <c r="BJ57" s="1" t="s">
        <v>2978</v>
      </c>
      <c r="BK57" s="1" t="s">
        <v>241</v>
      </c>
      <c r="BL57" s="1" t="s">
        <v>2524</v>
      </c>
      <c r="BM57" s="1" t="s">
        <v>244</v>
      </c>
      <c r="BN57" s="1" t="s">
        <v>3175</v>
      </c>
      <c r="BO57" s="1" t="s">
        <v>241</v>
      </c>
      <c r="BP57" s="1" t="s">
        <v>2524</v>
      </c>
      <c r="BQ57" s="1" t="s">
        <v>245</v>
      </c>
      <c r="BR57" s="1" t="s">
        <v>3364</v>
      </c>
      <c r="BS57" s="1" t="s">
        <v>149</v>
      </c>
      <c r="BT57" s="1" t="s">
        <v>2477</v>
      </c>
    </row>
    <row r="58" spans="1:72" ht="13.5" customHeight="1">
      <c r="A58" s="6" t="str">
        <f t="shared" si="3"/>
        <v>1837_옥포면_0006</v>
      </c>
      <c r="B58" s="2">
        <v>1837</v>
      </c>
      <c r="C58" s="2" t="s">
        <v>3900</v>
      </c>
      <c r="D58" s="2" t="s">
        <v>3422</v>
      </c>
      <c r="E58" s="2">
        <v>57</v>
      </c>
      <c r="F58" s="1">
        <v>1</v>
      </c>
      <c r="G58" s="1" t="s">
        <v>3420</v>
      </c>
      <c r="H58" s="1" t="s">
        <v>3421</v>
      </c>
      <c r="I58" s="1">
        <v>3</v>
      </c>
      <c r="L58" s="1">
        <v>3</v>
      </c>
      <c r="M58" s="2" t="s">
        <v>3615</v>
      </c>
      <c r="N58" s="2" t="s">
        <v>3616</v>
      </c>
      <c r="S58" s="1" t="s">
        <v>48</v>
      </c>
      <c r="T58" s="1" t="s">
        <v>1911</v>
      </c>
      <c r="W58" s="1" t="s">
        <v>94</v>
      </c>
      <c r="X58" s="1" t="s">
        <v>3980</v>
      </c>
      <c r="Y58" s="1" t="s">
        <v>246</v>
      </c>
      <c r="Z58" s="1" t="s">
        <v>2027</v>
      </c>
      <c r="AC58" s="1">
        <v>41</v>
      </c>
      <c r="AD58" s="1" t="s">
        <v>85</v>
      </c>
      <c r="AE58" s="1" t="s">
        <v>2396</v>
      </c>
      <c r="AJ58" s="1" t="s">
        <v>17</v>
      </c>
      <c r="AK58" s="1" t="s">
        <v>2467</v>
      </c>
      <c r="AL58" s="1" t="s">
        <v>100</v>
      </c>
      <c r="AM58" s="1" t="s">
        <v>3468</v>
      </c>
      <c r="AT58" s="1" t="s">
        <v>241</v>
      </c>
      <c r="AU58" s="1" t="s">
        <v>2524</v>
      </c>
      <c r="AV58" s="1" t="s">
        <v>247</v>
      </c>
      <c r="AW58" s="1" t="s">
        <v>3435</v>
      </c>
      <c r="BG58" s="1" t="s">
        <v>241</v>
      </c>
      <c r="BH58" s="1" t="s">
        <v>2524</v>
      </c>
      <c r="BI58" s="1" t="s">
        <v>248</v>
      </c>
      <c r="BJ58" s="1" t="s">
        <v>2987</v>
      </c>
      <c r="BK58" s="1" t="s">
        <v>241</v>
      </c>
      <c r="BL58" s="1" t="s">
        <v>2524</v>
      </c>
      <c r="BM58" s="1" t="s">
        <v>249</v>
      </c>
      <c r="BN58" s="1" t="s">
        <v>3188</v>
      </c>
      <c r="BO58" s="1" t="s">
        <v>241</v>
      </c>
      <c r="BP58" s="1" t="s">
        <v>2524</v>
      </c>
      <c r="BQ58" s="1" t="s">
        <v>250</v>
      </c>
      <c r="BR58" s="1" t="s">
        <v>3981</v>
      </c>
      <c r="BS58" s="1" t="s">
        <v>133</v>
      </c>
      <c r="BT58" s="1" t="s">
        <v>2480</v>
      </c>
    </row>
    <row r="59" spans="1:72" ht="13.5" customHeight="1">
      <c r="A59" s="6" t="str">
        <f t="shared" si="3"/>
        <v>1837_옥포면_0006</v>
      </c>
      <c r="B59" s="2">
        <v>1837</v>
      </c>
      <c r="C59" s="2" t="s">
        <v>3982</v>
      </c>
      <c r="D59" s="2" t="s">
        <v>3422</v>
      </c>
      <c r="E59" s="2">
        <v>58</v>
      </c>
      <c r="F59" s="1">
        <v>1</v>
      </c>
      <c r="G59" s="1" t="s">
        <v>3420</v>
      </c>
      <c r="H59" s="1" t="s">
        <v>3421</v>
      </c>
      <c r="I59" s="1">
        <v>3</v>
      </c>
      <c r="L59" s="1">
        <v>4</v>
      </c>
      <c r="M59" s="2" t="s">
        <v>212</v>
      </c>
      <c r="N59" s="2" t="s">
        <v>3424</v>
      </c>
      <c r="T59" s="1" t="s">
        <v>3983</v>
      </c>
      <c r="U59" s="1" t="s">
        <v>251</v>
      </c>
      <c r="V59" s="1" t="s">
        <v>1941</v>
      </c>
      <c r="W59" s="1" t="s">
        <v>94</v>
      </c>
      <c r="X59" s="1" t="s">
        <v>3984</v>
      </c>
      <c r="Y59" s="1" t="s">
        <v>252</v>
      </c>
      <c r="Z59" s="1" t="s">
        <v>2361</v>
      </c>
      <c r="AC59" s="1">
        <v>39</v>
      </c>
      <c r="AD59" s="1" t="s">
        <v>114</v>
      </c>
      <c r="AE59" s="1" t="s">
        <v>2407</v>
      </c>
      <c r="AJ59" s="1" t="s">
        <v>17</v>
      </c>
      <c r="AK59" s="1" t="s">
        <v>2467</v>
      </c>
      <c r="AL59" s="1" t="s">
        <v>100</v>
      </c>
      <c r="AM59" s="1" t="s">
        <v>3468</v>
      </c>
      <c r="AT59" s="1" t="s">
        <v>169</v>
      </c>
      <c r="AU59" s="1" t="s">
        <v>1929</v>
      </c>
      <c r="AV59" s="1" t="s">
        <v>253</v>
      </c>
      <c r="AW59" s="1" t="s">
        <v>2724</v>
      </c>
      <c r="BG59" s="1" t="s">
        <v>169</v>
      </c>
      <c r="BH59" s="1" t="s">
        <v>1929</v>
      </c>
      <c r="BI59" s="1" t="s">
        <v>254</v>
      </c>
      <c r="BJ59" s="1" t="s">
        <v>2986</v>
      </c>
      <c r="BK59" s="1" t="s">
        <v>169</v>
      </c>
      <c r="BL59" s="1" t="s">
        <v>1929</v>
      </c>
      <c r="BM59" s="1" t="s">
        <v>255</v>
      </c>
      <c r="BN59" s="1" t="s">
        <v>3187</v>
      </c>
      <c r="BO59" s="1" t="s">
        <v>169</v>
      </c>
      <c r="BP59" s="1" t="s">
        <v>1929</v>
      </c>
      <c r="BQ59" s="1" t="s">
        <v>256</v>
      </c>
      <c r="BR59" s="1" t="s">
        <v>3363</v>
      </c>
      <c r="BS59" s="1" t="s">
        <v>257</v>
      </c>
      <c r="BT59" s="1" t="s">
        <v>2517</v>
      </c>
    </row>
    <row r="60" spans="1:72" ht="13.5" customHeight="1">
      <c r="A60" s="6" t="str">
        <f t="shared" si="3"/>
        <v>1837_옥포면_0006</v>
      </c>
      <c r="B60" s="2">
        <v>1837</v>
      </c>
      <c r="C60" s="2" t="s">
        <v>3985</v>
      </c>
      <c r="D60" s="2" t="s">
        <v>3422</v>
      </c>
      <c r="E60" s="2">
        <v>59</v>
      </c>
      <c r="F60" s="1">
        <v>1</v>
      </c>
      <c r="G60" s="1" t="s">
        <v>3420</v>
      </c>
      <c r="H60" s="1" t="s">
        <v>3421</v>
      </c>
      <c r="I60" s="1">
        <v>3</v>
      </c>
      <c r="L60" s="1">
        <v>4</v>
      </c>
      <c r="M60" s="2" t="s">
        <v>212</v>
      </c>
      <c r="N60" s="2" t="s">
        <v>3424</v>
      </c>
      <c r="S60" s="1" t="s">
        <v>48</v>
      </c>
      <c r="T60" s="1" t="s">
        <v>1911</v>
      </c>
      <c r="W60" s="1" t="s">
        <v>230</v>
      </c>
      <c r="X60" s="1" t="s">
        <v>1958</v>
      </c>
      <c r="Y60" s="1" t="s">
        <v>10</v>
      </c>
      <c r="Z60" s="1" t="s">
        <v>1981</v>
      </c>
      <c r="AC60" s="1">
        <v>39</v>
      </c>
      <c r="AD60" s="1" t="s">
        <v>114</v>
      </c>
      <c r="AE60" s="1" t="s">
        <v>2407</v>
      </c>
      <c r="AJ60" s="1" t="s">
        <v>17</v>
      </c>
      <c r="AK60" s="1" t="s">
        <v>2467</v>
      </c>
      <c r="AL60" s="1" t="s">
        <v>58</v>
      </c>
      <c r="AM60" s="1" t="s">
        <v>2461</v>
      </c>
      <c r="AT60" s="1" t="s">
        <v>169</v>
      </c>
      <c r="AU60" s="1" t="s">
        <v>1929</v>
      </c>
      <c r="AV60" s="1" t="s">
        <v>258</v>
      </c>
      <c r="AW60" s="1" t="s">
        <v>3986</v>
      </c>
      <c r="BG60" s="1" t="s">
        <v>169</v>
      </c>
      <c r="BH60" s="1" t="s">
        <v>1929</v>
      </c>
      <c r="BI60" s="1" t="s">
        <v>259</v>
      </c>
      <c r="BJ60" s="1" t="s">
        <v>2970</v>
      </c>
      <c r="BK60" s="1" t="s">
        <v>169</v>
      </c>
      <c r="BL60" s="1" t="s">
        <v>1929</v>
      </c>
      <c r="BM60" s="1" t="s">
        <v>260</v>
      </c>
      <c r="BN60" s="1" t="s">
        <v>3166</v>
      </c>
      <c r="BO60" s="1" t="s">
        <v>169</v>
      </c>
      <c r="BP60" s="1" t="s">
        <v>1929</v>
      </c>
      <c r="BQ60" s="1" t="s">
        <v>261</v>
      </c>
      <c r="BR60" s="1" t="s">
        <v>3590</v>
      </c>
      <c r="BS60" s="1" t="s">
        <v>81</v>
      </c>
      <c r="BT60" s="1" t="s">
        <v>2486</v>
      </c>
    </row>
    <row r="61" spans="1:31" ht="13.5" customHeight="1">
      <c r="A61" s="6" t="str">
        <f t="shared" si="3"/>
        <v>1837_옥포면_0006</v>
      </c>
      <c r="B61" s="2">
        <v>1837</v>
      </c>
      <c r="C61" s="2" t="s">
        <v>3930</v>
      </c>
      <c r="D61" s="2" t="s">
        <v>3422</v>
      </c>
      <c r="E61" s="2">
        <v>60</v>
      </c>
      <c r="F61" s="1">
        <v>1</v>
      </c>
      <c r="G61" s="1" t="s">
        <v>3420</v>
      </c>
      <c r="H61" s="1" t="s">
        <v>3421</v>
      </c>
      <c r="I61" s="1">
        <v>3</v>
      </c>
      <c r="L61" s="1">
        <v>4</v>
      </c>
      <c r="M61" s="2" t="s">
        <v>212</v>
      </c>
      <c r="N61" s="2" t="s">
        <v>3424</v>
      </c>
      <c r="S61" s="1" t="s">
        <v>59</v>
      </c>
      <c r="T61" s="1" t="s">
        <v>1912</v>
      </c>
      <c r="U61" s="1" t="s">
        <v>262</v>
      </c>
      <c r="V61" s="1" t="s">
        <v>1951</v>
      </c>
      <c r="Y61" s="1" t="s">
        <v>263</v>
      </c>
      <c r="Z61" s="1" t="s">
        <v>2360</v>
      </c>
      <c r="AC61" s="1">
        <v>13</v>
      </c>
      <c r="AD61" s="1" t="s">
        <v>264</v>
      </c>
      <c r="AE61" s="1" t="s">
        <v>2425</v>
      </c>
    </row>
    <row r="62" spans="1:72" ht="13.5" customHeight="1">
      <c r="A62" s="6" t="str">
        <f aca="true" t="shared" si="4" ref="A62:A73">HYPERLINK("http://kyu.snu.ac.kr/sdhj/index.jsp?type=hj/GK14719_00IH_0001_0007.jpg","1837_옥포면_0007")</f>
        <v>1837_옥포면_0007</v>
      </c>
      <c r="B62" s="2">
        <v>1837</v>
      </c>
      <c r="C62" s="2" t="s">
        <v>3987</v>
      </c>
      <c r="D62" s="2" t="s">
        <v>3422</v>
      </c>
      <c r="E62" s="2">
        <v>61</v>
      </c>
      <c r="F62" s="1">
        <v>1</v>
      </c>
      <c r="G62" s="1" t="s">
        <v>3420</v>
      </c>
      <c r="H62" s="1" t="s">
        <v>3421</v>
      </c>
      <c r="I62" s="1">
        <v>3</v>
      </c>
      <c r="L62" s="1">
        <v>5</v>
      </c>
      <c r="M62" s="2" t="s">
        <v>3617</v>
      </c>
      <c r="N62" s="2" t="s">
        <v>3618</v>
      </c>
      <c r="O62" s="1" t="s">
        <v>6</v>
      </c>
      <c r="P62" s="1" t="s">
        <v>1888</v>
      </c>
      <c r="T62" s="1" t="s">
        <v>3988</v>
      </c>
      <c r="U62" s="1" t="s">
        <v>265</v>
      </c>
      <c r="V62" s="1" t="s">
        <v>1952</v>
      </c>
      <c r="W62" s="1" t="s">
        <v>63</v>
      </c>
      <c r="X62" s="1" t="s">
        <v>1965</v>
      </c>
      <c r="Y62" s="1" t="s">
        <v>266</v>
      </c>
      <c r="Z62" s="1" t="s">
        <v>2359</v>
      </c>
      <c r="AC62" s="1">
        <v>31</v>
      </c>
      <c r="AD62" s="1" t="s">
        <v>267</v>
      </c>
      <c r="AE62" s="1" t="s">
        <v>2416</v>
      </c>
      <c r="AJ62" s="1" t="s">
        <v>17</v>
      </c>
      <c r="AK62" s="1" t="s">
        <v>2467</v>
      </c>
      <c r="AL62" s="1" t="s">
        <v>133</v>
      </c>
      <c r="AM62" s="1" t="s">
        <v>2480</v>
      </c>
      <c r="AT62" s="1" t="s">
        <v>169</v>
      </c>
      <c r="AU62" s="1" t="s">
        <v>1929</v>
      </c>
      <c r="AV62" s="1" t="s">
        <v>268</v>
      </c>
      <c r="AW62" s="1" t="s">
        <v>2754</v>
      </c>
      <c r="BG62" s="1" t="s">
        <v>169</v>
      </c>
      <c r="BH62" s="1" t="s">
        <v>1929</v>
      </c>
      <c r="BI62" s="1" t="s">
        <v>269</v>
      </c>
      <c r="BJ62" s="1" t="s">
        <v>2033</v>
      </c>
      <c r="BK62" s="1" t="s">
        <v>169</v>
      </c>
      <c r="BL62" s="1" t="s">
        <v>1929</v>
      </c>
      <c r="BM62" s="1" t="s">
        <v>270</v>
      </c>
      <c r="BN62" s="1" t="s">
        <v>3186</v>
      </c>
      <c r="BO62" s="1" t="s">
        <v>169</v>
      </c>
      <c r="BP62" s="1" t="s">
        <v>1929</v>
      </c>
      <c r="BQ62" s="1" t="s">
        <v>271</v>
      </c>
      <c r="BR62" s="1" t="s">
        <v>3362</v>
      </c>
      <c r="BS62" s="1" t="s">
        <v>58</v>
      </c>
      <c r="BT62" s="1" t="s">
        <v>2461</v>
      </c>
    </row>
    <row r="63" spans="1:72" ht="13.5" customHeight="1">
      <c r="A63" s="6" t="str">
        <f t="shared" si="4"/>
        <v>1837_옥포면_0007</v>
      </c>
      <c r="B63" s="2">
        <v>1837</v>
      </c>
      <c r="C63" s="2" t="s">
        <v>3989</v>
      </c>
      <c r="D63" s="2" t="s">
        <v>3422</v>
      </c>
      <c r="E63" s="2">
        <v>62</v>
      </c>
      <c r="F63" s="1">
        <v>1</v>
      </c>
      <c r="G63" s="1" t="s">
        <v>3420</v>
      </c>
      <c r="H63" s="1" t="s">
        <v>3421</v>
      </c>
      <c r="I63" s="1">
        <v>3</v>
      </c>
      <c r="L63" s="1">
        <v>5</v>
      </c>
      <c r="M63" s="2" t="s">
        <v>3617</v>
      </c>
      <c r="N63" s="2" t="s">
        <v>3618</v>
      </c>
      <c r="S63" s="1" t="s">
        <v>48</v>
      </c>
      <c r="T63" s="1" t="s">
        <v>1911</v>
      </c>
      <c r="W63" s="1" t="s">
        <v>272</v>
      </c>
      <c r="X63" s="1" t="s">
        <v>1970</v>
      </c>
      <c r="Y63" s="1" t="s">
        <v>10</v>
      </c>
      <c r="Z63" s="1" t="s">
        <v>1981</v>
      </c>
      <c r="AC63" s="1">
        <v>34</v>
      </c>
      <c r="AD63" s="1" t="s">
        <v>61</v>
      </c>
      <c r="AE63" s="1" t="s">
        <v>2404</v>
      </c>
      <c r="AJ63" s="1" t="s">
        <v>17</v>
      </c>
      <c r="AK63" s="1" t="s">
        <v>2467</v>
      </c>
      <c r="AL63" s="1" t="s">
        <v>273</v>
      </c>
      <c r="AM63" s="1" t="s">
        <v>2493</v>
      </c>
      <c r="AT63" s="1" t="s">
        <v>169</v>
      </c>
      <c r="AU63" s="1" t="s">
        <v>1929</v>
      </c>
      <c r="AV63" s="1" t="s">
        <v>274</v>
      </c>
      <c r="AW63" s="1" t="s">
        <v>2730</v>
      </c>
      <c r="BG63" s="1" t="s">
        <v>169</v>
      </c>
      <c r="BH63" s="1" t="s">
        <v>1929</v>
      </c>
      <c r="BI63" s="1" t="s">
        <v>3990</v>
      </c>
      <c r="BJ63" s="1" t="s">
        <v>2985</v>
      </c>
      <c r="BK63" s="1" t="s">
        <v>169</v>
      </c>
      <c r="BL63" s="1" t="s">
        <v>1929</v>
      </c>
      <c r="BM63" s="1" t="s">
        <v>275</v>
      </c>
      <c r="BN63" s="1" t="s">
        <v>3185</v>
      </c>
      <c r="BO63" s="1" t="s">
        <v>169</v>
      </c>
      <c r="BP63" s="1" t="s">
        <v>1929</v>
      </c>
      <c r="BQ63" s="1" t="s">
        <v>276</v>
      </c>
      <c r="BR63" s="1" t="s">
        <v>3361</v>
      </c>
      <c r="BS63" s="1" t="s">
        <v>164</v>
      </c>
      <c r="BT63" s="1" t="s">
        <v>2469</v>
      </c>
    </row>
    <row r="64" spans="1:72" ht="13.5" customHeight="1">
      <c r="A64" s="6" t="str">
        <f t="shared" si="4"/>
        <v>1837_옥포면_0007</v>
      </c>
      <c r="B64" s="2">
        <v>1837</v>
      </c>
      <c r="C64" s="2" t="s">
        <v>3918</v>
      </c>
      <c r="D64" s="2" t="s">
        <v>3422</v>
      </c>
      <c r="E64" s="2">
        <v>63</v>
      </c>
      <c r="F64" s="1">
        <v>1</v>
      </c>
      <c r="G64" s="1" t="s">
        <v>3420</v>
      </c>
      <c r="H64" s="1" t="s">
        <v>3421</v>
      </c>
      <c r="I64" s="1">
        <v>4</v>
      </c>
      <c r="J64" s="1" t="s">
        <v>277</v>
      </c>
      <c r="K64" s="1" t="s">
        <v>1885</v>
      </c>
      <c r="L64" s="1">
        <v>1</v>
      </c>
      <c r="M64" s="2" t="s">
        <v>3619</v>
      </c>
      <c r="N64" s="2" t="s">
        <v>3620</v>
      </c>
      <c r="T64" s="1" t="s">
        <v>3991</v>
      </c>
      <c r="U64" s="1" t="s">
        <v>37</v>
      </c>
      <c r="V64" s="1" t="s">
        <v>1928</v>
      </c>
      <c r="W64" s="1" t="s">
        <v>38</v>
      </c>
      <c r="X64" s="1" t="s">
        <v>3992</v>
      </c>
      <c r="Y64" s="1" t="s">
        <v>278</v>
      </c>
      <c r="Z64" s="1" t="s">
        <v>2358</v>
      </c>
      <c r="AC64" s="1">
        <v>52</v>
      </c>
      <c r="AD64" s="1" t="s">
        <v>279</v>
      </c>
      <c r="AE64" s="1" t="s">
        <v>2400</v>
      </c>
      <c r="AJ64" s="1" t="s">
        <v>17</v>
      </c>
      <c r="AK64" s="1" t="s">
        <v>2467</v>
      </c>
      <c r="AL64" s="1" t="s">
        <v>41</v>
      </c>
      <c r="AM64" s="1" t="s">
        <v>2506</v>
      </c>
      <c r="AT64" s="1" t="s">
        <v>42</v>
      </c>
      <c r="AU64" s="1" t="s">
        <v>2523</v>
      </c>
      <c r="AV64" s="1" t="s">
        <v>280</v>
      </c>
      <c r="AW64" s="1" t="s">
        <v>2142</v>
      </c>
      <c r="BG64" s="1" t="s">
        <v>42</v>
      </c>
      <c r="BH64" s="1" t="s">
        <v>2523</v>
      </c>
      <c r="BI64" s="1" t="s">
        <v>281</v>
      </c>
      <c r="BJ64" s="1" t="s">
        <v>2975</v>
      </c>
      <c r="BK64" s="1" t="s">
        <v>42</v>
      </c>
      <c r="BL64" s="1" t="s">
        <v>2523</v>
      </c>
      <c r="BM64" s="1" t="s">
        <v>45</v>
      </c>
      <c r="BN64" s="1" t="s">
        <v>3153</v>
      </c>
      <c r="BO64" s="1" t="s">
        <v>42</v>
      </c>
      <c r="BP64" s="1" t="s">
        <v>2523</v>
      </c>
      <c r="BQ64" s="1" t="s">
        <v>282</v>
      </c>
      <c r="BR64" s="1" t="s">
        <v>3350</v>
      </c>
      <c r="BS64" s="1" t="s">
        <v>139</v>
      </c>
      <c r="BT64" s="1" t="s">
        <v>2468</v>
      </c>
    </row>
    <row r="65" spans="1:72" ht="13.5" customHeight="1">
      <c r="A65" s="6" t="str">
        <f t="shared" si="4"/>
        <v>1837_옥포면_0007</v>
      </c>
      <c r="B65" s="2">
        <v>1837</v>
      </c>
      <c r="C65" s="2" t="s">
        <v>3993</v>
      </c>
      <c r="D65" s="2" t="s">
        <v>3422</v>
      </c>
      <c r="E65" s="2">
        <v>64</v>
      </c>
      <c r="F65" s="1">
        <v>1</v>
      </c>
      <c r="G65" s="1" t="s">
        <v>3420</v>
      </c>
      <c r="H65" s="1" t="s">
        <v>3421</v>
      </c>
      <c r="I65" s="1">
        <v>4</v>
      </c>
      <c r="L65" s="1">
        <v>1</v>
      </c>
      <c r="M65" s="2" t="s">
        <v>3619</v>
      </c>
      <c r="N65" s="2" t="s">
        <v>3620</v>
      </c>
      <c r="S65" s="1" t="s">
        <v>48</v>
      </c>
      <c r="T65" s="1" t="s">
        <v>1911</v>
      </c>
      <c r="W65" s="1" t="s">
        <v>161</v>
      </c>
      <c r="X65" s="1" t="s">
        <v>1955</v>
      </c>
      <c r="Y65" s="1" t="s">
        <v>50</v>
      </c>
      <c r="Z65" s="1" t="s">
        <v>1995</v>
      </c>
      <c r="AC65" s="1">
        <v>50</v>
      </c>
      <c r="AD65" s="1" t="s">
        <v>199</v>
      </c>
      <c r="AE65" s="1" t="s">
        <v>2413</v>
      </c>
      <c r="AJ65" s="1" t="s">
        <v>52</v>
      </c>
      <c r="AK65" s="1" t="s">
        <v>2466</v>
      </c>
      <c r="AL65" s="1" t="s">
        <v>164</v>
      </c>
      <c r="AM65" s="1" t="s">
        <v>2469</v>
      </c>
      <c r="AT65" s="1" t="s">
        <v>42</v>
      </c>
      <c r="AU65" s="1" t="s">
        <v>2523</v>
      </c>
      <c r="AV65" s="1" t="s">
        <v>283</v>
      </c>
      <c r="AW65" s="1" t="s">
        <v>2744</v>
      </c>
      <c r="BG65" s="1" t="s">
        <v>42</v>
      </c>
      <c r="BH65" s="1" t="s">
        <v>2523</v>
      </c>
      <c r="BI65" s="1" t="s">
        <v>281</v>
      </c>
      <c r="BJ65" s="1" t="s">
        <v>2975</v>
      </c>
      <c r="BK65" s="1" t="s">
        <v>42</v>
      </c>
      <c r="BL65" s="1" t="s">
        <v>2523</v>
      </c>
      <c r="BM65" s="1" t="s">
        <v>284</v>
      </c>
      <c r="BN65" s="1" t="s">
        <v>3174</v>
      </c>
      <c r="BO65" s="1" t="s">
        <v>42</v>
      </c>
      <c r="BP65" s="1" t="s">
        <v>2523</v>
      </c>
      <c r="BQ65" s="1" t="s">
        <v>285</v>
      </c>
      <c r="BR65" s="1" t="s">
        <v>3352</v>
      </c>
      <c r="BS65" s="1" t="s">
        <v>286</v>
      </c>
      <c r="BT65" s="1" t="s">
        <v>3401</v>
      </c>
    </row>
    <row r="66" spans="1:33" ht="13.5" customHeight="1">
      <c r="A66" s="6" t="str">
        <f t="shared" si="4"/>
        <v>1837_옥포면_0007</v>
      </c>
      <c r="B66" s="2">
        <v>1837</v>
      </c>
      <c r="C66" s="2" t="s">
        <v>3994</v>
      </c>
      <c r="D66" s="2" t="s">
        <v>3422</v>
      </c>
      <c r="E66" s="2">
        <v>65</v>
      </c>
      <c r="F66" s="1">
        <v>1</v>
      </c>
      <c r="G66" s="1" t="s">
        <v>3420</v>
      </c>
      <c r="H66" s="1" t="s">
        <v>3421</v>
      </c>
      <c r="I66" s="1">
        <v>4</v>
      </c>
      <c r="L66" s="1">
        <v>1</v>
      </c>
      <c r="M66" s="2" t="s">
        <v>3619</v>
      </c>
      <c r="N66" s="2" t="s">
        <v>3620</v>
      </c>
      <c r="T66" s="1" t="s">
        <v>3995</v>
      </c>
      <c r="U66" s="1" t="s">
        <v>67</v>
      </c>
      <c r="V66" s="1" t="s">
        <v>1927</v>
      </c>
      <c r="Y66" s="1" t="s">
        <v>236</v>
      </c>
      <c r="Z66" s="1" t="s">
        <v>2067</v>
      </c>
      <c r="AF66" s="1" t="s">
        <v>287</v>
      </c>
      <c r="AG66" s="1" t="s">
        <v>1971</v>
      </c>
    </row>
    <row r="67" spans="1:31" ht="13.5" customHeight="1">
      <c r="A67" s="6" t="str">
        <f t="shared" si="4"/>
        <v>1837_옥포면_0007</v>
      </c>
      <c r="B67" s="2">
        <v>1837</v>
      </c>
      <c r="C67" s="2" t="s">
        <v>3996</v>
      </c>
      <c r="D67" s="2" t="s">
        <v>3422</v>
      </c>
      <c r="E67" s="2">
        <v>66</v>
      </c>
      <c r="F67" s="1">
        <v>1</v>
      </c>
      <c r="G67" s="1" t="s">
        <v>3420</v>
      </c>
      <c r="H67" s="1" t="s">
        <v>3421</v>
      </c>
      <c r="I67" s="1">
        <v>4</v>
      </c>
      <c r="L67" s="1">
        <v>1</v>
      </c>
      <c r="M67" s="2" t="s">
        <v>3619</v>
      </c>
      <c r="N67" s="2" t="s">
        <v>3620</v>
      </c>
      <c r="T67" s="1" t="s">
        <v>3995</v>
      </c>
      <c r="U67" s="1" t="s">
        <v>67</v>
      </c>
      <c r="V67" s="1" t="s">
        <v>1927</v>
      </c>
      <c r="Y67" s="1" t="s">
        <v>288</v>
      </c>
      <c r="Z67" s="1" t="s">
        <v>2357</v>
      </c>
      <c r="AC67" s="1">
        <v>24</v>
      </c>
      <c r="AD67" s="1" t="s">
        <v>89</v>
      </c>
      <c r="AE67" s="1" t="s">
        <v>2409</v>
      </c>
    </row>
    <row r="68" spans="1:72" ht="13.5" customHeight="1">
      <c r="A68" s="6" t="str">
        <f t="shared" si="4"/>
        <v>1837_옥포면_0007</v>
      </c>
      <c r="B68" s="2">
        <v>1837</v>
      </c>
      <c r="C68" s="2" t="s">
        <v>3996</v>
      </c>
      <c r="D68" s="2" t="s">
        <v>3422</v>
      </c>
      <c r="E68" s="2">
        <v>67</v>
      </c>
      <c r="F68" s="1">
        <v>1</v>
      </c>
      <c r="G68" s="1" t="s">
        <v>3420</v>
      </c>
      <c r="H68" s="1" t="s">
        <v>3421</v>
      </c>
      <c r="I68" s="1">
        <v>4</v>
      </c>
      <c r="L68" s="1">
        <v>2</v>
      </c>
      <c r="M68" s="2" t="s">
        <v>277</v>
      </c>
      <c r="N68" s="2" t="s">
        <v>1885</v>
      </c>
      <c r="T68" s="1" t="s">
        <v>3997</v>
      </c>
      <c r="U68" s="1" t="s">
        <v>37</v>
      </c>
      <c r="V68" s="1" t="s">
        <v>1928</v>
      </c>
      <c r="W68" s="1" t="s">
        <v>63</v>
      </c>
      <c r="X68" s="1" t="s">
        <v>1965</v>
      </c>
      <c r="Y68" s="1" t="s">
        <v>289</v>
      </c>
      <c r="Z68" s="1" t="s">
        <v>2356</v>
      </c>
      <c r="AC68" s="1">
        <v>80</v>
      </c>
      <c r="AD68" s="1" t="s">
        <v>290</v>
      </c>
      <c r="AE68" s="1" t="s">
        <v>2411</v>
      </c>
      <c r="AJ68" s="1" t="s">
        <v>17</v>
      </c>
      <c r="AK68" s="1" t="s">
        <v>2467</v>
      </c>
      <c r="AL68" s="1" t="s">
        <v>133</v>
      </c>
      <c r="AM68" s="1" t="s">
        <v>2480</v>
      </c>
      <c r="AT68" s="1" t="s">
        <v>42</v>
      </c>
      <c r="AU68" s="1" t="s">
        <v>2523</v>
      </c>
      <c r="AV68" s="1" t="s">
        <v>291</v>
      </c>
      <c r="AW68" s="1" t="s">
        <v>2753</v>
      </c>
      <c r="BG68" s="1" t="s">
        <v>42</v>
      </c>
      <c r="BH68" s="1" t="s">
        <v>2523</v>
      </c>
      <c r="BI68" s="1" t="s">
        <v>292</v>
      </c>
      <c r="BJ68" s="1" t="s">
        <v>2984</v>
      </c>
      <c r="BK68" s="1" t="s">
        <v>42</v>
      </c>
      <c r="BL68" s="1" t="s">
        <v>2523</v>
      </c>
      <c r="BM68" s="1" t="s">
        <v>293</v>
      </c>
      <c r="BN68" s="1" t="s">
        <v>2835</v>
      </c>
      <c r="BO68" s="1" t="s">
        <v>42</v>
      </c>
      <c r="BP68" s="1" t="s">
        <v>2523</v>
      </c>
      <c r="BQ68" s="1" t="s">
        <v>294</v>
      </c>
      <c r="BR68" s="1" t="s">
        <v>3360</v>
      </c>
      <c r="BS68" s="1" t="s">
        <v>295</v>
      </c>
      <c r="BT68" s="1" t="s">
        <v>2491</v>
      </c>
    </row>
    <row r="69" spans="1:31" ht="13.5" customHeight="1">
      <c r="A69" s="6" t="str">
        <f t="shared" si="4"/>
        <v>1837_옥포면_0007</v>
      </c>
      <c r="B69" s="2">
        <v>1837</v>
      </c>
      <c r="C69" s="2" t="s">
        <v>3998</v>
      </c>
      <c r="D69" s="2" t="s">
        <v>3422</v>
      </c>
      <c r="E69" s="2">
        <v>68</v>
      </c>
      <c r="F69" s="1">
        <v>1</v>
      </c>
      <c r="G69" s="1" t="s">
        <v>3420</v>
      </c>
      <c r="H69" s="1" t="s">
        <v>3421</v>
      </c>
      <c r="I69" s="1">
        <v>4</v>
      </c>
      <c r="L69" s="1">
        <v>2</v>
      </c>
      <c r="M69" s="2" t="s">
        <v>277</v>
      </c>
      <c r="N69" s="2" t="s">
        <v>1885</v>
      </c>
      <c r="S69" s="1" t="s">
        <v>62</v>
      </c>
      <c r="T69" s="1" t="s">
        <v>1917</v>
      </c>
      <c r="W69" s="1" t="s">
        <v>272</v>
      </c>
      <c r="X69" s="1" t="s">
        <v>1970</v>
      </c>
      <c r="Y69" s="1" t="s">
        <v>50</v>
      </c>
      <c r="Z69" s="1" t="s">
        <v>1995</v>
      </c>
      <c r="AC69" s="1">
        <v>44</v>
      </c>
      <c r="AD69" s="1" t="s">
        <v>91</v>
      </c>
      <c r="AE69" s="1" t="s">
        <v>2448</v>
      </c>
    </row>
    <row r="70" spans="1:31" ht="13.5" customHeight="1">
      <c r="A70" s="6" t="str">
        <f t="shared" si="4"/>
        <v>1837_옥포면_0007</v>
      </c>
      <c r="B70" s="2">
        <v>1837</v>
      </c>
      <c r="C70" s="2" t="s">
        <v>3919</v>
      </c>
      <c r="D70" s="2" t="s">
        <v>3422</v>
      </c>
      <c r="E70" s="2">
        <v>69</v>
      </c>
      <c r="F70" s="1">
        <v>1</v>
      </c>
      <c r="G70" s="1" t="s">
        <v>3420</v>
      </c>
      <c r="H70" s="1" t="s">
        <v>3421</v>
      </c>
      <c r="I70" s="1">
        <v>4</v>
      </c>
      <c r="L70" s="1">
        <v>2</v>
      </c>
      <c r="M70" s="2" t="s">
        <v>277</v>
      </c>
      <c r="N70" s="2" t="s">
        <v>1885</v>
      </c>
      <c r="T70" s="1" t="s">
        <v>3999</v>
      </c>
      <c r="U70" s="1" t="s">
        <v>67</v>
      </c>
      <c r="V70" s="1" t="s">
        <v>1927</v>
      </c>
      <c r="Y70" s="1" t="s">
        <v>296</v>
      </c>
      <c r="Z70" s="1" t="s">
        <v>2355</v>
      </c>
      <c r="AC70" s="1">
        <v>24</v>
      </c>
      <c r="AD70" s="1" t="s">
        <v>89</v>
      </c>
      <c r="AE70" s="1" t="s">
        <v>2409</v>
      </c>
    </row>
    <row r="71" spans="1:72" ht="13.5" customHeight="1">
      <c r="A71" s="6" t="str">
        <f t="shared" si="4"/>
        <v>1837_옥포면_0007</v>
      </c>
      <c r="B71" s="2">
        <v>1837</v>
      </c>
      <c r="C71" s="2" t="s">
        <v>3919</v>
      </c>
      <c r="D71" s="2" t="s">
        <v>3422</v>
      </c>
      <c r="E71" s="2">
        <v>70</v>
      </c>
      <c r="F71" s="1">
        <v>1</v>
      </c>
      <c r="G71" s="1" t="s">
        <v>3420</v>
      </c>
      <c r="H71" s="1" t="s">
        <v>3421</v>
      </c>
      <c r="I71" s="1">
        <v>4</v>
      </c>
      <c r="L71" s="1">
        <v>3</v>
      </c>
      <c r="M71" s="2" t="s">
        <v>3621</v>
      </c>
      <c r="N71" s="2" t="s">
        <v>3622</v>
      </c>
      <c r="T71" s="1" t="s">
        <v>3926</v>
      </c>
      <c r="U71" s="1" t="s">
        <v>297</v>
      </c>
      <c r="V71" s="1" t="s">
        <v>1930</v>
      </c>
      <c r="W71" s="1" t="s">
        <v>88</v>
      </c>
      <c r="X71" s="1" t="s">
        <v>3927</v>
      </c>
      <c r="Y71" s="1" t="s">
        <v>50</v>
      </c>
      <c r="Z71" s="1" t="s">
        <v>1995</v>
      </c>
      <c r="AC71" s="1">
        <v>70</v>
      </c>
      <c r="AD71" s="1" t="s">
        <v>298</v>
      </c>
      <c r="AE71" s="1" t="s">
        <v>2436</v>
      </c>
      <c r="AJ71" s="1" t="s">
        <v>52</v>
      </c>
      <c r="AK71" s="1" t="s">
        <v>2466</v>
      </c>
      <c r="AL71" s="1" t="s">
        <v>47</v>
      </c>
      <c r="AM71" s="1" t="s">
        <v>2484</v>
      </c>
      <c r="AT71" s="1" t="s">
        <v>42</v>
      </c>
      <c r="AU71" s="1" t="s">
        <v>2523</v>
      </c>
      <c r="AV71" s="1" t="s">
        <v>299</v>
      </c>
      <c r="AW71" s="1" t="s">
        <v>2690</v>
      </c>
      <c r="BG71" s="1" t="s">
        <v>42</v>
      </c>
      <c r="BH71" s="1" t="s">
        <v>2523</v>
      </c>
      <c r="BI71" s="1" t="s">
        <v>300</v>
      </c>
      <c r="BJ71" s="1" t="s">
        <v>2983</v>
      </c>
      <c r="BK71" s="1" t="s">
        <v>42</v>
      </c>
      <c r="BL71" s="1" t="s">
        <v>2523</v>
      </c>
      <c r="BM71" s="1" t="s">
        <v>301</v>
      </c>
      <c r="BN71" s="1" t="s">
        <v>3184</v>
      </c>
      <c r="BO71" s="1" t="s">
        <v>42</v>
      </c>
      <c r="BP71" s="1" t="s">
        <v>2523</v>
      </c>
      <c r="BQ71" s="1" t="s">
        <v>302</v>
      </c>
      <c r="BR71" s="1" t="s">
        <v>3359</v>
      </c>
      <c r="BS71" s="1" t="s">
        <v>273</v>
      </c>
      <c r="BT71" s="1" t="s">
        <v>2493</v>
      </c>
    </row>
    <row r="72" spans="1:31" ht="13.5" customHeight="1">
      <c r="A72" s="6" t="str">
        <f t="shared" si="4"/>
        <v>1837_옥포면_0007</v>
      </c>
      <c r="B72" s="2">
        <v>1837</v>
      </c>
      <c r="C72" s="2" t="s">
        <v>4000</v>
      </c>
      <c r="D72" s="2" t="s">
        <v>3422</v>
      </c>
      <c r="E72" s="2">
        <v>71</v>
      </c>
      <c r="F72" s="1">
        <v>1</v>
      </c>
      <c r="G72" s="1" t="s">
        <v>3420</v>
      </c>
      <c r="H72" s="1" t="s">
        <v>3421</v>
      </c>
      <c r="I72" s="1">
        <v>4</v>
      </c>
      <c r="L72" s="1">
        <v>3</v>
      </c>
      <c r="M72" s="2" t="s">
        <v>3621</v>
      </c>
      <c r="N72" s="2" t="s">
        <v>3622</v>
      </c>
      <c r="T72" s="1" t="s">
        <v>4001</v>
      </c>
      <c r="U72" s="1" t="s">
        <v>67</v>
      </c>
      <c r="V72" s="1" t="s">
        <v>1927</v>
      </c>
      <c r="Y72" s="1" t="s">
        <v>303</v>
      </c>
      <c r="Z72" s="1" t="s">
        <v>2354</v>
      </c>
      <c r="AC72" s="1">
        <v>31</v>
      </c>
      <c r="AD72" s="1" t="s">
        <v>267</v>
      </c>
      <c r="AE72" s="1" t="s">
        <v>2416</v>
      </c>
    </row>
    <row r="73" spans="1:72" ht="13.5" customHeight="1">
      <c r="A73" s="6" t="str">
        <f t="shared" si="4"/>
        <v>1837_옥포면_0007</v>
      </c>
      <c r="B73" s="2">
        <v>1837</v>
      </c>
      <c r="C73" s="2" t="s">
        <v>4000</v>
      </c>
      <c r="D73" s="2" t="s">
        <v>3422</v>
      </c>
      <c r="E73" s="2">
        <v>72</v>
      </c>
      <c r="F73" s="1">
        <v>1</v>
      </c>
      <c r="G73" s="1" t="s">
        <v>3420</v>
      </c>
      <c r="H73" s="1" t="s">
        <v>3421</v>
      </c>
      <c r="I73" s="1">
        <v>4</v>
      </c>
      <c r="L73" s="1">
        <v>4</v>
      </c>
      <c r="M73" s="2" t="s">
        <v>3623</v>
      </c>
      <c r="N73" s="2" t="s">
        <v>3624</v>
      </c>
      <c r="T73" s="1" t="s">
        <v>4002</v>
      </c>
      <c r="U73" s="1" t="s">
        <v>169</v>
      </c>
      <c r="V73" s="1" t="s">
        <v>1929</v>
      </c>
      <c r="W73" s="1" t="s">
        <v>304</v>
      </c>
      <c r="X73" s="1" t="s">
        <v>1970</v>
      </c>
      <c r="Y73" s="1" t="s">
        <v>305</v>
      </c>
      <c r="Z73" s="1" t="s">
        <v>3467</v>
      </c>
      <c r="AC73" s="1">
        <v>66</v>
      </c>
      <c r="AD73" s="1" t="s">
        <v>148</v>
      </c>
      <c r="AE73" s="1" t="s">
        <v>2450</v>
      </c>
      <c r="AJ73" s="1" t="s">
        <v>17</v>
      </c>
      <c r="AK73" s="1" t="s">
        <v>2467</v>
      </c>
      <c r="AL73" s="1" t="s">
        <v>257</v>
      </c>
      <c r="AM73" s="1" t="s">
        <v>2517</v>
      </c>
      <c r="AT73" s="1" t="s">
        <v>169</v>
      </c>
      <c r="AU73" s="1" t="s">
        <v>1929</v>
      </c>
      <c r="AV73" s="1" t="s">
        <v>306</v>
      </c>
      <c r="AW73" s="1" t="s">
        <v>2351</v>
      </c>
      <c r="BG73" s="1" t="s">
        <v>169</v>
      </c>
      <c r="BH73" s="1" t="s">
        <v>1929</v>
      </c>
      <c r="BI73" s="1" t="s">
        <v>307</v>
      </c>
      <c r="BJ73" s="1" t="s">
        <v>2964</v>
      </c>
      <c r="BK73" s="1" t="s">
        <v>169</v>
      </c>
      <c r="BL73" s="1" t="s">
        <v>1929</v>
      </c>
      <c r="BM73" s="1" t="s">
        <v>308</v>
      </c>
      <c r="BN73" s="1" t="s">
        <v>3160</v>
      </c>
      <c r="BO73" s="1" t="s">
        <v>169</v>
      </c>
      <c r="BP73" s="1" t="s">
        <v>1929</v>
      </c>
      <c r="BQ73" s="1" t="s">
        <v>309</v>
      </c>
      <c r="BR73" s="1" t="s">
        <v>3358</v>
      </c>
      <c r="BS73" s="1" t="s">
        <v>310</v>
      </c>
      <c r="BT73" s="1" t="s">
        <v>2476</v>
      </c>
    </row>
    <row r="74" spans="1:72" ht="13.5" customHeight="1">
      <c r="A74" s="6" t="str">
        <f aca="true" t="shared" si="5" ref="A74:A94">HYPERLINK("http://kyu.snu.ac.kr/sdhj/index.jsp?type=hj/GK14719_00IH_0001_0008.jpg","1837_옥포면_0008")</f>
        <v>1837_옥포면_0008</v>
      </c>
      <c r="B74" s="2">
        <v>1837</v>
      </c>
      <c r="C74" s="2" t="s">
        <v>3989</v>
      </c>
      <c r="D74" s="2" t="s">
        <v>3422</v>
      </c>
      <c r="E74" s="2">
        <v>73</v>
      </c>
      <c r="F74" s="1">
        <v>1</v>
      </c>
      <c r="G74" s="1" t="s">
        <v>3420</v>
      </c>
      <c r="H74" s="1" t="s">
        <v>3421</v>
      </c>
      <c r="I74" s="1">
        <v>4</v>
      </c>
      <c r="L74" s="1">
        <v>4</v>
      </c>
      <c r="M74" s="2" t="s">
        <v>3623</v>
      </c>
      <c r="N74" s="2" t="s">
        <v>3624</v>
      </c>
      <c r="S74" s="1" t="s">
        <v>48</v>
      </c>
      <c r="T74" s="1" t="s">
        <v>1911</v>
      </c>
      <c r="W74" s="1" t="s">
        <v>88</v>
      </c>
      <c r="X74" s="1" t="s">
        <v>4003</v>
      </c>
      <c r="Y74" s="1" t="s">
        <v>10</v>
      </c>
      <c r="Z74" s="1" t="s">
        <v>1981</v>
      </c>
      <c r="AC74" s="1">
        <v>66</v>
      </c>
      <c r="AD74" s="1" t="s">
        <v>148</v>
      </c>
      <c r="AE74" s="1" t="s">
        <v>2450</v>
      </c>
      <c r="AJ74" s="1" t="s">
        <v>17</v>
      </c>
      <c r="AK74" s="1" t="s">
        <v>2467</v>
      </c>
      <c r="AL74" s="1" t="s">
        <v>47</v>
      </c>
      <c r="AM74" s="1" t="s">
        <v>2484</v>
      </c>
      <c r="AT74" s="1" t="s">
        <v>169</v>
      </c>
      <c r="AU74" s="1" t="s">
        <v>1929</v>
      </c>
      <c r="AV74" s="1" t="s">
        <v>311</v>
      </c>
      <c r="AW74" s="1" t="s">
        <v>2752</v>
      </c>
      <c r="BG74" s="1" t="s">
        <v>169</v>
      </c>
      <c r="BH74" s="1" t="s">
        <v>1929</v>
      </c>
      <c r="BI74" s="1" t="s">
        <v>312</v>
      </c>
      <c r="BJ74" s="1" t="s">
        <v>2552</v>
      </c>
      <c r="BK74" s="1" t="s">
        <v>169</v>
      </c>
      <c r="BL74" s="1" t="s">
        <v>1929</v>
      </c>
      <c r="BM74" s="1" t="s">
        <v>313</v>
      </c>
      <c r="BN74" s="1" t="s">
        <v>4004</v>
      </c>
      <c r="BO74" s="1" t="s">
        <v>169</v>
      </c>
      <c r="BP74" s="1" t="s">
        <v>1929</v>
      </c>
      <c r="BQ74" s="1" t="s">
        <v>314</v>
      </c>
      <c r="BR74" s="1" t="s">
        <v>3357</v>
      </c>
      <c r="BS74" s="1" t="s">
        <v>295</v>
      </c>
      <c r="BT74" s="1" t="s">
        <v>2491</v>
      </c>
    </row>
    <row r="75" spans="1:33" ht="13.5" customHeight="1">
      <c r="A75" s="6" t="str">
        <f t="shared" si="5"/>
        <v>1837_옥포면_0008</v>
      </c>
      <c r="B75" s="2">
        <v>1837</v>
      </c>
      <c r="C75" s="2" t="s">
        <v>4005</v>
      </c>
      <c r="D75" s="2" t="s">
        <v>3422</v>
      </c>
      <c r="E75" s="2">
        <v>74</v>
      </c>
      <c r="F75" s="1">
        <v>1</v>
      </c>
      <c r="G75" s="1" t="s">
        <v>3420</v>
      </c>
      <c r="H75" s="1" t="s">
        <v>3421</v>
      </c>
      <c r="I75" s="1">
        <v>4</v>
      </c>
      <c r="L75" s="1">
        <v>4</v>
      </c>
      <c r="M75" s="2" t="s">
        <v>3623</v>
      </c>
      <c r="N75" s="2" t="s">
        <v>3624</v>
      </c>
      <c r="S75" s="1" t="s">
        <v>315</v>
      </c>
      <c r="T75" s="1" t="s">
        <v>1913</v>
      </c>
      <c r="AF75" s="1" t="s">
        <v>316</v>
      </c>
      <c r="AG75" s="1" t="s">
        <v>2459</v>
      </c>
    </row>
    <row r="76" spans="1:31" ht="13.5" customHeight="1">
      <c r="A76" s="6" t="str">
        <f t="shared" si="5"/>
        <v>1837_옥포면_0008</v>
      </c>
      <c r="B76" s="2">
        <v>1837</v>
      </c>
      <c r="C76" s="2" t="s">
        <v>4006</v>
      </c>
      <c r="D76" s="2" t="s">
        <v>3422</v>
      </c>
      <c r="E76" s="2">
        <v>75</v>
      </c>
      <c r="F76" s="1">
        <v>1</v>
      </c>
      <c r="G76" s="1" t="s">
        <v>3420</v>
      </c>
      <c r="H76" s="1" t="s">
        <v>3421</v>
      </c>
      <c r="I76" s="1">
        <v>4</v>
      </c>
      <c r="L76" s="1">
        <v>4</v>
      </c>
      <c r="M76" s="2" t="s">
        <v>3623</v>
      </c>
      <c r="N76" s="2" t="s">
        <v>3624</v>
      </c>
      <c r="S76" s="1" t="s">
        <v>59</v>
      </c>
      <c r="T76" s="1" t="s">
        <v>1912</v>
      </c>
      <c r="Y76" s="1" t="s">
        <v>317</v>
      </c>
      <c r="Z76" s="1" t="s">
        <v>2353</v>
      </c>
      <c r="AC76" s="1">
        <v>21</v>
      </c>
      <c r="AD76" s="1" t="s">
        <v>125</v>
      </c>
      <c r="AE76" s="1" t="s">
        <v>2405</v>
      </c>
    </row>
    <row r="77" spans="1:31" ht="13.5" customHeight="1">
      <c r="A77" s="6" t="str">
        <f t="shared" si="5"/>
        <v>1837_옥포면_0008</v>
      </c>
      <c r="B77" s="2">
        <v>1837</v>
      </c>
      <c r="C77" s="2" t="s">
        <v>4006</v>
      </c>
      <c r="D77" s="2" t="s">
        <v>3422</v>
      </c>
      <c r="E77" s="2">
        <v>76</v>
      </c>
      <c r="F77" s="1">
        <v>1</v>
      </c>
      <c r="G77" s="1" t="s">
        <v>3420</v>
      </c>
      <c r="H77" s="1" t="s">
        <v>3421</v>
      </c>
      <c r="I77" s="1">
        <v>4</v>
      </c>
      <c r="L77" s="1">
        <v>4</v>
      </c>
      <c r="M77" s="2" t="s">
        <v>3623</v>
      </c>
      <c r="N77" s="2" t="s">
        <v>3624</v>
      </c>
      <c r="S77" s="1" t="s">
        <v>62</v>
      </c>
      <c r="T77" s="1" t="s">
        <v>1917</v>
      </c>
      <c r="W77" s="1" t="s">
        <v>94</v>
      </c>
      <c r="X77" s="1" t="s">
        <v>4007</v>
      </c>
      <c r="Y77" s="1" t="s">
        <v>10</v>
      </c>
      <c r="Z77" s="1" t="s">
        <v>1981</v>
      </c>
      <c r="AC77" s="1">
        <v>22</v>
      </c>
      <c r="AD77" s="1" t="s">
        <v>290</v>
      </c>
      <c r="AE77" s="1" t="s">
        <v>2411</v>
      </c>
    </row>
    <row r="78" spans="1:72" ht="13.5" customHeight="1">
      <c r="A78" s="6" t="str">
        <f t="shared" si="5"/>
        <v>1837_옥포면_0008</v>
      </c>
      <c r="B78" s="2">
        <v>1837</v>
      </c>
      <c r="C78" s="2" t="s">
        <v>4006</v>
      </c>
      <c r="D78" s="2" t="s">
        <v>3422</v>
      </c>
      <c r="E78" s="2">
        <v>77</v>
      </c>
      <c r="F78" s="1">
        <v>1</v>
      </c>
      <c r="G78" s="1" t="s">
        <v>3420</v>
      </c>
      <c r="H78" s="1" t="s">
        <v>3421</v>
      </c>
      <c r="I78" s="1">
        <v>4</v>
      </c>
      <c r="L78" s="1">
        <v>5</v>
      </c>
      <c r="M78" s="2" t="s">
        <v>3625</v>
      </c>
      <c r="N78" s="2" t="s">
        <v>3626</v>
      </c>
      <c r="Q78" s="1" t="s">
        <v>318</v>
      </c>
      <c r="R78" s="1" t="s">
        <v>1905</v>
      </c>
      <c r="T78" s="1" t="s">
        <v>4008</v>
      </c>
      <c r="U78" s="1" t="s">
        <v>262</v>
      </c>
      <c r="V78" s="1" t="s">
        <v>1951</v>
      </c>
      <c r="W78" s="1" t="s">
        <v>4009</v>
      </c>
      <c r="X78" s="1" t="s">
        <v>4010</v>
      </c>
      <c r="Y78" s="1" t="s">
        <v>319</v>
      </c>
      <c r="Z78" s="1" t="s">
        <v>3464</v>
      </c>
      <c r="AC78" s="1">
        <v>13</v>
      </c>
      <c r="AD78" s="1" t="s">
        <v>264</v>
      </c>
      <c r="AE78" s="1" t="s">
        <v>2425</v>
      </c>
      <c r="AJ78" s="1" t="s">
        <v>17</v>
      </c>
      <c r="AK78" s="1" t="s">
        <v>2467</v>
      </c>
      <c r="AL78" s="1" t="s">
        <v>58</v>
      </c>
      <c r="AM78" s="1" t="s">
        <v>2461</v>
      </c>
      <c r="AT78" s="1" t="s">
        <v>169</v>
      </c>
      <c r="AU78" s="1" t="s">
        <v>1929</v>
      </c>
      <c r="AV78" s="1" t="s">
        <v>320</v>
      </c>
      <c r="AW78" s="1" t="s">
        <v>2751</v>
      </c>
      <c r="BG78" s="1" t="s">
        <v>169</v>
      </c>
      <c r="BH78" s="1" t="s">
        <v>1929</v>
      </c>
      <c r="BI78" s="1" t="s">
        <v>321</v>
      </c>
      <c r="BJ78" s="1" t="s">
        <v>2756</v>
      </c>
      <c r="BK78" s="1" t="s">
        <v>169</v>
      </c>
      <c r="BL78" s="1" t="s">
        <v>1929</v>
      </c>
      <c r="BM78" s="1" t="s">
        <v>322</v>
      </c>
      <c r="BN78" s="1" t="s">
        <v>3183</v>
      </c>
      <c r="BO78" s="1" t="s">
        <v>169</v>
      </c>
      <c r="BP78" s="1" t="s">
        <v>1929</v>
      </c>
      <c r="BQ78" s="1" t="s">
        <v>323</v>
      </c>
      <c r="BR78" s="1" t="s">
        <v>3436</v>
      </c>
      <c r="BS78" s="1" t="s">
        <v>324</v>
      </c>
      <c r="BT78" s="1" t="s">
        <v>3386</v>
      </c>
    </row>
    <row r="79" spans="1:33" ht="13.5" customHeight="1">
      <c r="A79" s="6" t="str">
        <f t="shared" si="5"/>
        <v>1837_옥포면_0008</v>
      </c>
      <c r="B79" s="2">
        <v>1837</v>
      </c>
      <c r="C79" s="2" t="s">
        <v>4011</v>
      </c>
      <c r="D79" s="2" t="s">
        <v>3422</v>
      </c>
      <c r="E79" s="2">
        <v>78</v>
      </c>
      <c r="F79" s="1">
        <v>1</v>
      </c>
      <c r="G79" s="1" t="s">
        <v>3420</v>
      </c>
      <c r="H79" s="1" t="s">
        <v>3421</v>
      </c>
      <c r="I79" s="1">
        <v>4</v>
      </c>
      <c r="L79" s="1">
        <v>5</v>
      </c>
      <c r="M79" s="2" t="s">
        <v>3625</v>
      </c>
      <c r="N79" s="2" t="s">
        <v>3626</v>
      </c>
      <c r="S79" s="1" t="s">
        <v>325</v>
      </c>
      <c r="T79" s="1" t="s">
        <v>1920</v>
      </c>
      <c r="Y79" s="1" t="s">
        <v>326</v>
      </c>
      <c r="Z79" s="1" t="s">
        <v>3465</v>
      </c>
      <c r="AF79" s="1" t="s">
        <v>287</v>
      </c>
      <c r="AG79" s="1" t="s">
        <v>1971</v>
      </c>
    </row>
    <row r="80" spans="1:31" ht="13.5" customHeight="1">
      <c r="A80" s="6" t="str">
        <f t="shared" si="5"/>
        <v>1837_옥포면_0008</v>
      </c>
      <c r="B80" s="2">
        <v>1837</v>
      </c>
      <c r="C80" s="2" t="s">
        <v>3933</v>
      </c>
      <c r="D80" s="2" t="s">
        <v>3422</v>
      </c>
      <c r="E80" s="2">
        <v>79</v>
      </c>
      <c r="F80" s="1">
        <v>1</v>
      </c>
      <c r="G80" s="1" t="s">
        <v>3420</v>
      </c>
      <c r="H80" s="1" t="s">
        <v>3421</v>
      </c>
      <c r="I80" s="1">
        <v>4</v>
      </c>
      <c r="L80" s="1">
        <v>5</v>
      </c>
      <c r="M80" s="2" t="s">
        <v>3625</v>
      </c>
      <c r="N80" s="2" t="s">
        <v>3626</v>
      </c>
      <c r="T80" s="1" t="s">
        <v>4012</v>
      </c>
      <c r="U80" s="1" t="s">
        <v>67</v>
      </c>
      <c r="V80" s="1" t="s">
        <v>1927</v>
      </c>
      <c r="Y80" s="1" t="s">
        <v>327</v>
      </c>
      <c r="Z80" s="1" t="s">
        <v>2352</v>
      </c>
      <c r="AC80" s="1">
        <v>44</v>
      </c>
      <c r="AD80" s="1" t="s">
        <v>91</v>
      </c>
      <c r="AE80" s="1" t="s">
        <v>2448</v>
      </c>
    </row>
    <row r="81" spans="1:72" ht="13.5" customHeight="1">
      <c r="A81" s="6" t="str">
        <f t="shared" si="5"/>
        <v>1837_옥포면_0008</v>
      </c>
      <c r="B81" s="2">
        <v>1837</v>
      </c>
      <c r="C81" s="2" t="s">
        <v>3933</v>
      </c>
      <c r="D81" s="2" t="s">
        <v>3422</v>
      </c>
      <c r="E81" s="2">
        <v>80</v>
      </c>
      <c r="F81" s="1">
        <v>1</v>
      </c>
      <c r="G81" s="1" t="s">
        <v>3420</v>
      </c>
      <c r="H81" s="1" t="s">
        <v>3421</v>
      </c>
      <c r="I81" s="1">
        <v>5</v>
      </c>
      <c r="J81" s="1" t="s">
        <v>328</v>
      </c>
      <c r="K81" s="1" t="s">
        <v>1884</v>
      </c>
      <c r="L81" s="1">
        <v>1</v>
      </c>
      <c r="M81" s="2" t="s">
        <v>328</v>
      </c>
      <c r="N81" s="2" t="s">
        <v>1884</v>
      </c>
      <c r="T81" s="1" t="s">
        <v>4013</v>
      </c>
      <c r="U81" s="1" t="s">
        <v>37</v>
      </c>
      <c r="V81" s="1" t="s">
        <v>1928</v>
      </c>
      <c r="W81" s="1" t="s">
        <v>329</v>
      </c>
      <c r="X81" s="1" t="s">
        <v>1991</v>
      </c>
      <c r="Y81" s="1" t="s">
        <v>306</v>
      </c>
      <c r="Z81" s="1" t="s">
        <v>2351</v>
      </c>
      <c r="AC81" s="1">
        <v>50</v>
      </c>
      <c r="AD81" s="1" t="s">
        <v>199</v>
      </c>
      <c r="AE81" s="1" t="s">
        <v>2413</v>
      </c>
      <c r="AJ81" s="1" t="s">
        <v>17</v>
      </c>
      <c r="AK81" s="1" t="s">
        <v>2467</v>
      </c>
      <c r="AL81" s="1" t="s">
        <v>154</v>
      </c>
      <c r="AM81" s="1" t="s">
        <v>2516</v>
      </c>
      <c r="AT81" s="1" t="s">
        <v>42</v>
      </c>
      <c r="AU81" s="1" t="s">
        <v>2523</v>
      </c>
      <c r="AV81" s="1" t="s">
        <v>330</v>
      </c>
      <c r="AW81" s="1" t="s">
        <v>2586</v>
      </c>
      <c r="BG81" s="1" t="s">
        <v>42</v>
      </c>
      <c r="BH81" s="1" t="s">
        <v>2523</v>
      </c>
      <c r="BI81" s="1" t="s">
        <v>243</v>
      </c>
      <c r="BJ81" s="1" t="s">
        <v>2978</v>
      </c>
      <c r="BK81" s="1" t="s">
        <v>42</v>
      </c>
      <c r="BL81" s="1" t="s">
        <v>2523</v>
      </c>
      <c r="BM81" s="1" t="s">
        <v>244</v>
      </c>
      <c r="BN81" s="1" t="s">
        <v>3175</v>
      </c>
      <c r="BO81" s="1" t="s">
        <v>42</v>
      </c>
      <c r="BP81" s="1" t="s">
        <v>2523</v>
      </c>
      <c r="BQ81" s="1" t="s">
        <v>331</v>
      </c>
      <c r="BR81" s="1" t="s">
        <v>3528</v>
      </c>
      <c r="BS81" s="1" t="s">
        <v>100</v>
      </c>
      <c r="BT81" s="1" t="s">
        <v>3468</v>
      </c>
    </row>
    <row r="82" spans="1:72" ht="13.5" customHeight="1">
      <c r="A82" s="6" t="str">
        <f t="shared" si="5"/>
        <v>1837_옥포면_0008</v>
      </c>
      <c r="B82" s="2">
        <v>1837</v>
      </c>
      <c r="C82" s="2" t="s">
        <v>3961</v>
      </c>
      <c r="D82" s="2" t="s">
        <v>3422</v>
      </c>
      <c r="E82" s="2">
        <v>81</v>
      </c>
      <c r="F82" s="1">
        <v>1</v>
      </c>
      <c r="G82" s="1" t="s">
        <v>3420</v>
      </c>
      <c r="H82" s="1" t="s">
        <v>3421</v>
      </c>
      <c r="I82" s="1">
        <v>5</v>
      </c>
      <c r="L82" s="1">
        <v>1</v>
      </c>
      <c r="M82" s="2" t="s">
        <v>328</v>
      </c>
      <c r="N82" s="2" t="s">
        <v>1884</v>
      </c>
      <c r="S82" s="1" t="s">
        <v>48</v>
      </c>
      <c r="T82" s="1" t="s">
        <v>1911</v>
      </c>
      <c r="W82" s="1" t="s">
        <v>63</v>
      </c>
      <c r="X82" s="1" t="s">
        <v>1965</v>
      </c>
      <c r="Y82" s="1" t="s">
        <v>50</v>
      </c>
      <c r="Z82" s="1" t="s">
        <v>1995</v>
      </c>
      <c r="AC82" s="1">
        <v>50</v>
      </c>
      <c r="AD82" s="1" t="s">
        <v>199</v>
      </c>
      <c r="AE82" s="1" t="s">
        <v>2413</v>
      </c>
      <c r="AJ82" s="1" t="s">
        <v>17</v>
      </c>
      <c r="AK82" s="1" t="s">
        <v>2467</v>
      </c>
      <c r="AL82" s="1" t="s">
        <v>133</v>
      </c>
      <c r="AM82" s="1" t="s">
        <v>2480</v>
      </c>
      <c r="AT82" s="1" t="s">
        <v>42</v>
      </c>
      <c r="AU82" s="1" t="s">
        <v>2523</v>
      </c>
      <c r="AV82" s="1" t="s">
        <v>332</v>
      </c>
      <c r="AW82" s="1" t="s">
        <v>2676</v>
      </c>
      <c r="BG82" s="1" t="s">
        <v>42</v>
      </c>
      <c r="BH82" s="1" t="s">
        <v>2523</v>
      </c>
      <c r="BI82" s="1" t="s">
        <v>333</v>
      </c>
      <c r="BJ82" s="1" t="s">
        <v>4014</v>
      </c>
      <c r="BK82" s="1" t="s">
        <v>42</v>
      </c>
      <c r="BL82" s="1" t="s">
        <v>2523</v>
      </c>
      <c r="BM82" s="1" t="s">
        <v>334</v>
      </c>
      <c r="BN82" s="1" t="s">
        <v>3082</v>
      </c>
      <c r="BO82" s="1" t="s">
        <v>42</v>
      </c>
      <c r="BP82" s="1" t="s">
        <v>2523</v>
      </c>
      <c r="BQ82" s="1" t="s">
        <v>335</v>
      </c>
      <c r="BR82" s="1" t="s">
        <v>4015</v>
      </c>
      <c r="BS82" s="1" t="s">
        <v>100</v>
      </c>
      <c r="BT82" s="1" t="s">
        <v>3468</v>
      </c>
    </row>
    <row r="83" spans="1:31" ht="13.5" customHeight="1">
      <c r="A83" s="6" t="str">
        <f t="shared" si="5"/>
        <v>1837_옥포면_0008</v>
      </c>
      <c r="B83" s="2">
        <v>1837</v>
      </c>
      <c r="C83" s="2" t="s">
        <v>4016</v>
      </c>
      <c r="D83" s="2" t="s">
        <v>3422</v>
      </c>
      <c r="E83" s="2">
        <v>82</v>
      </c>
      <c r="F83" s="1">
        <v>1</v>
      </c>
      <c r="G83" s="1" t="s">
        <v>3420</v>
      </c>
      <c r="H83" s="1" t="s">
        <v>3421</v>
      </c>
      <c r="I83" s="1">
        <v>5</v>
      </c>
      <c r="L83" s="1">
        <v>1</v>
      </c>
      <c r="M83" s="2" t="s">
        <v>328</v>
      </c>
      <c r="N83" s="2" t="s">
        <v>1884</v>
      </c>
      <c r="S83" s="1" t="s">
        <v>59</v>
      </c>
      <c r="T83" s="1" t="s">
        <v>1912</v>
      </c>
      <c r="U83" s="1" t="s">
        <v>37</v>
      </c>
      <c r="V83" s="1" t="s">
        <v>1928</v>
      </c>
      <c r="Y83" s="1" t="s">
        <v>336</v>
      </c>
      <c r="Z83" s="1" t="s">
        <v>2350</v>
      </c>
      <c r="AC83" s="1">
        <v>19</v>
      </c>
      <c r="AD83" s="1" t="s">
        <v>122</v>
      </c>
      <c r="AE83" s="1" t="s">
        <v>2401</v>
      </c>
    </row>
    <row r="84" spans="1:33" ht="13.5" customHeight="1">
      <c r="A84" s="6" t="str">
        <f t="shared" si="5"/>
        <v>1837_옥포면_0008</v>
      </c>
      <c r="B84" s="2">
        <v>1837</v>
      </c>
      <c r="C84" s="2" t="s">
        <v>4017</v>
      </c>
      <c r="D84" s="2" t="s">
        <v>3422</v>
      </c>
      <c r="E84" s="2">
        <v>83</v>
      </c>
      <c r="F84" s="1">
        <v>1</v>
      </c>
      <c r="G84" s="1" t="s">
        <v>3420</v>
      </c>
      <c r="H84" s="1" t="s">
        <v>3421</v>
      </c>
      <c r="I84" s="1">
        <v>5</v>
      </c>
      <c r="L84" s="1">
        <v>1</v>
      </c>
      <c r="M84" s="2" t="s">
        <v>328</v>
      </c>
      <c r="N84" s="2" t="s">
        <v>1884</v>
      </c>
      <c r="S84" s="1" t="s">
        <v>62</v>
      </c>
      <c r="T84" s="1" t="s">
        <v>1917</v>
      </c>
      <c r="W84" s="1" t="s">
        <v>337</v>
      </c>
      <c r="X84" s="1" t="s">
        <v>1960</v>
      </c>
      <c r="Y84" s="1" t="s">
        <v>50</v>
      </c>
      <c r="Z84" s="1" t="s">
        <v>1995</v>
      </c>
      <c r="AC84" s="1">
        <v>20</v>
      </c>
      <c r="AD84" s="1" t="s">
        <v>87</v>
      </c>
      <c r="AE84" s="1" t="s">
        <v>2418</v>
      </c>
      <c r="AF84" s="1" t="s">
        <v>338</v>
      </c>
      <c r="AG84" s="1" t="s">
        <v>2455</v>
      </c>
    </row>
    <row r="85" spans="1:31" ht="13.5" customHeight="1">
      <c r="A85" s="6" t="str">
        <f t="shared" si="5"/>
        <v>1837_옥포면_0008</v>
      </c>
      <c r="B85" s="2">
        <v>1837</v>
      </c>
      <c r="C85" s="2" t="s">
        <v>4017</v>
      </c>
      <c r="D85" s="2" t="s">
        <v>3422</v>
      </c>
      <c r="E85" s="2">
        <v>84</v>
      </c>
      <c r="F85" s="1">
        <v>1</v>
      </c>
      <c r="G85" s="1" t="s">
        <v>3420</v>
      </c>
      <c r="H85" s="1" t="s">
        <v>3421</v>
      </c>
      <c r="I85" s="1">
        <v>5</v>
      </c>
      <c r="L85" s="1">
        <v>1</v>
      </c>
      <c r="M85" s="2" t="s">
        <v>328</v>
      </c>
      <c r="N85" s="2" t="s">
        <v>1884</v>
      </c>
      <c r="T85" s="1" t="s">
        <v>4018</v>
      </c>
      <c r="U85" s="1" t="s">
        <v>67</v>
      </c>
      <c r="V85" s="1" t="s">
        <v>1927</v>
      </c>
      <c r="Y85" s="1" t="s">
        <v>339</v>
      </c>
      <c r="Z85" s="1" t="s">
        <v>2061</v>
      </c>
      <c r="AC85" s="1">
        <v>24</v>
      </c>
      <c r="AD85" s="1" t="s">
        <v>89</v>
      </c>
      <c r="AE85" s="1" t="s">
        <v>2409</v>
      </c>
    </row>
    <row r="86" spans="1:72" ht="13.5" customHeight="1">
      <c r="A86" s="6" t="str">
        <f t="shared" si="5"/>
        <v>1837_옥포면_0008</v>
      </c>
      <c r="B86" s="2">
        <v>1837</v>
      </c>
      <c r="C86" s="2" t="s">
        <v>4017</v>
      </c>
      <c r="D86" s="2" t="s">
        <v>3422</v>
      </c>
      <c r="E86" s="2">
        <v>85</v>
      </c>
      <c r="F86" s="1">
        <v>1</v>
      </c>
      <c r="G86" s="1" t="s">
        <v>3420</v>
      </c>
      <c r="H86" s="1" t="s">
        <v>3421</v>
      </c>
      <c r="I86" s="1">
        <v>5</v>
      </c>
      <c r="L86" s="1">
        <v>2</v>
      </c>
      <c r="M86" s="2" t="s">
        <v>3627</v>
      </c>
      <c r="N86" s="2" t="s">
        <v>3628</v>
      </c>
      <c r="Q86" s="1" t="s">
        <v>340</v>
      </c>
      <c r="R86" s="1" t="s">
        <v>1904</v>
      </c>
      <c r="T86" s="1" t="s">
        <v>4019</v>
      </c>
      <c r="U86" s="1" t="s">
        <v>37</v>
      </c>
      <c r="V86" s="1" t="s">
        <v>1928</v>
      </c>
      <c r="W86" s="1" t="s">
        <v>4020</v>
      </c>
      <c r="X86" s="1" t="s">
        <v>4021</v>
      </c>
      <c r="Y86" s="1" t="s">
        <v>341</v>
      </c>
      <c r="Z86" s="1" t="s">
        <v>2349</v>
      </c>
      <c r="AC86" s="1">
        <v>49</v>
      </c>
      <c r="AD86" s="1" t="s">
        <v>342</v>
      </c>
      <c r="AE86" s="1" t="s">
        <v>2403</v>
      </c>
      <c r="AJ86" s="1" t="s">
        <v>17</v>
      </c>
      <c r="AK86" s="1" t="s">
        <v>2467</v>
      </c>
      <c r="AL86" s="1" t="s">
        <v>139</v>
      </c>
      <c r="AM86" s="1" t="s">
        <v>2468</v>
      </c>
      <c r="AT86" s="1" t="s">
        <v>42</v>
      </c>
      <c r="AU86" s="1" t="s">
        <v>2523</v>
      </c>
      <c r="AV86" s="1" t="s">
        <v>343</v>
      </c>
      <c r="AW86" s="1" t="s">
        <v>2718</v>
      </c>
      <c r="BG86" s="1" t="s">
        <v>42</v>
      </c>
      <c r="BH86" s="1" t="s">
        <v>2523</v>
      </c>
      <c r="BI86" s="1" t="s">
        <v>344</v>
      </c>
      <c r="BJ86" s="1" t="s">
        <v>2042</v>
      </c>
      <c r="BK86" s="1" t="s">
        <v>42</v>
      </c>
      <c r="BL86" s="1" t="s">
        <v>2523</v>
      </c>
      <c r="BM86" s="1" t="s">
        <v>345</v>
      </c>
      <c r="BN86" s="1" t="s">
        <v>3134</v>
      </c>
      <c r="BO86" s="1" t="s">
        <v>42</v>
      </c>
      <c r="BP86" s="1" t="s">
        <v>2523</v>
      </c>
      <c r="BQ86" s="1" t="s">
        <v>346</v>
      </c>
      <c r="BR86" s="1" t="s">
        <v>3523</v>
      </c>
      <c r="BS86" s="1" t="s">
        <v>100</v>
      </c>
      <c r="BT86" s="1" t="s">
        <v>3468</v>
      </c>
    </row>
    <row r="87" spans="1:33" ht="13.5" customHeight="1">
      <c r="A87" s="6" t="str">
        <f t="shared" si="5"/>
        <v>1837_옥포면_0008</v>
      </c>
      <c r="B87" s="2">
        <v>1837</v>
      </c>
      <c r="C87" s="2" t="s">
        <v>3961</v>
      </c>
      <c r="D87" s="2" t="s">
        <v>3422</v>
      </c>
      <c r="E87" s="2">
        <v>86</v>
      </c>
      <c r="F87" s="1">
        <v>1</v>
      </c>
      <c r="G87" s="1" t="s">
        <v>3420</v>
      </c>
      <c r="H87" s="1" t="s">
        <v>3421</v>
      </c>
      <c r="I87" s="1">
        <v>5</v>
      </c>
      <c r="L87" s="1">
        <v>2</v>
      </c>
      <c r="M87" s="2" t="s">
        <v>3627</v>
      </c>
      <c r="N87" s="2" t="s">
        <v>3628</v>
      </c>
      <c r="S87" s="1" t="s">
        <v>111</v>
      </c>
      <c r="T87" s="1" t="s">
        <v>1916</v>
      </c>
      <c r="W87" s="1" t="s">
        <v>94</v>
      </c>
      <c r="X87" s="1" t="s">
        <v>4022</v>
      </c>
      <c r="Y87" s="1" t="s">
        <v>50</v>
      </c>
      <c r="Z87" s="1" t="s">
        <v>1995</v>
      </c>
      <c r="AF87" s="1" t="s">
        <v>287</v>
      </c>
      <c r="AG87" s="1" t="s">
        <v>1971</v>
      </c>
    </row>
    <row r="88" spans="1:72" ht="13.5" customHeight="1">
      <c r="A88" s="6" t="str">
        <f t="shared" si="5"/>
        <v>1837_옥포면_0008</v>
      </c>
      <c r="B88" s="2">
        <v>1837</v>
      </c>
      <c r="C88" s="2" t="s">
        <v>4023</v>
      </c>
      <c r="D88" s="2" t="s">
        <v>3422</v>
      </c>
      <c r="E88" s="2">
        <v>87</v>
      </c>
      <c r="F88" s="1">
        <v>1</v>
      </c>
      <c r="G88" s="1" t="s">
        <v>3420</v>
      </c>
      <c r="H88" s="1" t="s">
        <v>3421</v>
      </c>
      <c r="I88" s="1">
        <v>5</v>
      </c>
      <c r="L88" s="1">
        <v>2</v>
      </c>
      <c r="M88" s="2" t="s">
        <v>3627</v>
      </c>
      <c r="N88" s="2" t="s">
        <v>3628</v>
      </c>
      <c r="S88" s="1" t="s">
        <v>48</v>
      </c>
      <c r="T88" s="1" t="s">
        <v>1911</v>
      </c>
      <c r="W88" s="1" t="s">
        <v>38</v>
      </c>
      <c r="X88" s="1" t="s">
        <v>4024</v>
      </c>
      <c r="Y88" s="1" t="s">
        <v>50</v>
      </c>
      <c r="Z88" s="1" t="s">
        <v>1995</v>
      </c>
      <c r="AC88" s="1">
        <v>49</v>
      </c>
      <c r="AD88" s="1" t="s">
        <v>342</v>
      </c>
      <c r="AE88" s="1" t="s">
        <v>2403</v>
      </c>
      <c r="AJ88" s="1" t="s">
        <v>52</v>
      </c>
      <c r="AK88" s="1" t="s">
        <v>2466</v>
      </c>
      <c r="AL88" s="1" t="s">
        <v>41</v>
      </c>
      <c r="AM88" s="1" t="s">
        <v>2506</v>
      </c>
      <c r="AT88" s="1" t="s">
        <v>42</v>
      </c>
      <c r="AU88" s="1" t="s">
        <v>2523</v>
      </c>
      <c r="AV88" s="1" t="s">
        <v>347</v>
      </c>
      <c r="AW88" s="1" t="s">
        <v>2750</v>
      </c>
      <c r="BG88" s="1" t="s">
        <v>42</v>
      </c>
      <c r="BH88" s="1" t="s">
        <v>2523</v>
      </c>
      <c r="BI88" s="1" t="s">
        <v>348</v>
      </c>
      <c r="BJ88" s="1" t="s">
        <v>2982</v>
      </c>
      <c r="BK88" s="1" t="s">
        <v>42</v>
      </c>
      <c r="BL88" s="1" t="s">
        <v>2523</v>
      </c>
      <c r="BM88" s="1" t="s">
        <v>349</v>
      </c>
      <c r="BN88" s="1" t="s">
        <v>2956</v>
      </c>
      <c r="BO88" s="1" t="s">
        <v>42</v>
      </c>
      <c r="BP88" s="1" t="s">
        <v>2523</v>
      </c>
      <c r="BQ88" s="1" t="s">
        <v>350</v>
      </c>
      <c r="BR88" s="1" t="s">
        <v>3594</v>
      </c>
      <c r="BS88" s="1" t="s">
        <v>81</v>
      </c>
      <c r="BT88" s="1" t="s">
        <v>2486</v>
      </c>
    </row>
    <row r="89" spans="1:31" ht="13.5" customHeight="1">
      <c r="A89" s="6" t="str">
        <f t="shared" si="5"/>
        <v>1837_옥포면_0008</v>
      </c>
      <c r="B89" s="2">
        <v>1837</v>
      </c>
      <c r="C89" s="2" t="s">
        <v>4025</v>
      </c>
      <c r="D89" s="2" t="s">
        <v>3422</v>
      </c>
      <c r="E89" s="2">
        <v>88</v>
      </c>
      <c r="F89" s="1">
        <v>1</v>
      </c>
      <c r="G89" s="1" t="s">
        <v>3420</v>
      </c>
      <c r="H89" s="1" t="s">
        <v>3421</v>
      </c>
      <c r="I89" s="1">
        <v>5</v>
      </c>
      <c r="L89" s="1">
        <v>2</v>
      </c>
      <c r="M89" s="2" t="s">
        <v>3627</v>
      </c>
      <c r="N89" s="2" t="s">
        <v>3628</v>
      </c>
      <c r="S89" s="1" t="s">
        <v>59</v>
      </c>
      <c r="T89" s="1" t="s">
        <v>1912</v>
      </c>
      <c r="U89" s="1" t="s">
        <v>37</v>
      </c>
      <c r="V89" s="1" t="s">
        <v>1928</v>
      </c>
      <c r="Y89" s="1" t="s">
        <v>3411</v>
      </c>
      <c r="Z89" s="1" t="s">
        <v>2348</v>
      </c>
      <c r="AC89" s="1">
        <v>27</v>
      </c>
      <c r="AD89" s="1" t="s">
        <v>186</v>
      </c>
      <c r="AE89" s="1" t="s">
        <v>2429</v>
      </c>
    </row>
    <row r="90" spans="1:31" ht="13.5" customHeight="1">
      <c r="A90" s="6" t="str">
        <f t="shared" si="5"/>
        <v>1837_옥포면_0008</v>
      </c>
      <c r="B90" s="2">
        <v>1837</v>
      </c>
      <c r="C90" s="2" t="s">
        <v>4023</v>
      </c>
      <c r="D90" s="2" t="s">
        <v>3422</v>
      </c>
      <c r="E90" s="2">
        <v>89</v>
      </c>
      <c r="F90" s="1">
        <v>1</v>
      </c>
      <c r="G90" s="1" t="s">
        <v>3420</v>
      </c>
      <c r="H90" s="1" t="s">
        <v>3421</v>
      </c>
      <c r="I90" s="1">
        <v>5</v>
      </c>
      <c r="L90" s="1">
        <v>2</v>
      </c>
      <c r="M90" s="2" t="s">
        <v>3627</v>
      </c>
      <c r="N90" s="2" t="s">
        <v>3628</v>
      </c>
      <c r="S90" s="1" t="s">
        <v>62</v>
      </c>
      <c r="T90" s="1" t="s">
        <v>1917</v>
      </c>
      <c r="W90" s="1" t="s">
        <v>351</v>
      </c>
      <c r="X90" s="1" t="s">
        <v>1976</v>
      </c>
      <c r="Y90" s="1" t="s">
        <v>50</v>
      </c>
      <c r="Z90" s="1" t="s">
        <v>1995</v>
      </c>
      <c r="AC90" s="1">
        <v>31</v>
      </c>
      <c r="AD90" s="1" t="s">
        <v>267</v>
      </c>
      <c r="AE90" s="1" t="s">
        <v>2416</v>
      </c>
    </row>
    <row r="91" spans="1:31" ht="13.5" customHeight="1">
      <c r="A91" s="6" t="str">
        <f t="shared" si="5"/>
        <v>1837_옥포면_0008</v>
      </c>
      <c r="B91" s="2">
        <v>1837</v>
      </c>
      <c r="C91" s="2" t="s">
        <v>4023</v>
      </c>
      <c r="D91" s="2" t="s">
        <v>3422</v>
      </c>
      <c r="E91" s="2">
        <v>90</v>
      </c>
      <c r="F91" s="1">
        <v>1</v>
      </c>
      <c r="G91" s="1" t="s">
        <v>3420</v>
      </c>
      <c r="H91" s="1" t="s">
        <v>3421</v>
      </c>
      <c r="I91" s="1">
        <v>5</v>
      </c>
      <c r="L91" s="1">
        <v>2</v>
      </c>
      <c r="M91" s="2" t="s">
        <v>3627</v>
      </c>
      <c r="N91" s="2" t="s">
        <v>3628</v>
      </c>
      <c r="S91" s="1" t="s">
        <v>59</v>
      </c>
      <c r="T91" s="1" t="s">
        <v>1912</v>
      </c>
      <c r="U91" s="1" t="s">
        <v>37</v>
      </c>
      <c r="V91" s="1" t="s">
        <v>1928</v>
      </c>
      <c r="Y91" s="1" t="s">
        <v>352</v>
      </c>
      <c r="Z91" s="1" t="s">
        <v>2269</v>
      </c>
      <c r="AC91" s="1">
        <v>16</v>
      </c>
      <c r="AD91" s="1" t="s">
        <v>353</v>
      </c>
      <c r="AE91" s="1" t="s">
        <v>2399</v>
      </c>
    </row>
    <row r="92" spans="1:31" ht="13.5" customHeight="1">
      <c r="A92" s="6" t="str">
        <f t="shared" si="5"/>
        <v>1837_옥포면_0008</v>
      </c>
      <c r="B92" s="2">
        <v>1837</v>
      </c>
      <c r="C92" s="2" t="s">
        <v>4023</v>
      </c>
      <c r="D92" s="2" t="s">
        <v>3422</v>
      </c>
      <c r="E92" s="2">
        <v>91</v>
      </c>
      <c r="F92" s="1">
        <v>1</v>
      </c>
      <c r="G92" s="1" t="s">
        <v>3420</v>
      </c>
      <c r="H92" s="1" t="s">
        <v>3421</v>
      </c>
      <c r="I92" s="1">
        <v>5</v>
      </c>
      <c r="L92" s="1">
        <v>2</v>
      </c>
      <c r="M92" s="2" t="s">
        <v>3627</v>
      </c>
      <c r="N92" s="2" t="s">
        <v>3628</v>
      </c>
      <c r="S92" s="1" t="s">
        <v>62</v>
      </c>
      <c r="T92" s="1" t="s">
        <v>1917</v>
      </c>
      <c r="W92" s="1" t="s">
        <v>94</v>
      </c>
      <c r="X92" s="1" t="s">
        <v>4022</v>
      </c>
      <c r="Y92" s="1" t="s">
        <v>50</v>
      </c>
      <c r="Z92" s="1" t="s">
        <v>1995</v>
      </c>
      <c r="AC92" s="1">
        <v>20</v>
      </c>
      <c r="AD92" s="1" t="s">
        <v>87</v>
      </c>
      <c r="AE92" s="1" t="s">
        <v>2418</v>
      </c>
    </row>
    <row r="93" spans="1:31" ht="13.5" customHeight="1">
      <c r="A93" s="6" t="str">
        <f t="shared" si="5"/>
        <v>1837_옥포면_0008</v>
      </c>
      <c r="B93" s="2">
        <v>1837</v>
      </c>
      <c r="C93" s="2" t="s">
        <v>4023</v>
      </c>
      <c r="D93" s="2" t="s">
        <v>3422</v>
      </c>
      <c r="E93" s="2">
        <v>92</v>
      </c>
      <c r="F93" s="1">
        <v>1</v>
      </c>
      <c r="G93" s="1" t="s">
        <v>3420</v>
      </c>
      <c r="H93" s="1" t="s">
        <v>3421</v>
      </c>
      <c r="I93" s="1">
        <v>5</v>
      </c>
      <c r="L93" s="1">
        <v>2</v>
      </c>
      <c r="M93" s="2" t="s">
        <v>3627</v>
      </c>
      <c r="N93" s="2" t="s">
        <v>3628</v>
      </c>
      <c r="T93" s="1" t="s">
        <v>4026</v>
      </c>
      <c r="U93" s="1" t="s">
        <v>67</v>
      </c>
      <c r="V93" s="1" t="s">
        <v>1927</v>
      </c>
      <c r="Y93" s="1" t="s">
        <v>354</v>
      </c>
      <c r="Z93" s="1" t="s">
        <v>2347</v>
      </c>
      <c r="AC93" s="1">
        <v>58</v>
      </c>
      <c r="AD93" s="1" t="s">
        <v>40</v>
      </c>
      <c r="AE93" s="1" t="s">
        <v>2431</v>
      </c>
    </row>
    <row r="94" spans="1:31" ht="13.5" customHeight="1">
      <c r="A94" s="6" t="str">
        <f t="shared" si="5"/>
        <v>1837_옥포면_0008</v>
      </c>
      <c r="B94" s="2">
        <v>1837</v>
      </c>
      <c r="C94" s="2" t="s">
        <v>4023</v>
      </c>
      <c r="D94" s="2" t="s">
        <v>3422</v>
      </c>
      <c r="E94" s="2">
        <v>93</v>
      </c>
      <c r="F94" s="1">
        <v>1</v>
      </c>
      <c r="G94" s="1" t="s">
        <v>3420</v>
      </c>
      <c r="H94" s="1" t="s">
        <v>3421</v>
      </c>
      <c r="I94" s="1">
        <v>5</v>
      </c>
      <c r="L94" s="1">
        <v>2</v>
      </c>
      <c r="M94" s="2" t="s">
        <v>3627</v>
      </c>
      <c r="N94" s="2" t="s">
        <v>3628</v>
      </c>
      <c r="T94" s="1" t="s">
        <v>4026</v>
      </c>
      <c r="U94" s="1" t="s">
        <v>67</v>
      </c>
      <c r="V94" s="1" t="s">
        <v>1927</v>
      </c>
      <c r="Y94" s="1" t="s">
        <v>355</v>
      </c>
      <c r="Z94" s="1" t="s">
        <v>2346</v>
      </c>
      <c r="AC94" s="1">
        <v>56</v>
      </c>
      <c r="AD94" s="1" t="s">
        <v>148</v>
      </c>
      <c r="AE94" s="1" t="s">
        <v>2450</v>
      </c>
    </row>
    <row r="95" spans="1:72" ht="13.5" customHeight="1">
      <c r="A95" s="6" t="str">
        <f aca="true" t="shared" si="6" ref="A95:A111">HYPERLINK("http://kyu.snu.ac.kr/sdhj/index.jsp?type=hj/GK14719_00IH_0001_0009.jpg","1837_옥포면_0009")</f>
        <v>1837_옥포면_0009</v>
      </c>
      <c r="B95" s="2">
        <v>1837</v>
      </c>
      <c r="C95" s="2" t="s">
        <v>4023</v>
      </c>
      <c r="D95" s="2" t="s">
        <v>3422</v>
      </c>
      <c r="E95" s="2">
        <v>94</v>
      </c>
      <c r="F95" s="1">
        <v>1</v>
      </c>
      <c r="G95" s="1" t="s">
        <v>3420</v>
      </c>
      <c r="H95" s="1" t="s">
        <v>3421</v>
      </c>
      <c r="I95" s="1">
        <v>5</v>
      </c>
      <c r="L95" s="1">
        <v>3</v>
      </c>
      <c r="M95" s="2" t="s">
        <v>3629</v>
      </c>
      <c r="N95" s="2" t="s">
        <v>3630</v>
      </c>
      <c r="O95" s="1" t="s">
        <v>6</v>
      </c>
      <c r="P95" s="1" t="s">
        <v>1888</v>
      </c>
      <c r="T95" s="1" t="s">
        <v>4027</v>
      </c>
      <c r="U95" s="1" t="s">
        <v>37</v>
      </c>
      <c r="V95" s="1" t="s">
        <v>1928</v>
      </c>
      <c r="W95" s="1" t="s">
        <v>38</v>
      </c>
      <c r="X95" s="1" t="s">
        <v>4028</v>
      </c>
      <c r="Y95" s="1" t="s">
        <v>356</v>
      </c>
      <c r="Z95" s="1" t="s">
        <v>2345</v>
      </c>
      <c r="AC95" s="1">
        <v>65</v>
      </c>
      <c r="AD95" s="1" t="s">
        <v>357</v>
      </c>
      <c r="AE95" s="1" t="s">
        <v>2445</v>
      </c>
      <c r="AJ95" s="1" t="s">
        <v>17</v>
      </c>
      <c r="AK95" s="1" t="s">
        <v>2467</v>
      </c>
      <c r="AL95" s="1" t="s">
        <v>41</v>
      </c>
      <c r="AM95" s="1" t="s">
        <v>2506</v>
      </c>
      <c r="AT95" s="1" t="s">
        <v>42</v>
      </c>
      <c r="AU95" s="1" t="s">
        <v>2523</v>
      </c>
      <c r="AV95" s="1" t="s">
        <v>358</v>
      </c>
      <c r="AW95" s="1" t="s">
        <v>2461</v>
      </c>
      <c r="BG95" s="1" t="s">
        <v>42</v>
      </c>
      <c r="BH95" s="1" t="s">
        <v>2523</v>
      </c>
      <c r="BI95" s="1" t="s">
        <v>359</v>
      </c>
      <c r="BJ95" s="1" t="s">
        <v>2981</v>
      </c>
      <c r="BK95" s="1" t="s">
        <v>42</v>
      </c>
      <c r="BL95" s="1" t="s">
        <v>2523</v>
      </c>
      <c r="BM95" s="1" t="s">
        <v>360</v>
      </c>
      <c r="BN95" s="1" t="s">
        <v>3182</v>
      </c>
      <c r="BO95" s="1" t="s">
        <v>42</v>
      </c>
      <c r="BP95" s="1" t="s">
        <v>2523</v>
      </c>
      <c r="BQ95" s="1" t="s">
        <v>361</v>
      </c>
      <c r="BR95" s="1" t="s">
        <v>3356</v>
      </c>
      <c r="BS95" s="1" t="s">
        <v>76</v>
      </c>
      <c r="BT95" s="1" t="s">
        <v>2494</v>
      </c>
    </row>
    <row r="96" spans="1:72" ht="13.5" customHeight="1">
      <c r="A96" s="6" t="str">
        <f t="shared" si="6"/>
        <v>1837_옥포면_0009</v>
      </c>
      <c r="B96" s="2">
        <v>1837</v>
      </c>
      <c r="C96" s="2" t="s">
        <v>3912</v>
      </c>
      <c r="D96" s="2" t="s">
        <v>3422</v>
      </c>
      <c r="E96" s="2">
        <v>95</v>
      </c>
      <c r="F96" s="1">
        <v>1</v>
      </c>
      <c r="G96" s="1" t="s">
        <v>3420</v>
      </c>
      <c r="H96" s="1" t="s">
        <v>3421</v>
      </c>
      <c r="I96" s="1">
        <v>5</v>
      </c>
      <c r="L96" s="1">
        <v>3</v>
      </c>
      <c r="M96" s="2" t="s">
        <v>3629</v>
      </c>
      <c r="N96" s="2" t="s">
        <v>3630</v>
      </c>
      <c r="S96" s="1" t="s">
        <v>48</v>
      </c>
      <c r="T96" s="1" t="s">
        <v>1911</v>
      </c>
      <c r="W96" s="1" t="s">
        <v>63</v>
      </c>
      <c r="X96" s="1" t="s">
        <v>1965</v>
      </c>
      <c r="Y96" s="1" t="s">
        <v>50</v>
      </c>
      <c r="Z96" s="1" t="s">
        <v>1995</v>
      </c>
      <c r="AC96" s="1">
        <v>64</v>
      </c>
      <c r="AD96" s="1" t="s">
        <v>134</v>
      </c>
      <c r="AE96" s="1" t="s">
        <v>2435</v>
      </c>
      <c r="AJ96" s="1" t="s">
        <v>52</v>
      </c>
      <c r="AK96" s="1" t="s">
        <v>2466</v>
      </c>
      <c r="AL96" s="1" t="s">
        <v>133</v>
      </c>
      <c r="AM96" s="1" t="s">
        <v>2480</v>
      </c>
      <c r="AT96" s="1" t="s">
        <v>42</v>
      </c>
      <c r="AU96" s="1" t="s">
        <v>2523</v>
      </c>
      <c r="AV96" s="1" t="s">
        <v>362</v>
      </c>
      <c r="AW96" s="1" t="s">
        <v>2749</v>
      </c>
      <c r="BG96" s="1" t="s">
        <v>42</v>
      </c>
      <c r="BH96" s="1" t="s">
        <v>2523</v>
      </c>
      <c r="BI96" s="1" t="s">
        <v>363</v>
      </c>
      <c r="BJ96" s="1" t="s">
        <v>2703</v>
      </c>
      <c r="BK96" s="1" t="s">
        <v>42</v>
      </c>
      <c r="BL96" s="1" t="s">
        <v>2523</v>
      </c>
      <c r="BM96" s="1" t="s">
        <v>364</v>
      </c>
      <c r="BN96" s="1" t="s">
        <v>3181</v>
      </c>
      <c r="BO96" s="1" t="s">
        <v>42</v>
      </c>
      <c r="BP96" s="1" t="s">
        <v>2523</v>
      </c>
      <c r="BQ96" s="1" t="s">
        <v>365</v>
      </c>
      <c r="BR96" s="1" t="s">
        <v>3534</v>
      </c>
      <c r="BS96" s="1" t="s">
        <v>100</v>
      </c>
      <c r="BT96" s="1" t="s">
        <v>3468</v>
      </c>
    </row>
    <row r="97" spans="1:31" ht="13.5" customHeight="1">
      <c r="A97" s="6" t="str">
        <f t="shared" si="6"/>
        <v>1837_옥포면_0009</v>
      </c>
      <c r="B97" s="2">
        <v>1837</v>
      </c>
      <c r="C97" s="2" t="s">
        <v>4029</v>
      </c>
      <c r="D97" s="2" t="s">
        <v>3422</v>
      </c>
      <c r="E97" s="2">
        <v>96</v>
      </c>
      <c r="F97" s="1">
        <v>1</v>
      </c>
      <c r="G97" s="1" t="s">
        <v>3420</v>
      </c>
      <c r="H97" s="1" t="s">
        <v>3421</v>
      </c>
      <c r="I97" s="1">
        <v>5</v>
      </c>
      <c r="L97" s="1">
        <v>3</v>
      </c>
      <c r="M97" s="2" t="s">
        <v>3629</v>
      </c>
      <c r="N97" s="2" t="s">
        <v>3630</v>
      </c>
      <c r="T97" s="1" t="s">
        <v>4030</v>
      </c>
      <c r="U97" s="1" t="s">
        <v>67</v>
      </c>
      <c r="V97" s="1" t="s">
        <v>1927</v>
      </c>
      <c r="Y97" s="1" t="s">
        <v>366</v>
      </c>
      <c r="Z97" s="1" t="s">
        <v>2344</v>
      </c>
      <c r="AC97" s="1">
        <v>20</v>
      </c>
      <c r="AD97" s="1" t="s">
        <v>87</v>
      </c>
      <c r="AE97" s="1" t="s">
        <v>2418</v>
      </c>
    </row>
    <row r="98" spans="1:72" ht="13.5" customHeight="1">
      <c r="A98" s="6" t="str">
        <f t="shared" si="6"/>
        <v>1837_옥포면_0009</v>
      </c>
      <c r="B98" s="2">
        <v>1837</v>
      </c>
      <c r="C98" s="2" t="s">
        <v>4031</v>
      </c>
      <c r="D98" s="2" t="s">
        <v>3422</v>
      </c>
      <c r="E98" s="2">
        <v>97</v>
      </c>
      <c r="F98" s="1">
        <v>1</v>
      </c>
      <c r="G98" s="1" t="s">
        <v>3420</v>
      </c>
      <c r="H98" s="1" t="s">
        <v>3421</v>
      </c>
      <c r="I98" s="1">
        <v>5</v>
      </c>
      <c r="L98" s="1">
        <v>4</v>
      </c>
      <c r="M98" s="2" t="s">
        <v>3631</v>
      </c>
      <c r="N98" s="2" t="s">
        <v>3632</v>
      </c>
      <c r="T98" s="1" t="s">
        <v>4032</v>
      </c>
      <c r="U98" s="1" t="s">
        <v>37</v>
      </c>
      <c r="V98" s="1" t="s">
        <v>1928</v>
      </c>
      <c r="W98" s="1" t="s">
        <v>224</v>
      </c>
      <c r="X98" s="1" t="s">
        <v>1954</v>
      </c>
      <c r="Y98" s="1" t="s">
        <v>367</v>
      </c>
      <c r="Z98" s="1" t="s">
        <v>2343</v>
      </c>
      <c r="AC98" s="1">
        <v>33</v>
      </c>
      <c r="AD98" s="1" t="s">
        <v>159</v>
      </c>
      <c r="AE98" s="1" t="s">
        <v>2433</v>
      </c>
      <c r="AJ98" s="1" t="s">
        <v>17</v>
      </c>
      <c r="AK98" s="1" t="s">
        <v>2467</v>
      </c>
      <c r="AL98" s="1" t="s">
        <v>139</v>
      </c>
      <c r="AM98" s="1" t="s">
        <v>2468</v>
      </c>
      <c r="AT98" s="1" t="s">
        <v>42</v>
      </c>
      <c r="AU98" s="1" t="s">
        <v>2523</v>
      </c>
      <c r="AV98" s="1" t="s">
        <v>368</v>
      </c>
      <c r="AW98" s="1" t="s">
        <v>2748</v>
      </c>
      <c r="BG98" s="1" t="s">
        <v>42</v>
      </c>
      <c r="BH98" s="1" t="s">
        <v>2523</v>
      </c>
      <c r="BI98" s="1" t="s">
        <v>343</v>
      </c>
      <c r="BJ98" s="1" t="s">
        <v>2718</v>
      </c>
      <c r="BK98" s="1" t="s">
        <v>42</v>
      </c>
      <c r="BL98" s="1" t="s">
        <v>2523</v>
      </c>
      <c r="BM98" s="1" t="s">
        <v>344</v>
      </c>
      <c r="BN98" s="1" t="s">
        <v>2042</v>
      </c>
      <c r="BO98" s="1" t="s">
        <v>42</v>
      </c>
      <c r="BP98" s="1" t="s">
        <v>2523</v>
      </c>
      <c r="BQ98" s="1" t="s">
        <v>369</v>
      </c>
      <c r="BR98" s="1" t="s">
        <v>4033</v>
      </c>
      <c r="BS98" s="1" t="s">
        <v>209</v>
      </c>
      <c r="BT98" s="1" t="s">
        <v>2475</v>
      </c>
    </row>
    <row r="99" spans="1:72" ht="13.5" customHeight="1">
      <c r="A99" s="6" t="str">
        <f t="shared" si="6"/>
        <v>1837_옥포면_0009</v>
      </c>
      <c r="B99" s="2">
        <v>1837</v>
      </c>
      <c r="C99" s="2" t="s">
        <v>4034</v>
      </c>
      <c r="D99" s="2" t="s">
        <v>3422</v>
      </c>
      <c r="E99" s="2">
        <v>98</v>
      </c>
      <c r="F99" s="1">
        <v>1</v>
      </c>
      <c r="G99" s="1" t="s">
        <v>3420</v>
      </c>
      <c r="H99" s="1" t="s">
        <v>3421</v>
      </c>
      <c r="I99" s="1">
        <v>5</v>
      </c>
      <c r="L99" s="1">
        <v>4</v>
      </c>
      <c r="M99" s="2" t="s">
        <v>3631</v>
      </c>
      <c r="N99" s="2" t="s">
        <v>3632</v>
      </c>
      <c r="S99" s="1" t="s">
        <v>48</v>
      </c>
      <c r="T99" s="1" t="s">
        <v>1911</v>
      </c>
      <c r="W99" s="1" t="s">
        <v>94</v>
      </c>
      <c r="X99" s="1" t="s">
        <v>4035</v>
      </c>
      <c r="Y99" s="1" t="s">
        <v>50</v>
      </c>
      <c r="Z99" s="1" t="s">
        <v>1995</v>
      </c>
      <c r="AC99" s="1">
        <v>34</v>
      </c>
      <c r="AD99" s="1" t="s">
        <v>61</v>
      </c>
      <c r="AE99" s="1" t="s">
        <v>2404</v>
      </c>
      <c r="AJ99" s="1" t="s">
        <v>52</v>
      </c>
      <c r="AK99" s="1" t="s">
        <v>2466</v>
      </c>
      <c r="AL99" s="1" t="s">
        <v>100</v>
      </c>
      <c r="AM99" s="1" t="s">
        <v>3468</v>
      </c>
      <c r="AT99" s="1" t="s">
        <v>42</v>
      </c>
      <c r="AU99" s="1" t="s">
        <v>2523</v>
      </c>
      <c r="AV99" s="1" t="s">
        <v>370</v>
      </c>
      <c r="AW99" s="1" t="s">
        <v>2747</v>
      </c>
      <c r="BG99" s="1" t="s">
        <v>42</v>
      </c>
      <c r="BH99" s="1" t="s">
        <v>2523</v>
      </c>
      <c r="BI99" s="1" t="s">
        <v>371</v>
      </c>
      <c r="BJ99" s="1" t="s">
        <v>2980</v>
      </c>
      <c r="BK99" s="1" t="s">
        <v>42</v>
      </c>
      <c r="BL99" s="1" t="s">
        <v>2523</v>
      </c>
      <c r="BM99" s="1" t="s">
        <v>372</v>
      </c>
      <c r="BN99" s="1" t="s">
        <v>3180</v>
      </c>
      <c r="BO99" s="1" t="s">
        <v>42</v>
      </c>
      <c r="BP99" s="1" t="s">
        <v>2523</v>
      </c>
      <c r="BQ99" s="1" t="s">
        <v>373</v>
      </c>
      <c r="BR99" s="1" t="s">
        <v>3355</v>
      </c>
      <c r="BS99" s="1" t="s">
        <v>133</v>
      </c>
      <c r="BT99" s="1" t="s">
        <v>2480</v>
      </c>
    </row>
    <row r="100" spans="1:31" ht="13.5" customHeight="1">
      <c r="A100" s="6" t="str">
        <f t="shared" si="6"/>
        <v>1837_옥포면_0009</v>
      </c>
      <c r="B100" s="2">
        <v>1837</v>
      </c>
      <c r="C100" s="2" t="s">
        <v>3964</v>
      </c>
      <c r="D100" s="2" t="s">
        <v>3422</v>
      </c>
      <c r="E100" s="2">
        <v>99</v>
      </c>
      <c r="F100" s="1">
        <v>1</v>
      </c>
      <c r="G100" s="1" t="s">
        <v>3420</v>
      </c>
      <c r="H100" s="1" t="s">
        <v>3421</v>
      </c>
      <c r="I100" s="1">
        <v>5</v>
      </c>
      <c r="L100" s="1">
        <v>4</v>
      </c>
      <c r="M100" s="2" t="s">
        <v>3631</v>
      </c>
      <c r="N100" s="2" t="s">
        <v>3632</v>
      </c>
      <c r="S100" s="1" t="s">
        <v>59</v>
      </c>
      <c r="T100" s="1" t="s">
        <v>1912</v>
      </c>
      <c r="U100" s="1" t="s">
        <v>37</v>
      </c>
      <c r="V100" s="1" t="s">
        <v>1928</v>
      </c>
      <c r="Y100" s="1" t="s">
        <v>374</v>
      </c>
      <c r="Z100" s="1" t="s">
        <v>2342</v>
      </c>
      <c r="AC100" s="1">
        <v>17</v>
      </c>
      <c r="AD100" s="1" t="s">
        <v>375</v>
      </c>
      <c r="AE100" s="1" t="s">
        <v>2428</v>
      </c>
    </row>
    <row r="101" spans="1:33" ht="13.5" customHeight="1">
      <c r="A101" s="6" t="str">
        <f t="shared" si="6"/>
        <v>1837_옥포면_0009</v>
      </c>
      <c r="B101" s="2">
        <v>1837</v>
      </c>
      <c r="C101" s="2" t="s">
        <v>4036</v>
      </c>
      <c r="D101" s="2" t="s">
        <v>3422</v>
      </c>
      <c r="E101" s="2">
        <v>100</v>
      </c>
      <c r="F101" s="1">
        <v>1</v>
      </c>
      <c r="G101" s="1" t="s">
        <v>3420</v>
      </c>
      <c r="H101" s="1" t="s">
        <v>3421</v>
      </c>
      <c r="I101" s="1">
        <v>5</v>
      </c>
      <c r="L101" s="1">
        <v>4</v>
      </c>
      <c r="M101" s="2" t="s">
        <v>3631</v>
      </c>
      <c r="N101" s="2" t="s">
        <v>3632</v>
      </c>
      <c r="S101" s="1" t="s">
        <v>59</v>
      </c>
      <c r="T101" s="1" t="s">
        <v>1912</v>
      </c>
      <c r="U101" s="1" t="s">
        <v>37</v>
      </c>
      <c r="V101" s="1" t="s">
        <v>1928</v>
      </c>
      <c r="Y101" s="1" t="s">
        <v>376</v>
      </c>
      <c r="Z101" s="1" t="s">
        <v>2058</v>
      </c>
      <c r="AC101" s="1">
        <v>12</v>
      </c>
      <c r="AD101" s="1" t="s">
        <v>377</v>
      </c>
      <c r="AE101" s="1" t="s">
        <v>2447</v>
      </c>
      <c r="AF101" s="1" t="s">
        <v>338</v>
      </c>
      <c r="AG101" s="1" t="s">
        <v>2455</v>
      </c>
    </row>
    <row r="102" spans="1:31" ht="13.5" customHeight="1">
      <c r="A102" s="6" t="str">
        <f t="shared" si="6"/>
        <v>1837_옥포면_0009</v>
      </c>
      <c r="B102" s="2">
        <v>1837</v>
      </c>
      <c r="C102" s="2" t="s">
        <v>4036</v>
      </c>
      <c r="D102" s="2" t="s">
        <v>3422</v>
      </c>
      <c r="E102" s="2">
        <v>101</v>
      </c>
      <c r="F102" s="1">
        <v>1</v>
      </c>
      <c r="G102" s="1" t="s">
        <v>3420</v>
      </c>
      <c r="H102" s="1" t="s">
        <v>3421</v>
      </c>
      <c r="I102" s="1">
        <v>5</v>
      </c>
      <c r="L102" s="1">
        <v>4</v>
      </c>
      <c r="M102" s="2" t="s">
        <v>3631</v>
      </c>
      <c r="N102" s="2" t="s">
        <v>3632</v>
      </c>
      <c r="T102" s="1" t="s">
        <v>4037</v>
      </c>
      <c r="U102" s="1" t="s">
        <v>67</v>
      </c>
      <c r="V102" s="1" t="s">
        <v>1927</v>
      </c>
      <c r="Y102" s="1" t="s">
        <v>378</v>
      </c>
      <c r="Z102" s="1" t="s">
        <v>2341</v>
      </c>
      <c r="AC102" s="1">
        <v>20</v>
      </c>
      <c r="AD102" s="1" t="s">
        <v>87</v>
      </c>
      <c r="AE102" s="1" t="s">
        <v>2418</v>
      </c>
    </row>
    <row r="103" spans="1:72" ht="13.5" customHeight="1">
      <c r="A103" s="6" t="str">
        <f t="shared" si="6"/>
        <v>1837_옥포면_0009</v>
      </c>
      <c r="B103" s="2">
        <v>1837</v>
      </c>
      <c r="C103" s="2" t="s">
        <v>4036</v>
      </c>
      <c r="D103" s="2" t="s">
        <v>3422</v>
      </c>
      <c r="E103" s="2">
        <v>102</v>
      </c>
      <c r="F103" s="1">
        <v>1</v>
      </c>
      <c r="G103" s="1" t="s">
        <v>3420</v>
      </c>
      <c r="H103" s="1" t="s">
        <v>3421</v>
      </c>
      <c r="I103" s="1">
        <v>5</v>
      </c>
      <c r="L103" s="1">
        <v>5</v>
      </c>
      <c r="M103" s="2" t="s">
        <v>3633</v>
      </c>
      <c r="N103" s="2" t="s">
        <v>3634</v>
      </c>
      <c r="T103" s="1" t="s">
        <v>4038</v>
      </c>
      <c r="U103" s="1" t="s">
        <v>37</v>
      </c>
      <c r="V103" s="1" t="s">
        <v>1928</v>
      </c>
      <c r="W103" s="1" t="s">
        <v>379</v>
      </c>
      <c r="X103" s="1" t="s">
        <v>1984</v>
      </c>
      <c r="Y103" s="1" t="s">
        <v>380</v>
      </c>
      <c r="Z103" s="1" t="s">
        <v>2340</v>
      </c>
      <c r="AC103" s="1">
        <v>42</v>
      </c>
      <c r="AD103" s="1" t="s">
        <v>240</v>
      </c>
      <c r="AE103" s="1" t="s">
        <v>2417</v>
      </c>
      <c r="AJ103" s="1" t="s">
        <v>17</v>
      </c>
      <c r="AK103" s="1" t="s">
        <v>2467</v>
      </c>
      <c r="AL103" s="1" t="s">
        <v>381</v>
      </c>
      <c r="AM103" s="1" t="s">
        <v>2463</v>
      </c>
      <c r="AT103" s="1" t="s">
        <v>42</v>
      </c>
      <c r="AU103" s="1" t="s">
        <v>2523</v>
      </c>
      <c r="AV103" s="1" t="s">
        <v>382</v>
      </c>
      <c r="AW103" s="1" t="s">
        <v>2735</v>
      </c>
      <c r="BG103" s="1" t="s">
        <v>42</v>
      </c>
      <c r="BH103" s="1" t="s">
        <v>2523</v>
      </c>
      <c r="BI103" s="1" t="s">
        <v>383</v>
      </c>
      <c r="BJ103" s="1" t="s">
        <v>2968</v>
      </c>
      <c r="BK103" s="1" t="s">
        <v>42</v>
      </c>
      <c r="BL103" s="1" t="s">
        <v>2523</v>
      </c>
      <c r="BM103" s="1" t="s">
        <v>299</v>
      </c>
      <c r="BN103" s="1" t="s">
        <v>2690</v>
      </c>
      <c r="BO103" s="1" t="s">
        <v>42</v>
      </c>
      <c r="BP103" s="1" t="s">
        <v>2523</v>
      </c>
      <c r="BQ103" s="1" t="s">
        <v>384</v>
      </c>
      <c r="BR103" s="1" t="s">
        <v>3524</v>
      </c>
      <c r="BS103" s="1" t="s">
        <v>135</v>
      </c>
      <c r="BT103" s="1" t="s">
        <v>2489</v>
      </c>
    </row>
    <row r="104" spans="1:31" ht="13.5" customHeight="1">
      <c r="A104" s="6" t="str">
        <f t="shared" si="6"/>
        <v>1837_옥포면_0009</v>
      </c>
      <c r="B104" s="2">
        <v>1837</v>
      </c>
      <c r="C104" s="2" t="s">
        <v>4039</v>
      </c>
      <c r="D104" s="2" t="s">
        <v>3422</v>
      </c>
      <c r="E104" s="2">
        <v>103</v>
      </c>
      <c r="F104" s="1">
        <v>1</v>
      </c>
      <c r="G104" s="1" t="s">
        <v>3420</v>
      </c>
      <c r="H104" s="1" t="s">
        <v>3421</v>
      </c>
      <c r="I104" s="1">
        <v>5</v>
      </c>
      <c r="L104" s="1">
        <v>5</v>
      </c>
      <c r="M104" s="2" t="s">
        <v>3633</v>
      </c>
      <c r="N104" s="2" t="s">
        <v>3634</v>
      </c>
      <c r="S104" s="1" t="s">
        <v>111</v>
      </c>
      <c r="T104" s="1" t="s">
        <v>1916</v>
      </c>
      <c r="W104" s="1" t="s">
        <v>94</v>
      </c>
      <c r="X104" s="1" t="s">
        <v>4040</v>
      </c>
      <c r="Y104" s="1" t="s">
        <v>50</v>
      </c>
      <c r="Z104" s="1" t="s">
        <v>1995</v>
      </c>
      <c r="AC104" s="1">
        <v>67</v>
      </c>
      <c r="AD104" s="1" t="s">
        <v>235</v>
      </c>
      <c r="AE104" s="1" t="s">
        <v>2441</v>
      </c>
    </row>
    <row r="105" spans="1:72" ht="13.5" customHeight="1">
      <c r="A105" s="6" t="str">
        <f t="shared" si="6"/>
        <v>1837_옥포면_0009</v>
      </c>
      <c r="B105" s="2">
        <v>1837</v>
      </c>
      <c r="C105" s="2" t="s">
        <v>4041</v>
      </c>
      <c r="D105" s="2" t="s">
        <v>3422</v>
      </c>
      <c r="E105" s="2">
        <v>104</v>
      </c>
      <c r="F105" s="1">
        <v>1</v>
      </c>
      <c r="G105" s="1" t="s">
        <v>3420</v>
      </c>
      <c r="H105" s="1" t="s">
        <v>3421</v>
      </c>
      <c r="I105" s="1">
        <v>5</v>
      </c>
      <c r="L105" s="1">
        <v>5</v>
      </c>
      <c r="M105" s="2" t="s">
        <v>3633</v>
      </c>
      <c r="N105" s="2" t="s">
        <v>3634</v>
      </c>
      <c r="S105" s="1" t="s">
        <v>48</v>
      </c>
      <c r="T105" s="1" t="s">
        <v>1911</v>
      </c>
      <c r="W105" s="1" t="s">
        <v>230</v>
      </c>
      <c r="X105" s="1" t="s">
        <v>1958</v>
      </c>
      <c r="Y105" s="1" t="s">
        <v>50</v>
      </c>
      <c r="Z105" s="1" t="s">
        <v>1995</v>
      </c>
      <c r="AC105" s="1">
        <v>41</v>
      </c>
      <c r="AD105" s="1" t="s">
        <v>85</v>
      </c>
      <c r="AE105" s="1" t="s">
        <v>2396</v>
      </c>
      <c r="AJ105" s="1" t="s">
        <v>52</v>
      </c>
      <c r="AK105" s="1" t="s">
        <v>2466</v>
      </c>
      <c r="AL105" s="1" t="s">
        <v>58</v>
      </c>
      <c r="AM105" s="1" t="s">
        <v>2461</v>
      </c>
      <c r="AT105" s="1" t="s">
        <v>42</v>
      </c>
      <c r="AU105" s="1" t="s">
        <v>2523</v>
      </c>
      <c r="AV105" s="1" t="s">
        <v>385</v>
      </c>
      <c r="AW105" s="1" t="s">
        <v>2746</v>
      </c>
      <c r="BG105" s="1" t="s">
        <v>42</v>
      </c>
      <c r="BH105" s="1" t="s">
        <v>2523</v>
      </c>
      <c r="BI105" s="1" t="s">
        <v>386</v>
      </c>
      <c r="BJ105" s="1" t="s">
        <v>2933</v>
      </c>
      <c r="BK105" s="1" t="s">
        <v>42</v>
      </c>
      <c r="BL105" s="1" t="s">
        <v>2523</v>
      </c>
      <c r="BM105" s="1" t="s">
        <v>387</v>
      </c>
      <c r="BN105" s="1" t="s">
        <v>3179</v>
      </c>
      <c r="BO105" s="1" t="s">
        <v>42</v>
      </c>
      <c r="BP105" s="1" t="s">
        <v>2523</v>
      </c>
      <c r="BQ105" s="1" t="s">
        <v>388</v>
      </c>
      <c r="BR105" s="1" t="s">
        <v>3354</v>
      </c>
      <c r="BS105" s="1" t="s">
        <v>389</v>
      </c>
      <c r="BT105" s="1" t="s">
        <v>2503</v>
      </c>
    </row>
    <row r="106" spans="1:31" ht="13.5" customHeight="1">
      <c r="A106" s="6" t="str">
        <f t="shared" si="6"/>
        <v>1837_옥포면_0009</v>
      </c>
      <c r="B106" s="2">
        <v>1837</v>
      </c>
      <c r="C106" s="2" t="s">
        <v>4042</v>
      </c>
      <c r="D106" s="2" t="s">
        <v>3422</v>
      </c>
      <c r="E106" s="2">
        <v>105</v>
      </c>
      <c r="F106" s="1">
        <v>1</v>
      </c>
      <c r="G106" s="1" t="s">
        <v>3420</v>
      </c>
      <c r="H106" s="1" t="s">
        <v>3421</v>
      </c>
      <c r="I106" s="1">
        <v>5</v>
      </c>
      <c r="L106" s="1">
        <v>5</v>
      </c>
      <c r="M106" s="2" t="s">
        <v>3633</v>
      </c>
      <c r="N106" s="2" t="s">
        <v>3634</v>
      </c>
      <c r="T106" s="1" t="s">
        <v>4043</v>
      </c>
      <c r="U106" s="1" t="s">
        <v>67</v>
      </c>
      <c r="V106" s="1" t="s">
        <v>1927</v>
      </c>
      <c r="Y106" s="1" t="s">
        <v>390</v>
      </c>
      <c r="Z106" s="1" t="s">
        <v>2203</v>
      </c>
      <c r="AC106" s="1">
        <v>34</v>
      </c>
      <c r="AD106" s="1" t="s">
        <v>61</v>
      </c>
      <c r="AE106" s="1" t="s">
        <v>2404</v>
      </c>
    </row>
    <row r="107" spans="1:66" ht="13.5" customHeight="1">
      <c r="A107" s="6" t="str">
        <f t="shared" si="6"/>
        <v>1837_옥포면_0009</v>
      </c>
      <c r="B107" s="2">
        <v>1837</v>
      </c>
      <c r="C107" s="2" t="s">
        <v>4041</v>
      </c>
      <c r="D107" s="2" t="s">
        <v>3422</v>
      </c>
      <c r="E107" s="2">
        <v>106</v>
      </c>
      <c r="F107" s="1">
        <v>1</v>
      </c>
      <c r="G107" s="1" t="s">
        <v>3420</v>
      </c>
      <c r="H107" s="1" t="s">
        <v>3421</v>
      </c>
      <c r="I107" s="1">
        <v>6</v>
      </c>
      <c r="J107" s="1" t="s">
        <v>391</v>
      </c>
      <c r="K107" s="1" t="s">
        <v>1883</v>
      </c>
      <c r="L107" s="1">
        <v>1</v>
      </c>
      <c r="M107" s="2" t="s">
        <v>3635</v>
      </c>
      <c r="N107" s="2" t="s">
        <v>3636</v>
      </c>
      <c r="Q107" s="1" t="s">
        <v>392</v>
      </c>
      <c r="R107" s="1" t="s">
        <v>4044</v>
      </c>
      <c r="T107" s="1" t="s">
        <v>4045</v>
      </c>
      <c r="W107" s="1" t="s">
        <v>351</v>
      </c>
      <c r="X107" s="1" t="s">
        <v>1976</v>
      </c>
      <c r="Y107" s="1" t="s">
        <v>50</v>
      </c>
      <c r="Z107" s="1" t="s">
        <v>1995</v>
      </c>
      <c r="AC107" s="1">
        <v>68</v>
      </c>
      <c r="AD107" s="1" t="s">
        <v>393</v>
      </c>
      <c r="AE107" s="1" t="s">
        <v>2452</v>
      </c>
      <c r="AJ107" s="1" t="s">
        <v>52</v>
      </c>
      <c r="AK107" s="1" t="s">
        <v>2466</v>
      </c>
      <c r="AL107" s="1" t="s">
        <v>394</v>
      </c>
      <c r="AM107" s="1" t="s">
        <v>2497</v>
      </c>
      <c r="AT107" s="1" t="s">
        <v>42</v>
      </c>
      <c r="AU107" s="1" t="s">
        <v>2523</v>
      </c>
      <c r="AV107" s="1" t="s">
        <v>395</v>
      </c>
      <c r="AW107" s="1" t="s">
        <v>2745</v>
      </c>
      <c r="BG107" s="1" t="s">
        <v>42</v>
      </c>
      <c r="BH107" s="1" t="s">
        <v>2523</v>
      </c>
      <c r="BI107" s="1" t="s">
        <v>330</v>
      </c>
      <c r="BJ107" s="1" t="s">
        <v>2586</v>
      </c>
      <c r="BK107" s="1" t="s">
        <v>42</v>
      </c>
      <c r="BL107" s="1" t="s">
        <v>2523</v>
      </c>
      <c r="BM107" s="1" t="s">
        <v>396</v>
      </c>
      <c r="BN107" s="1" t="s">
        <v>3178</v>
      </c>
    </row>
    <row r="108" spans="1:33" ht="13.5" customHeight="1">
      <c r="A108" s="6" t="str">
        <f t="shared" si="6"/>
        <v>1837_옥포면_0009</v>
      </c>
      <c r="B108" s="2">
        <v>1837</v>
      </c>
      <c r="C108" s="2" t="s">
        <v>4046</v>
      </c>
      <c r="D108" s="2" t="s">
        <v>3422</v>
      </c>
      <c r="E108" s="2">
        <v>107</v>
      </c>
      <c r="F108" s="1">
        <v>1</v>
      </c>
      <c r="G108" s="1" t="s">
        <v>3420</v>
      </c>
      <c r="H108" s="1" t="s">
        <v>3421</v>
      </c>
      <c r="I108" s="1">
        <v>6</v>
      </c>
      <c r="L108" s="1">
        <v>1</v>
      </c>
      <c r="M108" s="2" t="s">
        <v>3635</v>
      </c>
      <c r="N108" s="2" t="s">
        <v>3636</v>
      </c>
      <c r="S108" s="1" t="s">
        <v>59</v>
      </c>
      <c r="T108" s="1" t="s">
        <v>1912</v>
      </c>
      <c r="Y108" s="1" t="s">
        <v>397</v>
      </c>
      <c r="Z108" s="1" t="s">
        <v>2161</v>
      </c>
      <c r="AF108" s="1" t="s">
        <v>287</v>
      </c>
      <c r="AG108" s="1" t="s">
        <v>1971</v>
      </c>
    </row>
    <row r="109" spans="1:33" ht="13.5" customHeight="1">
      <c r="A109" s="6" t="str">
        <f t="shared" si="6"/>
        <v>1837_옥포면_0009</v>
      </c>
      <c r="B109" s="2">
        <v>1837</v>
      </c>
      <c r="C109" s="2" t="s">
        <v>4000</v>
      </c>
      <c r="D109" s="2" t="s">
        <v>3422</v>
      </c>
      <c r="E109" s="2">
        <v>108</v>
      </c>
      <c r="F109" s="1">
        <v>1</v>
      </c>
      <c r="G109" s="1" t="s">
        <v>3420</v>
      </c>
      <c r="H109" s="1" t="s">
        <v>3421</v>
      </c>
      <c r="I109" s="1">
        <v>6</v>
      </c>
      <c r="L109" s="1">
        <v>1</v>
      </c>
      <c r="M109" s="2" t="s">
        <v>3635</v>
      </c>
      <c r="N109" s="2" t="s">
        <v>3636</v>
      </c>
      <c r="S109" s="1" t="s">
        <v>62</v>
      </c>
      <c r="T109" s="1" t="s">
        <v>1917</v>
      </c>
      <c r="W109" s="1" t="s">
        <v>75</v>
      </c>
      <c r="X109" s="1" t="s">
        <v>1975</v>
      </c>
      <c r="Y109" s="1" t="s">
        <v>50</v>
      </c>
      <c r="Z109" s="1" t="s">
        <v>1995</v>
      </c>
      <c r="AF109" s="1" t="s">
        <v>287</v>
      </c>
      <c r="AG109" s="1" t="s">
        <v>1971</v>
      </c>
    </row>
    <row r="110" spans="1:31" ht="13.5" customHeight="1">
      <c r="A110" s="6" t="str">
        <f t="shared" si="6"/>
        <v>1837_옥포면_0009</v>
      </c>
      <c r="B110" s="2">
        <v>1837</v>
      </c>
      <c r="C110" s="2" t="s">
        <v>4000</v>
      </c>
      <c r="D110" s="2" t="s">
        <v>3422</v>
      </c>
      <c r="E110" s="2">
        <v>109</v>
      </c>
      <c r="F110" s="1">
        <v>1</v>
      </c>
      <c r="G110" s="1" t="s">
        <v>3420</v>
      </c>
      <c r="H110" s="1" t="s">
        <v>3421</v>
      </c>
      <c r="I110" s="1">
        <v>6</v>
      </c>
      <c r="L110" s="1">
        <v>1</v>
      </c>
      <c r="M110" s="2" t="s">
        <v>3635</v>
      </c>
      <c r="N110" s="2" t="s">
        <v>3636</v>
      </c>
      <c r="S110" s="1" t="s">
        <v>59</v>
      </c>
      <c r="T110" s="1" t="s">
        <v>1912</v>
      </c>
      <c r="U110" s="1" t="s">
        <v>37</v>
      </c>
      <c r="V110" s="1" t="s">
        <v>1928</v>
      </c>
      <c r="Y110" s="1" t="s">
        <v>398</v>
      </c>
      <c r="Z110" s="1" t="s">
        <v>2339</v>
      </c>
      <c r="AC110" s="1">
        <v>22</v>
      </c>
      <c r="AD110" s="1" t="s">
        <v>290</v>
      </c>
      <c r="AE110" s="1" t="s">
        <v>2411</v>
      </c>
    </row>
    <row r="111" spans="1:31" ht="13.5" customHeight="1">
      <c r="A111" s="6" t="str">
        <f t="shared" si="6"/>
        <v>1837_옥포면_0009</v>
      </c>
      <c r="B111" s="2">
        <v>1837</v>
      </c>
      <c r="C111" s="2" t="s">
        <v>4000</v>
      </c>
      <c r="D111" s="2" t="s">
        <v>3422</v>
      </c>
      <c r="E111" s="2">
        <v>110</v>
      </c>
      <c r="F111" s="1">
        <v>1</v>
      </c>
      <c r="G111" s="1" t="s">
        <v>3420</v>
      </c>
      <c r="H111" s="1" t="s">
        <v>3421</v>
      </c>
      <c r="I111" s="1">
        <v>6</v>
      </c>
      <c r="L111" s="1">
        <v>1</v>
      </c>
      <c r="M111" s="2" t="s">
        <v>3635</v>
      </c>
      <c r="N111" s="2" t="s">
        <v>3636</v>
      </c>
      <c r="T111" s="1" t="s">
        <v>4001</v>
      </c>
      <c r="U111" s="1" t="s">
        <v>67</v>
      </c>
      <c r="V111" s="1" t="s">
        <v>1927</v>
      </c>
      <c r="Y111" s="1" t="s">
        <v>399</v>
      </c>
      <c r="Z111" s="1" t="s">
        <v>2338</v>
      </c>
      <c r="AC111" s="1">
        <v>38</v>
      </c>
      <c r="AD111" s="1" t="s">
        <v>400</v>
      </c>
      <c r="AE111" s="1" t="s">
        <v>2410</v>
      </c>
    </row>
    <row r="112" spans="1:72" ht="13.5" customHeight="1">
      <c r="A112" s="6" t="str">
        <f aca="true" t="shared" si="7" ref="A112:A125">HYPERLINK("http://kyu.snu.ac.kr/sdhj/index.jsp?type=hj/GK14719_00IH_0001_0010.jpg","1837_옥포면_0010")</f>
        <v>1837_옥포면_0010</v>
      </c>
      <c r="B112" s="2">
        <v>1837</v>
      </c>
      <c r="C112" s="2" t="s">
        <v>4000</v>
      </c>
      <c r="D112" s="2" t="s">
        <v>3422</v>
      </c>
      <c r="E112" s="2">
        <v>111</v>
      </c>
      <c r="F112" s="1">
        <v>1</v>
      </c>
      <c r="G112" s="1" t="s">
        <v>3420</v>
      </c>
      <c r="H112" s="1" t="s">
        <v>3421</v>
      </c>
      <c r="I112" s="1">
        <v>6</v>
      </c>
      <c r="L112" s="1">
        <v>2</v>
      </c>
      <c r="M112" s="2" t="s">
        <v>3637</v>
      </c>
      <c r="N112" s="2" t="s">
        <v>3638</v>
      </c>
      <c r="T112" s="1" t="s">
        <v>4047</v>
      </c>
      <c r="U112" s="1" t="s">
        <v>401</v>
      </c>
      <c r="V112" s="1" t="s">
        <v>1944</v>
      </c>
      <c r="W112" s="1" t="s">
        <v>94</v>
      </c>
      <c r="X112" s="1" t="s">
        <v>4048</v>
      </c>
      <c r="Y112" s="1" t="s">
        <v>402</v>
      </c>
      <c r="Z112" s="1" t="s">
        <v>2337</v>
      </c>
      <c r="AC112" s="1">
        <v>52</v>
      </c>
      <c r="AD112" s="1" t="s">
        <v>279</v>
      </c>
      <c r="AE112" s="1" t="s">
        <v>2400</v>
      </c>
      <c r="AJ112" s="1" t="s">
        <v>17</v>
      </c>
      <c r="AK112" s="1" t="s">
        <v>2467</v>
      </c>
      <c r="AL112" s="1" t="s">
        <v>95</v>
      </c>
      <c r="AM112" s="1" t="s">
        <v>2510</v>
      </c>
      <c r="AT112" s="1" t="s">
        <v>403</v>
      </c>
      <c r="AU112" s="1" t="s">
        <v>1934</v>
      </c>
      <c r="AV112" s="1" t="s">
        <v>404</v>
      </c>
      <c r="AW112" s="1" t="s">
        <v>2209</v>
      </c>
      <c r="BG112" s="1" t="s">
        <v>403</v>
      </c>
      <c r="BH112" s="1" t="s">
        <v>1934</v>
      </c>
      <c r="BI112" s="1" t="s">
        <v>405</v>
      </c>
      <c r="BJ112" s="1" t="s">
        <v>2649</v>
      </c>
      <c r="BK112" s="1" t="s">
        <v>403</v>
      </c>
      <c r="BL112" s="1" t="s">
        <v>1934</v>
      </c>
      <c r="BM112" s="1" t="s">
        <v>406</v>
      </c>
      <c r="BN112" s="1" t="s">
        <v>3177</v>
      </c>
      <c r="BO112" s="1" t="s">
        <v>403</v>
      </c>
      <c r="BP112" s="1" t="s">
        <v>1934</v>
      </c>
      <c r="BQ112" s="1" t="s">
        <v>407</v>
      </c>
      <c r="BR112" s="1" t="s">
        <v>3353</v>
      </c>
      <c r="BS112" s="1" t="s">
        <v>100</v>
      </c>
      <c r="BT112" s="1" t="s">
        <v>3468</v>
      </c>
    </row>
    <row r="113" spans="1:72" ht="13.5" customHeight="1">
      <c r="A113" s="6" t="str">
        <f t="shared" si="7"/>
        <v>1837_옥포면_0010</v>
      </c>
      <c r="B113" s="2">
        <v>1837</v>
      </c>
      <c r="C113" s="2" t="s">
        <v>4049</v>
      </c>
      <c r="D113" s="2" t="s">
        <v>3422</v>
      </c>
      <c r="E113" s="2">
        <v>112</v>
      </c>
      <c r="F113" s="1">
        <v>1</v>
      </c>
      <c r="G113" s="1" t="s">
        <v>3420</v>
      </c>
      <c r="H113" s="1" t="s">
        <v>3421</v>
      </c>
      <c r="I113" s="1">
        <v>6</v>
      </c>
      <c r="L113" s="1">
        <v>2</v>
      </c>
      <c r="M113" s="2" t="s">
        <v>3637</v>
      </c>
      <c r="N113" s="2" t="s">
        <v>3638</v>
      </c>
      <c r="S113" s="1" t="s">
        <v>48</v>
      </c>
      <c r="T113" s="1" t="s">
        <v>1911</v>
      </c>
      <c r="W113" s="1" t="s">
        <v>94</v>
      </c>
      <c r="X113" s="1" t="s">
        <v>4048</v>
      </c>
      <c r="Y113" s="1" t="s">
        <v>10</v>
      </c>
      <c r="Z113" s="1" t="s">
        <v>1981</v>
      </c>
      <c r="AC113" s="1">
        <v>52</v>
      </c>
      <c r="AD113" s="1" t="s">
        <v>279</v>
      </c>
      <c r="AE113" s="1" t="s">
        <v>2400</v>
      </c>
      <c r="AJ113" s="1" t="s">
        <v>17</v>
      </c>
      <c r="AK113" s="1" t="s">
        <v>2467</v>
      </c>
      <c r="AL113" s="1" t="s">
        <v>100</v>
      </c>
      <c r="AM113" s="1" t="s">
        <v>3468</v>
      </c>
      <c r="AT113" s="1" t="s">
        <v>169</v>
      </c>
      <c r="AU113" s="1" t="s">
        <v>1929</v>
      </c>
      <c r="AV113" s="1" t="s">
        <v>408</v>
      </c>
      <c r="AW113" s="1" t="s">
        <v>2159</v>
      </c>
      <c r="BG113" s="1" t="s">
        <v>169</v>
      </c>
      <c r="BH113" s="1" t="s">
        <v>1929</v>
      </c>
      <c r="BI113" s="1" t="s">
        <v>409</v>
      </c>
      <c r="BJ113" s="1" t="s">
        <v>2979</v>
      </c>
      <c r="BK113" s="1" t="s">
        <v>169</v>
      </c>
      <c r="BL113" s="1" t="s">
        <v>1929</v>
      </c>
      <c r="BM113" s="1" t="s">
        <v>410</v>
      </c>
      <c r="BN113" s="1" t="s">
        <v>3176</v>
      </c>
      <c r="BO113" s="1" t="s">
        <v>169</v>
      </c>
      <c r="BP113" s="1" t="s">
        <v>1929</v>
      </c>
      <c r="BQ113" s="1" t="s">
        <v>411</v>
      </c>
      <c r="BR113" s="1" t="s">
        <v>3437</v>
      </c>
      <c r="BS113" s="1" t="s">
        <v>295</v>
      </c>
      <c r="BT113" s="1" t="s">
        <v>2491</v>
      </c>
    </row>
    <row r="114" spans="1:31" ht="13.5" customHeight="1">
      <c r="A114" s="6" t="str">
        <f t="shared" si="7"/>
        <v>1837_옥포면_0010</v>
      </c>
      <c r="B114" s="2">
        <v>1837</v>
      </c>
      <c r="C114" s="2" t="s">
        <v>4050</v>
      </c>
      <c r="D114" s="2" t="s">
        <v>3422</v>
      </c>
      <c r="E114" s="2">
        <v>113</v>
      </c>
      <c r="F114" s="1">
        <v>1</v>
      </c>
      <c r="G114" s="1" t="s">
        <v>3420</v>
      </c>
      <c r="H114" s="1" t="s">
        <v>3421</v>
      </c>
      <c r="I114" s="1">
        <v>6</v>
      </c>
      <c r="L114" s="1">
        <v>2</v>
      </c>
      <c r="M114" s="2" t="s">
        <v>3637</v>
      </c>
      <c r="N114" s="2" t="s">
        <v>3638</v>
      </c>
      <c r="S114" s="1" t="s">
        <v>315</v>
      </c>
      <c r="T114" s="1" t="s">
        <v>1913</v>
      </c>
      <c r="AC114" s="1">
        <v>10</v>
      </c>
      <c r="AD114" s="1" t="s">
        <v>298</v>
      </c>
      <c r="AE114" s="1" t="s">
        <v>2436</v>
      </c>
    </row>
    <row r="115" spans="1:72" ht="13.5" customHeight="1">
      <c r="A115" s="6" t="str">
        <f t="shared" si="7"/>
        <v>1837_옥포면_0010</v>
      </c>
      <c r="B115" s="2">
        <v>1837</v>
      </c>
      <c r="C115" s="2" t="s">
        <v>4051</v>
      </c>
      <c r="D115" s="2" t="s">
        <v>3422</v>
      </c>
      <c r="E115" s="2">
        <v>114</v>
      </c>
      <c r="F115" s="1">
        <v>1</v>
      </c>
      <c r="G115" s="1" t="s">
        <v>3420</v>
      </c>
      <c r="H115" s="1" t="s">
        <v>3421</v>
      </c>
      <c r="I115" s="1">
        <v>6</v>
      </c>
      <c r="L115" s="1">
        <v>3</v>
      </c>
      <c r="M115" s="2" t="s">
        <v>3639</v>
      </c>
      <c r="N115" s="2" t="s">
        <v>3640</v>
      </c>
      <c r="T115" s="1" t="s">
        <v>4052</v>
      </c>
      <c r="U115" s="1" t="s">
        <v>37</v>
      </c>
      <c r="V115" s="1" t="s">
        <v>1928</v>
      </c>
      <c r="W115" s="1" t="s">
        <v>329</v>
      </c>
      <c r="X115" s="1" t="s">
        <v>1991</v>
      </c>
      <c r="Y115" s="1" t="s">
        <v>412</v>
      </c>
      <c r="Z115" s="1" t="s">
        <v>2092</v>
      </c>
      <c r="AC115" s="1">
        <v>53</v>
      </c>
      <c r="AD115" s="1" t="s">
        <v>69</v>
      </c>
      <c r="AE115" s="1" t="s">
        <v>2434</v>
      </c>
      <c r="AJ115" s="1" t="s">
        <v>17</v>
      </c>
      <c r="AK115" s="1" t="s">
        <v>2467</v>
      </c>
      <c r="AL115" s="1" t="s">
        <v>154</v>
      </c>
      <c r="AM115" s="1" t="s">
        <v>2516</v>
      </c>
      <c r="AT115" s="1" t="s">
        <v>42</v>
      </c>
      <c r="AU115" s="1" t="s">
        <v>2523</v>
      </c>
      <c r="AV115" s="1" t="s">
        <v>330</v>
      </c>
      <c r="AW115" s="1" t="s">
        <v>2586</v>
      </c>
      <c r="BG115" s="1" t="s">
        <v>42</v>
      </c>
      <c r="BH115" s="1" t="s">
        <v>2523</v>
      </c>
      <c r="BI115" s="1" t="s">
        <v>243</v>
      </c>
      <c r="BJ115" s="1" t="s">
        <v>2978</v>
      </c>
      <c r="BK115" s="1" t="s">
        <v>42</v>
      </c>
      <c r="BL115" s="1" t="s">
        <v>2523</v>
      </c>
      <c r="BM115" s="1" t="s">
        <v>244</v>
      </c>
      <c r="BN115" s="1" t="s">
        <v>3175</v>
      </c>
      <c r="BO115" s="1" t="s">
        <v>42</v>
      </c>
      <c r="BP115" s="1" t="s">
        <v>2523</v>
      </c>
      <c r="BQ115" s="1" t="s">
        <v>331</v>
      </c>
      <c r="BR115" s="1" t="s">
        <v>3528</v>
      </c>
      <c r="BS115" s="1" t="s">
        <v>100</v>
      </c>
      <c r="BT115" s="1" t="s">
        <v>3468</v>
      </c>
    </row>
    <row r="116" spans="1:72" ht="13.5" customHeight="1">
      <c r="A116" s="6" t="str">
        <f t="shared" si="7"/>
        <v>1837_옥포면_0010</v>
      </c>
      <c r="B116" s="2">
        <v>1837</v>
      </c>
      <c r="C116" s="2" t="s">
        <v>3961</v>
      </c>
      <c r="D116" s="2" t="s">
        <v>3422</v>
      </c>
      <c r="E116" s="2">
        <v>115</v>
      </c>
      <c r="F116" s="1">
        <v>1</v>
      </c>
      <c r="G116" s="1" t="s">
        <v>3420</v>
      </c>
      <c r="H116" s="1" t="s">
        <v>3421</v>
      </c>
      <c r="I116" s="1">
        <v>6</v>
      </c>
      <c r="L116" s="1">
        <v>3</v>
      </c>
      <c r="M116" s="2" t="s">
        <v>3639</v>
      </c>
      <c r="N116" s="2" t="s">
        <v>3640</v>
      </c>
      <c r="S116" s="1" t="s">
        <v>48</v>
      </c>
      <c r="T116" s="1" t="s">
        <v>1911</v>
      </c>
      <c r="W116" s="1" t="s">
        <v>161</v>
      </c>
      <c r="X116" s="1" t="s">
        <v>1955</v>
      </c>
      <c r="Y116" s="1" t="s">
        <v>50</v>
      </c>
      <c r="Z116" s="1" t="s">
        <v>1995</v>
      </c>
      <c r="AC116" s="1">
        <v>53</v>
      </c>
      <c r="AD116" s="1" t="s">
        <v>69</v>
      </c>
      <c r="AE116" s="1" t="s">
        <v>2434</v>
      </c>
      <c r="AJ116" s="1" t="s">
        <v>52</v>
      </c>
      <c r="AK116" s="1" t="s">
        <v>2466</v>
      </c>
      <c r="AL116" s="1" t="s">
        <v>164</v>
      </c>
      <c r="AM116" s="1" t="s">
        <v>2469</v>
      </c>
      <c r="AT116" s="1" t="s">
        <v>42</v>
      </c>
      <c r="AU116" s="1" t="s">
        <v>2523</v>
      </c>
      <c r="AV116" s="1" t="s">
        <v>283</v>
      </c>
      <c r="AW116" s="1" t="s">
        <v>2744</v>
      </c>
      <c r="BG116" s="1" t="s">
        <v>42</v>
      </c>
      <c r="BH116" s="1" t="s">
        <v>2523</v>
      </c>
      <c r="BI116" s="1" t="s">
        <v>281</v>
      </c>
      <c r="BJ116" s="1" t="s">
        <v>2975</v>
      </c>
      <c r="BK116" s="1" t="s">
        <v>42</v>
      </c>
      <c r="BL116" s="1" t="s">
        <v>2523</v>
      </c>
      <c r="BM116" s="1" t="s">
        <v>413</v>
      </c>
      <c r="BN116" s="1" t="s">
        <v>3174</v>
      </c>
      <c r="BO116" s="1" t="s">
        <v>42</v>
      </c>
      <c r="BP116" s="1" t="s">
        <v>2523</v>
      </c>
      <c r="BQ116" s="1" t="s">
        <v>285</v>
      </c>
      <c r="BR116" s="1" t="s">
        <v>3352</v>
      </c>
      <c r="BS116" s="1" t="s">
        <v>286</v>
      </c>
      <c r="BT116" s="1" t="s">
        <v>3401</v>
      </c>
    </row>
    <row r="117" spans="1:33" ht="13.5" customHeight="1">
      <c r="A117" s="6" t="str">
        <f t="shared" si="7"/>
        <v>1837_옥포면_0010</v>
      </c>
      <c r="B117" s="2">
        <v>1837</v>
      </c>
      <c r="C117" s="2" t="s">
        <v>3994</v>
      </c>
      <c r="D117" s="2" t="s">
        <v>3422</v>
      </c>
      <c r="E117" s="2">
        <v>116</v>
      </c>
      <c r="F117" s="1">
        <v>1</v>
      </c>
      <c r="G117" s="1" t="s">
        <v>3420</v>
      </c>
      <c r="H117" s="1" t="s">
        <v>3421</v>
      </c>
      <c r="I117" s="1">
        <v>6</v>
      </c>
      <c r="L117" s="1">
        <v>3</v>
      </c>
      <c r="M117" s="2" t="s">
        <v>3639</v>
      </c>
      <c r="N117" s="2" t="s">
        <v>3640</v>
      </c>
      <c r="S117" s="1" t="s">
        <v>59</v>
      </c>
      <c r="T117" s="1" t="s">
        <v>1912</v>
      </c>
      <c r="U117" s="1" t="s">
        <v>37</v>
      </c>
      <c r="V117" s="1" t="s">
        <v>1928</v>
      </c>
      <c r="Y117" s="1" t="s">
        <v>414</v>
      </c>
      <c r="Z117" s="1" t="s">
        <v>2115</v>
      </c>
      <c r="AC117" s="1">
        <v>21</v>
      </c>
      <c r="AD117" s="1" t="s">
        <v>125</v>
      </c>
      <c r="AE117" s="1" t="s">
        <v>2405</v>
      </c>
      <c r="AF117" s="1" t="s">
        <v>338</v>
      </c>
      <c r="AG117" s="1" t="s">
        <v>2455</v>
      </c>
    </row>
    <row r="118" spans="1:31" ht="13.5" customHeight="1">
      <c r="A118" s="6" t="str">
        <f t="shared" si="7"/>
        <v>1837_옥포면_0010</v>
      </c>
      <c r="B118" s="2">
        <v>1837</v>
      </c>
      <c r="C118" s="2" t="s">
        <v>4053</v>
      </c>
      <c r="D118" s="2" t="s">
        <v>3422</v>
      </c>
      <c r="E118" s="2">
        <v>117</v>
      </c>
      <c r="F118" s="1">
        <v>1</v>
      </c>
      <c r="G118" s="1" t="s">
        <v>3420</v>
      </c>
      <c r="H118" s="1" t="s">
        <v>3421</v>
      </c>
      <c r="I118" s="1">
        <v>6</v>
      </c>
      <c r="L118" s="1">
        <v>3</v>
      </c>
      <c r="M118" s="2" t="s">
        <v>3639</v>
      </c>
      <c r="N118" s="2" t="s">
        <v>3640</v>
      </c>
      <c r="T118" s="1" t="s">
        <v>4054</v>
      </c>
      <c r="U118" s="1" t="s">
        <v>67</v>
      </c>
      <c r="V118" s="1" t="s">
        <v>1927</v>
      </c>
      <c r="Y118" s="1" t="s">
        <v>415</v>
      </c>
      <c r="Z118" s="1" t="s">
        <v>2336</v>
      </c>
      <c r="AC118" s="1">
        <v>43</v>
      </c>
      <c r="AD118" s="1" t="s">
        <v>222</v>
      </c>
      <c r="AE118" s="1" t="s">
        <v>2412</v>
      </c>
    </row>
    <row r="119" spans="1:72" ht="13.5" customHeight="1">
      <c r="A119" s="6" t="str">
        <f t="shared" si="7"/>
        <v>1837_옥포면_0010</v>
      </c>
      <c r="B119" s="2">
        <v>1837</v>
      </c>
      <c r="C119" s="2" t="s">
        <v>4053</v>
      </c>
      <c r="D119" s="2" t="s">
        <v>3422</v>
      </c>
      <c r="E119" s="2">
        <v>118</v>
      </c>
      <c r="F119" s="1">
        <v>1</v>
      </c>
      <c r="G119" s="1" t="s">
        <v>3420</v>
      </c>
      <c r="H119" s="1" t="s">
        <v>3421</v>
      </c>
      <c r="I119" s="1">
        <v>6</v>
      </c>
      <c r="L119" s="1">
        <v>4</v>
      </c>
      <c r="M119" s="2" t="s">
        <v>391</v>
      </c>
      <c r="N119" s="2" t="s">
        <v>1883</v>
      </c>
      <c r="T119" s="1" t="s">
        <v>4045</v>
      </c>
      <c r="U119" s="1" t="s">
        <v>37</v>
      </c>
      <c r="V119" s="1" t="s">
        <v>1928</v>
      </c>
      <c r="W119" s="1" t="s">
        <v>351</v>
      </c>
      <c r="X119" s="1" t="s">
        <v>1976</v>
      </c>
      <c r="Y119" s="1" t="s">
        <v>416</v>
      </c>
      <c r="Z119" s="1" t="s">
        <v>2335</v>
      </c>
      <c r="AC119" s="1">
        <v>34</v>
      </c>
      <c r="AD119" s="1" t="s">
        <v>61</v>
      </c>
      <c r="AE119" s="1" t="s">
        <v>2404</v>
      </c>
      <c r="AJ119" s="1" t="s">
        <v>17</v>
      </c>
      <c r="AK119" s="1" t="s">
        <v>2467</v>
      </c>
      <c r="AL119" s="1" t="s">
        <v>394</v>
      </c>
      <c r="AM119" s="1" t="s">
        <v>2497</v>
      </c>
      <c r="AT119" s="1" t="s">
        <v>42</v>
      </c>
      <c r="AU119" s="1" t="s">
        <v>2523</v>
      </c>
      <c r="AV119" s="1" t="s">
        <v>417</v>
      </c>
      <c r="AW119" s="1" t="s">
        <v>2743</v>
      </c>
      <c r="BG119" s="1" t="s">
        <v>42</v>
      </c>
      <c r="BH119" s="1" t="s">
        <v>2523</v>
      </c>
      <c r="BI119" s="1" t="s">
        <v>418</v>
      </c>
      <c r="BJ119" s="1" t="s">
        <v>3438</v>
      </c>
      <c r="BK119" s="1" t="s">
        <v>42</v>
      </c>
      <c r="BL119" s="1" t="s">
        <v>2523</v>
      </c>
      <c r="BM119" s="1" t="s">
        <v>419</v>
      </c>
      <c r="BN119" s="1" t="s">
        <v>3140</v>
      </c>
      <c r="BO119" s="1" t="s">
        <v>42</v>
      </c>
      <c r="BP119" s="1" t="s">
        <v>2523</v>
      </c>
      <c r="BQ119" s="1" t="s">
        <v>420</v>
      </c>
      <c r="BR119" s="1" t="s">
        <v>3500</v>
      </c>
      <c r="BS119" s="1" t="s">
        <v>100</v>
      </c>
      <c r="BT119" s="1" t="s">
        <v>3468</v>
      </c>
    </row>
    <row r="120" spans="1:72" ht="13.5" customHeight="1">
      <c r="A120" s="6" t="str">
        <f t="shared" si="7"/>
        <v>1837_옥포면_0010</v>
      </c>
      <c r="B120" s="2">
        <v>1837</v>
      </c>
      <c r="C120" s="2" t="s">
        <v>4011</v>
      </c>
      <c r="D120" s="2" t="s">
        <v>3422</v>
      </c>
      <c r="E120" s="2">
        <v>119</v>
      </c>
      <c r="F120" s="1">
        <v>1</v>
      </c>
      <c r="G120" s="1" t="s">
        <v>3420</v>
      </c>
      <c r="H120" s="1" t="s">
        <v>3421</v>
      </c>
      <c r="I120" s="1">
        <v>6</v>
      </c>
      <c r="L120" s="1">
        <v>4</v>
      </c>
      <c r="M120" s="2" t="s">
        <v>391</v>
      </c>
      <c r="N120" s="2" t="s">
        <v>1883</v>
      </c>
      <c r="S120" s="1" t="s">
        <v>48</v>
      </c>
      <c r="T120" s="1" t="s">
        <v>1911</v>
      </c>
      <c r="W120" s="1" t="s">
        <v>63</v>
      </c>
      <c r="X120" s="1" t="s">
        <v>1965</v>
      </c>
      <c r="Y120" s="1" t="s">
        <v>50</v>
      </c>
      <c r="Z120" s="1" t="s">
        <v>1995</v>
      </c>
      <c r="AC120" s="1">
        <v>29</v>
      </c>
      <c r="AD120" s="1" t="s">
        <v>421</v>
      </c>
      <c r="AE120" s="1" t="s">
        <v>2398</v>
      </c>
      <c r="AJ120" s="1" t="s">
        <v>52</v>
      </c>
      <c r="AK120" s="1" t="s">
        <v>2466</v>
      </c>
      <c r="AL120" s="1" t="s">
        <v>133</v>
      </c>
      <c r="AM120" s="1" t="s">
        <v>2480</v>
      </c>
      <c r="AT120" s="1" t="s">
        <v>42</v>
      </c>
      <c r="AU120" s="1" t="s">
        <v>2523</v>
      </c>
      <c r="AV120" s="1" t="s">
        <v>422</v>
      </c>
      <c r="AW120" s="1" t="s">
        <v>2742</v>
      </c>
      <c r="BG120" s="1" t="s">
        <v>42</v>
      </c>
      <c r="BH120" s="1" t="s">
        <v>2523</v>
      </c>
      <c r="BI120" s="1" t="s">
        <v>363</v>
      </c>
      <c r="BJ120" s="1" t="s">
        <v>2703</v>
      </c>
      <c r="BK120" s="1" t="s">
        <v>42</v>
      </c>
      <c r="BL120" s="1" t="s">
        <v>2523</v>
      </c>
      <c r="BM120" s="1" t="s">
        <v>423</v>
      </c>
      <c r="BN120" s="1" t="s">
        <v>3173</v>
      </c>
      <c r="BO120" s="1" t="s">
        <v>42</v>
      </c>
      <c r="BP120" s="1" t="s">
        <v>2523</v>
      </c>
      <c r="BQ120" s="1" t="s">
        <v>424</v>
      </c>
      <c r="BR120" s="1" t="s">
        <v>3351</v>
      </c>
      <c r="BS120" s="1" t="s">
        <v>220</v>
      </c>
      <c r="BT120" s="1" t="s">
        <v>2479</v>
      </c>
    </row>
    <row r="121" spans="1:33" ht="13.5" customHeight="1">
      <c r="A121" s="6" t="str">
        <f t="shared" si="7"/>
        <v>1837_옥포면_0010</v>
      </c>
      <c r="B121" s="2">
        <v>1837</v>
      </c>
      <c r="C121" s="2" t="s">
        <v>3899</v>
      </c>
      <c r="D121" s="2" t="s">
        <v>3422</v>
      </c>
      <c r="E121" s="2">
        <v>120</v>
      </c>
      <c r="F121" s="1">
        <v>1</v>
      </c>
      <c r="G121" s="1" t="s">
        <v>3420</v>
      </c>
      <c r="H121" s="1" t="s">
        <v>3421</v>
      </c>
      <c r="I121" s="1">
        <v>6</v>
      </c>
      <c r="L121" s="1">
        <v>4</v>
      </c>
      <c r="M121" s="2" t="s">
        <v>391</v>
      </c>
      <c r="N121" s="2" t="s">
        <v>1883</v>
      </c>
      <c r="S121" s="1" t="s">
        <v>111</v>
      </c>
      <c r="T121" s="1" t="s">
        <v>1916</v>
      </c>
      <c r="W121" s="1" t="s">
        <v>94</v>
      </c>
      <c r="X121" s="1" t="s">
        <v>4055</v>
      </c>
      <c r="Y121" s="1" t="s">
        <v>50</v>
      </c>
      <c r="Z121" s="1" t="s">
        <v>1995</v>
      </c>
      <c r="AF121" s="1" t="s">
        <v>287</v>
      </c>
      <c r="AG121" s="1" t="s">
        <v>1971</v>
      </c>
    </row>
    <row r="122" spans="1:31" ht="13.5" customHeight="1">
      <c r="A122" s="6" t="str">
        <f t="shared" si="7"/>
        <v>1837_옥포면_0010</v>
      </c>
      <c r="B122" s="2">
        <v>1837</v>
      </c>
      <c r="C122" s="2" t="s">
        <v>4046</v>
      </c>
      <c r="D122" s="2" t="s">
        <v>3422</v>
      </c>
      <c r="E122" s="2">
        <v>121</v>
      </c>
      <c r="F122" s="1">
        <v>1</v>
      </c>
      <c r="G122" s="1" t="s">
        <v>3420</v>
      </c>
      <c r="H122" s="1" t="s">
        <v>3421</v>
      </c>
      <c r="I122" s="1">
        <v>6</v>
      </c>
      <c r="L122" s="1">
        <v>4</v>
      </c>
      <c r="M122" s="2" t="s">
        <v>391</v>
      </c>
      <c r="N122" s="2" t="s">
        <v>1883</v>
      </c>
      <c r="T122" s="1" t="s">
        <v>4056</v>
      </c>
      <c r="U122" s="1" t="s">
        <v>67</v>
      </c>
      <c r="V122" s="1" t="s">
        <v>1927</v>
      </c>
      <c r="Y122" s="1" t="s">
        <v>425</v>
      </c>
      <c r="Z122" s="1" t="s">
        <v>2102</v>
      </c>
      <c r="AC122" s="1">
        <v>24</v>
      </c>
      <c r="AD122" s="1" t="s">
        <v>186</v>
      </c>
      <c r="AE122" s="1" t="s">
        <v>2429</v>
      </c>
    </row>
    <row r="123" spans="1:72" ht="13.5" customHeight="1">
      <c r="A123" s="6" t="str">
        <f t="shared" si="7"/>
        <v>1837_옥포면_0010</v>
      </c>
      <c r="B123" s="2">
        <v>1837</v>
      </c>
      <c r="C123" s="2" t="s">
        <v>4046</v>
      </c>
      <c r="D123" s="2" t="s">
        <v>3422</v>
      </c>
      <c r="E123" s="2">
        <v>122</v>
      </c>
      <c r="F123" s="1">
        <v>1</v>
      </c>
      <c r="G123" s="1" t="s">
        <v>3420</v>
      </c>
      <c r="H123" s="1" t="s">
        <v>3421</v>
      </c>
      <c r="I123" s="1">
        <v>6</v>
      </c>
      <c r="L123" s="1">
        <v>5</v>
      </c>
      <c r="M123" s="2" t="s">
        <v>3641</v>
      </c>
      <c r="N123" s="2" t="s">
        <v>3642</v>
      </c>
      <c r="T123" s="1" t="s">
        <v>3926</v>
      </c>
      <c r="U123" s="1" t="s">
        <v>297</v>
      </c>
      <c r="V123" s="1" t="s">
        <v>1930</v>
      </c>
      <c r="W123" s="1" t="s">
        <v>94</v>
      </c>
      <c r="X123" s="1" t="s">
        <v>4057</v>
      </c>
      <c r="Y123" s="1" t="s">
        <v>50</v>
      </c>
      <c r="Z123" s="1" t="s">
        <v>1995</v>
      </c>
      <c r="AC123" s="1">
        <v>86</v>
      </c>
      <c r="AD123" s="1" t="s">
        <v>157</v>
      </c>
      <c r="AE123" s="1" t="s">
        <v>2439</v>
      </c>
      <c r="AJ123" s="1" t="s">
        <v>52</v>
      </c>
      <c r="AK123" s="1" t="s">
        <v>2466</v>
      </c>
      <c r="AL123" s="1" t="s">
        <v>100</v>
      </c>
      <c r="AM123" s="1" t="s">
        <v>3468</v>
      </c>
      <c r="AT123" s="1" t="s">
        <v>42</v>
      </c>
      <c r="AU123" s="1" t="s">
        <v>2523</v>
      </c>
      <c r="AV123" s="1" t="s">
        <v>426</v>
      </c>
      <c r="AW123" s="1" t="s">
        <v>2741</v>
      </c>
      <c r="BG123" s="1" t="s">
        <v>42</v>
      </c>
      <c r="BH123" s="1" t="s">
        <v>2523</v>
      </c>
      <c r="BI123" s="1" t="s">
        <v>427</v>
      </c>
      <c r="BJ123" s="1" t="s">
        <v>2977</v>
      </c>
      <c r="BK123" s="1" t="s">
        <v>42</v>
      </c>
      <c r="BL123" s="1" t="s">
        <v>2523</v>
      </c>
      <c r="BM123" s="1" t="s">
        <v>428</v>
      </c>
      <c r="BN123" s="1" t="s">
        <v>3172</v>
      </c>
      <c r="BO123" s="1" t="s">
        <v>42</v>
      </c>
      <c r="BP123" s="1" t="s">
        <v>2523</v>
      </c>
      <c r="BQ123" s="1" t="s">
        <v>429</v>
      </c>
      <c r="BR123" s="1" t="s">
        <v>3591</v>
      </c>
      <c r="BS123" s="1" t="s">
        <v>204</v>
      </c>
      <c r="BT123" s="1" t="s">
        <v>3470</v>
      </c>
    </row>
    <row r="124" spans="1:33" ht="13.5" customHeight="1">
      <c r="A124" s="6" t="str">
        <f t="shared" si="7"/>
        <v>1837_옥포면_0010</v>
      </c>
      <c r="B124" s="2">
        <v>1837</v>
      </c>
      <c r="C124" s="2" t="s">
        <v>3918</v>
      </c>
      <c r="D124" s="2" t="s">
        <v>3422</v>
      </c>
      <c r="E124" s="2">
        <v>123</v>
      </c>
      <c r="F124" s="1">
        <v>1</v>
      </c>
      <c r="G124" s="1" t="s">
        <v>3420</v>
      </c>
      <c r="H124" s="1" t="s">
        <v>3421</v>
      </c>
      <c r="I124" s="1">
        <v>6</v>
      </c>
      <c r="L124" s="1">
        <v>5</v>
      </c>
      <c r="M124" s="2" t="s">
        <v>3641</v>
      </c>
      <c r="N124" s="2" t="s">
        <v>3642</v>
      </c>
      <c r="S124" s="1" t="s">
        <v>59</v>
      </c>
      <c r="T124" s="1" t="s">
        <v>1912</v>
      </c>
      <c r="U124" s="1" t="s">
        <v>37</v>
      </c>
      <c r="V124" s="1" t="s">
        <v>1928</v>
      </c>
      <c r="W124" s="1" t="s">
        <v>224</v>
      </c>
      <c r="X124" s="1" t="s">
        <v>1954</v>
      </c>
      <c r="Y124" s="1" t="s">
        <v>430</v>
      </c>
      <c r="Z124" s="1" t="s">
        <v>2334</v>
      </c>
      <c r="AC124" s="1">
        <v>37</v>
      </c>
      <c r="AD124" s="1" t="s">
        <v>163</v>
      </c>
      <c r="AE124" s="1" t="s">
        <v>2427</v>
      </c>
      <c r="AF124" s="1" t="s">
        <v>338</v>
      </c>
      <c r="AG124" s="1" t="s">
        <v>2455</v>
      </c>
    </row>
    <row r="125" spans="1:31" ht="13.5" customHeight="1">
      <c r="A125" s="6" t="str">
        <f t="shared" si="7"/>
        <v>1837_옥포면_0010</v>
      </c>
      <c r="B125" s="2">
        <v>1837</v>
      </c>
      <c r="C125" s="2" t="s">
        <v>4000</v>
      </c>
      <c r="D125" s="2" t="s">
        <v>3422</v>
      </c>
      <c r="E125" s="2">
        <v>124</v>
      </c>
      <c r="F125" s="1">
        <v>1</v>
      </c>
      <c r="G125" s="1" t="s">
        <v>3420</v>
      </c>
      <c r="H125" s="1" t="s">
        <v>3421</v>
      </c>
      <c r="I125" s="1">
        <v>6</v>
      </c>
      <c r="L125" s="1">
        <v>5</v>
      </c>
      <c r="M125" s="2" t="s">
        <v>3641</v>
      </c>
      <c r="N125" s="2" t="s">
        <v>3642</v>
      </c>
      <c r="T125" s="1" t="s">
        <v>4001</v>
      </c>
      <c r="U125" s="1" t="s">
        <v>67</v>
      </c>
      <c r="V125" s="1" t="s">
        <v>1927</v>
      </c>
      <c r="Y125" s="1" t="s">
        <v>431</v>
      </c>
      <c r="Z125" s="1" t="s">
        <v>2333</v>
      </c>
      <c r="AC125" s="1">
        <v>24</v>
      </c>
      <c r="AD125" s="1" t="s">
        <v>61</v>
      </c>
      <c r="AE125" s="1" t="s">
        <v>2404</v>
      </c>
    </row>
    <row r="126" spans="1:72" ht="13.5" customHeight="1">
      <c r="A126" s="6" t="str">
        <f aca="true" t="shared" si="8" ref="A126:A143">HYPERLINK("http://kyu.snu.ac.kr/sdhj/index.jsp?type=hj/GK14719_00IH_0001_0011.jpg","1837_옥포면_0011")</f>
        <v>1837_옥포면_0011</v>
      </c>
      <c r="B126" s="2">
        <v>1837</v>
      </c>
      <c r="C126" s="2" t="s">
        <v>4000</v>
      </c>
      <c r="D126" s="2" t="s">
        <v>3422</v>
      </c>
      <c r="E126" s="2">
        <v>125</v>
      </c>
      <c r="F126" s="1">
        <v>1</v>
      </c>
      <c r="G126" s="1" t="s">
        <v>3420</v>
      </c>
      <c r="H126" s="1" t="s">
        <v>3421</v>
      </c>
      <c r="I126" s="1">
        <v>7</v>
      </c>
      <c r="J126" s="1" t="s">
        <v>432</v>
      </c>
      <c r="K126" s="1" t="s">
        <v>1882</v>
      </c>
      <c r="L126" s="1">
        <v>1</v>
      </c>
      <c r="M126" s="2" t="s">
        <v>3643</v>
      </c>
      <c r="N126" s="2" t="s">
        <v>3644</v>
      </c>
      <c r="Q126" s="1" t="s">
        <v>433</v>
      </c>
      <c r="R126" s="1" t="s">
        <v>1903</v>
      </c>
      <c r="T126" s="1" t="s">
        <v>4058</v>
      </c>
      <c r="U126" s="1" t="s">
        <v>37</v>
      </c>
      <c r="V126" s="1" t="s">
        <v>1928</v>
      </c>
      <c r="W126" s="1" t="s">
        <v>4059</v>
      </c>
      <c r="X126" s="1" t="s">
        <v>4060</v>
      </c>
      <c r="Y126" s="1" t="s">
        <v>434</v>
      </c>
      <c r="Z126" s="1" t="s">
        <v>2332</v>
      </c>
      <c r="AC126" s="1">
        <v>32</v>
      </c>
      <c r="AD126" s="1" t="s">
        <v>435</v>
      </c>
      <c r="AE126" s="1" t="s">
        <v>2414</v>
      </c>
      <c r="AJ126" s="1" t="s">
        <v>17</v>
      </c>
      <c r="AK126" s="1" t="s">
        <v>2467</v>
      </c>
      <c r="AL126" s="1" t="s">
        <v>436</v>
      </c>
      <c r="AM126" s="1" t="s">
        <v>2515</v>
      </c>
      <c r="AT126" s="1" t="s">
        <v>42</v>
      </c>
      <c r="AU126" s="1" t="s">
        <v>2523</v>
      </c>
      <c r="AV126" s="1" t="s">
        <v>437</v>
      </c>
      <c r="AW126" s="1" t="s">
        <v>2624</v>
      </c>
      <c r="BG126" s="1" t="s">
        <v>42</v>
      </c>
      <c r="BH126" s="1" t="s">
        <v>2523</v>
      </c>
      <c r="BI126" s="1" t="s">
        <v>438</v>
      </c>
      <c r="BJ126" s="1" t="s">
        <v>2976</v>
      </c>
      <c r="BK126" s="1" t="s">
        <v>42</v>
      </c>
      <c r="BL126" s="1" t="s">
        <v>2523</v>
      </c>
      <c r="BM126" s="1" t="s">
        <v>439</v>
      </c>
      <c r="BN126" s="1" t="s">
        <v>3171</v>
      </c>
      <c r="BO126" s="1" t="s">
        <v>42</v>
      </c>
      <c r="BP126" s="1" t="s">
        <v>2523</v>
      </c>
      <c r="BQ126" s="1" t="s">
        <v>440</v>
      </c>
      <c r="BR126" s="1" t="s">
        <v>3492</v>
      </c>
      <c r="BS126" s="1" t="s">
        <v>100</v>
      </c>
      <c r="BT126" s="1" t="s">
        <v>3468</v>
      </c>
    </row>
    <row r="127" spans="1:33" ht="13.5" customHeight="1">
      <c r="A127" s="6" t="str">
        <f t="shared" si="8"/>
        <v>1837_옥포면_0011</v>
      </c>
      <c r="B127" s="2">
        <v>1837</v>
      </c>
      <c r="C127" s="2" t="s">
        <v>4061</v>
      </c>
      <c r="D127" s="2" t="s">
        <v>3422</v>
      </c>
      <c r="E127" s="2">
        <v>126</v>
      </c>
      <c r="F127" s="1">
        <v>1</v>
      </c>
      <c r="G127" s="1" t="s">
        <v>3420</v>
      </c>
      <c r="H127" s="1" t="s">
        <v>3421</v>
      </c>
      <c r="I127" s="1">
        <v>7</v>
      </c>
      <c r="L127" s="1">
        <v>1</v>
      </c>
      <c r="M127" s="2" t="s">
        <v>3643</v>
      </c>
      <c r="N127" s="2" t="s">
        <v>3644</v>
      </c>
      <c r="S127" s="1" t="s">
        <v>111</v>
      </c>
      <c r="T127" s="1" t="s">
        <v>1916</v>
      </c>
      <c r="W127" s="1" t="s">
        <v>94</v>
      </c>
      <c r="X127" s="1" t="s">
        <v>4062</v>
      </c>
      <c r="Y127" s="1" t="s">
        <v>50</v>
      </c>
      <c r="Z127" s="1" t="s">
        <v>1995</v>
      </c>
      <c r="AF127" s="1" t="s">
        <v>287</v>
      </c>
      <c r="AG127" s="1" t="s">
        <v>1971</v>
      </c>
    </row>
    <row r="128" spans="1:72" ht="13.5" customHeight="1">
      <c r="A128" s="6" t="str">
        <f t="shared" si="8"/>
        <v>1837_옥포면_0011</v>
      </c>
      <c r="B128" s="2">
        <v>1837</v>
      </c>
      <c r="C128" s="2" t="s">
        <v>4063</v>
      </c>
      <c r="D128" s="2" t="s">
        <v>3422</v>
      </c>
      <c r="E128" s="2">
        <v>127</v>
      </c>
      <c r="F128" s="1">
        <v>1</v>
      </c>
      <c r="G128" s="1" t="s">
        <v>3420</v>
      </c>
      <c r="H128" s="1" t="s">
        <v>3421</v>
      </c>
      <c r="I128" s="1">
        <v>7</v>
      </c>
      <c r="L128" s="1">
        <v>1</v>
      </c>
      <c r="M128" s="2" t="s">
        <v>3643</v>
      </c>
      <c r="N128" s="2" t="s">
        <v>3644</v>
      </c>
      <c r="S128" s="1" t="s">
        <v>48</v>
      </c>
      <c r="T128" s="1" t="s">
        <v>1911</v>
      </c>
      <c r="W128" s="1" t="s">
        <v>38</v>
      </c>
      <c r="X128" s="1" t="s">
        <v>4064</v>
      </c>
      <c r="Y128" s="1" t="s">
        <v>50</v>
      </c>
      <c r="Z128" s="1" t="s">
        <v>1995</v>
      </c>
      <c r="AC128" s="1">
        <v>35</v>
      </c>
      <c r="AD128" s="1" t="s">
        <v>64</v>
      </c>
      <c r="AE128" s="1" t="s">
        <v>2397</v>
      </c>
      <c r="AJ128" s="1" t="s">
        <v>52</v>
      </c>
      <c r="AK128" s="1" t="s">
        <v>2466</v>
      </c>
      <c r="AL128" s="1" t="s">
        <v>41</v>
      </c>
      <c r="AM128" s="1" t="s">
        <v>2506</v>
      </c>
      <c r="AT128" s="1" t="s">
        <v>42</v>
      </c>
      <c r="AU128" s="1" t="s">
        <v>2523</v>
      </c>
      <c r="AV128" s="1" t="s">
        <v>280</v>
      </c>
      <c r="AW128" s="1" t="s">
        <v>2142</v>
      </c>
      <c r="BG128" s="1" t="s">
        <v>42</v>
      </c>
      <c r="BH128" s="1" t="s">
        <v>2523</v>
      </c>
      <c r="BI128" s="1" t="s">
        <v>281</v>
      </c>
      <c r="BJ128" s="1" t="s">
        <v>2975</v>
      </c>
      <c r="BK128" s="1" t="s">
        <v>42</v>
      </c>
      <c r="BL128" s="1" t="s">
        <v>2523</v>
      </c>
      <c r="BM128" s="1" t="s">
        <v>45</v>
      </c>
      <c r="BN128" s="1" t="s">
        <v>3153</v>
      </c>
      <c r="BO128" s="1" t="s">
        <v>42</v>
      </c>
      <c r="BP128" s="1" t="s">
        <v>2523</v>
      </c>
      <c r="BQ128" s="1" t="s">
        <v>282</v>
      </c>
      <c r="BR128" s="1" t="s">
        <v>3350</v>
      </c>
      <c r="BS128" s="1" t="s">
        <v>139</v>
      </c>
      <c r="BT128" s="1" t="s">
        <v>2468</v>
      </c>
    </row>
    <row r="129" spans="1:31" ht="13.5" customHeight="1">
      <c r="A129" s="6" t="str">
        <f t="shared" si="8"/>
        <v>1837_옥포면_0011</v>
      </c>
      <c r="B129" s="2">
        <v>1837</v>
      </c>
      <c r="C129" s="2" t="s">
        <v>3993</v>
      </c>
      <c r="D129" s="2" t="s">
        <v>3422</v>
      </c>
      <c r="E129" s="2">
        <v>128</v>
      </c>
      <c r="F129" s="1">
        <v>1</v>
      </c>
      <c r="G129" s="1" t="s">
        <v>3420</v>
      </c>
      <c r="H129" s="1" t="s">
        <v>3421</v>
      </c>
      <c r="I129" s="1">
        <v>7</v>
      </c>
      <c r="L129" s="1">
        <v>1</v>
      </c>
      <c r="M129" s="2" t="s">
        <v>3643</v>
      </c>
      <c r="N129" s="2" t="s">
        <v>3644</v>
      </c>
      <c r="S129" s="1" t="s">
        <v>441</v>
      </c>
      <c r="T129" s="1" t="s">
        <v>1919</v>
      </c>
      <c r="W129" s="1" t="s">
        <v>230</v>
      </c>
      <c r="X129" s="1" t="s">
        <v>1958</v>
      </c>
      <c r="Y129" s="1" t="s">
        <v>50</v>
      </c>
      <c r="Z129" s="1" t="s">
        <v>1995</v>
      </c>
      <c r="AC129" s="1">
        <v>61</v>
      </c>
      <c r="AD129" s="1" t="s">
        <v>442</v>
      </c>
      <c r="AE129" s="1" t="s">
        <v>2420</v>
      </c>
    </row>
    <row r="130" spans="1:33" ht="13.5" customHeight="1">
      <c r="A130" s="6" t="str">
        <f t="shared" si="8"/>
        <v>1837_옥포면_0011</v>
      </c>
      <c r="B130" s="2">
        <v>1837</v>
      </c>
      <c r="C130" s="2" t="s">
        <v>4063</v>
      </c>
      <c r="D130" s="2" t="s">
        <v>3422</v>
      </c>
      <c r="E130" s="2">
        <v>129</v>
      </c>
      <c r="F130" s="1">
        <v>1</v>
      </c>
      <c r="G130" s="1" t="s">
        <v>3420</v>
      </c>
      <c r="H130" s="1" t="s">
        <v>3421</v>
      </c>
      <c r="I130" s="1">
        <v>7</v>
      </c>
      <c r="L130" s="1">
        <v>1</v>
      </c>
      <c r="M130" s="2" t="s">
        <v>3643</v>
      </c>
      <c r="N130" s="2" t="s">
        <v>3644</v>
      </c>
      <c r="S130" s="1" t="s">
        <v>443</v>
      </c>
      <c r="T130" s="1" t="s">
        <v>1924</v>
      </c>
      <c r="U130" s="1" t="s">
        <v>37</v>
      </c>
      <c r="V130" s="1" t="s">
        <v>1928</v>
      </c>
      <c r="Y130" s="1" t="s">
        <v>444</v>
      </c>
      <c r="Z130" s="1" t="s">
        <v>2331</v>
      </c>
      <c r="AC130" s="1">
        <v>27</v>
      </c>
      <c r="AD130" s="1" t="s">
        <v>186</v>
      </c>
      <c r="AE130" s="1" t="s">
        <v>2429</v>
      </c>
      <c r="AF130" s="1" t="s">
        <v>338</v>
      </c>
      <c r="AG130" s="1" t="s">
        <v>2455</v>
      </c>
    </row>
    <row r="131" spans="1:33" ht="13.5" customHeight="1">
      <c r="A131" s="6" t="str">
        <f t="shared" si="8"/>
        <v>1837_옥포면_0011</v>
      </c>
      <c r="B131" s="2">
        <v>1837</v>
      </c>
      <c r="C131" s="2" t="s">
        <v>4063</v>
      </c>
      <c r="D131" s="2" t="s">
        <v>3422</v>
      </c>
      <c r="E131" s="2">
        <v>130</v>
      </c>
      <c r="F131" s="1">
        <v>1</v>
      </c>
      <c r="G131" s="1" t="s">
        <v>3420</v>
      </c>
      <c r="H131" s="1" t="s">
        <v>3421</v>
      </c>
      <c r="I131" s="1">
        <v>7</v>
      </c>
      <c r="L131" s="1">
        <v>1</v>
      </c>
      <c r="M131" s="2" t="s">
        <v>3643</v>
      </c>
      <c r="N131" s="2" t="s">
        <v>3644</v>
      </c>
      <c r="S131" s="1" t="s">
        <v>445</v>
      </c>
      <c r="T131" s="1" t="s">
        <v>1923</v>
      </c>
      <c r="W131" s="1" t="s">
        <v>38</v>
      </c>
      <c r="X131" s="1" t="s">
        <v>4064</v>
      </c>
      <c r="Y131" s="1" t="s">
        <v>50</v>
      </c>
      <c r="Z131" s="1" t="s">
        <v>1995</v>
      </c>
      <c r="AC131" s="1">
        <v>28</v>
      </c>
      <c r="AD131" s="1" t="s">
        <v>446</v>
      </c>
      <c r="AE131" s="1" t="s">
        <v>2424</v>
      </c>
      <c r="AF131" s="1" t="s">
        <v>338</v>
      </c>
      <c r="AG131" s="1" t="s">
        <v>2455</v>
      </c>
    </row>
    <row r="132" spans="1:33" ht="13.5" customHeight="1">
      <c r="A132" s="6" t="str">
        <f t="shared" si="8"/>
        <v>1837_옥포면_0011</v>
      </c>
      <c r="B132" s="2">
        <v>1837</v>
      </c>
      <c r="C132" s="2" t="s">
        <v>4063</v>
      </c>
      <c r="D132" s="2" t="s">
        <v>3422</v>
      </c>
      <c r="E132" s="2">
        <v>131</v>
      </c>
      <c r="F132" s="1">
        <v>1</v>
      </c>
      <c r="G132" s="1" t="s">
        <v>3420</v>
      </c>
      <c r="H132" s="1" t="s">
        <v>3421</v>
      </c>
      <c r="I132" s="1">
        <v>7</v>
      </c>
      <c r="L132" s="1">
        <v>1</v>
      </c>
      <c r="M132" s="2" t="s">
        <v>3643</v>
      </c>
      <c r="N132" s="2" t="s">
        <v>3644</v>
      </c>
      <c r="S132" s="1" t="s">
        <v>59</v>
      </c>
      <c r="T132" s="1" t="s">
        <v>1912</v>
      </c>
      <c r="U132" s="1" t="s">
        <v>37</v>
      </c>
      <c r="V132" s="1" t="s">
        <v>1928</v>
      </c>
      <c r="Y132" s="1" t="s">
        <v>447</v>
      </c>
      <c r="Z132" s="1" t="s">
        <v>2330</v>
      </c>
      <c r="AC132" s="1">
        <v>15</v>
      </c>
      <c r="AD132" s="1" t="s">
        <v>66</v>
      </c>
      <c r="AE132" s="1" t="s">
        <v>2419</v>
      </c>
      <c r="AF132" s="1" t="s">
        <v>338</v>
      </c>
      <c r="AG132" s="1" t="s">
        <v>2455</v>
      </c>
    </row>
    <row r="133" spans="1:31" ht="13.5" customHeight="1">
      <c r="A133" s="6" t="str">
        <f t="shared" si="8"/>
        <v>1837_옥포면_0011</v>
      </c>
      <c r="B133" s="2">
        <v>1837</v>
      </c>
      <c r="C133" s="2" t="s">
        <v>4063</v>
      </c>
      <c r="D133" s="2" t="s">
        <v>3422</v>
      </c>
      <c r="E133" s="2">
        <v>132</v>
      </c>
      <c r="F133" s="1">
        <v>1</v>
      </c>
      <c r="G133" s="1" t="s">
        <v>3420</v>
      </c>
      <c r="H133" s="1" t="s">
        <v>3421</v>
      </c>
      <c r="I133" s="1">
        <v>7</v>
      </c>
      <c r="L133" s="1">
        <v>1</v>
      </c>
      <c r="M133" s="2" t="s">
        <v>3643</v>
      </c>
      <c r="N133" s="2" t="s">
        <v>3644</v>
      </c>
      <c r="T133" s="1" t="s">
        <v>4065</v>
      </c>
      <c r="U133" s="1" t="s">
        <v>67</v>
      </c>
      <c r="V133" s="1" t="s">
        <v>1927</v>
      </c>
      <c r="Y133" s="1" t="s">
        <v>448</v>
      </c>
      <c r="Z133" s="1" t="s">
        <v>2329</v>
      </c>
      <c r="AC133" s="1">
        <v>55</v>
      </c>
      <c r="AD133" s="1" t="s">
        <v>449</v>
      </c>
      <c r="AE133" s="1" t="s">
        <v>2438</v>
      </c>
    </row>
    <row r="134" spans="1:58" ht="13.5" customHeight="1">
      <c r="A134" s="6" t="str">
        <f t="shared" si="8"/>
        <v>1837_옥포면_0011</v>
      </c>
      <c r="B134" s="2">
        <v>1837</v>
      </c>
      <c r="C134" s="2" t="s">
        <v>4063</v>
      </c>
      <c r="D134" s="2" t="s">
        <v>3422</v>
      </c>
      <c r="E134" s="2">
        <v>133</v>
      </c>
      <c r="F134" s="1">
        <v>1</v>
      </c>
      <c r="G134" s="1" t="s">
        <v>3420</v>
      </c>
      <c r="H134" s="1" t="s">
        <v>3421</v>
      </c>
      <c r="I134" s="1">
        <v>7</v>
      </c>
      <c r="L134" s="1">
        <v>1</v>
      </c>
      <c r="M134" s="2" t="s">
        <v>3643</v>
      </c>
      <c r="N134" s="2" t="s">
        <v>3644</v>
      </c>
      <c r="T134" s="1" t="s">
        <v>4065</v>
      </c>
      <c r="U134" s="1" t="s">
        <v>450</v>
      </c>
      <c r="V134" s="1" t="s">
        <v>1943</v>
      </c>
      <c r="Y134" s="1" t="s">
        <v>451</v>
      </c>
      <c r="Z134" s="1" t="s">
        <v>2328</v>
      </c>
      <c r="AC134" s="1">
        <v>28</v>
      </c>
      <c r="AD134" s="1" t="s">
        <v>446</v>
      </c>
      <c r="AE134" s="1" t="s">
        <v>2424</v>
      </c>
      <c r="BC134" s="1" t="s">
        <v>4066</v>
      </c>
      <c r="BE134" s="1" t="s">
        <v>4067</v>
      </c>
      <c r="BF134" s="1" t="s">
        <v>4068</v>
      </c>
    </row>
    <row r="135" spans="1:31" ht="13.5" customHeight="1">
      <c r="A135" s="6" t="str">
        <f t="shared" si="8"/>
        <v>1837_옥포면_0011</v>
      </c>
      <c r="B135" s="2">
        <v>1837</v>
      </c>
      <c r="C135" s="2" t="s">
        <v>4063</v>
      </c>
      <c r="D135" s="2" t="s">
        <v>3422</v>
      </c>
      <c r="E135" s="2">
        <v>134</v>
      </c>
      <c r="F135" s="1">
        <v>1</v>
      </c>
      <c r="G135" s="1" t="s">
        <v>3420</v>
      </c>
      <c r="H135" s="1" t="s">
        <v>3421</v>
      </c>
      <c r="I135" s="1">
        <v>7</v>
      </c>
      <c r="L135" s="1">
        <v>1</v>
      </c>
      <c r="M135" s="2" t="s">
        <v>3643</v>
      </c>
      <c r="N135" s="2" t="s">
        <v>3644</v>
      </c>
      <c r="T135" s="1" t="s">
        <v>4065</v>
      </c>
      <c r="U135" s="1" t="s">
        <v>67</v>
      </c>
      <c r="V135" s="1" t="s">
        <v>1927</v>
      </c>
      <c r="Y135" s="1" t="s">
        <v>452</v>
      </c>
      <c r="Z135" s="1" t="s">
        <v>2327</v>
      </c>
      <c r="AC135" s="1">
        <v>17</v>
      </c>
      <c r="AD135" s="1" t="s">
        <v>400</v>
      </c>
      <c r="AE135" s="1" t="s">
        <v>2410</v>
      </c>
    </row>
    <row r="136" spans="1:72" ht="13.5" customHeight="1">
      <c r="A136" s="6" t="str">
        <f t="shared" si="8"/>
        <v>1837_옥포면_0011</v>
      </c>
      <c r="B136" s="2">
        <v>1837</v>
      </c>
      <c r="C136" s="2" t="s">
        <v>4063</v>
      </c>
      <c r="D136" s="2" t="s">
        <v>3422</v>
      </c>
      <c r="E136" s="2">
        <v>135</v>
      </c>
      <c r="F136" s="1">
        <v>1</v>
      </c>
      <c r="G136" s="1" t="s">
        <v>3420</v>
      </c>
      <c r="H136" s="1" t="s">
        <v>3421</v>
      </c>
      <c r="I136" s="1">
        <v>7</v>
      </c>
      <c r="L136" s="1">
        <v>2</v>
      </c>
      <c r="M136" s="2" t="s">
        <v>3645</v>
      </c>
      <c r="N136" s="2" t="s">
        <v>3646</v>
      </c>
      <c r="T136" s="1" t="s">
        <v>4069</v>
      </c>
      <c r="U136" s="1" t="s">
        <v>37</v>
      </c>
      <c r="V136" s="1" t="s">
        <v>1928</v>
      </c>
      <c r="W136" s="1" t="s">
        <v>38</v>
      </c>
      <c r="X136" s="1" t="s">
        <v>4070</v>
      </c>
      <c r="Y136" s="1" t="s">
        <v>453</v>
      </c>
      <c r="Z136" s="1" t="s">
        <v>2326</v>
      </c>
      <c r="AC136" s="1">
        <v>52</v>
      </c>
      <c r="AD136" s="1" t="s">
        <v>279</v>
      </c>
      <c r="AE136" s="1" t="s">
        <v>2400</v>
      </c>
      <c r="AJ136" s="1" t="s">
        <v>17</v>
      </c>
      <c r="AK136" s="1" t="s">
        <v>2467</v>
      </c>
      <c r="AL136" s="1" t="s">
        <v>41</v>
      </c>
      <c r="AM136" s="1" t="s">
        <v>2506</v>
      </c>
      <c r="AT136" s="1" t="s">
        <v>42</v>
      </c>
      <c r="AU136" s="1" t="s">
        <v>2523</v>
      </c>
      <c r="AV136" s="1" t="s">
        <v>454</v>
      </c>
      <c r="AW136" s="1" t="s">
        <v>2616</v>
      </c>
      <c r="AX136" s="1" t="s">
        <v>42</v>
      </c>
      <c r="AY136" s="1" t="s">
        <v>2523</v>
      </c>
      <c r="AZ136" s="1" t="s">
        <v>43</v>
      </c>
      <c r="BA136" s="1" t="s">
        <v>2724</v>
      </c>
      <c r="BG136" s="1" t="s">
        <v>42</v>
      </c>
      <c r="BH136" s="1" t="s">
        <v>2523</v>
      </c>
      <c r="BI136" s="1" t="s">
        <v>44</v>
      </c>
      <c r="BJ136" s="1" t="s">
        <v>2956</v>
      </c>
      <c r="BK136" s="1" t="s">
        <v>42</v>
      </c>
      <c r="BL136" s="1" t="s">
        <v>2523</v>
      </c>
      <c r="BM136" s="1" t="s">
        <v>45</v>
      </c>
      <c r="BN136" s="1" t="s">
        <v>3153</v>
      </c>
      <c r="BO136" s="1" t="s">
        <v>42</v>
      </c>
      <c r="BP136" s="1" t="s">
        <v>2523</v>
      </c>
      <c r="BQ136" s="1" t="s">
        <v>455</v>
      </c>
      <c r="BR136" s="1" t="s">
        <v>3502</v>
      </c>
      <c r="BS136" s="1" t="s">
        <v>135</v>
      </c>
      <c r="BT136" s="1" t="s">
        <v>2489</v>
      </c>
    </row>
    <row r="137" spans="1:72" ht="13.5" customHeight="1">
      <c r="A137" s="6" t="str">
        <f t="shared" si="8"/>
        <v>1837_옥포면_0011</v>
      </c>
      <c r="B137" s="2">
        <v>1837</v>
      </c>
      <c r="C137" s="2" t="s">
        <v>4071</v>
      </c>
      <c r="D137" s="2" t="s">
        <v>3422</v>
      </c>
      <c r="E137" s="2">
        <v>136</v>
      </c>
      <c r="F137" s="1">
        <v>1</v>
      </c>
      <c r="G137" s="1" t="s">
        <v>3420</v>
      </c>
      <c r="H137" s="1" t="s">
        <v>3421</v>
      </c>
      <c r="I137" s="1">
        <v>7</v>
      </c>
      <c r="L137" s="1">
        <v>2</v>
      </c>
      <c r="M137" s="2" t="s">
        <v>3645</v>
      </c>
      <c r="N137" s="2" t="s">
        <v>3646</v>
      </c>
      <c r="S137" s="1" t="s">
        <v>48</v>
      </c>
      <c r="T137" s="1" t="s">
        <v>1911</v>
      </c>
      <c r="W137" s="1" t="s">
        <v>63</v>
      </c>
      <c r="X137" s="1" t="s">
        <v>1965</v>
      </c>
      <c r="Y137" s="1" t="s">
        <v>50</v>
      </c>
      <c r="Z137" s="1" t="s">
        <v>1995</v>
      </c>
      <c r="AC137" s="1">
        <v>52</v>
      </c>
      <c r="AD137" s="1" t="s">
        <v>279</v>
      </c>
      <c r="AE137" s="1" t="s">
        <v>2400</v>
      </c>
      <c r="AJ137" s="1" t="s">
        <v>52</v>
      </c>
      <c r="AK137" s="1" t="s">
        <v>2466</v>
      </c>
      <c r="AL137" s="1" t="s">
        <v>133</v>
      </c>
      <c r="AM137" s="1" t="s">
        <v>2480</v>
      </c>
      <c r="AT137" s="1" t="s">
        <v>42</v>
      </c>
      <c r="AU137" s="1" t="s">
        <v>2523</v>
      </c>
      <c r="AV137" s="1" t="s">
        <v>456</v>
      </c>
      <c r="AW137" s="1" t="s">
        <v>2740</v>
      </c>
      <c r="BG137" s="1" t="s">
        <v>42</v>
      </c>
      <c r="BH137" s="1" t="s">
        <v>2523</v>
      </c>
      <c r="BI137" s="1" t="s">
        <v>457</v>
      </c>
      <c r="BJ137" s="1" t="s">
        <v>2974</v>
      </c>
      <c r="BK137" s="1" t="s">
        <v>42</v>
      </c>
      <c r="BL137" s="1" t="s">
        <v>2523</v>
      </c>
      <c r="BM137" s="1" t="s">
        <v>458</v>
      </c>
      <c r="BN137" s="1" t="s">
        <v>3170</v>
      </c>
      <c r="BO137" s="1" t="s">
        <v>42</v>
      </c>
      <c r="BP137" s="1" t="s">
        <v>2523</v>
      </c>
      <c r="BQ137" s="1" t="s">
        <v>459</v>
      </c>
      <c r="BR137" s="1" t="s">
        <v>3561</v>
      </c>
      <c r="BS137" s="1" t="s">
        <v>135</v>
      </c>
      <c r="BT137" s="1" t="s">
        <v>2489</v>
      </c>
    </row>
    <row r="138" spans="1:31" ht="13.5" customHeight="1">
      <c r="A138" s="6" t="str">
        <f t="shared" si="8"/>
        <v>1837_옥포면_0011</v>
      </c>
      <c r="B138" s="2">
        <v>1837</v>
      </c>
      <c r="C138" s="2" t="s">
        <v>3933</v>
      </c>
      <c r="D138" s="2" t="s">
        <v>3422</v>
      </c>
      <c r="E138" s="2">
        <v>137</v>
      </c>
      <c r="F138" s="1">
        <v>1</v>
      </c>
      <c r="G138" s="1" t="s">
        <v>3420</v>
      </c>
      <c r="H138" s="1" t="s">
        <v>3421</v>
      </c>
      <c r="I138" s="1">
        <v>7</v>
      </c>
      <c r="L138" s="1">
        <v>2</v>
      </c>
      <c r="M138" s="2" t="s">
        <v>3645</v>
      </c>
      <c r="N138" s="2" t="s">
        <v>3646</v>
      </c>
      <c r="T138" s="1" t="s">
        <v>4072</v>
      </c>
      <c r="U138" s="1" t="s">
        <v>67</v>
      </c>
      <c r="V138" s="1" t="s">
        <v>1927</v>
      </c>
      <c r="Y138" s="1" t="s">
        <v>460</v>
      </c>
      <c r="Z138" s="1" t="s">
        <v>2325</v>
      </c>
      <c r="AC138" s="1">
        <v>30</v>
      </c>
      <c r="AD138" s="1" t="s">
        <v>461</v>
      </c>
      <c r="AE138" s="1" t="s">
        <v>2035</v>
      </c>
    </row>
    <row r="139" spans="1:72" ht="13.5" customHeight="1">
      <c r="A139" s="6" t="str">
        <f t="shared" si="8"/>
        <v>1837_옥포면_0011</v>
      </c>
      <c r="B139" s="2">
        <v>1837</v>
      </c>
      <c r="C139" s="2" t="s">
        <v>4073</v>
      </c>
      <c r="D139" s="2" t="s">
        <v>3422</v>
      </c>
      <c r="E139" s="2">
        <v>138</v>
      </c>
      <c r="F139" s="1">
        <v>1</v>
      </c>
      <c r="G139" s="1" t="s">
        <v>3420</v>
      </c>
      <c r="H139" s="1" t="s">
        <v>3421</v>
      </c>
      <c r="I139" s="1">
        <v>7</v>
      </c>
      <c r="L139" s="1">
        <v>3</v>
      </c>
      <c r="M139" s="2" t="s">
        <v>432</v>
      </c>
      <c r="N139" s="2" t="s">
        <v>1882</v>
      </c>
      <c r="T139" s="1" t="s">
        <v>4074</v>
      </c>
      <c r="U139" s="1" t="s">
        <v>169</v>
      </c>
      <c r="V139" s="1" t="s">
        <v>1929</v>
      </c>
      <c r="W139" s="1" t="s">
        <v>63</v>
      </c>
      <c r="X139" s="1" t="s">
        <v>1965</v>
      </c>
      <c r="Y139" s="1" t="s">
        <v>462</v>
      </c>
      <c r="Z139" s="1" t="s">
        <v>2324</v>
      </c>
      <c r="AC139" s="1">
        <v>62</v>
      </c>
      <c r="AD139" s="1" t="s">
        <v>463</v>
      </c>
      <c r="AE139" s="1" t="s">
        <v>2451</v>
      </c>
      <c r="AJ139" s="1" t="s">
        <v>17</v>
      </c>
      <c r="AK139" s="1" t="s">
        <v>2467</v>
      </c>
      <c r="AL139" s="1" t="s">
        <v>133</v>
      </c>
      <c r="AM139" s="1" t="s">
        <v>2480</v>
      </c>
      <c r="AT139" s="1" t="s">
        <v>169</v>
      </c>
      <c r="AU139" s="1" t="s">
        <v>1929</v>
      </c>
      <c r="AV139" s="1" t="s">
        <v>464</v>
      </c>
      <c r="AW139" s="1" t="s">
        <v>2731</v>
      </c>
      <c r="BG139" s="1" t="s">
        <v>169</v>
      </c>
      <c r="BH139" s="1" t="s">
        <v>1929</v>
      </c>
      <c r="BI139" s="1" t="s">
        <v>131</v>
      </c>
      <c r="BJ139" s="1" t="s">
        <v>2611</v>
      </c>
      <c r="BK139" s="1" t="s">
        <v>169</v>
      </c>
      <c r="BL139" s="1" t="s">
        <v>1929</v>
      </c>
      <c r="BM139" s="1" t="s">
        <v>465</v>
      </c>
      <c r="BN139" s="1" t="s">
        <v>3169</v>
      </c>
      <c r="BO139" s="1" t="s">
        <v>169</v>
      </c>
      <c r="BP139" s="1" t="s">
        <v>1929</v>
      </c>
      <c r="BQ139" s="1" t="s">
        <v>466</v>
      </c>
      <c r="BR139" s="1" t="s">
        <v>3342</v>
      </c>
      <c r="BS139" s="1" t="s">
        <v>257</v>
      </c>
      <c r="BT139" s="1" t="s">
        <v>2517</v>
      </c>
    </row>
    <row r="140" spans="1:72" ht="13.5" customHeight="1">
      <c r="A140" s="6" t="str">
        <f t="shared" si="8"/>
        <v>1837_옥포면_0011</v>
      </c>
      <c r="B140" s="2">
        <v>1837</v>
      </c>
      <c r="C140" s="2" t="s">
        <v>3930</v>
      </c>
      <c r="D140" s="2" t="s">
        <v>3422</v>
      </c>
      <c r="E140" s="2">
        <v>139</v>
      </c>
      <c r="F140" s="1">
        <v>1</v>
      </c>
      <c r="G140" s="1" t="s">
        <v>3420</v>
      </c>
      <c r="H140" s="1" t="s">
        <v>3421</v>
      </c>
      <c r="I140" s="1">
        <v>7</v>
      </c>
      <c r="L140" s="1">
        <v>3</v>
      </c>
      <c r="M140" s="2" t="s">
        <v>432</v>
      </c>
      <c r="N140" s="2" t="s">
        <v>1882</v>
      </c>
      <c r="S140" s="1" t="s">
        <v>48</v>
      </c>
      <c r="T140" s="1" t="s">
        <v>1911</v>
      </c>
      <c r="AC140" s="1">
        <v>62</v>
      </c>
      <c r="AD140" s="1" t="s">
        <v>463</v>
      </c>
      <c r="AE140" s="1" t="s">
        <v>2451</v>
      </c>
      <c r="AJ140" s="1" t="s">
        <v>17</v>
      </c>
      <c r="AK140" s="1" t="s">
        <v>2467</v>
      </c>
      <c r="AL140" s="1" t="s">
        <v>135</v>
      </c>
      <c r="AM140" s="1" t="s">
        <v>2489</v>
      </c>
      <c r="AT140" s="1" t="s">
        <v>169</v>
      </c>
      <c r="AU140" s="1" t="s">
        <v>1929</v>
      </c>
      <c r="AV140" s="1" t="s">
        <v>467</v>
      </c>
      <c r="AW140" s="1" t="s">
        <v>2739</v>
      </c>
      <c r="BG140" s="1" t="s">
        <v>169</v>
      </c>
      <c r="BH140" s="1" t="s">
        <v>1929</v>
      </c>
      <c r="BI140" s="1" t="s">
        <v>468</v>
      </c>
      <c r="BJ140" s="1" t="s">
        <v>2973</v>
      </c>
      <c r="BK140" s="1" t="s">
        <v>169</v>
      </c>
      <c r="BL140" s="1" t="s">
        <v>1929</v>
      </c>
      <c r="BM140" s="1" t="s">
        <v>469</v>
      </c>
      <c r="BN140" s="1" t="s">
        <v>2387</v>
      </c>
      <c r="BO140" s="1" t="s">
        <v>169</v>
      </c>
      <c r="BP140" s="1" t="s">
        <v>1929</v>
      </c>
      <c r="BQ140" s="1" t="s">
        <v>470</v>
      </c>
      <c r="BR140" s="1" t="s">
        <v>3495</v>
      </c>
      <c r="BS140" s="1" t="s">
        <v>95</v>
      </c>
      <c r="BT140" s="1" t="s">
        <v>2510</v>
      </c>
    </row>
    <row r="141" spans="1:31" ht="13.5" customHeight="1">
      <c r="A141" s="6" t="str">
        <f t="shared" si="8"/>
        <v>1837_옥포면_0011</v>
      </c>
      <c r="B141" s="2">
        <v>1837</v>
      </c>
      <c r="C141" s="2" t="s">
        <v>4017</v>
      </c>
      <c r="D141" s="2" t="s">
        <v>3422</v>
      </c>
      <c r="E141" s="2">
        <v>140</v>
      </c>
      <c r="F141" s="1">
        <v>1</v>
      </c>
      <c r="G141" s="1" t="s">
        <v>3420</v>
      </c>
      <c r="H141" s="1" t="s">
        <v>3421</v>
      </c>
      <c r="I141" s="1">
        <v>7</v>
      </c>
      <c r="L141" s="1">
        <v>3</v>
      </c>
      <c r="M141" s="2" t="s">
        <v>432</v>
      </c>
      <c r="N141" s="2" t="s">
        <v>1882</v>
      </c>
      <c r="S141" s="1" t="s">
        <v>59</v>
      </c>
      <c r="T141" s="1" t="s">
        <v>1912</v>
      </c>
      <c r="U141" s="1" t="s">
        <v>471</v>
      </c>
      <c r="V141" s="1" t="s">
        <v>1936</v>
      </c>
      <c r="Y141" s="1" t="s">
        <v>472</v>
      </c>
      <c r="Z141" s="1" t="s">
        <v>2323</v>
      </c>
      <c r="AC141" s="1">
        <v>33</v>
      </c>
      <c r="AD141" s="1" t="s">
        <v>159</v>
      </c>
      <c r="AE141" s="1" t="s">
        <v>2433</v>
      </c>
    </row>
    <row r="142" spans="1:31" ht="13.5" customHeight="1">
      <c r="A142" s="6" t="str">
        <f t="shared" si="8"/>
        <v>1837_옥포면_0011</v>
      </c>
      <c r="B142" s="2">
        <v>1837</v>
      </c>
      <c r="C142" s="2" t="s">
        <v>4075</v>
      </c>
      <c r="D142" s="2" t="s">
        <v>3422</v>
      </c>
      <c r="E142" s="2">
        <v>141</v>
      </c>
      <c r="F142" s="1">
        <v>1</v>
      </c>
      <c r="G142" s="1" t="s">
        <v>3420</v>
      </c>
      <c r="H142" s="1" t="s">
        <v>3421</v>
      </c>
      <c r="I142" s="1">
        <v>7</v>
      </c>
      <c r="L142" s="1">
        <v>3</v>
      </c>
      <c r="M142" s="2" t="s">
        <v>432</v>
      </c>
      <c r="N142" s="2" t="s">
        <v>1882</v>
      </c>
      <c r="S142" s="1" t="s">
        <v>62</v>
      </c>
      <c r="T142" s="1" t="s">
        <v>1917</v>
      </c>
      <c r="W142" s="1" t="s">
        <v>473</v>
      </c>
      <c r="X142" s="1" t="s">
        <v>1967</v>
      </c>
      <c r="Y142" s="1" t="s">
        <v>10</v>
      </c>
      <c r="Z142" s="1" t="s">
        <v>1981</v>
      </c>
      <c r="AC142" s="1">
        <v>31</v>
      </c>
      <c r="AD142" s="1" t="s">
        <v>267</v>
      </c>
      <c r="AE142" s="1" t="s">
        <v>2416</v>
      </c>
    </row>
    <row r="143" spans="1:72" ht="13.5" customHeight="1">
      <c r="A143" s="6" t="str">
        <f t="shared" si="8"/>
        <v>1837_옥포면_0011</v>
      </c>
      <c r="B143" s="2">
        <v>1837</v>
      </c>
      <c r="C143" s="2" t="s">
        <v>4075</v>
      </c>
      <c r="D143" s="2" t="s">
        <v>3422</v>
      </c>
      <c r="E143" s="2">
        <v>142</v>
      </c>
      <c r="F143" s="1">
        <v>1</v>
      </c>
      <c r="G143" s="1" t="s">
        <v>3420</v>
      </c>
      <c r="H143" s="1" t="s">
        <v>3421</v>
      </c>
      <c r="I143" s="1">
        <v>7</v>
      </c>
      <c r="L143" s="1">
        <v>4</v>
      </c>
      <c r="M143" s="2" t="s">
        <v>3647</v>
      </c>
      <c r="N143" s="2" t="s">
        <v>3648</v>
      </c>
      <c r="Q143" s="1" t="s">
        <v>474</v>
      </c>
      <c r="R143" s="1" t="s">
        <v>1902</v>
      </c>
      <c r="T143" s="1" t="s">
        <v>4076</v>
      </c>
      <c r="U143" s="1" t="s">
        <v>475</v>
      </c>
      <c r="V143" s="1" t="s">
        <v>1940</v>
      </c>
      <c r="W143" s="1" t="s">
        <v>161</v>
      </c>
      <c r="X143" s="1" t="s">
        <v>1955</v>
      </c>
      <c r="Y143" s="1" t="s">
        <v>476</v>
      </c>
      <c r="Z143" s="1" t="s">
        <v>2322</v>
      </c>
      <c r="AC143" s="1">
        <v>50</v>
      </c>
      <c r="AD143" s="1" t="s">
        <v>199</v>
      </c>
      <c r="AE143" s="1" t="s">
        <v>2413</v>
      </c>
      <c r="AJ143" s="1" t="s">
        <v>17</v>
      </c>
      <c r="AK143" s="1" t="s">
        <v>2467</v>
      </c>
      <c r="AL143" s="1" t="s">
        <v>164</v>
      </c>
      <c r="AM143" s="1" t="s">
        <v>2469</v>
      </c>
      <c r="AT143" s="1" t="s">
        <v>241</v>
      </c>
      <c r="AU143" s="1" t="s">
        <v>2524</v>
      </c>
      <c r="AV143" s="1" t="s">
        <v>477</v>
      </c>
      <c r="AW143" s="1" t="s">
        <v>2738</v>
      </c>
      <c r="BG143" s="1" t="s">
        <v>241</v>
      </c>
      <c r="BH143" s="1" t="s">
        <v>2524</v>
      </c>
      <c r="BI143" s="1" t="s">
        <v>478</v>
      </c>
      <c r="BJ143" s="1" t="s">
        <v>2972</v>
      </c>
      <c r="BK143" s="1" t="s">
        <v>241</v>
      </c>
      <c r="BL143" s="1" t="s">
        <v>2524</v>
      </c>
      <c r="BM143" s="1" t="s">
        <v>479</v>
      </c>
      <c r="BN143" s="1" t="s">
        <v>3168</v>
      </c>
      <c r="BO143" s="1" t="s">
        <v>241</v>
      </c>
      <c r="BP143" s="1" t="s">
        <v>2524</v>
      </c>
      <c r="BQ143" s="1" t="s">
        <v>480</v>
      </c>
      <c r="BR143" s="1" t="s">
        <v>3349</v>
      </c>
      <c r="BS143" s="1" t="s">
        <v>257</v>
      </c>
      <c r="BT143" s="1" t="s">
        <v>2517</v>
      </c>
    </row>
    <row r="144" spans="1:72" ht="13.5" customHeight="1">
      <c r="A144" s="6" t="str">
        <f aca="true" t="shared" si="9" ref="A144:A160">HYPERLINK("http://kyu.snu.ac.kr/sdhj/index.jsp?type=hj/GK14719_00IH_0001_0012.jpg","1837_옥포면_0012")</f>
        <v>1837_옥포면_0012</v>
      </c>
      <c r="B144" s="2">
        <v>1837</v>
      </c>
      <c r="C144" s="2" t="s">
        <v>4077</v>
      </c>
      <c r="D144" s="2" t="s">
        <v>3422</v>
      </c>
      <c r="E144" s="2">
        <v>143</v>
      </c>
      <c r="F144" s="1">
        <v>1</v>
      </c>
      <c r="G144" s="1" t="s">
        <v>3420</v>
      </c>
      <c r="H144" s="1" t="s">
        <v>3421</v>
      </c>
      <c r="I144" s="1">
        <v>7</v>
      </c>
      <c r="L144" s="1">
        <v>4</v>
      </c>
      <c r="M144" s="2" t="s">
        <v>3647</v>
      </c>
      <c r="N144" s="2" t="s">
        <v>3648</v>
      </c>
      <c r="S144" s="1" t="s">
        <v>48</v>
      </c>
      <c r="T144" s="1" t="s">
        <v>1911</v>
      </c>
      <c r="W144" s="1" t="s">
        <v>38</v>
      </c>
      <c r="X144" s="1" t="s">
        <v>4078</v>
      </c>
      <c r="Y144" s="1" t="s">
        <v>10</v>
      </c>
      <c r="Z144" s="1" t="s">
        <v>1981</v>
      </c>
      <c r="AC144" s="1">
        <v>50</v>
      </c>
      <c r="AD144" s="1" t="s">
        <v>199</v>
      </c>
      <c r="AE144" s="1" t="s">
        <v>2413</v>
      </c>
      <c r="AJ144" s="1" t="s">
        <v>17</v>
      </c>
      <c r="AK144" s="1" t="s">
        <v>2467</v>
      </c>
      <c r="AL144" s="1" t="s">
        <v>204</v>
      </c>
      <c r="AM144" s="1" t="s">
        <v>3470</v>
      </c>
      <c r="AT144" s="1" t="s">
        <v>169</v>
      </c>
      <c r="AU144" s="1" t="s">
        <v>1929</v>
      </c>
      <c r="AV144" s="1" t="s">
        <v>481</v>
      </c>
      <c r="AW144" s="1" t="s">
        <v>2169</v>
      </c>
      <c r="BG144" s="1" t="s">
        <v>169</v>
      </c>
      <c r="BH144" s="1" t="s">
        <v>1929</v>
      </c>
      <c r="BI144" s="1" t="s">
        <v>482</v>
      </c>
      <c r="BJ144" s="1" t="s">
        <v>2971</v>
      </c>
      <c r="BK144" s="1" t="s">
        <v>169</v>
      </c>
      <c r="BL144" s="1" t="s">
        <v>1929</v>
      </c>
      <c r="BM144" s="1" t="s">
        <v>483</v>
      </c>
      <c r="BN144" s="1" t="s">
        <v>3167</v>
      </c>
      <c r="BO144" s="1" t="s">
        <v>169</v>
      </c>
      <c r="BP144" s="1" t="s">
        <v>1929</v>
      </c>
      <c r="BQ144" s="1" t="s">
        <v>484</v>
      </c>
      <c r="BR144" s="1" t="s">
        <v>3348</v>
      </c>
      <c r="BS144" s="1" t="s">
        <v>485</v>
      </c>
      <c r="BT144" s="1" t="s">
        <v>2474</v>
      </c>
    </row>
    <row r="145" spans="1:33" ht="13.5" customHeight="1">
      <c r="A145" s="6" t="str">
        <f t="shared" si="9"/>
        <v>1837_옥포면_0012</v>
      </c>
      <c r="B145" s="2">
        <v>1837</v>
      </c>
      <c r="C145" s="2" t="s">
        <v>4079</v>
      </c>
      <c r="D145" s="2" t="s">
        <v>3422</v>
      </c>
      <c r="E145" s="2">
        <v>144</v>
      </c>
      <c r="F145" s="1">
        <v>1</v>
      </c>
      <c r="G145" s="1" t="s">
        <v>3420</v>
      </c>
      <c r="H145" s="1" t="s">
        <v>3421</v>
      </c>
      <c r="I145" s="1">
        <v>7</v>
      </c>
      <c r="L145" s="1">
        <v>4</v>
      </c>
      <c r="M145" s="2" t="s">
        <v>3647</v>
      </c>
      <c r="N145" s="2" t="s">
        <v>3648</v>
      </c>
      <c r="S145" s="1" t="s">
        <v>59</v>
      </c>
      <c r="T145" s="1" t="s">
        <v>1912</v>
      </c>
      <c r="Y145" s="1" t="s">
        <v>486</v>
      </c>
      <c r="Z145" s="1" t="s">
        <v>2321</v>
      </c>
      <c r="AC145" s="1">
        <v>15</v>
      </c>
      <c r="AD145" s="1" t="s">
        <v>66</v>
      </c>
      <c r="AE145" s="1" t="s">
        <v>2419</v>
      </c>
      <c r="AF145" s="1" t="s">
        <v>338</v>
      </c>
      <c r="AG145" s="1" t="s">
        <v>2455</v>
      </c>
    </row>
    <row r="146" spans="1:72" ht="13.5" customHeight="1">
      <c r="A146" s="6" t="str">
        <f t="shared" si="9"/>
        <v>1837_옥포면_0012</v>
      </c>
      <c r="B146" s="2">
        <v>1837</v>
      </c>
      <c r="C146" s="2" t="s">
        <v>4080</v>
      </c>
      <c r="D146" s="2" t="s">
        <v>3422</v>
      </c>
      <c r="E146" s="2">
        <v>145</v>
      </c>
      <c r="F146" s="1">
        <v>1</v>
      </c>
      <c r="G146" s="1" t="s">
        <v>3420</v>
      </c>
      <c r="H146" s="1" t="s">
        <v>3421</v>
      </c>
      <c r="I146" s="1">
        <v>7</v>
      </c>
      <c r="L146" s="1">
        <v>5</v>
      </c>
      <c r="M146" s="2" t="s">
        <v>3649</v>
      </c>
      <c r="N146" s="2" t="s">
        <v>3650</v>
      </c>
      <c r="T146" s="1" t="s">
        <v>3973</v>
      </c>
      <c r="U146" s="1" t="s">
        <v>37</v>
      </c>
      <c r="V146" s="1" t="s">
        <v>1928</v>
      </c>
      <c r="W146" s="1" t="s">
        <v>230</v>
      </c>
      <c r="X146" s="1" t="s">
        <v>1958</v>
      </c>
      <c r="Y146" s="1" t="s">
        <v>487</v>
      </c>
      <c r="Z146" s="1" t="s">
        <v>2320</v>
      </c>
      <c r="AC146" s="1">
        <v>47</v>
      </c>
      <c r="AD146" s="1" t="s">
        <v>488</v>
      </c>
      <c r="AE146" s="1" t="s">
        <v>2442</v>
      </c>
      <c r="AJ146" s="1" t="s">
        <v>17</v>
      </c>
      <c r="AK146" s="1" t="s">
        <v>2467</v>
      </c>
      <c r="AL146" s="1" t="s">
        <v>58</v>
      </c>
      <c r="AM146" s="1" t="s">
        <v>2461</v>
      </c>
      <c r="AT146" s="1" t="s">
        <v>42</v>
      </c>
      <c r="AU146" s="1" t="s">
        <v>2523</v>
      </c>
      <c r="AV146" s="1" t="s">
        <v>489</v>
      </c>
      <c r="AW146" s="1" t="s">
        <v>2737</v>
      </c>
      <c r="BG146" s="1" t="s">
        <v>42</v>
      </c>
      <c r="BH146" s="1" t="s">
        <v>2523</v>
      </c>
      <c r="BI146" s="1" t="s">
        <v>259</v>
      </c>
      <c r="BJ146" s="1" t="s">
        <v>2970</v>
      </c>
      <c r="BK146" s="1" t="s">
        <v>42</v>
      </c>
      <c r="BL146" s="1" t="s">
        <v>2523</v>
      </c>
      <c r="BM146" s="1" t="s">
        <v>260</v>
      </c>
      <c r="BN146" s="1" t="s">
        <v>3166</v>
      </c>
      <c r="BO146" s="1" t="s">
        <v>42</v>
      </c>
      <c r="BP146" s="1" t="s">
        <v>2523</v>
      </c>
      <c r="BQ146" s="1" t="s">
        <v>490</v>
      </c>
      <c r="BR146" s="1" t="s">
        <v>3347</v>
      </c>
      <c r="BS146" s="1" t="s">
        <v>273</v>
      </c>
      <c r="BT146" s="1" t="s">
        <v>2493</v>
      </c>
    </row>
    <row r="147" spans="1:72" ht="13.5" customHeight="1">
      <c r="A147" s="6" t="str">
        <f t="shared" si="9"/>
        <v>1837_옥포면_0012</v>
      </c>
      <c r="B147" s="2">
        <v>1837</v>
      </c>
      <c r="C147" s="2" t="s">
        <v>3904</v>
      </c>
      <c r="D147" s="2" t="s">
        <v>3422</v>
      </c>
      <c r="E147" s="2">
        <v>146</v>
      </c>
      <c r="F147" s="1">
        <v>1</v>
      </c>
      <c r="G147" s="1" t="s">
        <v>3420</v>
      </c>
      <c r="H147" s="1" t="s">
        <v>3421</v>
      </c>
      <c r="I147" s="1">
        <v>7</v>
      </c>
      <c r="L147" s="1">
        <v>5</v>
      </c>
      <c r="M147" s="2" t="s">
        <v>3649</v>
      </c>
      <c r="N147" s="2" t="s">
        <v>3650</v>
      </c>
      <c r="S147" s="1" t="s">
        <v>48</v>
      </c>
      <c r="T147" s="1" t="s">
        <v>1911</v>
      </c>
      <c r="W147" s="1" t="s">
        <v>491</v>
      </c>
      <c r="X147" s="1" t="s">
        <v>1990</v>
      </c>
      <c r="Y147" s="1" t="s">
        <v>50</v>
      </c>
      <c r="Z147" s="1" t="s">
        <v>1995</v>
      </c>
      <c r="AC147" s="1">
        <v>37</v>
      </c>
      <c r="AD147" s="1" t="s">
        <v>163</v>
      </c>
      <c r="AE147" s="1" t="s">
        <v>2427</v>
      </c>
      <c r="AJ147" s="1" t="s">
        <v>52</v>
      </c>
      <c r="AK147" s="1" t="s">
        <v>2466</v>
      </c>
      <c r="AL147" s="1" t="s">
        <v>492</v>
      </c>
      <c r="AM147" s="1" t="s">
        <v>2514</v>
      </c>
      <c r="AT147" s="1" t="s">
        <v>42</v>
      </c>
      <c r="AU147" s="1" t="s">
        <v>2523</v>
      </c>
      <c r="AV147" s="1" t="s">
        <v>493</v>
      </c>
      <c r="AW147" s="1" t="s">
        <v>2736</v>
      </c>
      <c r="BG147" s="1" t="s">
        <v>42</v>
      </c>
      <c r="BH147" s="1" t="s">
        <v>2523</v>
      </c>
      <c r="BI147" s="1" t="s">
        <v>494</v>
      </c>
      <c r="BJ147" s="1" t="s">
        <v>2969</v>
      </c>
      <c r="BK147" s="1" t="s">
        <v>495</v>
      </c>
      <c r="BL147" s="1" t="s">
        <v>2782</v>
      </c>
      <c r="BM147" s="1" t="s">
        <v>496</v>
      </c>
      <c r="BN147" s="1" t="s">
        <v>3165</v>
      </c>
      <c r="BO147" s="1" t="s">
        <v>42</v>
      </c>
      <c r="BP147" s="1" t="s">
        <v>2523</v>
      </c>
      <c r="BQ147" s="1" t="s">
        <v>4081</v>
      </c>
      <c r="BR147" s="1" t="s">
        <v>3346</v>
      </c>
      <c r="BS147" s="1" t="s">
        <v>58</v>
      </c>
      <c r="BT147" s="1" t="s">
        <v>2461</v>
      </c>
    </row>
    <row r="148" spans="1:31" ht="13.5" customHeight="1">
      <c r="A148" s="6" t="str">
        <f t="shared" si="9"/>
        <v>1837_옥포면_0012</v>
      </c>
      <c r="B148" s="2">
        <v>1837</v>
      </c>
      <c r="C148" s="2" t="s">
        <v>4082</v>
      </c>
      <c r="D148" s="2" t="s">
        <v>3422</v>
      </c>
      <c r="E148" s="2">
        <v>147</v>
      </c>
      <c r="F148" s="1">
        <v>1</v>
      </c>
      <c r="G148" s="1" t="s">
        <v>3420</v>
      </c>
      <c r="H148" s="1" t="s">
        <v>3421</v>
      </c>
      <c r="I148" s="1">
        <v>7</v>
      </c>
      <c r="L148" s="1">
        <v>5</v>
      </c>
      <c r="M148" s="2" t="s">
        <v>3649</v>
      </c>
      <c r="N148" s="2" t="s">
        <v>3650</v>
      </c>
      <c r="T148" s="1" t="s">
        <v>3976</v>
      </c>
      <c r="U148" s="1" t="s">
        <v>67</v>
      </c>
      <c r="V148" s="1" t="s">
        <v>1927</v>
      </c>
      <c r="Y148" s="1" t="s">
        <v>497</v>
      </c>
      <c r="Z148" s="1" t="s">
        <v>2319</v>
      </c>
      <c r="AC148" s="1">
        <v>30</v>
      </c>
      <c r="AD148" s="1" t="s">
        <v>461</v>
      </c>
      <c r="AE148" s="1" t="s">
        <v>2035</v>
      </c>
    </row>
    <row r="149" spans="1:31" ht="13.5" customHeight="1">
      <c r="A149" s="6" t="str">
        <f t="shared" si="9"/>
        <v>1837_옥포면_0012</v>
      </c>
      <c r="B149" s="2">
        <v>1837</v>
      </c>
      <c r="C149" s="2" t="s">
        <v>3912</v>
      </c>
      <c r="D149" s="2" t="s">
        <v>3422</v>
      </c>
      <c r="E149" s="2">
        <v>148</v>
      </c>
      <c r="F149" s="1">
        <v>1</v>
      </c>
      <c r="G149" s="1" t="s">
        <v>3420</v>
      </c>
      <c r="H149" s="1" t="s">
        <v>3421</v>
      </c>
      <c r="I149" s="1">
        <v>7</v>
      </c>
      <c r="L149" s="1">
        <v>5</v>
      </c>
      <c r="M149" s="2" t="s">
        <v>3649</v>
      </c>
      <c r="N149" s="2" t="s">
        <v>3650</v>
      </c>
      <c r="T149" s="1" t="s">
        <v>3976</v>
      </c>
      <c r="U149" s="1" t="s">
        <v>67</v>
      </c>
      <c r="V149" s="1" t="s">
        <v>1927</v>
      </c>
      <c r="Y149" s="1" t="s">
        <v>158</v>
      </c>
      <c r="Z149" s="1" t="s">
        <v>2318</v>
      </c>
      <c r="AC149" s="1">
        <v>20</v>
      </c>
      <c r="AD149" s="1" t="s">
        <v>87</v>
      </c>
      <c r="AE149" s="1" t="s">
        <v>2418</v>
      </c>
    </row>
    <row r="150" spans="1:72" ht="13.5" customHeight="1">
      <c r="A150" s="6" t="str">
        <f t="shared" si="9"/>
        <v>1837_옥포면_0012</v>
      </c>
      <c r="B150" s="2">
        <v>1837</v>
      </c>
      <c r="C150" s="2" t="s">
        <v>3912</v>
      </c>
      <c r="D150" s="2" t="s">
        <v>3422</v>
      </c>
      <c r="E150" s="2">
        <v>149</v>
      </c>
      <c r="F150" s="1">
        <v>1</v>
      </c>
      <c r="G150" s="1" t="s">
        <v>3420</v>
      </c>
      <c r="H150" s="1" t="s">
        <v>3421</v>
      </c>
      <c r="I150" s="1">
        <v>8</v>
      </c>
      <c r="J150" s="1" t="s">
        <v>498</v>
      </c>
      <c r="K150" s="1" t="s">
        <v>1881</v>
      </c>
      <c r="L150" s="1">
        <v>1</v>
      </c>
      <c r="M150" s="2" t="s">
        <v>4083</v>
      </c>
      <c r="N150" s="2" t="s">
        <v>4084</v>
      </c>
      <c r="T150" s="1" t="s">
        <v>4085</v>
      </c>
      <c r="U150" s="1" t="s">
        <v>37</v>
      </c>
      <c r="V150" s="1" t="s">
        <v>1928</v>
      </c>
      <c r="W150" s="1" t="s">
        <v>379</v>
      </c>
      <c r="X150" s="1" t="s">
        <v>1984</v>
      </c>
      <c r="Y150" s="1" t="s">
        <v>499</v>
      </c>
      <c r="Z150" s="1" t="s">
        <v>1972</v>
      </c>
      <c r="AA150" s="1" t="s">
        <v>4086</v>
      </c>
      <c r="AB150" s="1" t="s">
        <v>4087</v>
      </c>
      <c r="AC150" s="1">
        <v>31</v>
      </c>
      <c r="AD150" s="1" t="s">
        <v>267</v>
      </c>
      <c r="AE150" s="1" t="s">
        <v>2416</v>
      </c>
      <c r="AJ150" s="1" t="s">
        <v>17</v>
      </c>
      <c r="AK150" s="1" t="s">
        <v>2467</v>
      </c>
      <c r="AL150" s="1" t="s">
        <v>381</v>
      </c>
      <c r="AM150" s="1" t="s">
        <v>2463</v>
      </c>
      <c r="AT150" s="1" t="s">
        <v>42</v>
      </c>
      <c r="AU150" s="1" t="s">
        <v>2523</v>
      </c>
      <c r="AV150" s="1" t="s">
        <v>382</v>
      </c>
      <c r="AW150" s="1" t="s">
        <v>2735</v>
      </c>
      <c r="BG150" s="1" t="s">
        <v>42</v>
      </c>
      <c r="BH150" s="1" t="s">
        <v>2523</v>
      </c>
      <c r="BI150" s="1" t="s">
        <v>383</v>
      </c>
      <c r="BJ150" s="1" t="s">
        <v>2968</v>
      </c>
      <c r="BK150" s="1" t="s">
        <v>42</v>
      </c>
      <c r="BL150" s="1" t="s">
        <v>2523</v>
      </c>
      <c r="BM150" s="1" t="s">
        <v>299</v>
      </c>
      <c r="BN150" s="1" t="s">
        <v>2690</v>
      </c>
      <c r="BO150" s="1" t="s">
        <v>42</v>
      </c>
      <c r="BP150" s="1" t="s">
        <v>2523</v>
      </c>
      <c r="BQ150" s="1" t="s">
        <v>384</v>
      </c>
      <c r="BR150" s="1" t="s">
        <v>3524</v>
      </c>
      <c r="BS150" s="1" t="s">
        <v>135</v>
      </c>
      <c r="BT150" s="1" t="s">
        <v>2489</v>
      </c>
    </row>
    <row r="151" spans="1:72" ht="13.5" customHeight="1">
      <c r="A151" s="6" t="str">
        <f t="shared" si="9"/>
        <v>1837_옥포면_0012</v>
      </c>
      <c r="B151" s="2">
        <v>1837</v>
      </c>
      <c r="C151" s="2" t="s">
        <v>4039</v>
      </c>
      <c r="D151" s="2" t="s">
        <v>3422</v>
      </c>
      <c r="E151" s="2">
        <v>150</v>
      </c>
      <c r="F151" s="1">
        <v>1</v>
      </c>
      <c r="G151" s="1" t="s">
        <v>3420</v>
      </c>
      <c r="H151" s="1" t="s">
        <v>3421</v>
      </c>
      <c r="I151" s="1">
        <v>8</v>
      </c>
      <c r="L151" s="1">
        <v>1</v>
      </c>
      <c r="M151" s="2" t="s">
        <v>3888</v>
      </c>
      <c r="N151" s="2" t="s">
        <v>3889</v>
      </c>
      <c r="S151" s="1" t="s">
        <v>48</v>
      </c>
      <c r="T151" s="1" t="s">
        <v>1911</v>
      </c>
      <c r="W151" s="1" t="s">
        <v>304</v>
      </c>
      <c r="X151" s="1" t="s">
        <v>1970</v>
      </c>
      <c r="Y151" s="1" t="s">
        <v>50</v>
      </c>
      <c r="Z151" s="1" t="s">
        <v>1995</v>
      </c>
      <c r="AC151" s="1">
        <v>31</v>
      </c>
      <c r="AD151" s="1" t="s">
        <v>267</v>
      </c>
      <c r="AE151" s="1" t="s">
        <v>2416</v>
      </c>
      <c r="AJ151" s="1" t="s">
        <v>52</v>
      </c>
      <c r="AK151" s="1" t="s">
        <v>2466</v>
      </c>
      <c r="AL151" s="1" t="s">
        <v>500</v>
      </c>
      <c r="AM151" s="1" t="s">
        <v>2513</v>
      </c>
      <c r="AT151" s="1" t="s">
        <v>42</v>
      </c>
      <c r="AU151" s="1" t="s">
        <v>2523</v>
      </c>
      <c r="AV151" s="1" t="s">
        <v>501</v>
      </c>
      <c r="AW151" s="1" t="s">
        <v>2734</v>
      </c>
      <c r="BG151" s="1" t="s">
        <v>42</v>
      </c>
      <c r="BH151" s="1" t="s">
        <v>2523</v>
      </c>
      <c r="BI151" s="1" t="s">
        <v>502</v>
      </c>
      <c r="BJ151" s="1" t="s">
        <v>2935</v>
      </c>
      <c r="BK151" s="1" t="s">
        <v>42</v>
      </c>
      <c r="BL151" s="1" t="s">
        <v>2523</v>
      </c>
      <c r="BM151" s="1" t="s">
        <v>503</v>
      </c>
      <c r="BN151" s="1" t="s">
        <v>3164</v>
      </c>
      <c r="BO151" s="1" t="s">
        <v>42</v>
      </c>
      <c r="BP151" s="1" t="s">
        <v>2523</v>
      </c>
      <c r="BQ151" s="1" t="s">
        <v>504</v>
      </c>
      <c r="BR151" s="1" t="s">
        <v>3345</v>
      </c>
      <c r="BS151" s="1" t="s">
        <v>47</v>
      </c>
      <c r="BT151" s="1" t="s">
        <v>2484</v>
      </c>
    </row>
    <row r="152" spans="1:31" ht="13.5" customHeight="1">
      <c r="A152" s="6" t="str">
        <f t="shared" si="9"/>
        <v>1837_옥포면_0012</v>
      </c>
      <c r="B152" s="2">
        <v>1837</v>
      </c>
      <c r="C152" s="2" t="s">
        <v>4088</v>
      </c>
      <c r="D152" s="2" t="s">
        <v>3422</v>
      </c>
      <c r="E152" s="2">
        <v>151</v>
      </c>
      <c r="F152" s="1">
        <v>1</v>
      </c>
      <c r="G152" s="1" t="s">
        <v>3420</v>
      </c>
      <c r="H152" s="1" t="s">
        <v>3421</v>
      </c>
      <c r="I152" s="1">
        <v>8</v>
      </c>
      <c r="L152" s="1">
        <v>1</v>
      </c>
      <c r="M152" s="2" t="s">
        <v>3888</v>
      </c>
      <c r="N152" s="2" t="s">
        <v>3889</v>
      </c>
      <c r="S152" s="1" t="s">
        <v>315</v>
      </c>
      <c r="T152" s="1" t="s">
        <v>1913</v>
      </c>
      <c r="AC152" s="1">
        <v>11</v>
      </c>
      <c r="AD152" s="1" t="s">
        <v>215</v>
      </c>
      <c r="AE152" s="1" t="s">
        <v>2408</v>
      </c>
    </row>
    <row r="153" spans="1:31" ht="13.5" customHeight="1">
      <c r="A153" s="6" t="str">
        <f t="shared" si="9"/>
        <v>1837_옥포면_0012</v>
      </c>
      <c r="B153" s="2">
        <v>1837</v>
      </c>
      <c r="C153" s="2" t="s">
        <v>4041</v>
      </c>
      <c r="D153" s="2" t="s">
        <v>3422</v>
      </c>
      <c r="E153" s="2">
        <v>152</v>
      </c>
      <c r="F153" s="1">
        <v>1</v>
      </c>
      <c r="G153" s="1" t="s">
        <v>3420</v>
      </c>
      <c r="H153" s="1" t="s">
        <v>3421</v>
      </c>
      <c r="I153" s="1">
        <v>8</v>
      </c>
      <c r="L153" s="1">
        <v>1</v>
      </c>
      <c r="M153" s="2" t="s">
        <v>3888</v>
      </c>
      <c r="N153" s="2" t="s">
        <v>3889</v>
      </c>
      <c r="T153" s="1" t="s">
        <v>4043</v>
      </c>
      <c r="U153" s="1" t="s">
        <v>67</v>
      </c>
      <c r="V153" s="1" t="s">
        <v>1927</v>
      </c>
      <c r="Y153" s="1" t="s">
        <v>505</v>
      </c>
      <c r="Z153" s="1" t="s">
        <v>2317</v>
      </c>
      <c r="AC153" s="1">
        <v>22</v>
      </c>
      <c r="AD153" s="1" t="s">
        <v>290</v>
      </c>
      <c r="AE153" s="1" t="s">
        <v>2411</v>
      </c>
    </row>
    <row r="154" spans="1:72" ht="13.5" customHeight="1">
      <c r="A154" s="6" t="str">
        <f t="shared" si="9"/>
        <v>1837_옥포면_0012</v>
      </c>
      <c r="B154" s="2">
        <v>1837</v>
      </c>
      <c r="C154" s="2" t="s">
        <v>4041</v>
      </c>
      <c r="D154" s="2" t="s">
        <v>3422</v>
      </c>
      <c r="E154" s="2">
        <v>153</v>
      </c>
      <c r="F154" s="1">
        <v>1</v>
      </c>
      <c r="G154" s="1" t="s">
        <v>3420</v>
      </c>
      <c r="H154" s="1" t="s">
        <v>3421</v>
      </c>
      <c r="I154" s="1">
        <v>8</v>
      </c>
      <c r="L154" s="1">
        <v>2</v>
      </c>
      <c r="M154" s="2" t="s">
        <v>3651</v>
      </c>
      <c r="N154" s="2" t="s">
        <v>3652</v>
      </c>
      <c r="T154" s="1" t="s">
        <v>4089</v>
      </c>
      <c r="U154" s="1" t="s">
        <v>37</v>
      </c>
      <c r="V154" s="1" t="s">
        <v>1928</v>
      </c>
      <c r="W154" s="1" t="s">
        <v>224</v>
      </c>
      <c r="X154" s="1" t="s">
        <v>1954</v>
      </c>
      <c r="Y154" s="1" t="s">
        <v>506</v>
      </c>
      <c r="Z154" s="1" t="s">
        <v>2316</v>
      </c>
      <c r="AC154" s="1">
        <v>60</v>
      </c>
      <c r="AD154" s="1" t="s">
        <v>51</v>
      </c>
      <c r="AE154" s="1" t="s">
        <v>2446</v>
      </c>
      <c r="AJ154" s="1" t="s">
        <v>17</v>
      </c>
      <c r="AK154" s="1" t="s">
        <v>2467</v>
      </c>
      <c r="AL154" s="1" t="s">
        <v>139</v>
      </c>
      <c r="AM154" s="1" t="s">
        <v>2468</v>
      </c>
      <c r="AT154" s="1" t="s">
        <v>42</v>
      </c>
      <c r="AU154" s="1" t="s">
        <v>2523</v>
      </c>
      <c r="AV154" s="1" t="s">
        <v>507</v>
      </c>
      <c r="AW154" s="1" t="s">
        <v>3439</v>
      </c>
      <c r="BG154" s="1" t="s">
        <v>42</v>
      </c>
      <c r="BH154" s="1" t="s">
        <v>2523</v>
      </c>
      <c r="BI154" s="1" t="s">
        <v>228</v>
      </c>
      <c r="BJ154" s="1" t="s">
        <v>2967</v>
      </c>
      <c r="BK154" s="1" t="s">
        <v>42</v>
      </c>
      <c r="BL154" s="1" t="s">
        <v>2523</v>
      </c>
      <c r="BM154" s="1" t="s">
        <v>508</v>
      </c>
      <c r="BN154" s="1" t="s">
        <v>2578</v>
      </c>
      <c r="BO154" s="1" t="s">
        <v>42</v>
      </c>
      <c r="BP154" s="1" t="s">
        <v>2523</v>
      </c>
      <c r="BQ154" s="1" t="s">
        <v>509</v>
      </c>
      <c r="BR154" s="1" t="s">
        <v>3344</v>
      </c>
      <c r="BS154" s="1" t="s">
        <v>164</v>
      </c>
      <c r="BT154" s="1" t="s">
        <v>2469</v>
      </c>
    </row>
    <row r="155" spans="1:31" ht="13.5" customHeight="1">
      <c r="A155" s="6" t="str">
        <f t="shared" si="9"/>
        <v>1837_옥포면_0012</v>
      </c>
      <c r="B155" s="2">
        <v>1837</v>
      </c>
      <c r="C155" s="2" t="s">
        <v>4090</v>
      </c>
      <c r="D155" s="2" t="s">
        <v>3422</v>
      </c>
      <c r="E155" s="2">
        <v>154</v>
      </c>
      <c r="F155" s="1">
        <v>1</v>
      </c>
      <c r="G155" s="1" t="s">
        <v>3420</v>
      </c>
      <c r="H155" s="1" t="s">
        <v>3421</v>
      </c>
      <c r="I155" s="1">
        <v>8</v>
      </c>
      <c r="L155" s="1">
        <v>2</v>
      </c>
      <c r="M155" s="2" t="s">
        <v>3651</v>
      </c>
      <c r="N155" s="2" t="s">
        <v>3652</v>
      </c>
      <c r="S155" s="1" t="s">
        <v>111</v>
      </c>
      <c r="T155" s="1" t="s">
        <v>1916</v>
      </c>
      <c r="W155" s="1" t="s">
        <v>161</v>
      </c>
      <c r="X155" s="1" t="s">
        <v>1955</v>
      </c>
      <c r="Y155" s="1" t="s">
        <v>50</v>
      </c>
      <c r="Z155" s="1" t="s">
        <v>1995</v>
      </c>
      <c r="AC155" s="1">
        <v>88</v>
      </c>
      <c r="AD155" s="1" t="s">
        <v>446</v>
      </c>
      <c r="AE155" s="1" t="s">
        <v>2424</v>
      </c>
    </row>
    <row r="156" spans="1:72" ht="13.5" customHeight="1">
      <c r="A156" s="6" t="str">
        <f t="shared" si="9"/>
        <v>1837_옥포면_0012</v>
      </c>
      <c r="B156" s="2">
        <v>1837</v>
      </c>
      <c r="C156" s="2" t="s">
        <v>3998</v>
      </c>
      <c r="D156" s="2" t="s">
        <v>3422</v>
      </c>
      <c r="E156" s="2">
        <v>155</v>
      </c>
      <c r="F156" s="1">
        <v>1</v>
      </c>
      <c r="G156" s="1" t="s">
        <v>3420</v>
      </c>
      <c r="H156" s="1" t="s">
        <v>3421</v>
      </c>
      <c r="I156" s="1">
        <v>8</v>
      </c>
      <c r="L156" s="1">
        <v>2</v>
      </c>
      <c r="M156" s="2" t="s">
        <v>3651</v>
      </c>
      <c r="N156" s="2" t="s">
        <v>3652</v>
      </c>
      <c r="S156" s="1" t="s">
        <v>48</v>
      </c>
      <c r="T156" s="1" t="s">
        <v>1911</v>
      </c>
      <c r="W156" s="1" t="s">
        <v>94</v>
      </c>
      <c r="X156" s="1" t="s">
        <v>4091</v>
      </c>
      <c r="Y156" s="1" t="s">
        <v>50</v>
      </c>
      <c r="Z156" s="1" t="s">
        <v>1995</v>
      </c>
      <c r="AC156" s="1">
        <v>59</v>
      </c>
      <c r="AD156" s="1" t="s">
        <v>510</v>
      </c>
      <c r="AE156" s="1" t="s">
        <v>2421</v>
      </c>
      <c r="AJ156" s="1" t="s">
        <v>52</v>
      </c>
      <c r="AK156" s="1" t="s">
        <v>2466</v>
      </c>
      <c r="AL156" s="1" t="s">
        <v>100</v>
      </c>
      <c r="AM156" s="1" t="s">
        <v>3468</v>
      </c>
      <c r="AT156" s="1" t="s">
        <v>42</v>
      </c>
      <c r="AU156" s="1" t="s">
        <v>2523</v>
      </c>
      <c r="AV156" s="1" t="s">
        <v>511</v>
      </c>
      <c r="AW156" s="1" t="s">
        <v>2733</v>
      </c>
      <c r="BG156" s="1" t="s">
        <v>42</v>
      </c>
      <c r="BH156" s="1" t="s">
        <v>2523</v>
      </c>
      <c r="BI156" s="1" t="s">
        <v>512</v>
      </c>
      <c r="BJ156" s="1" t="s">
        <v>2605</v>
      </c>
      <c r="BK156" s="1" t="s">
        <v>42</v>
      </c>
      <c r="BL156" s="1" t="s">
        <v>2523</v>
      </c>
      <c r="BM156" s="1" t="s">
        <v>513</v>
      </c>
      <c r="BN156" s="1" t="s">
        <v>2949</v>
      </c>
      <c r="BO156" s="1" t="s">
        <v>42</v>
      </c>
      <c r="BP156" s="1" t="s">
        <v>2523</v>
      </c>
      <c r="BQ156" s="1" t="s">
        <v>514</v>
      </c>
      <c r="BR156" s="1" t="s">
        <v>3343</v>
      </c>
      <c r="BS156" s="1" t="s">
        <v>273</v>
      </c>
      <c r="BT156" s="1" t="s">
        <v>2493</v>
      </c>
    </row>
    <row r="157" spans="1:31" ht="13.5" customHeight="1">
      <c r="A157" s="6" t="str">
        <f t="shared" si="9"/>
        <v>1837_옥포면_0012</v>
      </c>
      <c r="B157" s="2">
        <v>1837</v>
      </c>
      <c r="C157" s="2" t="s">
        <v>4025</v>
      </c>
      <c r="D157" s="2" t="s">
        <v>3422</v>
      </c>
      <c r="E157" s="2">
        <v>156</v>
      </c>
      <c r="F157" s="1">
        <v>1</v>
      </c>
      <c r="G157" s="1" t="s">
        <v>3420</v>
      </c>
      <c r="H157" s="1" t="s">
        <v>3421</v>
      </c>
      <c r="I157" s="1">
        <v>8</v>
      </c>
      <c r="L157" s="1">
        <v>2</v>
      </c>
      <c r="M157" s="2" t="s">
        <v>3651</v>
      </c>
      <c r="N157" s="2" t="s">
        <v>3652</v>
      </c>
      <c r="S157" s="1" t="s">
        <v>59</v>
      </c>
      <c r="T157" s="1" t="s">
        <v>1912</v>
      </c>
      <c r="U157" s="1" t="s">
        <v>37</v>
      </c>
      <c r="V157" s="1" t="s">
        <v>1928</v>
      </c>
      <c r="Y157" s="1" t="s">
        <v>515</v>
      </c>
      <c r="Z157" s="1" t="s">
        <v>2315</v>
      </c>
      <c r="AC157" s="1">
        <v>35</v>
      </c>
      <c r="AD157" s="1" t="s">
        <v>64</v>
      </c>
      <c r="AE157" s="1" t="s">
        <v>2397</v>
      </c>
    </row>
    <row r="158" spans="1:31" ht="13.5" customHeight="1">
      <c r="A158" s="6" t="str">
        <f t="shared" si="9"/>
        <v>1837_옥포면_0012</v>
      </c>
      <c r="B158" s="2">
        <v>1837</v>
      </c>
      <c r="C158" s="2" t="s">
        <v>3998</v>
      </c>
      <c r="D158" s="2" t="s">
        <v>3422</v>
      </c>
      <c r="E158" s="2">
        <v>157</v>
      </c>
      <c r="F158" s="1">
        <v>1</v>
      </c>
      <c r="G158" s="1" t="s">
        <v>3420</v>
      </c>
      <c r="H158" s="1" t="s">
        <v>3421</v>
      </c>
      <c r="I158" s="1">
        <v>8</v>
      </c>
      <c r="L158" s="1">
        <v>2</v>
      </c>
      <c r="M158" s="2" t="s">
        <v>3651</v>
      </c>
      <c r="N158" s="2" t="s">
        <v>3652</v>
      </c>
      <c r="S158" s="1" t="s">
        <v>62</v>
      </c>
      <c r="T158" s="1" t="s">
        <v>1917</v>
      </c>
      <c r="W158" s="1" t="s">
        <v>88</v>
      </c>
      <c r="X158" s="1" t="s">
        <v>4092</v>
      </c>
      <c r="Y158" s="1" t="s">
        <v>50</v>
      </c>
      <c r="Z158" s="1" t="s">
        <v>1995</v>
      </c>
      <c r="AC158" s="1">
        <v>26</v>
      </c>
      <c r="AD158" s="1" t="s">
        <v>516</v>
      </c>
      <c r="AE158" s="1" t="s">
        <v>2055</v>
      </c>
    </row>
    <row r="159" spans="1:31" ht="13.5" customHeight="1">
      <c r="A159" s="6" t="str">
        <f t="shared" si="9"/>
        <v>1837_옥포면_0012</v>
      </c>
      <c r="B159" s="2">
        <v>1837</v>
      </c>
      <c r="C159" s="2" t="s">
        <v>3998</v>
      </c>
      <c r="D159" s="2" t="s">
        <v>3422</v>
      </c>
      <c r="E159" s="2">
        <v>158</v>
      </c>
      <c r="F159" s="1">
        <v>1</v>
      </c>
      <c r="G159" s="1" t="s">
        <v>3420</v>
      </c>
      <c r="H159" s="1" t="s">
        <v>3421</v>
      </c>
      <c r="I159" s="1">
        <v>8</v>
      </c>
      <c r="L159" s="1">
        <v>2</v>
      </c>
      <c r="M159" s="2" t="s">
        <v>3651</v>
      </c>
      <c r="N159" s="2" t="s">
        <v>3652</v>
      </c>
      <c r="S159" s="1" t="s">
        <v>517</v>
      </c>
      <c r="T159" s="1" t="s">
        <v>1918</v>
      </c>
      <c r="U159" s="1" t="s">
        <v>37</v>
      </c>
      <c r="V159" s="1" t="s">
        <v>1928</v>
      </c>
      <c r="Y159" s="1" t="s">
        <v>518</v>
      </c>
      <c r="Z159" s="1" t="s">
        <v>2200</v>
      </c>
      <c r="AC159" s="1">
        <v>14</v>
      </c>
      <c r="AD159" s="1" t="s">
        <v>519</v>
      </c>
      <c r="AE159" s="1" t="s">
        <v>2444</v>
      </c>
    </row>
    <row r="160" spans="1:31" ht="13.5" customHeight="1">
      <c r="A160" s="6" t="str">
        <f t="shared" si="9"/>
        <v>1837_옥포면_0012</v>
      </c>
      <c r="B160" s="2">
        <v>1837</v>
      </c>
      <c r="C160" s="2" t="s">
        <v>3998</v>
      </c>
      <c r="D160" s="2" t="s">
        <v>3422</v>
      </c>
      <c r="E160" s="2">
        <v>159</v>
      </c>
      <c r="F160" s="1">
        <v>1</v>
      </c>
      <c r="G160" s="1" t="s">
        <v>3420</v>
      </c>
      <c r="H160" s="1" t="s">
        <v>3421</v>
      </c>
      <c r="I160" s="1">
        <v>8</v>
      </c>
      <c r="L160" s="1">
        <v>2</v>
      </c>
      <c r="M160" s="2" t="s">
        <v>3651</v>
      </c>
      <c r="N160" s="2" t="s">
        <v>3652</v>
      </c>
      <c r="T160" s="1" t="s">
        <v>4093</v>
      </c>
      <c r="U160" s="1" t="s">
        <v>67</v>
      </c>
      <c r="V160" s="1" t="s">
        <v>1927</v>
      </c>
      <c r="Y160" s="1" t="s">
        <v>520</v>
      </c>
      <c r="Z160" s="1" t="s">
        <v>2314</v>
      </c>
      <c r="AC160" s="1">
        <v>63</v>
      </c>
      <c r="AD160" s="1" t="s">
        <v>267</v>
      </c>
      <c r="AE160" s="1" t="s">
        <v>2416</v>
      </c>
    </row>
    <row r="161" spans="1:72" ht="13.5" customHeight="1">
      <c r="A161" s="6" t="str">
        <f aca="true" t="shared" si="10" ref="A161:A175">HYPERLINK("http://kyu.snu.ac.kr/sdhj/index.jsp?type=hj/GK14719_00IH_0001_0013.jpg","1837_옥포면_0013")</f>
        <v>1837_옥포면_0013</v>
      </c>
      <c r="B161" s="2">
        <v>1837</v>
      </c>
      <c r="C161" s="2" t="s">
        <v>3998</v>
      </c>
      <c r="D161" s="2" t="s">
        <v>3422</v>
      </c>
      <c r="E161" s="2">
        <v>160</v>
      </c>
      <c r="F161" s="1">
        <v>1</v>
      </c>
      <c r="G161" s="1" t="s">
        <v>3420</v>
      </c>
      <c r="H161" s="1" t="s">
        <v>3421</v>
      </c>
      <c r="I161" s="1">
        <v>8</v>
      </c>
      <c r="L161" s="1">
        <v>3</v>
      </c>
      <c r="M161" s="2" t="s">
        <v>3653</v>
      </c>
      <c r="N161" s="2" t="s">
        <v>3654</v>
      </c>
      <c r="T161" s="1" t="s">
        <v>3926</v>
      </c>
      <c r="U161" s="1" t="s">
        <v>297</v>
      </c>
      <c r="V161" s="1" t="s">
        <v>1930</v>
      </c>
      <c r="W161" s="1" t="s">
        <v>379</v>
      </c>
      <c r="X161" s="1" t="s">
        <v>1984</v>
      </c>
      <c r="Y161" s="1" t="s">
        <v>50</v>
      </c>
      <c r="Z161" s="1" t="s">
        <v>1995</v>
      </c>
      <c r="AC161" s="1">
        <v>72</v>
      </c>
      <c r="AD161" s="1" t="s">
        <v>377</v>
      </c>
      <c r="AE161" s="1" t="s">
        <v>2447</v>
      </c>
      <c r="AJ161" s="1" t="s">
        <v>52</v>
      </c>
      <c r="AK161" s="1" t="s">
        <v>2466</v>
      </c>
      <c r="AL161" s="1" t="s">
        <v>381</v>
      </c>
      <c r="AM161" s="1" t="s">
        <v>2463</v>
      </c>
      <c r="AT161" s="1" t="s">
        <v>42</v>
      </c>
      <c r="AU161" s="1" t="s">
        <v>2523</v>
      </c>
      <c r="AV161" s="1" t="s">
        <v>521</v>
      </c>
      <c r="AW161" s="1" t="s">
        <v>2732</v>
      </c>
      <c r="BG161" s="1" t="s">
        <v>42</v>
      </c>
      <c r="BH161" s="1" t="s">
        <v>2523</v>
      </c>
      <c r="BI161" s="1" t="s">
        <v>522</v>
      </c>
      <c r="BJ161" s="1" t="s">
        <v>2966</v>
      </c>
      <c r="BK161" s="1" t="s">
        <v>42</v>
      </c>
      <c r="BL161" s="1" t="s">
        <v>2523</v>
      </c>
      <c r="BM161" s="1" t="s">
        <v>523</v>
      </c>
      <c r="BN161" s="1" t="s">
        <v>3163</v>
      </c>
      <c r="BO161" s="1" t="s">
        <v>42</v>
      </c>
      <c r="BP161" s="1" t="s">
        <v>2523</v>
      </c>
      <c r="BQ161" s="1" t="s">
        <v>524</v>
      </c>
      <c r="BR161" s="1" t="s">
        <v>3544</v>
      </c>
      <c r="BS161" s="1" t="s">
        <v>58</v>
      </c>
      <c r="BT161" s="1" t="s">
        <v>2461</v>
      </c>
    </row>
    <row r="162" spans="1:31" ht="13.5" customHeight="1">
      <c r="A162" s="6" t="str">
        <f t="shared" si="10"/>
        <v>1837_옥포면_0013</v>
      </c>
      <c r="B162" s="2">
        <v>1837</v>
      </c>
      <c r="C162" s="2" t="s">
        <v>4050</v>
      </c>
      <c r="D162" s="2" t="s">
        <v>3422</v>
      </c>
      <c r="E162" s="2">
        <v>161</v>
      </c>
      <c r="F162" s="1">
        <v>1</v>
      </c>
      <c r="G162" s="1" t="s">
        <v>3420</v>
      </c>
      <c r="H162" s="1" t="s">
        <v>3421</v>
      </c>
      <c r="I162" s="1">
        <v>8</v>
      </c>
      <c r="L162" s="1">
        <v>3</v>
      </c>
      <c r="M162" s="2" t="s">
        <v>3653</v>
      </c>
      <c r="N162" s="2" t="s">
        <v>3654</v>
      </c>
      <c r="S162" s="1" t="s">
        <v>59</v>
      </c>
      <c r="T162" s="1" t="s">
        <v>1912</v>
      </c>
      <c r="U162" s="1" t="s">
        <v>37</v>
      </c>
      <c r="V162" s="1" t="s">
        <v>1928</v>
      </c>
      <c r="W162" s="1" t="s">
        <v>88</v>
      </c>
      <c r="X162" s="1" t="s">
        <v>3927</v>
      </c>
      <c r="Y162" s="1" t="s">
        <v>525</v>
      </c>
      <c r="Z162" s="1" t="s">
        <v>2313</v>
      </c>
      <c r="AC162" s="1">
        <v>27</v>
      </c>
      <c r="AD162" s="1" t="s">
        <v>186</v>
      </c>
      <c r="AE162" s="1" t="s">
        <v>2429</v>
      </c>
    </row>
    <row r="163" spans="1:31" ht="13.5" customHeight="1">
      <c r="A163" s="6" t="str">
        <f t="shared" si="10"/>
        <v>1837_옥포면_0013</v>
      </c>
      <c r="B163" s="2">
        <v>1837</v>
      </c>
      <c r="C163" s="2" t="s">
        <v>4000</v>
      </c>
      <c r="D163" s="2" t="s">
        <v>3422</v>
      </c>
      <c r="E163" s="2">
        <v>162</v>
      </c>
      <c r="F163" s="1">
        <v>1</v>
      </c>
      <c r="G163" s="1" t="s">
        <v>3420</v>
      </c>
      <c r="H163" s="1" t="s">
        <v>3421</v>
      </c>
      <c r="I163" s="1">
        <v>8</v>
      </c>
      <c r="L163" s="1">
        <v>3</v>
      </c>
      <c r="M163" s="2" t="s">
        <v>3653</v>
      </c>
      <c r="N163" s="2" t="s">
        <v>3654</v>
      </c>
      <c r="T163" s="1" t="s">
        <v>4001</v>
      </c>
      <c r="U163" s="1" t="s">
        <v>67</v>
      </c>
      <c r="V163" s="1" t="s">
        <v>1927</v>
      </c>
      <c r="Y163" s="1" t="s">
        <v>526</v>
      </c>
      <c r="Z163" s="1" t="s">
        <v>2024</v>
      </c>
      <c r="AC163" s="1">
        <v>41</v>
      </c>
      <c r="AD163" s="1" t="s">
        <v>85</v>
      </c>
      <c r="AE163" s="1" t="s">
        <v>2396</v>
      </c>
    </row>
    <row r="164" spans="1:72" ht="13.5" customHeight="1">
      <c r="A164" s="6" t="str">
        <f t="shared" si="10"/>
        <v>1837_옥포면_0013</v>
      </c>
      <c r="B164" s="2">
        <v>1837</v>
      </c>
      <c r="C164" s="2" t="s">
        <v>4000</v>
      </c>
      <c r="D164" s="2" t="s">
        <v>3422</v>
      </c>
      <c r="E164" s="2">
        <v>163</v>
      </c>
      <c r="F164" s="1">
        <v>1</v>
      </c>
      <c r="G164" s="1" t="s">
        <v>3420</v>
      </c>
      <c r="H164" s="1" t="s">
        <v>3421</v>
      </c>
      <c r="I164" s="1">
        <v>8</v>
      </c>
      <c r="L164" s="1">
        <v>4</v>
      </c>
      <c r="M164" s="2" t="s">
        <v>498</v>
      </c>
      <c r="N164" s="2" t="s">
        <v>1881</v>
      </c>
      <c r="T164" s="1" t="s">
        <v>4085</v>
      </c>
      <c r="U164" s="1" t="s">
        <v>169</v>
      </c>
      <c r="V164" s="1" t="s">
        <v>1929</v>
      </c>
      <c r="W164" s="1" t="s">
        <v>63</v>
      </c>
      <c r="X164" s="1" t="s">
        <v>1965</v>
      </c>
      <c r="Y164" s="1" t="s">
        <v>527</v>
      </c>
      <c r="Z164" s="1" t="s">
        <v>2312</v>
      </c>
      <c r="AC164" s="1">
        <v>74</v>
      </c>
      <c r="AD164" s="1" t="s">
        <v>519</v>
      </c>
      <c r="AE164" s="1" t="s">
        <v>2444</v>
      </c>
      <c r="AJ164" s="1" t="s">
        <v>17</v>
      </c>
      <c r="AK164" s="1" t="s">
        <v>2467</v>
      </c>
      <c r="AL164" s="1" t="s">
        <v>133</v>
      </c>
      <c r="AM164" s="1" t="s">
        <v>2480</v>
      </c>
      <c r="AT164" s="1" t="s">
        <v>169</v>
      </c>
      <c r="AU164" s="1" t="s">
        <v>1929</v>
      </c>
      <c r="AV164" s="1" t="s">
        <v>464</v>
      </c>
      <c r="AW164" s="1" t="s">
        <v>2731</v>
      </c>
      <c r="BG164" s="1" t="s">
        <v>169</v>
      </c>
      <c r="BH164" s="1" t="s">
        <v>1929</v>
      </c>
      <c r="BI164" s="1" t="s">
        <v>131</v>
      </c>
      <c r="BJ164" s="1" t="s">
        <v>2611</v>
      </c>
      <c r="BK164" s="1" t="s">
        <v>169</v>
      </c>
      <c r="BL164" s="1" t="s">
        <v>1929</v>
      </c>
      <c r="BM164" s="1" t="s">
        <v>528</v>
      </c>
      <c r="BN164" s="1" t="s">
        <v>3162</v>
      </c>
      <c r="BO164" s="1" t="s">
        <v>169</v>
      </c>
      <c r="BP164" s="1" t="s">
        <v>1929</v>
      </c>
      <c r="BQ164" s="1" t="s">
        <v>466</v>
      </c>
      <c r="BR164" s="1" t="s">
        <v>3342</v>
      </c>
      <c r="BS164" s="1" t="s">
        <v>257</v>
      </c>
      <c r="BT164" s="1" t="s">
        <v>2517</v>
      </c>
    </row>
    <row r="165" spans="1:72" ht="13.5" customHeight="1">
      <c r="A165" s="6" t="str">
        <f t="shared" si="10"/>
        <v>1837_옥포면_0013</v>
      </c>
      <c r="B165" s="2">
        <v>1837</v>
      </c>
      <c r="C165" s="2" t="s">
        <v>3930</v>
      </c>
      <c r="D165" s="2" t="s">
        <v>3422</v>
      </c>
      <c r="E165" s="2">
        <v>164</v>
      </c>
      <c r="F165" s="1">
        <v>1</v>
      </c>
      <c r="G165" s="1" t="s">
        <v>3420</v>
      </c>
      <c r="H165" s="1" t="s">
        <v>3421</v>
      </c>
      <c r="I165" s="1">
        <v>8</v>
      </c>
      <c r="L165" s="1">
        <v>4</v>
      </c>
      <c r="M165" s="2" t="s">
        <v>498</v>
      </c>
      <c r="N165" s="2" t="s">
        <v>1881</v>
      </c>
      <c r="S165" s="1" t="s">
        <v>48</v>
      </c>
      <c r="T165" s="1" t="s">
        <v>1911</v>
      </c>
      <c r="W165" s="1" t="s">
        <v>94</v>
      </c>
      <c r="X165" s="1" t="s">
        <v>4094</v>
      </c>
      <c r="Y165" s="1" t="s">
        <v>10</v>
      </c>
      <c r="Z165" s="1" t="s">
        <v>1981</v>
      </c>
      <c r="AC165" s="1">
        <v>71</v>
      </c>
      <c r="AD165" s="1" t="s">
        <v>215</v>
      </c>
      <c r="AE165" s="1" t="s">
        <v>2408</v>
      </c>
      <c r="AJ165" s="1" t="s">
        <v>17</v>
      </c>
      <c r="AK165" s="1" t="s">
        <v>2467</v>
      </c>
      <c r="AL165" s="1" t="s">
        <v>100</v>
      </c>
      <c r="AM165" s="1" t="s">
        <v>3468</v>
      </c>
      <c r="AT165" s="1" t="s">
        <v>169</v>
      </c>
      <c r="AU165" s="1" t="s">
        <v>1929</v>
      </c>
      <c r="AV165" s="1" t="s">
        <v>529</v>
      </c>
      <c r="AW165" s="1" t="s">
        <v>2530</v>
      </c>
      <c r="BG165" s="1" t="s">
        <v>169</v>
      </c>
      <c r="BH165" s="1" t="s">
        <v>1929</v>
      </c>
      <c r="BI165" s="1" t="s">
        <v>530</v>
      </c>
      <c r="BJ165" s="1" t="s">
        <v>2965</v>
      </c>
      <c r="BK165" s="1" t="s">
        <v>169</v>
      </c>
      <c r="BL165" s="1" t="s">
        <v>1929</v>
      </c>
      <c r="BM165" s="1" t="s">
        <v>531</v>
      </c>
      <c r="BN165" s="1" t="s">
        <v>3161</v>
      </c>
      <c r="BO165" s="1" t="s">
        <v>169</v>
      </c>
      <c r="BP165" s="1" t="s">
        <v>1929</v>
      </c>
      <c r="BQ165" s="1" t="s">
        <v>532</v>
      </c>
      <c r="BR165" s="1" t="s">
        <v>3586</v>
      </c>
      <c r="BS165" s="1" t="s">
        <v>58</v>
      </c>
      <c r="BT165" s="1" t="s">
        <v>2461</v>
      </c>
    </row>
    <row r="166" spans="1:31" ht="13.5" customHeight="1">
      <c r="A166" s="6" t="str">
        <f t="shared" si="10"/>
        <v>1837_옥포면_0013</v>
      </c>
      <c r="B166" s="2">
        <v>1837</v>
      </c>
      <c r="C166" s="2" t="s">
        <v>4095</v>
      </c>
      <c r="D166" s="2" t="s">
        <v>3422</v>
      </c>
      <c r="E166" s="2">
        <v>165</v>
      </c>
      <c r="F166" s="1">
        <v>1</v>
      </c>
      <c r="G166" s="1" t="s">
        <v>3420</v>
      </c>
      <c r="H166" s="1" t="s">
        <v>3421</v>
      </c>
      <c r="I166" s="1">
        <v>8</v>
      </c>
      <c r="L166" s="1">
        <v>4</v>
      </c>
      <c r="M166" s="2" t="s">
        <v>498</v>
      </c>
      <c r="N166" s="2" t="s">
        <v>1881</v>
      </c>
      <c r="S166" s="1" t="s">
        <v>59</v>
      </c>
      <c r="T166" s="1" t="s">
        <v>1912</v>
      </c>
      <c r="U166" s="1" t="s">
        <v>471</v>
      </c>
      <c r="V166" s="1" t="s">
        <v>1936</v>
      </c>
      <c r="Y166" s="1" t="s">
        <v>533</v>
      </c>
      <c r="Z166" s="1" t="s">
        <v>2311</v>
      </c>
      <c r="AC166" s="1">
        <v>21</v>
      </c>
      <c r="AD166" s="1" t="s">
        <v>125</v>
      </c>
      <c r="AE166" s="1" t="s">
        <v>2405</v>
      </c>
    </row>
    <row r="167" spans="1:31" ht="13.5" customHeight="1">
      <c r="A167" s="6" t="str">
        <f t="shared" si="10"/>
        <v>1837_옥포면_0013</v>
      </c>
      <c r="B167" s="2">
        <v>1837</v>
      </c>
      <c r="C167" s="2" t="s">
        <v>4096</v>
      </c>
      <c r="D167" s="2" t="s">
        <v>3422</v>
      </c>
      <c r="E167" s="2">
        <v>166</v>
      </c>
      <c r="F167" s="1">
        <v>1</v>
      </c>
      <c r="G167" s="1" t="s">
        <v>3420</v>
      </c>
      <c r="H167" s="1" t="s">
        <v>3421</v>
      </c>
      <c r="I167" s="1">
        <v>8</v>
      </c>
      <c r="L167" s="1">
        <v>4</v>
      </c>
      <c r="M167" s="2" t="s">
        <v>498</v>
      </c>
      <c r="N167" s="2" t="s">
        <v>1881</v>
      </c>
      <c r="S167" s="1" t="s">
        <v>62</v>
      </c>
      <c r="T167" s="1" t="s">
        <v>1917</v>
      </c>
      <c r="W167" s="1" t="s">
        <v>94</v>
      </c>
      <c r="X167" s="1" t="s">
        <v>4094</v>
      </c>
      <c r="Y167" s="1" t="s">
        <v>10</v>
      </c>
      <c r="Z167" s="1" t="s">
        <v>1981</v>
      </c>
      <c r="AC167" s="1">
        <v>21</v>
      </c>
      <c r="AD167" s="1" t="s">
        <v>125</v>
      </c>
      <c r="AE167" s="1" t="s">
        <v>2405</v>
      </c>
    </row>
    <row r="168" spans="1:33" ht="13.5" customHeight="1">
      <c r="A168" s="6" t="str">
        <f t="shared" si="10"/>
        <v>1837_옥포면_0013</v>
      </c>
      <c r="B168" s="2">
        <v>1837</v>
      </c>
      <c r="C168" s="2" t="s">
        <v>4096</v>
      </c>
      <c r="D168" s="2" t="s">
        <v>3422</v>
      </c>
      <c r="E168" s="2">
        <v>167</v>
      </c>
      <c r="F168" s="1">
        <v>1</v>
      </c>
      <c r="G168" s="1" t="s">
        <v>3420</v>
      </c>
      <c r="H168" s="1" t="s">
        <v>3421</v>
      </c>
      <c r="I168" s="1">
        <v>8</v>
      </c>
      <c r="L168" s="1">
        <v>4</v>
      </c>
      <c r="M168" s="2" t="s">
        <v>498</v>
      </c>
      <c r="N168" s="2" t="s">
        <v>1881</v>
      </c>
      <c r="T168" s="1" t="s">
        <v>4097</v>
      </c>
      <c r="U168" s="1" t="s">
        <v>67</v>
      </c>
      <c r="V168" s="1" t="s">
        <v>1927</v>
      </c>
      <c r="Y168" s="1" t="s">
        <v>534</v>
      </c>
      <c r="Z168" s="1" t="s">
        <v>2310</v>
      </c>
      <c r="AF168" s="1" t="s">
        <v>287</v>
      </c>
      <c r="AG168" s="1" t="s">
        <v>1971</v>
      </c>
    </row>
    <row r="169" spans="1:72" ht="13.5" customHeight="1">
      <c r="A169" s="6" t="str">
        <f t="shared" si="10"/>
        <v>1837_옥포면_0013</v>
      </c>
      <c r="B169" s="2">
        <v>1837</v>
      </c>
      <c r="C169" s="2" t="s">
        <v>4096</v>
      </c>
      <c r="D169" s="2" t="s">
        <v>3422</v>
      </c>
      <c r="E169" s="2">
        <v>168</v>
      </c>
      <c r="F169" s="1">
        <v>1</v>
      </c>
      <c r="G169" s="1" t="s">
        <v>3420</v>
      </c>
      <c r="H169" s="1" t="s">
        <v>3421</v>
      </c>
      <c r="I169" s="1">
        <v>8</v>
      </c>
      <c r="L169" s="1">
        <v>5</v>
      </c>
      <c r="M169" s="2" t="s">
        <v>3655</v>
      </c>
      <c r="N169" s="2" t="s">
        <v>3656</v>
      </c>
      <c r="T169" s="1" t="s">
        <v>4098</v>
      </c>
      <c r="U169" s="1" t="s">
        <v>535</v>
      </c>
      <c r="V169" s="1" t="s">
        <v>1950</v>
      </c>
      <c r="W169" s="1" t="s">
        <v>304</v>
      </c>
      <c r="X169" s="1" t="s">
        <v>1970</v>
      </c>
      <c r="Y169" s="1" t="s">
        <v>536</v>
      </c>
      <c r="Z169" s="1" t="s">
        <v>2309</v>
      </c>
      <c r="AC169" s="1">
        <v>42</v>
      </c>
      <c r="AD169" s="1" t="s">
        <v>240</v>
      </c>
      <c r="AE169" s="1" t="s">
        <v>2417</v>
      </c>
      <c r="AJ169" s="1" t="s">
        <v>17</v>
      </c>
      <c r="AK169" s="1" t="s">
        <v>2467</v>
      </c>
      <c r="AL169" s="1" t="s">
        <v>176</v>
      </c>
      <c r="AM169" s="1" t="s">
        <v>2499</v>
      </c>
      <c r="AT169" s="1" t="s">
        <v>241</v>
      </c>
      <c r="AU169" s="1" t="s">
        <v>2524</v>
      </c>
      <c r="AV169" s="1" t="s">
        <v>537</v>
      </c>
      <c r="AW169" s="1" t="s">
        <v>2730</v>
      </c>
      <c r="BG169" s="1" t="s">
        <v>241</v>
      </c>
      <c r="BH169" s="1" t="s">
        <v>2524</v>
      </c>
      <c r="BI169" s="1" t="s">
        <v>307</v>
      </c>
      <c r="BJ169" s="1" t="s">
        <v>2964</v>
      </c>
      <c r="BK169" s="1" t="s">
        <v>241</v>
      </c>
      <c r="BL169" s="1" t="s">
        <v>2524</v>
      </c>
      <c r="BM169" s="1" t="s">
        <v>308</v>
      </c>
      <c r="BN169" s="1" t="s">
        <v>3160</v>
      </c>
      <c r="BO169" s="1" t="s">
        <v>241</v>
      </c>
      <c r="BP169" s="1" t="s">
        <v>2524</v>
      </c>
      <c r="BQ169" s="1" t="s">
        <v>538</v>
      </c>
      <c r="BR169" s="1" t="s">
        <v>3505</v>
      </c>
      <c r="BS169" s="1" t="s">
        <v>95</v>
      </c>
      <c r="BT169" s="1" t="s">
        <v>2510</v>
      </c>
    </row>
    <row r="170" spans="1:31" ht="13.5" customHeight="1">
      <c r="A170" s="6" t="str">
        <f t="shared" si="10"/>
        <v>1837_옥포면_0013</v>
      </c>
      <c r="B170" s="2">
        <v>1837</v>
      </c>
      <c r="C170" s="2" t="s">
        <v>4099</v>
      </c>
      <c r="D170" s="2" t="s">
        <v>3422</v>
      </c>
      <c r="E170" s="2">
        <v>169</v>
      </c>
      <c r="F170" s="1">
        <v>1</v>
      </c>
      <c r="G170" s="1" t="s">
        <v>3420</v>
      </c>
      <c r="H170" s="1" t="s">
        <v>3421</v>
      </c>
      <c r="I170" s="1">
        <v>8</v>
      </c>
      <c r="L170" s="1">
        <v>5</v>
      </c>
      <c r="M170" s="2" t="s">
        <v>3655</v>
      </c>
      <c r="N170" s="2" t="s">
        <v>3656</v>
      </c>
      <c r="S170" s="1" t="s">
        <v>111</v>
      </c>
      <c r="T170" s="1" t="s">
        <v>1916</v>
      </c>
      <c r="W170" s="1" t="s">
        <v>94</v>
      </c>
      <c r="X170" s="1" t="s">
        <v>4100</v>
      </c>
      <c r="Y170" s="1" t="s">
        <v>10</v>
      </c>
      <c r="Z170" s="1" t="s">
        <v>1981</v>
      </c>
      <c r="AC170" s="1">
        <v>76</v>
      </c>
      <c r="AD170" s="1" t="s">
        <v>353</v>
      </c>
      <c r="AE170" s="1" t="s">
        <v>2399</v>
      </c>
    </row>
    <row r="171" spans="1:72" ht="13.5" customHeight="1">
      <c r="A171" s="6" t="str">
        <f t="shared" si="10"/>
        <v>1837_옥포면_0013</v>
      </c>
      <c r="B171" s="2">
        <v>1837</v>
      </c>
      <c r="C171" s="2" t="s">
        <v>4050</v>
      </c>
      <c r="D171" s="2" t="s">
        <v>3422</v>
      </c>
      <c r="E171" s="2">
        <v>170</v>
      </c>
      <c r="F171" s="1">
        <v>1</v>
      </c>
      <c r="G171" s="1" t="s">
        <v>3420</v>
      </c>
      <c r="H171" s="1" t="s">
        <v>3421</v>
      </c>
      <c r="I171" s="1">
        <v>8</v>
      </c>
      <c r="L171" s="1">
        <v>5</v>
      </c>
      <c r="M171" s="2" t="s">
        <v>3655</v>
      </c>
      <c r="N171" s="2" t="s">
        <v>3656</v>
      </c>
      <c r="S171" s="1" t="s">
        <v>48</v>
      </c>
      <c r="T171" s="1" t="s">
        <v>1911</v>
      </c>
      <c r="W171" s="1" t="s">
        <v>203</v>
      </c>
      <c r="X171" s="1" t="s">
        <v>4101</v>
      </c>
      <c r="Y171" s="1" t="s">
        <v>10</v>
      </c>
      <c r="Z171" s="1" t="s">
        <v>1981</v>
      </c>
      <c r="AC171" s="1">
        <v>38</v>
      </c>
      <c r="AJ171" s="1" t="s">
        <v>17</v>
      </c>
      <c r="AK171" s="1" t="s">
        <v>2467</v>
      </c>
      <c r="AL171" s="1" t="s">
        <v>81</v>
      </c>
      <c r="AM171" s="1" t="s">
        <v>2486</v>
      </c>
      <c r="AT171" s="1" t="s">
        <v>241</v>
      </c>
      <c r="AU171" s="1" t="s">
        <v>2524</v>
      </c>
      <c r="AV171" s="1" t="s">
        <v>539</v>
      </c>
      <c r="AW171" s="1" t="s">
        <v>2729</v>
      </c>
      <c r="BG171" s="1" t="s">
        <v>241</v>
      </c>
      <c r="BH171" s="1" t="s">
        <v>2524</v>
      </c>
      <c r="BI171" s="1" t="s">
        <v>540</v>
      </c>
      <c r="BJ171" s="1" t="s">
        <v>2963</v>
      </c>
      <c r="BK171" s="1" t="s">
        <v>241</v>
      </c>
      <c r="BL171" s="1" t="s">
        <v>2524</v>
      </c>
      <c r="BM171" s="1" t="s">
        <v>541</v>
      </c>
      <c r="BN171" s="1" t="s">
        <v>3159</v>
      </c>
      <c r="BO171" s="1" t="s">
        <v>241</v>
      </c>
      <c r="BP171" s="1" t="s">
        <v>2524</v>
      </c>
      <c r="BQ171" s="1" t="s">
        <v>542</v>
      </c>
      <c r="BR171" s="1" t="s">
        <v>3488</v>
      </c>
      <c r="BS171" s="1" t="s">
        <v>100</v>
      </c>
      <c r="BT171" s="1" t="s">
        <v>3468</v>
      </c>
    </row>
    <row r="172" spans="1:31" ht="13.5" customHeight="1">
      <c r="A172" s="6" t="str">
        <f t="shared" si="10"/>
        <v>1837_옥포면_0013</v>
      </c>
      <c r="B172" s="2">
        <v>1837</v>
      </c>
      <c r="C172" s="2" t="s">
        <v>4102</v>
      </c>
      <c r="D172" s="2" t="s">
        <v>3422</v>
      </c>
      <c r="E172" s="2">
        <v>171</v>
      </c>
      <c r="F172" s="1">
        <v>1</v>
      </c>
      <c r="G172" s="1" t="s">
        <v>3420</v>
      </c>
      <c r="H172" s="1" t="s">
        <v>3421</v>
      </c>
      <c r="I172" s="1">
        <v>8</v>
      </c>
      <c r="L172" s="1">
        <v>5</v>
      </c>
      <c r="M172" s="2" t="s">
        <v>3655</v>
      </c>
      <c r="N172" s="2" t="s">
        <v>3656</v>
      </c>
      <c r="S172" s="1" t="s">
        <v>315</v>
      </c>
      <c r="T172" s="1" t="s">
        <v>1913</v>
      </c>
      <c r="AC172" s="1">
        <v>11</v>
      </c>
      <c r="AD172" s="1" t="s">
        <v>215</v>
      </c>
      <c r="AE172" s="1" t="s">
        <v>2408</v>
      </c>
    </row>
    <row r="173" spans="1:72" ht="13.5" customHeight="1">
      <c r="A173" s="6" t="str">
        <f t="shared" si="10"/>
        <v>1837_옥포면_0013</v>
      </c>
      <c r="B173" s="2">
        <v>1837</v>
      </c>
      <c r="C173" s="2" t="s">
        <v>4050</v>
      </c>
      <c r="D173" s="2" t="s">
        <v>3422</v>
      </c>
      <c r="E173" s="2">
        <v>172</v>
      </c>
      <c r="F173" s="1">
        <v>1</v>
      </c>
      <c r="G173" s="1" t="s">
        <v>3420</v>
      </c>
      <c r="H173" s="1" t="s">
        <v>3421</v>
      </c>
      <c r="I173" s="1">
        <v>9</v>
      </c>
      <c r="J173" s="1" t="s">
        <v>543</v>
      </c>
      <c r="K173" s="1" t="s">
        <v>4103</v>
      </c>
      <c r="L173" s="1">
        <v>1</v>
      </c>
      <c r="M173" s="2" t="s">
        <v>3657</v>
      </c>
      <c r="N173" s="2" t="s">
        <v>3658</v>
      </c>
      <c r="O173" s="1" t="s">
        <v>6</v>
      </c>
      <c r="P173" s="1" t="s">
        <v>1888</v>
      </c>
      <c r="T173" s="1" t="s">
        <v>4104</v>
      </c>
      <c r="U173" s="1" t="s">
        <v>169</v>
      </c>
      <c r="V173" s="1" t="s">
        <v>1929</v>
      </c>
      <c r="W173" s="1" t="s">
        <v>49</v>
      </c>
      <c r="X173" s="1" t="s">
        <v>1966</v>
      </c>
      <c r="Y173" s="1" t="s">
        <v>544</v>
      </c>
      <c r="Z173" s="1" t="s">
        <v>2308</v>
      </c>
      <c r="AC173" s="1">
        <v>56</v>
      </c>
      <c r="AD173" s="1" t="s">
        <v>148</v>
      </c>
      <c r="AE173" s="1" t="s">
        <v>2450</v>
      </c>
      <c r="AJ173" s="1" t="s">
        <v>17</v>
      </c>
      <c r="AK173" s="1" t="s">
        <v>2467</v>
      </c>
      <c r="AL173" s="1" t="s">
        <v>135</v>
      </c>
      <c r="AM173" s="1" t="s">
        <v>2489</v>
      </c>
      <c r="AT173" s="1" t="s">
        <v>169</v>
      </c>
      <c r="AU173" s="1" t="s">
        <v>1929</v>
      </c>
      <c r="AV173" s="1" t="s">
        <v>150</v>
      </c>
      <c r="AW173" s="1" t="s">
        <v>3477</v>
      </c>
      <c r="BG173" s="1" t="s">
        <v>169</v>
      </c>
      <c r="BH173" s="1" t="s">
        <v>1929</v>
      </c>
      <c r="BI173" s="1" t="s">
        <v>545</v>
      </c>
      <c r="BJ173" s="1" t="s">
        <v>2962</v>
      </c>
      <c r="BK173" s="1" t="s">
        <v>169</v>
      </c>
      <c r="BL173" s="1" t="s">
        <v>1929</v>
      </c>
      <c r="BM173" s="1" t="s">
        <v>136</v>
      </c>
      <c r="BN173" s="1" t="s">
        <v>2073</v>
      </c>
      <c r="BO173" s="1" t="s">
        <v>169</v>
      </c>
      <c r="BP173" s="1" t="s">
        <v>1929</v>
      </c>
      <c r="BQ173" s="1" t="s">
        <v>546</v>
      </c>
      <c r="BR173" s="1" t="s">
        <v>3513</v>
      </c>
      <c r="BS173" s="1" t="s">
        <v>100</v>
      </c>
      <c r="BT173" s="1" t="s">
        <v>3468</v>
      </c>
    </row>
    <row r="174" spans="1:72" ht="13.5" customHeight="1">
      <c r="A174" s="6" t="str">
        <f t="shared" si="10"/>
        <v>1837_옥포면_0013</v>
      </c>
      <c r="B174" s="2">
        <v>1837</v>
      </c>
      <c r="C174" s="2" t="s">
        <v>3948</v>
      </c>
      <c r="D174" s="2" t="s">
        <v>3422</v>
      </c>
      <c r="E174" s="2">
        <v>173</v>
      </c>
      <c r="F174" s="1">
        <v>1</v>
      </c>
      <c r="G174" s="1" t="s">
        <v>3420</v>
      </c>
      <c r="H174" s="1" t="s">
        <v>3421</v>
      </c>
      <c r="I174" s="1">
        <v>9</v>
      </c>
      <c r="L174" s="1">
        <v>1</v>
      </c>
      <c r="M174" s="2" t="s">
        <v>3657</v>
      </c>
      <c r="N174" s="2" t="s">
        <v>3658</v>
      </c>
      <c r="S174" s="1" t="s">
        <v>48</v>
      </c>
      <c r="T174" s="1" t="s">
        <v>1911</v>
      </c>
      <c r="W174" s="1" t="s">
        <v>63</v>
      </c>
      <c r="X174" s="1" t="s">
        <v>1965</v>
      </c>
      <c r="Y174" s="1" t="s">
        <v>10</v>
      </c>
      <c r="Z174" s="1" t="s">
        <v>1981</v>
      </c>
      <c r="AC174" s="1">
        <v>57</v>
      </c>
      <c r="AD174" s="1" t="s">
        <v>547</v>
      </c>
      <c r="AE174" s="1" t="s">
        <v>2415</v>
      </c>
      <c r="AJ174" s="1" t="s">
        <v>17</v>
      </c>
      <c r="AK174" s="1" t="s">
        <v>2467</v>
      </c>
      <c r="AL174" s="1" t="s">
        <v>133</v>
      </c>
      <c r="AM174" s="1" t="s">
        <v>2480</v>
      </c>
      <c r="AT174" s="1" t="s">
        <v>169</v>
      </c>
      <c r="AU174" s="1" t="s">
        <v>1929</v>
      </c>
      <c r="AV174" s="1" t="s">
        <v>548</v>
      </c>
      <c r="AW174" s="1" t="s">
        <v>2728</v>
      </c>
      <c r="BG174" s="1" t="s">
        <v>169</v>
      </c>
      <c r="BH174" s="1" t="s">
        <v>1929</v>
      </c>
      <c r="BI174" s="1" t="s">
        <v>549</v>
      </c>
      <c r="BJ174" s="1" t="s">
        <v>2961</v>
      </c>
      <c r="BK174" s="1" t="s">
        <v>169</v>
      </c>
      <c r="BL174" s="1" t="s">
        <v>1929</v>
      </c>
      <c r="BM174" s="1" t="s">
        <v>550</v>
      </c>
      <c r="BN174" s="1" t="s">
        <v>3158</v>
      </c>
      <c r="BO174" s="1" t="s">
        <v>169</v>
      </c>
      <c r="BP174" s="1" t="s">
        <v>1929</v>
      </c>
      <c r="BQ174" s="1" t="s">
        <v>551</v>
      </c>
      <c r="BR174" s="1" t="s">
        <v>3551</v>
      </c>
      <c r="BS174" s="1" t="s">
        <v>135</v>
      </c>
      <c r="BT174" s="1" t="s">
        <v>2489</v>
      </c>
    </row>
    <row r="175" spans="1:31" ht="13.5" customHeight="1">
      <c r="A175" s="6" t="str">
        <f t="shared" si="10"/>
        <v>1837_옥포면_0013</v>
      </c>
      <c r="B175" s="2">
        <v>1837</v>
      </c>
      <c r="C175" s="2" t="s">
        <v>4041</v>
      </c>
      <c r="D175" s="2" t="s">
        <v>3422</v>
      </c>
      <c r="E175" s="2">
        <v>174</v>
      </c>
      <c r="F175" s="1">
        <v>1</v>
      </c>
      <c r="G175" s="1" t="s">
        <v>3420</v>
      </c>
      <c r="H175" s="1" t="s">
        <v>3421</v>
      </c>
      <c r="I175" s="1">
        <v>9</v>
      </c>
      <c r="L175" s="1">
        <v>1</v>
      </c>
      <c r="M175" s="2" t="s">
        <v>3657</v>
      </c>
      <c r="N175" s="2" t="s">
        <v>3658</v>
      </c>
      <c r="S175" s="1" t="s">
        <v>59</v>
      </c>
      <c r="T175" s="1" t="s">
        <v>1912</v>
      </c>
      <c r="Y175" s="1" t="s">
        <v>552</v>
      </c>
      <c r="Z175" s="1" t="s">
        <v>2307</v>
      </c>
      <c r="AC175" s="1">
        <v>16</v>
      </c>
      <c r="AD175" s="1" t="s">
        <v>353</v>
      </c>
      <c r="AE175" s="1" t="s">
        <v>2399</v>
      </c>
    </row>
    <row r="176" spans="1:72" ht="13.5" customHeight="1">
      <c r="A176" s="6" t="str">
        <f aca="true" t="shared" si="11" ref="A176:A189">HYPERLINK("http://kyu.snu.ac.kr/sdhj/index.jsp?type=hj/GK14719_00IH_0001_0014.jpg","1837_옥포면_0014")</f>
        <v>1837_옥포면_0014</v>
      </c>
      <c r="B176" s="2">
        <v>1837</v>
      </c>
      <c r="C176" s="2" t="s">
        <v>3970</v>
      </c>
      <c r="D176" s="2" t="s">
        <v>3422</v>
      </c>
      <c r="E176" s="2">
        <v>175</v>
      </c>
      <c r="F176" s="1">
        <v>1</v>
      </c>
      <c r="G176" s="1" t="s">
        <v>3420</v>
      </c>
      <c r="H176" s="1" t="s">
        <v>3421</v>
      </c>
      <c r="I176" s="1">
        <v>9</v>
      </c>
      <c r="L176" s="1">
        <v>2</v>
      </c>
      <c r="M176" s="2" t="s">
        <v>3659</v>
      </c>
      <c r="N176" s="2" t="s">
        <v>3660</v>
      </c>
      <c r="Q176" s="1" t="s">
        <v>553</v>
      </c>
      <c r="R176" s="1" t="s">
        <v>4105</v>
      </c>
      <c r="T176" s="1" t="s">
        <v>4074</v>
      </c>
      <c r="U176" s="1" t="s">
        <v>37</v>
      </c>
      <c r="V176" s="1" t="s">
        <v>1928</v>
      </c>
      <c r="W176" s="1" t="s">
        <v>4106</v>
      </c>
      <c r="X176" s="1" t="s">
        <v>4107</v>
      </c>
      <c r="Y176" s="1" t="s">
        <v>554</v>
      </c>
      <c r="Z176" s="1" t="s">
        <v>2306</v>
      </c>
      <c r="AC176" s="1">
        <v>35</v>
      </c>
      <c r="AD176" s="1" t="s">
        <v>64</v>
      </c>
      <c r="AE176" s="1" t="s">
        <v>2397</v>
      </c>
      <c r="AJ176" s="1" t="s">
        <v>17</v>
      </c>
      <c r="AK176" s="1" t="s">
        <v>2467</v>
      </c>
      <c r="AL176" s="1" t="s">
        <v>41</v>
      </c>
      <c r="AM176" s="1" t="s">
        <v>2506</v>
      </c>
      <c r="AT176" s="1" t="s">
        <v>42</v>
      </c>
      <c r="AU176" s="1" t="s">
        <v>2523</v>
      </c>
      <c r="AV176" s="1" t="s">
        <v>555</v>
      </c>
      <c r="AW176" s="1" t="s">
        <v>2701</v>
      </c>
      <c r="BG176" s="1" t="s">
        <v>42</v>
      </c>
      <c r="BH176" s="1" t="s">
        <v>2523</v>
      </c>
      <c r="BI176" s="1" t="s">
        <v>358</v>
      </c>
      <c r="BJ176" s="1" t="s">
        <v>2461</v>
      </c>
      <c r="BK176" s="1" t="s">
        <v>42</v>
      </c>
      <c r="BL176" s="1" t="s">
        <v>2523</v>
      </c>
      <c r="BM176" s="1" t="s">
        <v>359</v>
      </c>
      <c r="BN176" s="1" t="s">
        <v>2981</v>
      </c>
      <c r="BO176" s="1" t="s">
        <v>42</v>
      </c>
      <c r="BP176" s="1" t="s">
        <v>2523</v>
      </c>
      <c r="BQ176" s="1" t="s">
        <v>556</v>
      </c>
      <c r="BR176" s="1" t="s">
        <v>3324</v>
      </c>
      <c r="BS176" s="1" t="s">
        <v>133</v>
      </c>
      <c r="BT176" s="1" t="s">
        <v>2480</v>
      </c>
    </row>
    <row r="177" spans="1:31" ht="13.5" customHeight="1">
      <c r="A177" s="6" t="str">
        <f t="shared" si="11"/>
        <v>1837_옥포면_0014</v>
      </c>
      <c r="B177" s="2">
        <v>1837</v>
      </c>
      <c r="C177" s="2" t="s">
        <v>3985</v>
      </c>
      <c r="D177" s="2" t="s">
        <v>3422</v>
      </c>
      <c r="E177" s="2">
        <v>176</v>
      </c>
      <c r="F177" s="1">
        <v>1</v>
      </c>
      <c r="G177" s="1" t="s">
        <v>3420</v>
      </c>
      <c r="H177" s="1" t="s">
        <v>3421</v>
      </c>
      <c r="I177" s="1">
        <v>9</v>
      </c>
      <c r="L177" s="1">
        <v>2</v>
      </c>
      <c r="M177" s="2" t="s">
        <v>3659</v>
      </c>
      <c r="N177" s="2" t="s">
        <v>3660</v>
      </c>
      <c r="S177" s="1" t="s">
        <v>111</v>
      </c>
      <c r="T177" s="1" t="s">
        <v>1916</v>
      </c>
      <c r="W177" s="1" t="s">
        <v>63</v>
      </c>
      <c r="X177" s="1" t="s">
        <v>1965</v>
      </c>
      <c r="Y177" s="1" t="s">
        <v>50</v>
      </c>
      <c r="Z177" s="1" t="s">
        <v>1995</v>
      </c>
      <c r="AC177" s="1">
        <v>72</v>
      </c>
      <c r="AD177" s="1" t="s">
        <v>377</v>
      </c>
      <c r="AE177" s="1" t="s">
        <v>2447</v>
      </c>
    </row>
    <row r="178" spans="1:72" ht="13.5" customHeight="1">
      <c r="A178" s="6" t="str">
        <f t="shared" si="11"/>
        <v>1837_옥포면_0014</v>
      </c>
      <c r="B178" s="2">
        <v>1837</v>
      </c>
      <c r="C178" s="2" t="s">
        <v>4075</v>
      </c>
      <c r="D178" s="2" t="s">
        <v>3422</v>
      </c>
      <c r="E178" s="2">
        <v>177</v>
      </c>
      <c r="F178" s="1">
        <v>1</v>
      </c>
      <c r="G178" s="1" t="s">
        <v>3420</v>
      </c>
      <c r="H178" s="1" t="s">
        <v>3421</v>
      </c>
      <c r="I178" s="1">
        <v>9</v>
      </c>
      <c r="L178" s="1">
        <v>2</v>
      </c>
      <c r="M178" s="2" t="s">
        <v>3659</v>
      </c>
      <c r="N178" s="2" t="s">
        <v>3660</v>
      </c>
      <c r="S178" s="1" t="s">
        <v>48</v>
      </c>
      <c r="T178" s="1" t="s">
        <v>1911</v>
      </c>
      <c r="W178" s="1" t="s">
        <v>88</v>
      </c>
      <c r="X178" s="1" t="s">
        <v>4108</v>
      </c>
      <c r="Y178" s="1" t="s">
        <v>50</v>
      </c>
      <c r="Z178" s="1" t="s">
        <v>1995</v>
      </c>
      <c r="AC178" s="1">
        <v>36</v>
      </c>
      <c r="AD178" s="1" t="s">
        <v>516</v>
      </c>
      <c r="AE178" s="1" t="s">
        <v>2055</v>
      </c>
      <c r="AJ178" s="1" t="s">
        <v>52</v>
      </c>
      <c r="AK178" s="1" t="s">
        <v>2466</v>
      </c>
      <c r="AL178" s="1" t="s">
        <v>58</v>
      </c>
      <c r="AM178" s="1" t="s">
        <v>2461</v>
      </c>
      <c r="AT178" s="1" t="s">
        <v>42</v>
      </c>
      <c r="AU178" s="1" t="s">
        <v>2523</v>
      </c>
      <c r="AV178" s="1" t="s">
        <v>557</v>
      </c>
      <c r="AW178" s="1" t="s">
        <v>3478</v>
      </c>
      <c r="BG178" s="1" t="s">
        <v>42</v>
      </c>
      <c r="BH178" s="1" t="s">
        <v>2523</v>
      </c>
      <c r="BI178" s="1" t="s">
        <v>558</v>
      </c>
      <c r="BJ178" s="1" t="s">
        <v>2960</v>
      </c>
      <c r="BK178" s="1" t="s">
        <v>42</v>
      </c>
      <c r="BL178" s="1" t="s">
        <v>2523</v>
      </c>
      <c r="BM178" s="1" t="s">
        <v>559</v>
      </c>
      <c r="BN178" s="1" t="s">
        <v>3157</v>
      </c>
      <c r="BO178" s="1" t="s">
        <v>42</v>
      </c>
      <c r="BP178" s="1" t="s">
        <v>2523</v>
      </c>
      <c r="BQ178" s="1" t="s">
        <v>560</v>
      </c>
      <c r="BR178" s="1" t="s">
        <v>3341</v>
      </c>
      <c r="BS178" s="1" t="s">
        <v>58</v>
      </c>
      <c r="BT178" s="1" t="s">
        <v>2461</v>
      </c>
    </row>
    <row r="179" spans="1:31" ht="13.5" customHeight="1">
      <c r="A179" s="6" t="str">
        <f t="shared" si="11"/>
        <v>1837_옥포면_0014</v>
      </c>
      <c r="B179" s="2">
        <v>1837</v>
      </c>
      <c r="C179" s="2" t="s">
        <v>4109</v>
      </c>
      <c r="D179" s="2" t="s">
        <v>3422</v>
      </c>
      <c r="E179" s="2">
        <v>178</v>
      </c>
      <c r="F179" s="1">
        <v>1</v>
      </c>
      <c r="G179" s="1" t="s">
        <v>3420</v>
      </c>
      <c r="H179" s="1" t="s">
        <v>3421</v>
      </c>
      <c r="I179" s="1">
        <v>9</v>
      </c>
      <c r="L179" s="1">
        <v>2</v>
      </c>
      <c r="M179" s="2" t="s">
        <v>3659</v>
      </c>
      <c r="N179" s="2" t="s">
        <v>3660</v>
      </c>
      <c r="T179" s="1" t="s">
        <v>4110</v>
      </c>
      <c r="U179" s="1" t="s">
        <v>67</v>
      </c>
      <c r="V179" s="1" t="s">
        <v>1927</v>
      </c>
      <c r="Y179" s="1" t="s">
        <v>561</v>
      </c>
      <c r="Z179" s="1" t="s">
        <v>2305</v>
      </c>
      <c r="AC179" s="1">
        <v>22</v>
      </c>
      <c r="AD179" s="1" t="s">
        <v>290</v>
      </c>
      <c r="AE179" s="1" t="s">
        <v>2411</v>
      </c>
    </row>
    <row r="180" spans="1:72" ht="13.5" customHeight="1">
      <c r="A180" s="6" t="str">
        <f t="shared" si="11"/>
        <v>1837_옥포면_0014</v>
      </c>
      <c r="B180" s="2">
        <v>1837</v>
      </c>
      <c r="C180" s="2" t="s">
        <v>4075</v>
      </c>
      <c r="D180" s="2" t="s">
        <v>3422</v>
      </c>
      <c r="E180" s="2">
        <v>179</v>
      </c>
      <c r="F180" s="1">
        <v>1</v>
      </c>
      <c r="G180" s="1" t="s">
        <v>3420</v>
      </c>
      <c r="H180" s="1" t="s">
        <v>3421</v>
      </c>
      <c r="I180" s="1">
        <v>9</v>
      </c>
      <c r="L180" s="1">
        <v>3</v>
      </c>
      <c r="M180" s="2" t="s">
        <v>3661</v>
      </c>
      <c r="N180" s="2" t="s">
        <v>3662</v>
      </c>
      <c r="Q180" s="1" t="s">
        <v>562</v>
      </c>
      <c r="R180" s="1" t="s">
        <v>4111</v>
      </c>
      <c r="T180" s="1" t="s">
        <v>3926</v>
      </c>
      <c r="W180" s="1" t="s">
        <v>221</v>
      </c>
      <c r="X180" s="1" t="s">
        <v>1964</v>
      </c>
      <c r="Y180" s="1" t="s">
        <v>50</v>
      </c>
      <c r="Z180" s="1" t="s">
        <v>1995</v>
      </c>
      <c r="AC180" s="1">
        <v>50</v>
      </c>
      <c r="AD180" s="1" t="s">
        <v>199</v>
      </c>
      <c r="AE180" s="1" t="s">
        <v>2413</v>
      </c>
      <c r="AJ180" s="1" t="s">
        <v>52</v>
      </c>
      <c r="AK180" s="1" t="s">
        <v>2466</v>
      </c>
      <c r="AL180" s="1" t="s">
        <v>295</v>
      </c>
      <c r="AM180" s="1" t="s">
        <v>2491</v>
      </c>
      <c r="AT180" s="1" t="s">
        <v>42</v>
      </c>
      <c r="AU180" s="1" t="s">
        <v>2523</v>
      </c>
      <c r="AV180" s="1" t="s">
        <v>563</v>
      </c>
      <c r="AW180" s="1" t="s">
        <v>2727</v>
      </c>
      <c r="BG180" s="1" t="s">
        <v>42</v>
      </c>
      <c r="BH180" s="1" t="s">
        <v>2523</v>
      </c>
      <c r="BI180" s="1" t="s">
        <v>564</v>
      </c>
      <c r="BJ180" s="1" t="s">
        <v>2959</v>
      </c>
      <c r="BK180" s="1" t="s">
        <v>42</v>
      </c>
      <c r="BL180" s="1" t="s">
        <v>2523</v>
      </c>
      <c r="BM180" s="1" t="s">
        <v>565</v>
      </c>
      <c r="BN180" s="1" t="s">
        <v>3156</v>
      </c>
      <c r="BO180" s="1" t="s">
        <v>42</v>
      </c>
      <c r="BP180" s="1" t="s">
        <v>2523</v>
      </c>
      <c r="BQ180" s="1" t="s">
        <v>566</v>
      </c>
      <c r="BR180" s="1" t="s">
        <v>3504</v>
      </c>
      <c r="BS180" s="1" t="s">
        <v>100</v>
      </c>
      <c r="BT180" s="1" t="s">
        <v>3468</v>
      </c>
    </row>
    <row r="181" spans="1:31" ht="13.5" customHeight="1">
      <c r="A181" s="6" t="str">
        <f t="shared" si="11"/>
        <v>1837_옥포면_0014</v>
      </c>
      <c r="B181" s="2">
        <v>1837</v>
      </c>
      <c r="C181" s="2" t="s">
        <v>4112</v>
      </c>
      <c r="D181" s="2" t="s">
        <v>3422</v>
      </c>
      <c r="E181" s="2">
        <v>180</v>
      </c>
      <c r="F181" s="1">
        <v>1</v>
      </c>
      <c r="G181" s="1" t="s">
        <v>3420</v>
      </c>
      <c r="H181" s="1" t="s">
        <v>3421</v>
      </c>
      <c r="I181" s="1">
        <v>9</v>
      </c>
      <c r="L181" s="1">
        <v>3</v>
      </c>
      <c r="M181" s="2" t="s">
        <v>3661</v>
      </c>
      <c r="N181" s="2" t="s">
        <v>3662</v>
      </c>
      <c r="S181" s="1" t="s">
        <v>59</v>
      </c>
      <c r="T181" s="1" t="s">
        <v>1912</v>
      </c>
      <c r="U181" s="1" t="s">
        <v>37</v>
      </c>
      <c r="V181" s="1" t="s">
        <v>1928</v>
      </c>
      <c r="Y181" s="1" t="s">
        <v>567</v>
      </c>
      <c r="Z181" s="1" t="s">
        <v>2304</v>
      </c>
      <c r="AC181" s="1">
        <v>20</v>
      </c>
      <c r="AD181" s="1" t="s">
        <v>87</v>
      </c>
      <c r="AE181" s="1" t="s">
        <v>2418</v>
      </c>
    </row>
    <row r="182" spans="1:31" ht="13.5" customHeight="1">
      <c r="A182" s="6" t="str">
        <f t="shared" si="11"/>
        <v>1837_옥포면_0014</v>
      </c>
      <c r="B182" s="2">
        <v>1837</v>
      </c>
      <c r="C182" s="2" t="s">
        <v>4000</v>
      </c>
      <c r="D182" s="2" t="s">
        <v>3422</v>
      </c>
      <c r="E182" s="2">
        <v>181</v>
      </c>
      <c r="F182" s="1">
        <v>1</v>
      </c>
      <c r="G182" s="1" t="s">
        <v>3420</v>
      </c>
      <c r="H182" s="1" t="s">
        <v>3421</v>
      </c>
      <c r="I182" s="1">
        <v>9</v>
      </c>
      <c r="L182" s="1">
        <v>3</v>
      </c>
      <c r="M182" s="2" t="s">
        <v>3661</v>
      </c>
      <c r="N182" s="2" t="s">
        <v>3662</v>
      </c>
      <c r="T182" s="1" t="s">
        <v>4001</v>
      </c>
      <c r="U182" s="1" t="s">
        <v>67</v>
      </c>
      <c r="V182" s="1" t="s">
        <v>1927</v>
      </c>
      <c r="Y182" s="1" t="s">
        <v>568</v>
      </c>
      <c r="Z182" s="1" t="s">
        <v>2303</v>
      </c>
      <c r="AC182" s="1">
        <v>24</v>
      </c>
      <c r="AD182" s="1" t="s">
        <v>89</v>
      </c>
      <c r="AE182" s="1" t="s">
        <v>2409</v>
      </c>
    </row>
    <row r="183" spans="1:72" ht="13.5" customHeight="1">
      <c r="A183" s="6" t="str">
        <f t="shared" si="11"/>
        <v>1837_옥포면_0014</v>
      </c>
      <c r="B183" s="2">
        <v>1837</v>
      </c>
      <c r="C183" s="2" t="s">
        <v>4000</v>
      </c>
      <c r="D183" s="2" t="s">
        <v>3422</v>
      </c>
      <c r="E183" s="2">
        <v>182</v>
      </c>
      <c r="F183" s="1">
        <v>1</v>
      </c>
      <c r="G183" s="1" t="s">
        <v>3420</v>
      </c>
      <c r="H183" s="1" t="s">
        <v>3421</v>
      </c>
      <c r="I183" s="1">
        <v>9</v>
      </c>
      <c r="L183" s="1">
        <v>4</v>
      </c>
      <c r="M183" s="2" t="s">
        <v>3641</v>
      </c>
      <c r="N183" s="2" t="s">
        <v>3642</v>
      </c>
      <c r="T183" s="1" t="s">
        <v>3926</v>
      </c>
      <c r="U183" s="1" t="s">
        <v>297</v>
      </c>
      <c r="V183" s="1" t="s">
        <v>1930</v>
      </c>
      <c r="W183" s="1" t="s">
        <v>94</v>
      </c>
      <c r="X183" s="1" t="s">
        <v>4057</v>
      </c>
      <c r="Y183" s="1" t="s">
        <v>50</v>
      </c>
      <c r="Z183" s="1" t="s">
        <v>1995</v>
      </c>
      <c r="AC183" s="1">
        <v>44</v>
      </c>
      <c r="AD183" s="1" t="s">
        <v>91</v>
      </c>
      <c r="AE183" s="1" t="s">
        <v>2448</v>
      </c>
      <c r="AJ183" s="1" t="s">
        <v>52</v>
      </c>
      <c r="AK183" s="1" t="s">
        <v>2466</v>
      </c>
      <c r="AL183" s="1" t="s">
        <v>95</v>
      </c>
      <c r="AM183" s="1" t="s">
        <v>2510</v>
      </c>
      <c r="AT183" s="1" t="s">
        <v>42</v>
      </c>
      <c r="AU183" s="1" t="s">
        <v>2523</v>
      </c>
      <c r="AV183" s="1" t="s">
        <v>3412</v>
      </c>
      <c r="AW183" s="1" t="s">
        <v>2594</v>
      </c>
      <c r="BG183" s="1" t="s">
        <v>42</v>
      </c>
      <c r="BH183" s="1" t="s">
        <v>2523</v>
      </c>
      <c r="BI183" s="1" t="s">
        <v>569</v>
      </c>
      <c r="BJ183" s="1" t="s">
        <v>2958</v>
      </c>
      <c r="BK183" s="1" t="s">
        <v>42</v>
      </c>
      <c r="BL183" s="1" t="s">
        <v>2523</v>
      </c>
      <c r="BM183" s="1" t="s">
        <v>570</v>
      </c>
      <c r="BN183" s="1" t="s">
        <v>3052</v>
      </c>
      <c r="BO183" s="1" t="s">
        <v>42</v>
      </c>
      <c r="BP183" s="1" t="s">
        <v>2523</v>
      </c>
      <c r="BQ183" s="1" t="s">
        <v>571</v>
      </c>
      <c r="BR183" s="1" t="s">
        <v>3512</v>
      </c>
      <c r="BS183" s="1" t="s">
        <v>100</v>
      </c>
      <c r="BT183" s="1" t="s">
        <v>3468</v>
      </c>
    </row>
    <row r="184" spans="1:31" ht="13.5" customHeight="1">
      <c r="A184" s="6" t="str">
        <f t="shared" si="11"/>
        <v>1837_옥포면_0014</v>
      </c>
      <c r="B184" s="2">
        <v>1837</v>
      </c>
      <c r="C184" s="2" t="s">
        <v>4041</v>
      </c>
      <c r="D184" s="2" t="s">
        <v>3422</v>
      </c>
      <c r="E184" s="2">
        <v>183</v>
      </c>
      <c r="F184" s="1">
        <v>1</v>
      </c>
      <c r="G184" s="1" t="s">
        <v>3420</v>
      </c>
      <c r="H184" s="1" t="s">
        <v>3421</v>
      </c>
      <c r="I184" s="1">
        <v>9</v>
      </c>
      <c r="L184" s="1">
        <v>4</v>
      </c>
      <c r="M184" s="2" t="s">
        <v>3641</v>
      </c>
      <c r="N184" s="2" t="s">
        <v>3642</v>
      </c>
      <c r="T184" s="1" t="s">
        <v>4001</v>
      </c>
      <c r="U184" s="1" t="s">
        <v>67</v>
      </c>
      <c r="V184" s="1" t="s">
        <v>1927</v>
      </c>
      <c r="Y184" s="1" t="s">
        <v>572</v>
      </c>
      <c r="Z184" s="1" t="s">
        <v>2302</v>
      </c>
      <c r="AC184" s="1">
        <v>28</v>
      </c>
      <c r="AD184" s="1" t="s">
        <v>446</v>
      </c>
      <c r="AE184" s="1" t="s">
        <v>2424</v>
      </c>
    </row>
    <row r="185" spans="1:72" ht="13.5" customHeight="1">
      <c r="A185" s="6" t="str">
        <f t="shared" si="11"/>
        <v>1837_옥포면_0014</v>
      </c>
      <c r="B185" s="2">
        <v>1837</v>
      </c>
      <c r="C185" s="2" t="s">
        <v>4000</v>
      </c>
      <c r="D185" s="2" t="s">
        <v>3422</v>
      </c>
      <c r="E185" s="2">
        <v>184</v>
      </c>
      <c r="F185" s="1">
        <v>1</v>
      </c>
      <c r="G185" s="1" t="s">
        <v>3420</v>
      </c>
      <c r="H185" s="1" t="s">
        <v>3421</v>
      </c>
      <c r="I185" s="1">
        <v>9</v>
      </c>
      <c r="L185" s="1">
        <v>5</v>
      </c>
      <c r="M185" s="2" t="s">
        <v>543</v>
      </c>
      <c r="N185" s="2" t="s">
        <v>3663</v>
      </c>
      <c r="O185" s="1" t="s">
        <v>6</v>
      </c>
      <c r="P185" s="1" t="s">
        <v>1888</v>
      </c>
      <c r="T185" s="1" t="s">
        <v>3997</v>
      </c>
      <c r="U185" s="1" t="s">
        <v>37</v>
      </c>
      <c r="V185" s="1" t="s">
        <v>1928</v>
      </c>
      <c r="W185" s="1" t="s">
        <v>94</v>
      </c>
      <c r="X185" s="1" t="s">
        <v>4113</v>
      </c>
      <c r="Y185" s="1" t="s">
        <v>573</v>
      </c>
      <c r="Z185" s="1" t="s">
        <v>2301</v>
      </c>
      <c r="AC185" s="1">
        <v>34</v>
      </c>
      <c r="AD185" s="1" t="s">
        <v>61</v>
      </c>
      <c r="AE185" s="1" t="s">
        <v>2404</v>
      </c>
      <c r="AJ185" s="1" t="s">
        <v>17</v>
      </c>
      <c r="AK185" s="1" t="s">
        <v>2467</v>
      </c>
      <c r="AL185" s="1" t="s">
        <v>135</v>
      </c>
      <c r="AM185" s="1" t="s">
        <v>2489</v>
      </c>
      <c r="AT185" s="1" t="s">
        <v>42</v>
      </c>
      <c r="AU185" s="1" t="s">
        <v>2523</v>
      </c>
      <c r="AV185" s="1" t="s">
        <v>4114</v>
      </c>
      <c r="AW185" s="1" t="s">
        <v>2726</v>
      </c>
      <c r="BG185" s="1" t="s">
        <v>42</v>
      </c>
      <c r="BH185" s="1" t="s">
        <v>2523</v>
      </c>
      <c r="BI185" s="1" t="s">
        <v>574</v>
      </c>
      <c r="BJ185" s="1" t="s">
        <v>2957</v>
      </c>
      <c r="BK185" s="1" t="s">
        <v>42</v>
      </c>
      <c r="BL185" s="1" t="s">
        <v>2523</v>
      </c>
      <c r="BM185" s="1" t="s">
        <v>575</v>
      </c>
      <c r="BN185" s="1" t="s">
        <v>3155</v>
      </c>
      <c r="BO185" s="1" t="s">
        <v>42</v>
      </c>
      <c r="BP185" s="1" t="s">
        <v>2523</v>
      </c>
      <c r="BQ185" s="1" t="s">
        <v>576</v>
      </c>
      <c r="BR185" s="1" t="s">
        <v>3340</v>
      </c>
      <c r="BS185" s="1" t="s">
        <v>577</v>
      </c>
      <c r="BT185" s="1" t="s">
        <v>4115</v>
      </c>
    </row>
    <row r="186" spans="1:31" ht="13.5" customHeight="1">
      <c r="A186" s="6" t="str">
        <f t="shared" si="11"/>
        <v>1837_옥포면_0014</v>
      </c>
      <c r="B186" s="2">
        <v>1837</v>
      </c>
      <c r="C186" s="2" t="s">
        <v>3985</v>
      </c>
      <c r="D186" s="2" t="s">
        <v>3422</v>
      </c>
      <c r="E186" s="2">
        <v>185</v>
      </c>
      <c r="F186" s="1">
        <v>1</v>
      </c>
      <c r="G186" s="1" t="s">
        <v>3420</v>
      </c>
      <c r="H186" s="1" t="s">
        <v>3421</v>
      </c>
      <c r="I186" s="1">
        <v>9</v>
      </c>
      <c r="L186" s="1">
        <v>5</v>
      </c>
      <c r="M186" s="2" t="s">
        <v>543</v>
      </c>
      <c r="N186" s="2" t="s">
        <v>3663</v>
      </c>
      <c r="S186" s="1" t="s">
        <v>111</v>
      </c>
      <c r="T186" s="1" t="s">
        <v>1916</v>
      </c>
      <c r="W186" s="1" t="s">
        <v>578</v>
      </c>
      <c r="X186" s="1" t="s">
        <v>1973</v>
      </c>
      <c r="Y186" s="1" t="s">
        <v>50</v>
      </c>
      <c r="Z186" s="1" t="s">
        <v>1995</v>
      </c>
      <c r="AC186" s="1">
        <v>75</v>
      </c>
      <c r="AD186" s="1" t="s">
        <v>66</v>
      </c>
      <c r="AE186" s="1" t="s">
        <v>2419</v>
      </c>
    </row>
    <row r="187" spans="1:72" ht="13.5" customHeight="1">
      <c r="A187" s="6" t="str">
        <f t="shared" si="11"/>
        <v>1837_옥포면_0014</v>
      </c>
      <c r="B187" s="2">
        <v>1837</v>
      </c>
      <c r="C187" s="2" t="s">
        <v>3919</v>
      </c>
      <c r="D187" s="2" t="s">
        <v>3422</v>
      </c>
      <c r="E187" s="2">
        <v>186</v>
      </c>
      <c r="F187" s="1">
        <v>1</v>
      </c>
      <c r="G187" s="1" t="s">
        <v>3420</v>
      </c>
      <c r="H187" s="1" t="s">
        <v>3421</v>
      </c>
      <c r="I187" s="1">
        <v>9</v>
      </c>
      <c r="L187" s="1">
        <v>5</v>
      </c>
      <c r="M187" s="2" t="s">
        <v>543</v>
      </c>
      <c r="N187" s="2" t="s">
        <v>3663</v>
      </c>
      <c r="S187" s="1" t="s">
        <v>48</v>
      </c>
      <c r="T187" s="1" t="s">
        <v>1911</v>
      </c>
      <c r="W187" s="1" t="s">
        <v>63</v>
      </c>
      <c r="X187" s="1" t="s">
        <v>1965</v>
      </c>
      <c r="Y187" s="1" t="s">
        <v>50</v>
      </c>
      <c r="Z187" s="1" t="s">
        <v>1995</v>
      </c>
      <c r="AC187" s="1">
        <v>38</v>
      </c>
      <c r="AD187" s="1" t="s">
        <v>103</v>
      </c>
      <c r="AE187" s="1" t="s">
        <v>2422</v>
      </c>
      <c r="AT187" s="1" t="s">
        <v>42</v>
      </c>
      <c r="AU187" s="1" t="s">
        <v>2523</v>
      </c>
      <c r="AV187" s="1" t="s">
        <v>579</v>
      </c>
      <c r="AW187" s="1" t="s">
        <v>2725</v>
      </c>
      <c r="BG187" s="1" t="s">
        <v>42</v>
      </c>
      <c r="BH187" s="1" t="s">
        <v>2523</v>
      </c>
      <c r="BI187" s="1" t="s">
        <v>580</v>
      </c>
      <c r="BJ187" s="1" t="s">
        <v>2671</v>
      </c>
      <c r="BK187" s="1" t="s">
        <v>42</v>
      </c>
      <c r="BL187" s="1" t="s">
        <v>2523</v>
      </c>
      <c r="BM187" s="1" t="s">
        <v>581</v>
      </c>
      <c r="BN187" s="1" t="s">
        <v>3154</v>
      </c>
      <c r="BO187" s="1" t="s">
        <v>42</v>
      </c>
      <c r="BP187" s="1" t="s">
        <v>2523</v>
      </c>
      <c r="BQ187" s="1" t="s">
        <v>582</v>
      </c>
      <c r="BR187" s="1" t="s">
        <v>3339</v>
      </c>
      <c r="BS187" s="1" t="s">
        <v>139</v>
      </c>
      <c r="BT187" s="1" t="s">
        <v>2468</v>
      </c>
    </row>
    <row r="188" spans="1:33" ht="13.5" customHeight="1">
      <c r="A188" s="6" t="str">
        <f t="shared" si="11"/>
        <v>1837_옥포면_0014</v>
      </c>
      <c r="B188" s="2">
        <v>1837</v>
      </c>
      <c r="C188" s="2" t="s">
        <v>4116</v>
      </c>
      <c r="D188" s="2" t="s">
        <v>3422</v>
      </c>
      <c r="E188" s="2">
        <v>187</v>
      </c>
      <c r="F188" s="1">
        <v>1</v>
      </c>
      <c r="G188" s="1" t="s">
        <v>3420</v>
      </c>
      <c r="H188" s="1" t="s">
        <v>3421</v>
      </c>
      <c r="I188" s="1">
        <v>9</v>
      </c>
      <c r="L188" s="1">
        <v>5</v>
      </c>
      <c r="M188" s="2" t="s">
        <v>543</v>
      </c>
      <c r="N188" s="2" t="s">
        <v>3663</v>
      </c>
      <c r="S188" s="1" t="s">
        <v>583</v>
      </c>
      <c r="T188" s="1" t="s">
        <v>1915</v>
      </c>
      <c r="Y188" s="1" t="s">
        <v>584</v>
      </c>
      <c r="Z188" s="1" t="s">
        <v>2300</v>
      </c>
      <c r="AC188" s="1">
        <v>15</v>
      </c>
      <c r="AD188" s="1" t="s">
        <v>66</v>
      </c>
      <c r="AE188" s="1" t="s">
        <v>2419</v>
      </c>
      <c r="AF188" s="1" t="s">
        <v>338</v>
      </c>
      <c r="AG188" s="1" t="s">
        <v>2455</v>
      </c>
    </row>
    <row r="189" spans="1:31" ht="13.5" customHeight="1">
      <c r="A189" s="6" t="str">
        <f t="shared" si="11"/>
        <v>1837_옥포면_0014</v>
      </c>
      <c r="B189" s="2">
        <v>1837</v>
      </c>
      <c r="C189" s="2" t="s">
        <v>3919</v>
      </c>
      <c r="D189" s="2" t="s">
        <v>3422</v>
      </c>
      <c r="E189" s="2">
        <v>188</v>
      </c>
      <c r="F189" s="1">
        <v>1</v>
      </c>
      <c r="G189" s="1" t="s">
        <v>3420</v>
      </c>
      <c r="H189" s="1" t="s">
        <v>3421</v>
      </c>
      <c r="I189" s="1">
        <v>9</v>
      </c>
      <c r="L189" s="1">
        <v>5</v>
      </c>
      <c r="M189" s="2" t="s">
        <v>543</v>
      </c>
      <c r="N189" s="2" t="s">
        <v>3663</v>
      </c>
      <c r="T189" s="1" t="s">
        <v>3999</v>
      </c>
      <c r="U189" s="1" t="s">
        <v>67</v>
      </c>
      <c r="V189" s="1" t="s">
        <v>1927</v>
      </c>
      <c r="Y189" s="1" t="s">
        <v>585</v>
      </c>
      <c r="Z189" s="1" t="s">
        <v>2299</v>
      </c>
      <c r="AC189" s="1">
        <v>37</v>
      </c>
      <c r="AD189" s="1" t="s">
        <v>163</v>
      </c>
      <c r="AE189" s="1" t="s">
        <v>2427</v>
      </c>
    </row>
    <row r="190" spans="1:72" ht="13.5" customHeight="1">
      <c r="A190" s="6" t="str">
        <f aca="true" t="shared" si="12" ref="A190:A203">HYPERLINK("http://kyu.snu.ac.kr/sdhj/index.jsp?type=hj/GK14719_00IH_0001_0015.jpg","1837_옥포면_0015")</f>
        <v>1837_옥포면_0015</v>
      </c>
      <c r="B190" s="2">
        <v>1837</v>
      </c>
      <c r="C190" s="2" t="s">
        <v>3919</v>
      </c>
      <c r="D190" s="2" t="s">
        <v>3422</v>
      </c>
      <c r="E190" s="2">
        <v>189</v>
      </c>
      <c r="F190" s="1">
        <v>1</v>
      </c>
      <c r="G190" s="1" t="s">
        <v>3420</v>
      </c>
      <c r="H190" s="1" t="s">
        <v>3421</v>
      </c>
      <c r="I190" s="1">
        <v>10</v>
      </c>
      <c r="J190" s="1" t="s">
        <v>586</v>
      </c>
      <c r="K190" s="1" t="s">
        <v>4117</v>
      </c>
      <c r="L190" s="1">
        <v>1</v>
      </c>
      <c r="M190" s="2" t="s">
        <v>586</v>
      </c>
      <c r="N190" s="2" t="s">
        <v>3425</v>
      </c>
      <c r="T190" s="1" t="s">
        <v>4118</v>
      </c>
      <c r="U190" s="1" t="s">
        <v>37</v>
      </c>
      <c r="V190" s="1" t="s">
        <v>1928</v>
      </c>
      <c r="W190" s="1" t="s">
        <v>38</v>
      </c>
      <c r="X190" s="1" t="s">
        <v>4119</v>
      </c>
      <c r="Y190" s="1" t="s">
        <v>587</v>
      </c>
      <c r="Z190" s="1" t="s">
        <v>2298</v>
      </c>
      <c r="AC190" s="1">
        <v>47</v>
      </c>
      <c r="AD190" s="1" t="s">
        <v>488</v>
      </c>
      <c r="AE190" s="1" t="s">
        <v>2442</v>
      </c>
      <c r="AJ190" s="1" t="s">
        <v>17</v>
      </c>
      <c r="AK190" s="1" t="s">
        <v>2467</v>
      </c>
      <c r="AL190" s="1" t="s">
        <v>41</v>
      </c>
      <c r="AM190" s="1" t="s">
        <v>2506</v>
      </c>
      <c r="AT190" s="1" t="s">
        <v>42</v>
      </c>
      <c r="AU190" s="1" t="s">
        <v>2523</v>
      </c>
      <c r="AV190" s="1" t="s">
        <v>43</v>
      </c>
      <c r="AW190" s="1" t="s">
        <v>2724</v>
      </c>
      <c r="BG190" s="1" t="s">
        <v>42</v>
      </c>
      <c r="BH190" s="1" t="s">
        <v>2523</v>
      </c>
      <c r="BI190" s="1" t="s">
        <v>44</v>
      </c>
      <c r="BJ190" s="1" t="s">
        <v>2956</v>
      </c>
      <c r="BK190" s="1" t="s">
        <v>42</v>
      </c>
      <c r="BL190" s="1" t="s">
        <v>2523</v>
      </c>
      <c r="BM190" s="1" t="s">
        <v>45</v>
      </c>
      <c r="BN190" s="1" t="s">
        <v>3153</v>
      </c>
      <c r="BO190" s="1" t="s">
        <v>42</v>
      </c>
      <c r="BP190" s="1" t="s">
        <v>2523</v>
      </c>
      <c r="BQ190" s="1" t="s">
        <v>46</v>
      </c>
      <c r="BR190" s="1" t="s">
        <v>3557</v>
      </c>
      <c r="BS190" s="1" t="s">
        <v>47</v>
      </c>
      <c r="BT190" s="1" t="s">
        <v>2484</v>
      </c>
    </row>
    <row r="191" spans="1:72" ht="13.5" customHeight="1">
      <c r="A191" s="6" t="str">
        <f t="shared" si="12"/>
        <v>1837_옥포면_0015</v>
      </c>
      <c r="B191" s="2">
        <v>1837</v>
      </c>
      <c r="C191" s="2" t="s">
        <v>3898</v>
      </c>
      <c r="D191" s="2" t="s">
        <v>3422</v>
      </c>
      <c r="E191" s="2">
        <v>190</v>
      </c>
      <c r="F191" s="1">
        <v>1</v>
      </c>
      <c r="G191" s="1" t="s">
        <v>3420</v>
      </c>
      <c r="H191" s="1" t="s">
        <v>3421</v>
      </c>
      <c r="I191" s="1">
        <v>10</v>
      </c>
      <c r="L191" s="1">
        <v>1</v>
      </c>
      <c r="M191" s="2" t="s">
        <v>586</v>
      </c>
      <c r="N191" s="2" t="s">
        <v>3425</v>
      </c>
      <c r="S191" s="1" t="s">
        <v>48</v>
      </c>
      <c r="T191" s="1" t="s">
        <v>1911</v>
      </c>
      <c r="W191" s="1" t="s">
        <v>161</v>
      </c>
      <c r="X191" s="1" t="s">
        <v>1955</v>
      </c>
      <c r="Y191" s="1" t="s">
        <v>50</v>
      </c>
      <c r="Z191" s="1" t="s">
        <v>1995</v>
      </c>
      <c r="AC191" s="1">
        <v>48</v>
      </c>
      <c r="AD191" s="1" t="s">
        <v>93</v>
      </c>
      <c r="AE191" s="1" t="s">
        <v>2426</v>
      </c>
      <c r="AJ191" s="1" t="s">
        <v>52</v>
      </c>
      <c r="AK191" s="1" t="s">
        <v>2466</v>
      </c>
      <c r="AL191" s="1" t="s">
        <v>164</v>
      </c>
      <c r="AM191" s="1" t="s">
        <v>2469</v>
      </c>
      <c r="AT191" s="1" t="s">
        <v>42</v>
      </c>
      <c r="AU191" s="1" t="s">
        <v>2523</v>
      </c>
      <c r="AV191" s="1" t="s">
        <v>588</v>
      </c>
      <c r="AW191" s="1" t="s">
        <v>2723</v>
      </c>
      <c r="BG191" s="1" t="s">
        <v>42</v>
      </c>
      <c r="BH191" s="1" t="s">
        <v>2523</v>
      </c>
      <c r="BI191" s="1" t="s">
        <v>589</v>
      </c>
      <c r="BJ191" s="1" t="s">
        <v>2955</v>
      </c>
      <c r="BK191" s="1" t="s">
        <v>42</v>
      </c>
      <c r="BL191" s="1" t="s">
        <v>2523</v>
      </c>
      <c r="BM191" s="1" t="s">
        <v>590</v>
      </c>
      <c r="BN191" s="1" t="s">
        <v>3152</v>
      </c>
      <c r="BO191" s="1" t="s">
        <v>42</v>
      </c>
      <c r="BP191" s="1" t="s">
        <v>2523</v>
      </c>
      <c r="BQ191" s="1" t="s">
        <v>591</v>
      </c>
      <c r="BR191" s="1" t="s">
        <v>3338</v>
      </c>
      <c r="BS191" s="1" t="s">
        <v>592</v>
      </c>
      <c r="BT191" s="1" t="s">
        <v>3385</v>
      </c>
    </row>
    <row r="192" spans="1:31" ht="13.5" customHeight="1">
      <c r="A192" s="6" t="str">
        <f t="shared" si="12"/>
        <v>1837_옥포면_0015</v>
      </c>
      <c r="B192" s="2">
        <v>1837</v>
      </c>
      <c r="C192" s="2" t="s">
        <v>4120</v>
      </c>
      <c r="D192" s="2" t="s">
        <v>3422</v>
      </c>
      <c r="E192" s="2">
        <v>191</v>
      </c>
      <c r="F192" s="1">
        <v>1</v>
      </c>
      <c r="G192" s="1" t="s">
        <v>3420</v>
      </c>
      <c r="H192" s="1" t="s">
        <v>3421</v>
      </c>
      <c r="I192" s="1">
        <v>10</v>
      </c>
      <c r="L192" s="1">
        <v>1</v>
      </c>
      <c r="M192" s="2" t="s">
        <v>586</v>
      </c>
      <c r="N192" s="2" t="s">
        <v>3425</v>
      </c>
      <c r="T192" s="1" t="s">
        <v>4121</v>
      </c>
      <c r="U192" s="1" t="s">
        <v>67</v>
      </c>
      <c r="V192" s="1" t="s">
        <v>1927</v>
      </c>
      <c r="Y192" s="1" t="s">
        <v>593</v>
      </c>
      <c r="Z192" s="1" t="s">
        <v>2297</v>
      </c>
      <c r="AC192" s="1">
        <v>22</v>
      </c>
      <c r="AD192" s="1" t="s">
        <v>290</v>
      </c>
      <c r="AE192" s="1" t="s">
        <v>2411</v>
      </c>
    </row>
    <row r="193" spans="1:31" ht="13.5" customHeight="1">
      <c r="A193" s="6" t="str">
        <f t="shared" si="12"/>
        <v>1837_옥포면_0015</v>
      </c>
      <c r="B193" s="2">
        <v>1837</v>
      </c>
      <c r="C193" s="2" t="s">
        <v>4122</v>
      </c>
      <c r="D193" s="2" t="s">
        <v>3422</v>
      </c>
      <c r="E193" s="2">
        <v>192</v>
      </c>
      <c r="F193" s="1">
        <v>1</v>
      </c>
      <c r="G193" s="1" t="s">
        <v>3420</v>
      </c>
      <c r="H193" s="1" t="s">
        <v>3421</v>
      </c>
      <c r="I193" s="1">
        <v>10</v>
      </c>
      <c r="L193" s="1">
        <v>1</v>
      </c>
      <c r="M193" s="2" t="s">
        <v>586</v>
      </c>
      <c r="N193" s="2" t="s">
        <v>3425</v>
      </c>
      <c r="T193" s="1" t="s">
        <v>4121</v>
      </c>
      <c r="U193" s="1" t="s">
        <v>67</v>
      </c>
      <c r="V193" s="1" t="s">
        <v>1927</v>
      </c>
      <c r="Y193" s="1" t="s">
        <v>594</v>
      </c>
      <c r="Z193" s="1" t="s">
        <v>2296</v>
      </c>
      <c r="AC193" s="1">
        <v>11</v>
      </c>
      <c r="AD193" s="1" t="s">
        <v>215</v>
      </c>
      <c r="AE193" s="1" t="s">
        <v>2408</v>
      </c>
    </row>
    <row r="194" spans="1:72" ht="13.5" customHeight="1">
      <c r="A194" s="6" t="str">
        <f t="shared" si="12"/>
        <v>1837_옥포면_0015</v>
      </c>
      <c r="B194" s="2">
        <v>1837</v>
      </c>
      <c r="C194" s="2" t="s">
        <v>4123</v>
      </c>
      <c r="D194" s="2" t="s">
        <v>3422</v>
      </c>
      <c r="E194" s="2">
        <v>193</v>
      </c>
      <c r="F194" s="1">
        <v>1</v>
      </c>
      <c r="G194" s="1" t="s">
        <v>3420</v>
      </c>
      <c r="H194" s="1" t="s">
        <v>3421</v>
      </c>
      <c r="I194" s="1">
        <v>10</v>
      </c>
      <c r="L194" s="1">
        <v>2</v>
      </c>
      <c r="M194" s="2" t="s">
        <v>3664</v>
      </c>
      <c r="N194" s="2" t="s">
        <v>3665</v>
      </c>
      <c r="T194" s="1" t="s">
        <v>4058</v>
      </c>
      <c r="U194" s="1" t="s">
        <v>37</v>
      </c>
      <c r="V194" s="1" t="s">
        <v>1928</v>
      </c>
      <c r="W194" s="1" t="s">
        <v>224</v>
      </c>
      <c r="X194" s="1" t="s">
        <v>1954</v>
      </c>
      <c r="Y194" s="1" t="s">
        <v>595</v>
      </c>
      <c r="Z194" s="1" t="s">
        <v>2295</v>
      </c>
      <c r="AC194" s="1">
        <v>29</v>
      </c>
      <c r="AD194" s="1" t="s">
        <v>421</v>
      </c>
      <c r="AE194" s="1" t="s">
        <v>2398</v>
      </c>
      <c r="AJ194" s="1" t="s">
        <v>17</v>
      </c>
      <c r="AK194" s="1" t="s">
        <v>2467</v>
      </c>
      <c r="AL194" s="1" t="s">
        <v>139</v>
      </c>
      <c r="AM194" s="1" t="s">
        <v>2468</v>
      </c>
      <c r="AT194" s="1" t="s">
        <v>42</v>
      </c>
      <c r="AU194" s="1" t="s">
        <v>2523</v>
      </c>
      <c r="AV194" s="1" t="s">
        <v>226</v>
      </c>
      <c r="AW194" s="1" t="s">
        <v>2722</v>
      </c>
      <c r="BG194" s="1" t="s">
        <v>42</v>
      </c>
      <c r="BH194" s="1" t="s">
        <v>2523</v>
      </c>
      <c r="BI194" s="1" t="s">
        <v>596</v>
      </c>
      <c r="BJ194" s="1" t="s">
        <v>3440</v>
      </c>
      <c r="BK194" s="1" t="s">
        <v>42</v>
      </c>
      <c r="BL194" s="1" t="s">
        <v>2523</v>
      </c>
      <c r="BM194" s="1" t="s">
        <v>228</v>
      </c>
      <c r="BN194" s="1" t="s">
        <v>2967</v>
      </c>
      <c r="BO194" s="1" t="s">
        <v>37</v>
      </c>
      <c r="BP194" s="1" t="s">
        <v>1928</v>
      </c>
      <c r="BQ194" s="1" t="s">
        <v>229</v>
      </c>
      <c r="BR194" s="1" t="s">
        <v>3337</v>
      </c>
      <c r="BS194" s="1" t="s">
        <v>58</v>
      </c>
      <c r="BT194" s="1" t="s">
        <v>2461</v>
      </c>
    </row>
    <row r="195" spans="1:72" ht="13.5" customHeight="1">
      <c r="A195" s="6" t="str">
        <f t="shared" si="12"/>
        <v>1837_옥포면_0015</v>
      </c>
      <c r="B195" s="2">
        <v>1837</v>
      </c>
      <c r="C195" s="2" t="s">
        <v>4063</v>
      </c>
      <c r="D195" s="2" t="s">
        <v>3422</v>
      </c>
      <c r="E195" s="2">
        <v>194</v>
      </c>
      <c r="F195" s="1">
        <v>1</v>
      </c>
      <c r="G195" s="1" t="s">
        <v>3420</v>
      </c>
      <c r="H195" s="1" t="s">
        <v>3421</v>
      </c>
      <c r="I195" s="1">
        <v>10</v>
      </c>
      <c r="L195" s="1">
        <v>2</v>
      </c>
      <c r="M195" s="2" t="s">
        <v>3664</v>
      </c>
      <c r="N195" s="2" t="s">
        <v>3665</v>
      </c>
      <c r="S195" s="1" t="s">
        <v>48</v>
      </c>
      <c r="T195" s="1" t="s">
        <v>1911</v>
      </c>
      <c r="W195" s="1" t="s">
        <v>161</v>
      </c>
      <c r="X195" s="1" t="s">
        <v>1955</v>
      </c>
      <c r="Y195" s="1" t="s">
        <v>50</v>
      </c>
      <c r="Z195" s="1" t="s">
        <v>1995</v>
      </c>
      <c r="AC195" s="1">
        <v>35</v>
      </c>
      <c r="AD195" s="1" t="s">
        <v>64</v>
      </c>
      <c r="AE195" s="1" t="s">
        <v>2397</v>
      </c>
      <c r="AJ195" s="1" t="s">
        <v>52</v>
      </c>
      <c r="AK195" s="1" t="s">
        <v>2466</v>
      </c>
      <c r="AL195" s="1" t="s">
        <v>164</v>
      </c>
      <c r="AM195" s="1" t="s">
        <v>2469</v>
      </c>
      <c r="AT195" s="1" t="s">
        <v>42</v>
      </c>
      <c r="AU195" s="1" t="s">
        <v>2523</v>
      </c>
      <c r="AV195" s="1" t="s">
        <v>597</v>
      </c>
      <c r="AW195" s="1" t="s">
        <v>2721</v>
      </c>
      <c r="BG195" s="1" t="s">
        <v>42</v>
      </c>
      <c r="BH195" s="1" t="s">
        <v>2523</v>
      </c>
      <c r="BI195" s="1" t="s">
        <v>598</v>
      </c>
      <c r="BJ195" s="1" t="s">
        <v>2954</v>
      </c>
      <c r="BK195" s="1" t="s">
        <v>42</v>
      </c>
      <c r="BL195" s="1" t="s">
        <v>2523</v>
      </c>
      <c r="BM195" s="1" t="s">
        <v>599</v>
      </c>
      <c r="BN195" s="1" t="s">
        <v>3151</v>
      </c>
      <c r="BO195" s="1" t="s">
        <v>42</v>
      </c>
      <c r="BP195" s="1" t="s">
        <v>2523</v>
      </c>
      <c r="BQ195" s="1" t="s">
        <v>600</v>
      </c>
      <c r="BR195" s="1" t="s">
        <v>3571</v>
      </c>
      <c r="BS195" s="1" t="s">
        <v>601</v>
      </c>
      <c r="BT195" s="1" t="s">
        <v>4124</v>
      </c>
    </row>
    <row r="196" spans="1:31" ht="13.5" customHeight="1">
      <c r="A196" s="6" t="str">
        <f t="shared" si="12"/>
        <v>1837_옥포면_0015</v>
      </c>
      <c r="B196" s="2">
        <v>1837</v>
      </c>
      <c r="C196" s="2" t="s">
        <v>3912</v>
      </c>
      <c r="D196" s="2" t="s">
        <v>3422</v>
      </c>
      <c r="E196" s="2">
        <v>195</v>
      </c>
      <c r="F196" s="1">
        <v>1</v>
      </c>
      <c r="G196" s="1" t="s">
        <v>3420</v>
      </c>
      <c r="H196" s="1" t="s">
        <v>3421</v>
      </c>
      <c r="I196" s="1">
        <v>10</v>
      </c>
      <c r="L196" s="1">
        <v>2</v>
      </c>
      <c r="M196" s="2" t="s">
        <v>3664</v>
      </c>
      <c r="N196" s="2" t="s">
        <v>3665</v>
      </c>
      <c r="T196" s="1" t="s">
        <v>4065</v>
      </c>
      <c r="U196" s="1" t="s">
        <v>67</v>
      </c>
      <c r="V196" s="1" t="s">
        <v>1927</v>
      </c>
      <c r="Y196" s="1" t="s">
        <v>602</v>
      </c>
      <c r="Z196" s="1" t="s">
        <v>2294</v>
      </c>
      <c r="AC196" s="1">
        <v>23</v>
      </c>
      <c r="AD196" s="1" t="s">
        <v>603</v>
      </c>
      <c r="AE196" s="1" t="s">
        <v>2430</v>
      </c>
    </row>
    <row r="197" spans="1:72" ht="13.5" customHeight="1">
      <c r="A197" s="6" t="str">
        <f t="shared" si="12"/>
        <v>1837_옥포면_0015</v>
      </c>
      <c r="B197" s="2">
        <v>1837</v>
      </c>
      <c r="C197" s="2" t="s">
        <v>4063</v>
      </c>
      <c r="D197" s="2" t="s">
        <v>3422</v>
      </c>
      <c r="E197" s="2">
        <v>196</v>
      </c>
      <c r="F197" s="1">
        <v>1</v>
      </c>
      <c r="G197" s="1" t="s">
        <v>3420</v>
      </c>
      <c r="H197" s="1" t="s">
        <v>3421</v>
      </c>
      <c r="I197" s="1">
        <v>10</v>
      </c>
      <c r="L197" s="1">
        <v>3</v>
      </c>
      <c r="M197" s="2" t="s">
        <v>3666</v>
      </c>
      <c r="N197" s="2" t="s">
        <v>3667</v>
      </c>
      <c r="O197" s="1" t="s">
        <v>6</v>
      </c>
      <c r="P197" s="1" t="s">
        <v>1888</v>
      </c>
      <c r="T197" s="1" t="s">
        <v>4125</v>
      </c>
      <c r="U197" s="1" t="s">
        <v>37</v>
      </c>
      <c r="V197" s="1" t="s">
        <v>1928</v>
      </c>
      <c r="W197" s="1" t="s">
        <v>230</v>
      </c>
      <c r="X197" s="1" t="s">
        <v>1958</v>
      </c>
      <c r="Y197" s="1" t="s">
        <v>604</v>
      </c>
      <c r="Z197" s="1" t="s">
        <v>2293</v>
      </c>
      <c r="AC197" s="1">
        <v>38</v>
      </c>
      <c r="AD197" s="1" t="s">
        <v>103</v>
      </c>
      <c r="AE197" s="1" t="s">
        <v>2422</v>
      </c>
      <c r="AJ197" s="1" t="s">
        <v>17</v>
      </c>
      <c r="AK197" s="1" t="s">
        <v>2467</v>
      </c>
      <c r="AL197" s="1" t="s">
        <v>58</v>
      </c>
      <c r="AM197" s="1" t="s">
        <v>2461</v>
      </c>
      <c r="AT197" s="1" t="s">
        <v>42</v>
      </c>
      <c r="AU197" s="1" t="s">
        <v>2523</v>
      </c>
      <c r="AV197" s="1" t="s">
        <v>605</v>
      </c>
      <c r="AW197" s="1" t="s">
        <v>2707</v>
      </c>
      <c r="BG197" s="1" t="s">
        <v>42</v>
      </c>
      <c r="BH197" s="1" t="s">
        <v>2523</v>
      </c>
      <c r="BI197" s="1" t="s">
        <v>606</v>
      </c>
      <c r="BJ197" s="1" t="s">
        <v>2944</v>
      </c>
      <c r="BK197" s="1" t="s">
        <v>42</v>
      </c>
      <c r="BL197" s="1" t="s">
        <v>2523</v>
      </c>
      <c r="BM197" s="1" t="s">
        <v>607</v>
      </c>
      <c r="BN197" s="1" t="s">
        <v>2887</v>
      </c>
      <c r="BO197" s="1" t="s">
        <v>42</v>
      </c>
      <c r="BP197" s="1" t="s">
        <v>2523</v>
      </c>
      <c r="BQ197" s="1" t="s">
        <v>608</v>
      </c>
      <c r="BR197" s="1" t="s">
        <v>3327</v>
      </c>
      <c r="BS197" s="1" t="s">
        <v>133</v>
      </c>
      <c r="BT197" s="1" t="s">
        <v>2480</v>
      </c>
    </row>
    <row r="198" spans="1:72" ht="13.5" customHeight="1">
      <c r="A198" s="6" t="str">
        <f t="shared" si="12"/>
        <v>1837_옥포면_0015</v>
      </c>
      <c r="B198" s="2">
        <v>1837</v>
      </c>
      <c r="C198" s="2" t="s">
        <v>4126</v>
      </c>
      <c r="D198" s="2" t="s">
        <v>3422</v>
      </c>
      <c r="E198" s="2">
        <v>197</v>
      </c>
      <c r="F198" s="1">
        <v>1</v>
      </c>
      <c r="G198" s="1" t="s">
        <v>3420</v>
      </c>
      <c r="H198" s="1" t="s">
        <v>3421</v>
      </c>
      <c r="I198" s="1">
        <v>10</v>
      </c>
      <c r="L198" s="1">
        <v>3</v>
      </c>
      <c r="M198" s="2" t="s">
        <v>3666</v>
      </c>
      <c r="N198" s="2" t="s">
        <v>3667</v>
      </c>
      <c r="S198" s="1" t="s">
        <v>48</v>
      </c>
      <c r="T198" s="1" t="s">
        <v>1911</v>
      </c>
      <c r="W198" s="1" t="s">
        <v>75</v>
      </c>
      <c r="X198" s="1" t="s">
        <v>1975</v>
      </c>
      <c r="Y198" s="1" t="s">
        <v>50</v>
      </c>
      <c r="Z198" s="1" t="s">
        <v>1995</v>
      </c>
      <c r="AC198" s="1">
        <v>40</v>
      </c>
      <c r="AD198" s="1" t="s">
        <v>83</v>
      </c>
      <c r="AE198" s="1" t="s">
        <v>2423</v>
      </c>
      <c r="AJ198" s="1" t="s">
        <v>52</v>
      </c>
      <c r="AK198" s="1" t="s">
        <v>2466</v>
      </c>
      <c r="AL198" s="1" t="s">
        <v>76</v>
      </c>
      <c r="AM198" s="1" t="s">
        <v>2494</v>
      </c>
      <c r="AT198" s="1" t="s">
        <v>42</v>
      </c>
      <c r="AU198" s="1" t="s">
        <v>2523</v>
      </c>
      <c r="AV198" s="1" t="s">
        <v>609</v>
      </c>
      <c r="AW198" s="1" t="s">
        <v>2606</v>
      </c>
      <c r="BG198" s="1" t="s">
        <v>42</v>
      </c>
      <c r="BH198" s="1" t="s">
        <v>2523</v>
      </c>
      <c r="BI198" s="1" t="s">
        <v>610</v>
      </c>
      <c r="BJ198" s="1" t="s">
        <v>2953</v>
      </c>
      <c r="BK198" s="1" t="s">
        <v>42</v>
      </c>
      <c r="BL198" s="1" t="s">
        <v>2523</v>
      </c>
      <c r="BM198" s="1" t="s">
        <v>131</v>
      </c>
      <c r="BN198" s="1" t="s">
        <v>2611</v>
      </c>
      <c r="BO198" s="1" t="s">
        <v>42</v>
      </c>
      <c r="BP198" s="1" t="s">
        <v>2523</v>
      </c>
      <c r="BQ198" s="1" t="s">
        <v>611</v>
      </c>
      <c r="BR198" s="1" t="s">
        <v>3254</v>
      </c>
      <c r="BS198" s="1" t="s">
        <v>149</v>
      </c>
      <c r="BT198" s="1" t="s">
        <v>2477</v>
      </c>
    </row>
    <row r="199" spans="1:31" ht="13.5" customHeight="1">
      <c r="A199" s="6" t="str">
        <f t="shared" si="12"/>
        <v>1837_옥포면_0015</v>
      </c>
      <c r="B199" s="2">
        <v>1837</v>
      </c>
      <c r="C199" s="2" t="s">
        <v>4127</v>
      </c>
      <c r="D199" s="2" t="s">
        <v>3422</v>
      </c>
      <c r="E199" s="2">
        <v>198</v>
      </c>
      <c r="F199" s="1">
        <v>1</v>
      </c>
      <c r="G199" s="1" t="s">
        <v>3420</v>
      </c>
      <c r="H199" s="1" t="s">
        <v>3421</v>
      </c>
      <c r="I199" s="1">
        <v>10</v>
      </c>
      <c r="L199" s="1">
        <v>3</v>
      </c>
      <c r="M199" s="2" t="s">
        <v>3666</v>
      </c>
      <c r="N199" s="2" t="s">
        <v>3667</v>
      </c>
      <c r="T199" s="1" t="s">
        <v>4128</v>
      </c>
      <c r="U199" s="1" t="s">
        <v>67</v>
      </c>
      <c r="V199" s="1" t="s">
        <v>1927</v>
      </c>
      <c r="Y199" s="1" t="s">
        <v>612</v>
      </c>
      <c r="Z199" s="1" t="s">
        <v>2292</v>
      </c>
      <c r="AC199" s="1">
        <v>10</v>
      </c>
      <c r="AD199" s="1" t="s">
        <v>298</v>
      </c>
      <c r="AE199" s="1" t="s">
        <v>2436</v>
      </c>
    </row>
    <row r="200" spans="1:72" ht="13.5" customHeight="1">
      <c r="A200" s="6" t="str">
        <f t="shared" si="12"/>
        <v>1837_옥포면_0015</v>
      </c>
      <c r="B200" s="2">
        <v>1837</v>
      </c>
      <c r="C200" s="2" t="s">
        <v>4129</v>
      </c>
      <c r="D200" s="2" t="s">
        <v>3422</v>
      </c>
      <c r="E200" s="2">
        <v>199</v>
      </c>
      <c r="F200" s="1">
        <v>1</v>
      </c>
      <c r="G200" s="1" t="s">
        <v>3420</v>
      </c>
      <c r="H200" s="1" t="s">
        <v>3421</v>
      </c>
      <c r="I200" s="1">
        <v>10</v>
      </c>
      <c r="L200" s="1">
        <v>4</v>
      </c>
      <c r="M200" s="2" t="s">
        <v>3668</v>
      </c>
      <c r="N200" s="2" t="s">
        <v>3669</v>
      </c>
      <c r="T200" s="1" t="s">
        <v>4130</v>
      </c>
      <c r="U200" s="1" t="s">
        <v>160</v>
      </c>
      <c r="V200" s="1" t="s">
        <v>1946</v>
      </c>
      <c r="W200" s="1" t="s">
        <v>203</v>
      </c>
      <c r="X200" s="1" t="s">
        <v>4131</v>
      </c>
      <c r="Y200" s="1" t="s">
        <v>613</v>
      </c>
      <c r="Z200" s="1" t="s">
        <v>2291</v>
      </c>
      <c r="AC200" s="1">
        <v>73</v>
      </c>
      <c r="AD200" s="1" t="s">
        <v>264</v>
      </c>
      <c r="AE200" s="1" t="s">
        <v>2425</v>
      </c>
      <c r="AJ200" s="1" t="s">
        <v>17</v>
      </c>
      <c r="AK200" s="1" t="s">
        <v>2467</v>
      </c>
      <c r="AL200" s="1" t="s">
        <v>204</v>
      </c>
      <c r="AM200" s="1" t="s">
        <v>3470</v>
      </c>
      <c r="AT200" s="1" t="s">
        <v>160</v>
      </c>
      <c r="AU200" s="1" t="s">
        <v>1946</v>
      </c>
      <c r="AV200" s="1" t="s">
        <v>614</v>
      </c>
      <c r="AW200" s="1" t="s">
        <v>2720</v>
      </c>
      <c r="BG200" s="1" t="s">
        <v>160</v>
      </c>
      <c r="BH200" s="1" t="s">
        <v>1946</v>
      </c>
      <c r="BI200" s="1" t="s">
        <v>615</v>
      </c>
      <c r="BJ200" s="1" t="s">
        <v>2713</v>
      </c>
      <c r="BK200" s="1" t="s">
        <v>160</v>
      </c>
      <c r="BL200" s="1" t="s">
        <v>1946</v>
      </c>
      <c r="BM200" s="1" t="s">
        <v>616</v>
      </c>
      <c r="BN200" s="1" t="s">
        <v>3150</v>
      </c>
      <c r="BO200" s="1" t="s">
        <v>160</v>
      </c>
      <c r="BP200" s="1" t="s">
        <v>1946</v>
      </c>
      <c r="BQ200" s="1" t="s">
        <v>617</v>
      </c>
      <c r="BR200" s="1" t="s">
        <v>3336</v>
      </c>
      <c r="BS200" s="1" t="s">
        <v>58</v>
      </c>
      <c r="BT200" s="1" t="s">
        <v>2461</v>
      </c>
    </row>
    <row r="201" spans="1:72" ht="13.5" customHeight="1">
      <c r="A201" s="6" t="str">
        <f t="shared" si="12"/>
        <v>1837_옥포면_0015</v>
      </c>
      <c r="B201" s="2">
        <v>1837</v>
      </c>
      <c r="C201" s="2" t="s">
        <v>4132</v>
      </c>
      <c r="D201" s="2" t="s">
        <v>3422</v>
      </c>
      <c r="E201" s="2">
        <v>200</v>
      </c>
      <c r="F201" s="1">
        <v>1</v>
      </c>
      <c r="G201" s="1" t="s">
        <v>3420</v>
      </c>
      <c r="H201" s="1" t="s">
        <v>3421</v>
      </c>
      <c r="I201" s="1">
        <v>10</v>
      </c>
      <c r="L201" s="1">
        <v>4</v>
      </c>
      <c r="M201" s="2" t="s">
        <v>3668</v>
      </c>
      <c r="N201" s="2" t="s">
        <v>3669</v>
      </c>
      <c r="S201" s="1" t="s">
        <v>48</v>
      </c>
      <c r="T201" s="1" t="s">
        <v>1911</v>
      </c>
      <c r="W201" s="1" t="s">
        <v>88</v>
      </c>
      <c r="X201" s="1" t="s">
        <v>4133</v>
      </c>
      <c r="Y201" s="1" t="s">
        <v>10</v>
      </c>
      <c r="Z201" s="1" t="s">
        <v>1981</v>
      </c>
      <c r="AC201" s="1">
        <v>63</v>
      </c>
      <c r="AD201" s="1" t="s">
        <v>618</v>
      </c>
      <c r="AE201" s="1" t="s">
        <v>2432</v>
      </c>
      <c r="AJ201" s="1" t="s">
        <v>17</v>
      </c>
      <c r="AK201" s="1" t="s">
        <v>2467</v>
      </c>
      <c r="AL201" s="1" t="s">
        <v>58</v>
      </c>
      <c r="AM201" s="1" t="s">
        <v>2461</v>
      </c>
      <c r="AT201" s="1" t="s">
        <v>169</v>
      </c>
      <c r="AU201" s="1" t="s">
        <v>1929</v>
      </c>
      <c r="AV201" s="1" t="s">
        <v>619</v>
      </c>
      <c r="AW201" s="1" t="s">
        <v>2719</v>
      </c>
      <c r="BG201" s="1" t="s">
        <v>169</v>
      </c>
      <c r="BH201" s="1" t="s">
        <v>1929</v>
      </c>
      <c r="BI201" s="1" t="s">
        <v>620</v>
      </c>
      <c r="BJ201" s="1" t="s">
        <v>2952</v>
      </c>
      <c r="BK201" s="1" t="s">
        <v>169</v>
      </c>
      <c r="BL201" s="1" t="s">
        <v>1929</v>
      </c>
      <c r="BM201" s="1" t="s">
        <v>621</v>
      </c>
      <c r="BN201" s="1" t="s">
        <v>3149</v>
      </c>
      <c r="BO201" s="1" t="s">
        <v>169</v>
      </c>
      <c r="BP201" s="1" t="s">
        <v>1929</v>
      </c>
      <c r="BQ201" s="1" t="s">
        <v>622</v>
      </c>
      <c r="BR201" s="1" t="s">
        <v>3335</v>
      </c>
      <c r="BS201" s="1" t="s">
        <v>164</v>
      </c>
      <c r="BT201" s="1" t="s">
        <v>2469</v>
      </c>
    </row>
    <row r="202" spans="1:31" ht="13.5" customHeight="1">
      <c r="A202" s="6" t="str">
        <f t="shared" si="12"/>
        <v>1837_옥포면_0015</v>
      </c>
      <c r="B202" s="2">
        <v>1837</v>
      </c>
      <c r="C202" s="2" t="s">
        <v>4053</v>
      </c>
      <c r="D202" s="2" t="s">
        <v>3422</v>
      </c>
      <c r="E202" s="2">
        <v>201</v>
      </c>
      <c r="F202" s="1">
        <v>1</v>
      </c>
      <c r="G202" s="1" t="s">
        <v>3420</v>
      </c>
      <c r="H202" s="1" t="s">
        <v>3421</v>
      </c>
      <c r="I202" s="1">
        <v>10</v>
      </c>
      <c r="L202" s="1">
        <v>4</v>
      </c>
      <c r="M202" s="2" t="s">
        <v>3668</v>
      </c>
      <c r="N202" s="2" t="s">
        <v>3669</v>
      </c>
      <c r="S202" s="1" t="s">
        <v>59</v>
      </c>
      <c r="T202" s="1" t="s">
        <v>1912</v>
      </c>
      <c r="U202" s="1" t="s">
        <v>160</v>
      </c>
      <c r="V202" s="1" t="s">
        <v>1946</v>
      </c>
      <c r="Y202" s="1" t="s">
        <v>623</v>
      </c>
      <c r="Z202" s="1" t="s">
        <v>2290</v>
      </c>
      <c r="AC202" s="1">
        <v>18</v>
      </c>
      <c r="AD202" s="1" t="s">
        <v>400</v>
      </c>
      <c r="AE202" s="1" t="s">
        <v>2410</v>
      </c>
    </row>
    <row r="203" spans="1:33" ht="13.5" customHeight="1">
      <c r="A203" s="6" t="str">
        <f t="shared" si="12"/>
        <v>1837_옥포면_0015</v>
      </c>
      <c r="B203" s="2">
        <v>1837</v>
      </c>
      <c r="C203" s="2" t="s">
        <v>4134</v>
      </c>
      <c r="D203" s="2" t="s">
        <v>3422</v>
      </c>
      <c r="E203" s="2">
        <v>202</v>
      </c>
      <c r="F203" s="1">
        <v>1</v>
      </c>
      <c r="G203" s="1" t="s">
        <v>3420</v>
      </c>
      <c r="H203" s="1" t="s">
        <v>3421</v>
      </c>
      <c r="I203" s="1">
        <v>10</v>
      </c>
      <c r="L203" s="1">
        <v>4</v>
      </c>
      <c r="M203" s="2" t="s">
        <v>3668</v>
      </c>
      <c r="N203" s="2" t="s">
        <v>3669</v>
      </c>
      <c r="S203" s="1" t="s">
        <v>62</v>
      </c>
      <c r="T203" s="1" t="s">
        <v>1917</v>
      </c>
      <c r="W203" s="1" t="s">
        <v>63</v>
      </c>
      <c r="X203" s="1" t="s">
        <v>1965</v>
      </c>
      <c r="Y203" s="1" t="s">
        <v>10</v>
      </c>
      <c r="Z203" s="1" t="s">
        <v>1981</v>
      </c>
      <c r="AC203" s="1">
        <v>21</v>
      </c>
      <c r="AD203" s="1" t="s">
        <v>125</v>
      </c>
      <c r="AE203" s="1" t="s">
        <v>2405</v>
      </c>
      <c r="AF203" s="1" t="s">
        <v>338</v>
      </c>
      <c r="AG203" s="1" t="s">
        <v>2455</v>
      </c>
    </row>
    <row r="204" spans="1:72" ht="13.5" customHeight="1">
      <c r="A204" s="6" t="str">
        <f aca="true" t="shared" si="13" ref="A204:A217">HYPERLINK("http://kyu.snu.ac.kr/sdhj/index.jsp?type=hj/GK14719_00IH_0001_0016.jpg","1837_옥포면_0016")</f>
        <v>1837_옥포면_0016</v>
      </c>
      <c r="B204" s="2">
        <v>1837</v>
      </c>
      <c r="C204" s="2" t="s">
        <v>4134</v>
      </c>
      <c r="D204" s="2" t="s">
        <v>3422</v>
      </c>
      <c r="E204" s="2">
        <v>203</v>
      </c>
      <c r="F204" s="1">
        <v>1</v>
      </c>
      <c r="G204" s="1" t="s">
        <v>3420</v>
      </c>
      <c r="H204" s="1" t="s">
        <v>3421</v>
      </c>
      <c r="I204" s="1">
        <v>10</v>
      </c>
      <c r="L204" s="1">
        <v>5</v>
      </c>
      <c r="M204" s="2" t="s">
        <v>3670</v>
      </c>
      <c r="N204" s="2" t="s">
        <v>3671</v>
      </c>
      <c r="Q204" s="1" t="s">
        <v>624</v>
      </c>
      <c r="R204" s="1" t="s">
        <v>4135</v>
      </c>
      <c r="T204" s="1" t="s">
        <v>3926</v>
      </c>
      <c r="W204" s="1" t="s">
        <v>203</v>
      </c>
      <c r="X204" s="1" t="s">
        <v>4136</v>
      </c>
      <c r="Y204" s="1" t="s">
        <v>50</v>
      </c>
      <c r="Z204" s="1" t="s">
        <v>1995</v>
      </c>
      <c r="AC204" s="1">
        <v>44</v>
      </c>
      <c r="AD204" s="1" t="s">
        <v>91</v>
      </c>
      <c r="AE204" s="1" t="s">
        <v>2448</v>
      </c>
      <c r="AJ204" s="1" t="s">
        <v>52</v>
      </c>
      <c r="AK204" s="1" t="s">
        <v>2466</v>
      </c>
      <c r="AL204" s="1" t="s">
        <v>625</v>
      </c>
      <c r="AM204" s="1" t="s">
        <v>2490</v>
      </c>
      <c r="AT204" s="1" t="s">
        <v>42</v>
      </c>
      <c r="AU204" s="1" t="s">
        <v>2523</v>
      </c>
      <c r="AV204" s="1" t="s">
        <v>626</v>
      </c>
      <c r="AW204" s="1" t="s">
        <v>2552</v>
      </c>
      <c r="BG204" s="1" t="s">
        <v>42</v>
      </c>
      <c r="BH204" s="1" t="s">
        <v>2523</v>
      </c>
      <c r="BI204" s="1" t="s">
        <v>627</v>
      </c>
      <c r="BJ204" s="1" t="s">
        <v>2951</v>
      </c>
      <c r="BK204" s="1" t="s">
        <v>42</v>
      </c>
      <c r="BL204" s="1" t="s">
        <v>2523</v>
      </c>
      <c r="BM204" s="1" t="s">
        <v>628</v>
      </c>
      <c r="BN204" s="1" t="s">
        <v>2022</v>
      </c>
      <c r="BO204" s="1" t="s">
        <v>42</v>
      </c>
      <c r="BP204" s="1" t="s">
        <v>2523</v>
      </c>
      <c r="BQ204" s="1" t="s">
        <v>629</v>
      </c>
      <c r="BR204" s="1" t="s">
        <v>3519</v>
      </c>
      <c r="BS204" s="1" t="s">
        <v>100</v>
      </c>
      <c r="BT204" s="1" t="s">
        <v>3468</v>
      </c>
    </row>
    <row r="205" spans="1:31" ht="13.5" customHeight="1">
      <c r="A205" s="6" t="str">
        <f t="shared" si="13"/>
        <v>1837_옥포면_0016</v>
      </c>
      <c r="B205" s="2">
        <v>1837</v>
      </c>
      <c r="C205" s="2" t="s">
        <v>4132</v>
      </c>
      <c r="D205" s="2" t="s">
        <v>3422</v>
      </c>
      <c r="E205" s="2">
        <v>204</v>
      </c>
      <c r="F205" s="1">
        <v>1</v>
      </c>
      <c r="G205" s="1" t="s">
        <v>3420</v>
      </c>
      <c r="H205" s="1" t="s">
        <v>3421</v>
      </c>
      <c r="I205" s="1">
        <v>10</v>
      </c>
      <c r="L205" s="1">
        <v>5</v>
      </c>
      <c r="M205" s="2" t="s">
        <v>3670</v>
      </c>
      <c r="N205" s="2" t="s">
        <v>3671</v>
      </c>
      <c r="S205" s="1" t="s">
        <v>315</v>
      </c>
      <c r="T205" s="1" t="s">
        <v>1913</v>
      </c>
      <c r="AC205" s="1">
        <v>12</v>
      </c>
      <c r="AD205" s="1" t="s">
        <v>377</v>
      </c>
      <c r="AE205" s="1" t="s">
        <v>2447</v>
      </c>
    </row>
    <row r="206" spans="1:31" ht="13.5" customHeight="1">
      <c r="A206" s="6" t="str">
        <f t="shared" si="13"/>
        <v>1837_옥포면_0016</v>
      </c>
      <c r="B206" s="2">
        <v>1837</v>
      </c>
      <c r="C206" s="2" t="s">
        <v>4000</v>
      </c>
      <c r="D206" s="2" t="s">
        <v>3422</v>
      </c>
      <c r="E206" s="2">
        <v>205</v>
      </c>
      <c r="F206" s="1">
        <v>1</v>
      </c>
      <c r="G206" s="1" t="s">
        <v>3420</v>
      </c>
      <c r="H206" s="1" t="s">
        <v>3421</v>
      </c>
      <c r="I206" s="1">
        <v>10</v>
      </c>
      <c r="L206" s="1">
        <v>5</v>
      </c>
      <c r="M206" s="2" t="s">
        <v>3670</v>
      </c>
      <c r="N206" s="2" t="s">
        <v>3671</v>
      </c>
      <c r="T206" s="1" t="s">
        <v>4001</v>
      </c>
      <c r="U206" s="1" t="s">
        <v>67</v>
      </c>
      <c r="V206" s="1" t="s">
        <v>1927</v>
      </c>
      <c r="Y206" s="1" t="s">
        <v>630</v>
      </c>
      <c r="Z206" s="1" t="s">
        <v>2225</v>
      </c>
      <c r="AC206" s="1">
        <v>37</v>
      </c>
      <c r="AD206" s="1" t="s">
        <v>163</v>
      </c>
      <c r="AE206" s="1" t="s">
        <v>2427</v>
      </c>
    </row>
    <row r="207" spans="1:72" ht="13.5" customHeight="1">
      <c r="A207" s="6" t="str">
        <f t="shared" si="13"/>
        <v>1837_옥포면_0016</v>
      </c>
      <c r="B207" s="2">
        <v>1837</v>
      </c>
      <c r="C207" s="2" t="s">
        <v>4000</v>
      </c>
      <c r="D207" s="2" t="s">
        <v>3422</v>
      </c>
      <c r="E207" s="2">
        <v>206</v>
      </c>
      <c r="F207" s="1">
        <v>1</v>
      </c>
      <c r="G207" s="1" t="s">
        <v>3420</v>
      </c>
      <c r="H207" s="1" t="s">
        <v>3421</v>
      </c>
      <c r="I207" s="1">
        <v>11</v>
      </c>
      <c r="J207" s="1" t="s">
        <v>631</v>
      </c>
      <c r="K207" s="1" t="s">
        <v>1880</v>
      </c>
      <c r="L207" s="1">
        <v>1</v>
      </c>
      <c r="M207" s="2" t="s">
        <v>631</v>
      </c>
      <c r="N207" s="2" t="s">
        <v>1880</v>
      </c>
      <c r="T207" s="1" t="s">
        <v>4019</v>
      </c>
      <c r="U207" s="1" t="s">
        <v>37</v>
      </c>
      <c r="V207" s="1" t="s">
        <v>1928</v>
      </c>
      <c r="W207" s="1" t="s">
        <v>224</v>
      </c>
      <c r="X207" s="1" t="s">
        <v>1954</v>
      </c>
      <c r="Y207" s="1" t="s">
        <v>632</v>
      </c>
      <c r="Z207" s="1" t="s">
        <v>2289</v>
      </c>
      <c r="AC207" s="1">
        <v>43</v>
      </c>
      <c r="AD207" s="1" t="s">
        <v>222</v>
      </c>
      <c r="AE207" s="1" t="s">
        <v>2412</v>
      </c>
      <c r="AJ207" s="1" t="s">
        <v>17</v>
      </c>
      <c r="AK207" s="1" t="s">
        <v>2467</v>
      </c>
      <c r="AL207" s="1" t="s">
        <v>139</v>
      </c>
      <c r="AM207" s="1" t="s">
        <v>2468</v>
      </c>
      <c r="AT207" s="1" t="s">
        <v>42</v>
      </c>
      <c r="AU207" s="1" t="s">
        <v>2523</v>
      </c>
      <c r="AV207" s="1" t="s">
        <v>343</v>
      </c>
      <c r="AW207" s="1" t="s">
        <v>2718</v>
      </c>
      <c r="BG207" s="1" t="s">
        <v>42</v>
      </c>
      <c r="BH207" s="1" t="s">
        <v>2523</v>
      </c>
      <c r="BI207" s="1" t="s">
        <v>344</v>
      </c>
      <c r="BJ207" s="1" t="s">
        <v>2042</v>
      </c>
      <c r="BK207" s="1" t="s">
        <v>42</v>
      </c>
      <c r="BL207" s="1" t="s">
        <v>2523</v>
      </c>
      <c r="BM207" s="1" t="s">
        <v>345</v>
      </c>
      <c r="BN207" s="1" t="s">
        <v>3134</v>
      </c>
      <c r="BO207" s="1" t="s">
        <v>42</v>
      </c>
      <c r="BP207" s="1" t="s">
        <v>2523</v>
      </c>
      <c r="BQ207" s="1" t="s">
        <v>346</v>
      </c>
      <c r="BR207" s="1" t="s">
        <v>3523</v>
      </c>
      <c r="BS207" s="1" t="s">
        <v>100</v>
      </c>
      <c r="BT207" s="1" t="s">
        <v>3468</v>
      </c>
    </row>
    <row r="208" spans="1:72" ht="13.5" customHeight="1">
      <c r="A208" s="6" t="str">
        <f t="shared" si="13"/>
        <v>1837_옥포면_0016</v>
      </c>
      <c r="B208" s="2">
        <v>1837</v>
      </c>
      <c r="C208" s="2" t="s">
        <v>3961</v>
      </c>
      <c r="D208" s="2" t="s">
        <v>3422</v>
      </c>
      <c r="E208" s="2">
        <v>207</v>
      </c>
      <c r="F208" s="1">
        <v>1</v>
      </c>
      <c r="G208" s="1" t="s">
        <v>3420</v>
      </c>
      <c r="H208" s="1" t="s">
        <v>3421</v>
      </c>
      <c r="I208" s="1">
        <v>11</v>
      </c>
      <c r="L208" s="1">
        <v>1</v>
      </c>
      <c r="M208" s="2" t="s">
        <v>631</v>
      </c>
      <c r="N208" s="2" t="s">
        <v>1880</v>
      </c>
      <c r="S208" s="1" t="s">
        <v>48</v>
      </c>
      <c r="T208" s="1" t="s">
        <v>1911</v>
      </c>
      <c r="W208" s="1" t="s">
        <v>88</v>
      </c>
      <c r="X208" s="1" t="s">
        <v>4137</v>
      </c>
      <c r="Y208" s="1" t="s">
        <v>50</v>
      </c>
      <c r="Z208" s="1" t="s">
        <v>1995</v>
      </c>
      <c r="AC208" s="1">
        <v>47</v>
      </c>
      <c r="AD208" s="1" t="s">
        <v>488</v>
      </c>
      <c r="AE208" s="1" t="s">
        <v>2442</v>
      </c>
      <c r="AJ208" s="1" t="s">
        <v>52</v>
      </c>
      <c r="AK208" s="1" t="s">
        <v>2466</v>
      </c>
      <c r="AL208" s="1" t="s">
        <v>58</v>
      </c>
      <c r="AM208" s="1" t="s">
        <v>2461</v>
      </c>
      <c r="AT208" s="1" t="s">
        <v>42</v>
      </c>
      <c r="AU208" s="1" t="s">
        <v>2523</v>
      </c>
      <c r="AV208" s="1" t="s">
        <v>633</v>
      </c>
      <c r="AW208" s="1" t="s">
        <v>2717</v>
      </c>
      <c r="BG208" s="1" t="s">
        <v>42</v>
      </c>
      <c r="BH208" s="1" t="s">
        <v>2523</v>
      </c>
      <c r="BI208" s="1" t="s">
        <v>634</v>
      </c>
      <c r="BJ208" s="1" t="s">
        <v>2950</v>
      </c>
      <c r="BK208" s="1" t="s">
        <v>42</v>
      </c>
      <c r="BL208" s="1" t="s">
        <v>2523</v>
      </c>
      <c r="BM208" s="1" t="s">
        <v>183</v>
      </c>
      <c r="BN208" s="1" t="s">
        <v>2893</v>
      </c>
      <c r="BO208" s="1" t="s">
        <v>42</v>
      </c>
      <c r="BP208" s="1" t="s">
        <v>2523</v>
      </c>
      <c r="BQ208" s="1" t="s">
        <v>635</v>
      </c>
      <c r="BR208" s="1" t="s">
        <v>3334</v>
      </c>
      <c r="BS208" s="1" t="s">
        <v>58</v>
      </c>
      <c r="BT208" s="1" t="s">
        <v>2461</v>
      </c>
    </row>
    <row r="209" spans="1:31" ht="13.5" customHeight="1">
      <c r="A209" s="6" t="str">
        <f t="shared" si="13"/>
        <v>1837_옥포면_0016</v>
      </c>
      <c r="B209" s="2">
        <v>1837</v>
      </c>
      <c r="C209" s="2" t="s">
        <v>4138</v>
      </c>
      <c r="D209" s="2" t="s">
        <v>3422</v>
      </c>
      <c r="E209" s="2">
        <v>208</v>
      </c>
      <c r="F209" s="1">
        <v>1</v>
      </c>
      <c r="G209" s="1" t="s">
        <v>3420</v>
      </c>
      <c r="H209" s="1" t="s">
        <v>3421</v>
      </c>
      <c r="I209" s="1">
        <v>11</v>
      </c>
      <c r="L209" s="1">
        <v>1</v>
      </c>
      <c r="M209" s="2" t="s">
        <v>631</v>
      </c>
      <c r="N209" s="2" t="s">
        <v>1880</v>
      </c>
      <c r="T209" s="1" t="s">
        <v>4026</v>
      </c>
      <c r="U209" s="1" t="s">
        <v>67</v>
      </c>
      <c r="V209" s="1" t="s">
        <v>1927</v>
      </c>
      <c r="Y209" s="1" t="s">
        <v>636</v>
      </c>
      <c r="Z209" s="1" t="s">
        <v>2288</v>
      </c>
      <c r="AC209" s="1">
        <v>28</v>
      </c>
      <c r="AD209" s="1" t="s">
        <v>446</v>
      </c>
      <c r="AE209" s="1" t="s">
        <v>2424</v>
      </c>
    </row>
    <row r="210" spans="1:31" ht="13.5" customHeight="1">
      <c r="A210" s="6" t="str">
        <f t="shared" si="13"/>
        <v>1837_옥포면_0016</v>
      </c>
      <c r="B210" s="2">
        <v>1837</v>
      </c>
      <c r="C210" s="2" t="s">
        <v>4023</v>
      </c>
      <c r="D210" s="2" t="s">
        <v>3422</v>
      </c>
      <c r="E210" s="2">
        <v>209</v>
      </c>
      <c r="F210" s="1">
        <v>1</v>
      </c>
      <c r="G210" s="1" t="s">
        <v>3420</v>
      </c>
      <c r="H210" s="1" t="s">
        <v>3421</v>
      </c>
      <c r="I210" s="1">
        <v>11</v>
      </c>
      <c r="L210" s="1">
        <v>1</v>
      </c>
      <c r="M210" s="2" t="s">
        <v>631</v>
      </c>
      <c r="N210" s="2" t="s">
        <v>1880</v>
      </c>
      <c r="T210" s="1" t="s">
        <v>4026</v>
      </c>
      <c r="U210" s="1" t="s">
        <v>637</v>
      </c>
      <c r="V210" s="1" t="s">
        <v>1942</v>
      </c>
      <c r="Y210" s="1" t="s">
        <v>638</v>
      </c>
      <c r="Z210" s="1" t="s">
        <v>2287</v>
      </c>
      <c r="AC210" s="1">
        <v>21</v>
      </c>
      <c r="AD210" s="1" t="s">
        <v>125</v>
      </c>
      <c r="AE210" s="1" t="s">
        <v>2405</v>
      </c>
    </row>
    <row r="211" spans="1:72" ht="13.5" customHeight="1">
      <c r="A211" s="6" t="str">
        <f t="shared" si="13"/>
        <v>1837_옥포면_0016</v>
      </c>
      <c r="B211" s="2">
        <v>1837</v>
      </c>
      <c r="C211" s="2" t="s">
        <v>4023</v>
      </c>
      <c r="D211" s="2" t="s">
        <v>3422</v>
      </c>
      <c r="E211" s="2">
        <v>210</v>
      </c>
      <c r="F211" s="1">
        <v>1</v>
      </c>
      <c r="G211" s="1" t="s">
        <v>3420</v>
      </c>
      <c r="H211" s="1" t="s">
        <v>3421</v>
      </c>
      <c r="I211" s="1">
        <v>11</v>
      </c>
      <c r="L211" s="1">
        <v>2</v>
      </c>
      <c r="M211" s="2" t="s">
        <v>3672</v>
      </c>
      <c r="N211" s="2" t="s">
        <v>3673</v>
      </c>
      <c r="O211" s="1" t="s">
        <v>6</v>
      </c>
      <c r="P211" s="1" t="s">
        <v>1888</v>
      </c>
      <c r="T211" s="1" t="s">
        <v>3926</v>
      </c>
      <c r="U211" s="1" t="s">
        <v>169</v>
      </c>
      <c r="V211" s="1" t="s">
        <v>1929</v>
      </c>
      <c r="W211" s="1" t="s">
        <v>63</v>
      </c>
      <c r="X211" s="1" t="s">
        <v>1965</v>
      </c>
      <c r="Y211" s="1" t="s">
        <v>639</v>
      </c>
      <c r="Z211" s="1" t="s">
        <v>2286</v>
      </c>
      <c r="AC211" s="1">
        <v>45</v>
      </c>
      <c r="AD211" s="1" t="s">
        <v>640</v>
      </c>
      <c r="AE211" s="1" t="s">
        <v>2402</v>
      </c>
      <c r="AJ211" s="1" t="s">
        <v>17</v>
      </c>
      <c r="AK211" s="1" t="s">
        <v>2467</v>
      </c>
      <c r="AL211" s="1" t="s">
        <v>133</v>
      </c>
      <c r="AM211" s="1" t="s">
        <v>2480</v>
      </c>
      <c r="AT211" s="1" t="s">
        <v>169</v>
      </c>
      <c r="AU211" s="1" t="s">
        <v>1929</v>
      </c>
      <c r="AV211" s="1" t="s">
        <v>641</v>
      </c>
      <c r="AW211" s="1" t="s">
        <v>2716</v>
      </c>
      <c r="BG211" s="1" t="s">
        <v>169</v>
      </c>
      <c r="BH211" s="1" t="s">
        <v>1929</v>
      </c>
      <c r="BI211" s="1" t="s">
        <v>464</v>
      </c>
      <c r="BJ211" s="1" t="s">
        <v>2731</v>
      </c>
      <c r="BK211" s="1" t="s">
        <v>169</v>
      </c>
      <c r="BL211" s="1" t="s">
        <v>1929</v>
      </c>
      <c r="BM211" s="1" t="s">
        <v>131</v>
      </c>
      <c r="BN211" s="1" t="s">
        <v>2611</v>
      </c>
      <c r="BO211" s="1" t="s">
        <v>169</v>
      </c>
      <c r="BP211" s="1" t="s">
        <v>1929</v>
      </c>
      <c r="BQ211" s="1" t="s">
        <v>642</v>
      </c>
      <c r="BR211" s="1" t="s">
        <v>3562</v>
      </c>
      <c r="BS211" s="1" t="s">
        <v>643</v>
      </c>
      <c r="BT211" s="1" t="s">
        <v>2498</v>
      </c>
    </row>
    <row r="212" spans="1:72" ht="13.5" customHeight="1">
      <c r="A212" s="6" t="str">
        <f t="shared" si="13"/>
        <v>1837_옥포면_0016</v>
      </c>
      <c r="B212" s="2">
        <v>1837</v>
      </c>
      <c r="C212" s="2" t="s">
        <v>4139</v>
      </c>
      <c r="D212" s="2" t="s">
        <v>3422</v>
      </c>
      <c r="E212" s="2">
        <v>211</v>
      </c>
      <c r="F212" s="1">
        <v>1</v>
      </c>
      <c r="G212" s="1" t="s">
        <v>3420</v>
      </c>
      <c r="H212" s="1" t="s">
        <v>3421</v>
      </c>
      <c r="I212" s="1">
        <v>11</v>
      </c>
      <c r="L212" s="1">
        <v>2</v>
      </c>
      <c r="M212" s="2" t="s">
        <v>3672</v>
      </c>
      <c r="N212" s="2" t="s">
        <v>3673</v>
      </c>
      <c r="S212" s="1" t="s">
        <v>48</v>
      </c>
      <c r="T212" s="1" t="s">
        <v>1911</v>
      </c>
      <c r="W212" s="1" t="s">
        <v>94</v>
      </c>
      <c r="X212" s="1" t="s">
        <v>4057</v>
      </c>
      <c r="Y212" s="1" t="s">
        <v>10</v>
      </c>
      <c r="Z212" s="1" t="s">
        <v>1981</v>
      </c>
      <c r="AC212" s="1">
        <v>46</v>
      </c>
      <c r="AD212" s="1" t="s">
        <v>644</v>
      </c>
      <c r="AE212" s="1" t="s">
        <v>2453</v>
      </c>
      <c r="AJ212" s="1" t="s">
        <v>17</v>
      </c>
      <c r="AK212" s="1" t="s">
        <v>2467</v>
      </c>
      <c r="AL212" s="1" t="s">
        <v>100</v>
      </c>
      <c r="AM212" s="1" t="s">
        <v>3468</v>
      </c>
      <c r="AT212" s="1" t="s">
        <v>169</v>
      </c>
      <c r="AU212" s="1" t="s">
        <v>1929</v>
      </c>
      <c r="AV212" s="1" t="s">
        <v>645</v>
      </c>
      <c r="AW212" s="1" t="s">
        <v>2715</v>
      </c>
      <c r="BG212" s="1" t="s">
        <v>169</v>
      </c>
      <c r="BH212" s="1" t="s">
        <v>1929</v>
      </c>
      <c r="BI212" s="1" t="s">
        <v>511</v>
      </c>
      <c r="BJ212" s="1" t="s">
        <v>2733</v>
      </c>
      <c r="BK212" s="1" t="s">
        <v>169</v>
      </c>
      <c r="BL212" s="1" t="s">
        <v>1929</v>
      </c>
      <c r="BM212" s="1" t="s">
        <v>512</v>
      </c>
      <c r="BN212" s="1" t="s">
        <v>2605</v>
      </c>
      <c r="BO212" s="1" t="s">
        <v>169</v>
      </c>
      <c r="BP212" s="1" t="s">
        <v>1929</v>
      </c>
      <c r="BQ212" s="1" t="s">
        <v>646</v>
      </c>
      <c r="BR212" s="1" t="s">
        <v>3333</v>
      </c>
      <c r="BS212" s="1" t="s">
        <v>58</v>
      </c>
      <c r="BT212" s="1" t="s">
        <v>2461</v>
      </c>
    </row>
    <row r="213" spans="1:31" ht="13.5" customHeight="1">
      <c r="A213" s="6" t="str">
        <f t="shared" si="13"/>
        <v>1837_옥포면_0016</v>
      </c>
      <c r="B213" s="2">
        <v>1837</v>
      </c>
      <c r="C213" s="2" t="s">
        <v>4017</v>
      </c>
      <c r="D213" s="2" t="s">
        <v>3422</v>
      </c>
      <c r="E213" s="2">
        <v>212</v>
      </c>
      <c r="F213" s="1">
        <v>1</v>
      </c>
      <c r="G213" s="1" t="s">
        <v>3420</v>
      </c>
      <c r="H213" s="1" t="s">
        <v>3421</v>
      </c>
      <c r="I213" s="1">
        <v>11</v>
      </c>
      <c r="L213" s="1">
        <v>2</v>
      </c>
      <c r="M213" s="2" t="s">
        <v>3672</v>
      </c>
      <c r="N213" s="2" t="s">
        <v>3673</v>
      </c>
      <c r="S213" s="1" t="s">
        <v>59</v>
      </c>
      <c r="T213" s="1" t="s">
        <v>1912</v>
      </c>
      <c r="Y213" s="1" t="s">
        <v>647</v>
      </c>
      <c r="Z213" s="1" t="s">
        <v>2285</v>
      </c>
      <c r="AC213" s="1">
        <v>15</v>
      </c>
      <c r="AD213" s="1" t="s">
        <v>66</v>
      </c>
      <c r="AE213" s="1" t="s">
        <v>2419</v>
      </c>
    </row>
    <row r="214" spans="1:72" ht="13.5" customHeight="1">
      <c r="A214" s="6" t="str">
        <f t="shared" si="13"/>
        <v>1837_옥포면_0016</v>
      </c>
      <c r="B214" s="2">
        <v>1837</v>
      </c>
      <c r="C214" s="2" t="s">
        <v>4000</v>
      </c>
      <c r="D214" s="2" t="s">
        <v>3422</v>
      </c>
      <c r="E214" s="2">
        <v>213</v>
      </c>
      <c r="F214" s="1">
        <v>1</v>
      </c>
      <c r="G214" s="1" t="s">
        <v>3420</v>
      </c>
      <c r="H214" s="1" t="s">
        <v>3421</v>
      </c>
      <c r="I214" s="1">
        <v>11</v>
      </c>
      <c r="L214" s="1">
        <v>3</v>
      </c>
      <c r="M214" s="2" t="s">
        <v>3670</v>
      </c>
      <c r="N214" s="2" t="s">
        <v>3671</v>
      </c>
      <c r="T214" s="1" t="s">
        <v>3926</v>
      </c>
      <c r="U214" s="1" t="s">
        <v>297</v>
      </c>
      <c r="V214" s="1" t="s">
        <v>1930</v>
      </c>
      <c r="W214" s="1" t="s">
        <v>203</v>
      </c>
      <c r="X214" s="1" t="s">
        <v>4136</v>
      </c>
      <c r="Y214" s="1" t="s">
        <v>50</v>
      </c>
      <c r="Z214" s="1" t="s">
        <v>1995</v>
      </c>
      <c r="AC214" s="1">
        <v>76</v>
      </c>
      <c r="AD214" s="1" t="s">
        <v>353</v>
      </c>
      <c r="AE214" s="1" t="s">
        <v>2399</v>
      </c>
      <c r="AJ214" s="1" t="s">
        <v>52</v>
      </c>
      <c r="AK214" s="1" t="s">
        <v>2466</v>
      </c>
      <c r="AL214" s="1" t="s">
        <v>81</v>
      </c>
      <c r="AM214" s="1" t="s">
        <v>2486</v>
      </c>
      <c r="AT214" s="1" t="s">
        <v>42</v>
      </c>
      <c r="AU214" s="1" t="s">
        <v>2523</v>
      </c>
      <c r="AV214" s="1" t="s">
        <v>648</v>
      </c>
      <c r="AW214" s="1" t="s">
        <v>2714</v>
      </c>
      <c r="BG214" s="1" t="s">
        <v>42</v>
      </c>
      <c r="BH214" s="1" t="s">
        <v>2523</v>
      </c>
      <c r="BI214" s="1" t="s">
        <v>513</v>
      </c>
      <c r="BJ214" s="1" t="s">
        <v>2949</v>
      </c>
      <c r="BK214" s="1" t="s">
        <v>42</v>
      </c>
      <c r="BL214" s="1" t="s">
        <v>2523</v>
      </c>
      <c r="BM214" s="1" t="s">
        <v>649</v>
      </c>
      <c r="BN214" s="1" t="s">
        <v>3148</v>
      </c>
      <c r="BO214" s="1" t="s">
        <v>42</v>
      </c>
      <c r="BP214" s="1" t="s">
        <v>2523</v>
      </c>
      <c r="BQ214" s="1" t="s">
        <v>650</v>
      </c>
      <c r="BR214" s="1" t="s">
        <v>3332</v>
      </c>
      <c r="BS214" s="1" t="s">
        <v>209</v>
      </c>
      <c r="BT214" s="1" t="s">
        <v>2475</v>
      </c>
    </row>
    <row r="215" spans="1:31" ht="13.5" customHeight="1">
      <c r="A215" s="6" t="str">
        <f t="shared" si="13"/>
        <v>1837_옥포면_0016</v>
      </c>
      <c r="B215" s="2">
        <v>1837</v>
      </c>
      <c r="C215" s="2" t="s">
        <v>4140</v>
      </c>
      <c r="D215" s="2" t="s">
        <v>3422</v>
      </c>
      <c r="E215" s="2">
        <v>214</v>
      </c>
      <c r="F215" s="1">
        <v>1</v>
      </c>
      <c r="G215" s="1" t="s">
        <v>3420</v>
      </c>
      <c r="H215" s="1" t="s">
        <v>3421</v>
      </c>
      <c r="I215" s="1">
        <v>11</v>
      </c>
      <c r="L215" s="1">
        <v>3</v>
      </c>
      <c r="M215" s="2" t="s">
        <v>3670</v>
      </c>
      <c r="N215" s="2" t="s">
        <v>3671</v>
      </c>
      <c r="T215" s="1" t="s">
        <v>4001</v>
      </c>
      <c r="U215" s="1" t="s">
        <v>67</v>
      </c>
      <c r="V215" s="1" t="s">
        <v>1927</v>
      </c>
      <c r="Y215" s="1" t="s">
        <v>651</v>
      </c>
      <c r="Z215" s="1" t="s">
        <v>2284</v>
      </c>
      <c r="AC215" s="1">
        <v>30</v>
      </c>
      <c r="AD215" s="1" t="s">
        <v>461</v>
      </c>
      <c r="AE215" s="1" t="s">
        <v>2035</v>
      </c>
    </row>
    <row r="216" spans="1:72" ht="13.5" customHeight="1">
      <c r="A216" s="6" t="str">
        <f t="shared" si="13"/>
        <v>1837_옥포면_0016</v>
      </c>
      <c r="B216" s="2">
        <v>1837</v>
      </c>
      <c r="C216" s="2" t="s">
        <v>4000</v>
      </c>
      <c r="D216" s="2" t="s">
        <v>3422</v>
      </c>
      <c r="E216" s="2">
        <v>215</v>
      </c>
      <c r="F216" s="1">
        <v>1</v>
      </c>
      <c r="G216" s="1" t="s">
        <v>3420</v>
      </c>
      <c r="H216" s="1" t="s">
        <v>3421</v>
      </c>
      <c r="I216" s="1">
        <v>11</v>
      </c>
      <c r="L216" s="1">
        <v>4</v>
      </c>
      <c r="M216" s="2" t="s">
        <v>3674</v>
      </c>
      <c r="N216" s="2" t="s">
        <v>3675</v>
      </c>
      <c r="T216" s="1" t="s">
        <v>4141</v>
      </c>
      <c r="U216" s="1" t="s">
        <v>37</v>
      </c>
      <c r="V216" s="1" t="s">
        <v>1928</v>
      </c>
      <c r="W216" s="1" t="s">
        <v>38</v>
      </c>
      <c r="X216" s="1" t="s">
        <v>4142</v>
      </c>
      <c r="Y216" s="1" t="s">
        <v>652</v>
      </c>
      <c r="Z216" s="1" t="s">
        <v>2283</v>
      </c>
      <c r="AC216" s="1">
        <v>46</v>
      </c>
      <c r="AD216" s="1" t="s">
        <v>644</v>
      </c>
      <c r="AE216" s="1" t="s">
        <v>2453</v>
      </c>
      <c r="AJ216" s="1" t="s">
        <v>17</v>
      </c>
      <c r="AK216" s="1" t="s">
        <v>2467</v>
      </c>
      <c r="AL216" s="1" t="s">
        <v>41</v>
      </c>
      <c r="AM216" s="1" t="s">
        <v>2506</v>
      </c>
      <c r="AT216" s="1" t="s">
        <v>42</v>
      </c>
      <c r="AU216" s="1" t="s">
        <v>2523</v>
      </c>
      <c r="AV216" s="1" t="s">
        <v>653</v>
      </c>
      <c r="AW216" s="1" t="s">
        <v>2713</v>
      </c>
      <c r="BG216" s="1" t="s">
        <v>42</v>
      </c>
      <c r="BH216" s="1" t="s">
        <v>2523</v>
      </c>
      <c r="BI216" s="1" t="s">
        <v>358</v>
      </c>
      <c r="BJ216" s="1" t="s">
        <v>2461</v>
      </c>
      <c r="BK216" s="1" t="s">
        <v>42</v>
      </c>
      <c r="BL216" s="1" t="s">
        <v>2523</v>
      </c>
      <c r="BM216" s="1" t="s">
        <v>359</v>
      </c>
      <c r="BN216" s="1" t="s">
        <v>2981</v>
      </c>
      <c r="BO216" s="1" t="s">
        <v>42</v>
      </c>
      <c r="BP216" s="1" t="s">
        <v>2523</v>
      </c>
      <c r="BQ216" s="1" t="s">
        <v>654</v>
      </c>
      <c r="BR216" s="1" t="s">
        <v>3331</v>
      </c>
      <c r="BS216" s="1" t="s">
        <v>655</v>
      </c>
      <c r="BT216" s="1" t="s">
        <v>3473</v>
      </c>
    </row>
    <row r="217" spans="1:31" ht="13.5" customHeight="1">
      <c r="A217" s="6" t="str">
        <f t="shared" si="13"/>
        <v>1837_옥포면_0016</v>
      </c>
      <c r="B217" s="2">
        <v>1837</v>
      </c>
      <c r="C217" s="2" t="s">
        <v>3975</v>
      </c>
      <c r="D217" s="2" t="s">
        <v>3422</v>
      </c>
      <c r="E217" s="2">
        <v>216</v>
      </c>
      <c r="F217" s="1">
        <v>1</v>
      </c>
      <c r="G217" s="1" t="s">
        <v>3420</v>
      </c>
      <c r="H217" s="1" t="s">
        <v>3421</v>
      </c>
      <c r="I217" s="1">
        <v>11</v>
      </c>
      <c r="L217" s="1">
        <v>4</v>
      </c>
      <c r="M217" s="2" t="s">
        <v>3674</v>
      </c>
      <c r="N217" s="2" t="s">
        <v>3675</v>
      </c>
      <c r="S217" s="1" t="s">
        <v>111</v>
      </c>
      <c r="T217" s="1" t="s">
        <v>1916</v>
      </c>
      <c r="W217" s="1" t="s">
        <v>656</v>
      </c>
      <c r="X217" s="1" t="s">
        <v>1989</v>
      </c>
      <c r="Y217" s="1" t="s">
        <v>50</v>
      </c>
      <c r="Z217" s="1" t="s">
        <v>1995</v>
      </c>
      <c r="AC217" s="1">
        <v>78</v>
      </c>
      <c r="AD217" s="1" t="s">
        <v>400</v>
      </c>
      <c r="AE217" s="1" t="s">
        <v>2410</v>
      </c>
    </row>
    <row r="218" spans="1:72" ht="13.5" customHeight="1">
      <c r="A218" s="6" t="str">
        <f aca="true" t="shared" si="14" ref="A218:A229">HYPERLINK("http://kyu.snu.ac.kr/sdhj/index.jsp?type=hj/GK14719_00IH_0001_0017.jpg","1837_옥포면_0017")</f>
        <v>1837_옥포면_0017</v>
      </c>
      <c r="B218" s="2">
        <v>1837</v>
      </c>
      <c r="C218" s="2" t="s">
        <v>4143</v>
      </c>
      <c r="D218" s="2" t="s">
        <v>3422</v>
      </c>
      <c r="E218" s="2">
        <v>217</v>
      </c>
      <c r="F218" s="1">
        <v>1</v>
      </c>
      <c r="G218" s="1" t="s">
        <v>3420</v>
      </c>
      <c r="H218" s="1" t="s">
        <v>3421</v>
      </c>
      <c r="I218" s="1">
        <v>11</v>
      </c>
      <c r="L218" s="1">
        <v>4</v>
      </c>
      <c r="M218" s="2" t="s">
        <v>3674</v>
      </c>
      <c r="N218" s="2" t="s">
        <v>3675</v>
      </c>
      <c r="S218" s="1" t="s">
        <v>48</v>
      </c>
      <c r="T218" s="1" t="s">
        <v>1911</v>
      </c>
      <c r="W218" s="1" t="s">
        <v>230</v>
      </c>
      <c r="X218" s="1" t="s">
        <v>1958</v>
      </c>
      <c r="Y218" s="1" t="s">
        <v>50</v>
      </c>
      <c r="Z218" s="1" t="s">
        <v>1995</v>
      </c>
      <c r="AC218" s="1">
        <v>47</v>
      </c>
      <c r="AD218" s="1" t="s">
        <v>488</v>
      </c>
      <c r="AE218" s="1" t="s">
        <v>2442</v>
      </c>
      <c r="AJ218" s="1" t="s">
        <v>52</v>
      </c>
      <c r="AK218" s="1" t="s">
        <v>2466</v>
      </c>
      <c r="AL218" s="1" t="s">
        <v>58</v>
      </c>
      <c r="AM218" s="1" t="s">
        <v>2461</v>
      </c>
      <c r="AT218" s="1" t="s">
        <v>42</v>
      </c>
      <c r="AU218" s="1" t="s">
        <v>2523</v>
      </c>
      <c r="AV218" s="1" t="s">
        <v>657</v>
      </c>
      <c r="AW218" s="1" t="s">
        <v>2712</v>
      </c>
      <c r="BG218" s="1" t="s">
        <v>42</v>
      </c>
      <c r="BH218" s="1" t="s">
        <v>2523</v>
      </c>
      <c r="BI218" s="1" t="s">
        <v>3413</v>
      </c>
      <c r="BJ218" s="1" t="s">
        <v>2948</v>
      </c>
      <c r="BK218" s="1" t="s">
        <v>42</v>
      </c>
      <c r="BL218" s="1" t="s">
        <v>2523</v>
      </c>
      <c r="BM218" s="1" t="s">
        <v>512</v>
      </c>
      <c r="BN218" s="1" t="s">
        <v>2605</v>
      </c>
      <c r="BO218" s="1" t="s">
        <v>42</v>
      </c>
      <c r="BP218" s="1" t="s">
        <v>2523</v>
      </c>
      <c r="BQ218" s="1" t="s">
        <v>658</v>
      </c>
      <c r="BR218" s="1" t="s">
        <v>3560</v>
      </c>
      <c r="BS218" s="1" t="s">
        <v>58</v>
      </c>
      <c r="BT218" s="1" t="s">
        <v>2461</v>
      </c>
    </row>
    <row r="219" spans="1:31" ht="13.5" customHeight="1">
      <c r="A219" s="6" t="str">
        <f t="shared" si="14"/>
        <v>1837_옥포면_0017</v>
      </c>
      <c r="B219" s="2">
        <v>1837</v>
      </c>
      <c r="C219" s="2" t="s">
        <v>4036</v>
      </c>
      <c r="D219" s="2" t="s">
        <v>3422</v>
      </c>
      <c r="E219" s="2">
        <v>218</v>
      </c>
      <c r="F219" s="1">
        <v>1</v>
      </c>
      <c r="G219" s="1" t="s">
        <v>3420</v>
      </c>
      <c r="H219" s="1" t="s">
        <v>3421</v>
      </c>
      <c r="I219" s="1">
        <v>11</v>
      </c>
      <c r="L219" s="1">
        <v>4</v>
      </c>
      <c r="M219" s="2" t="s">
        <v>3674</v>
      </c>
      <c r="N219" s="2" t="s">
        <v>3675</v>
      </c>
      <c r="T219" s="1" t="s">
        <v>4144</v>
      </c>
      <c r="U219" s="1" t="s">
        <v>67</v>
      </c>
      <c r="V219" s="1" t="s">
        <v>1927</v>
      </c>
      <c r="Y219" s="1" t="s">
        <v>659</v>
      </c>
      <c r="Z219" s="1" t="s">
        <v>2282</v>
      </c>
      <c r="AC219" s="1">
        <v>76</v>
      </c>
      <c r="AD219" s="1" t="s">
        <v>353</v>
      </c>
      <c r="AE219" s="1" t="s">
        <v>2399</v>
      </c>
    </row>
    <row r="220" spans="1:72" ht="13.5" customHeight="1">
      <c r="A220" s="6" t="str">
        <f t="shared" si="14"/>
        <v>1837_옥포면_0017</v>
      </c>
      <c r="B220" s="2">
        <v>1837</v>
      </c>
      <c r="C220" s="2" t="s">
        <v>4143</v>
      </c>
      <c r="D220" s="2" t="s">
        <v>3422</v>
      </c>
      <c r="E220" s="2">
        <v>219</v>
      </c>
      <c r="F220" s="1">
        <v>1</v>
      </c>
      <c r="G220" s="1" t="s">
        <v>3420</v>
      </c>
      <c r="H220" s="1" t="s">
        <v>3421</v>
      </c>
      <c r="I220" s="1">
        <v>11</v>
      </c>
      <c r="L220" s="1">
        <v>5</v>
      </c>
      <c r="M220" s="2" t="s">
        <v>3676</v>
      </c>
      <c r="N220" s="2" t="s">
        <v>3677</v>
      </c>
      <c r="O220" s="1" t="s">
        <v>6</v>
      </c>
      <c r="P220" s="1" t="s">
        <v>1888</v>
      </c>
      <c r="T220" s="1" t="s">
        <v>4145</v>
      </c>
      <c r="U220" s="1" t="s">
        <v>37</v>
      </c>
      <c r="V220" s="1" t="s">
        <v>1928</v>
      </c>
      <c r="W220" s="1" t="s">
        <v>38</v>
      </c>
      <c r="X220" s="1" t="s">
        <v>4146</v>
      </c>
      <c r="Y220" s="1" t="s">
        <v>660</v>
      </c>
      <c r="Z220" s="1" t="s">
        <v>2273</v>
      </c>
      <c r="AC220" s="1">
        <v>37</v>
      </c>
      <c r="AD220" s="1" t="s">
        <v>163</v>
      </c>
      <c r="AE220" s="1" t="s">
        <v>2427</v>
      </c>
      <c r="AJ220" s="1" t="s">
        <v>17</v>
      </c>
      <c r="AK220" s="1" t="s">
        <v>2467</v>
      </c>
      <c r="AL220" s="1" t="s">
        <v>41</v>
      </c>
      <c r="AM220" s="1" t="s">
        <v>2506</v>
      </c>
      <c r="AT220" s="1" t="s">
        <v>37</v>
      </c>
      <c r="AU220" s="1" t="s">
        <v>1928</v>
      </c>
      <c r="AV220" s="1" t="s">
        <v>144</v>
      </c>
      <c r="AW220" s="1" t="s">
        <v>2274</v>
      </c>
      <c r="BG220" s="1" t="s">
        <v>42</v>
      </c>
      <c r="BH220" s="1" t="s">
        <v>2523</v>
      </c>
      <c r="BI220" s="1" t="s">
        <v>72</v>
      </c>
      <c r="BJ220" s="1" t="s">
        <v>2772</v>
      </c>
      <c r="BK220" s="1" t="s">
        <v>42</v>
      </c>
      <c r="BL220" s="1" t="s">
        <v>2523</v>
      </c>
      <c r="BM220" s="1" t="s">
        <v>73</v>
      </c>
      <c r="BN220" s="1" t="s">
        <v>2942</v>
      </c>
      <c r="BO220" s="1" t="s">
        <v>42</v>
      </c>
      <c r="BP220" s="1" t="s">
        <v>2523</v>
      </c>
      <c r="BQ220" s="1" t="s">
        <v>145</v>
      </c>
      <c r="BR220" s="1" t="s">
        <v>3501</v>
      </c>
      <c r="BS220" s="1" t="s">
        <v>146</v>
      </c>
      <c r="BT220" s="1" t="s">
        <v>2487</v>
      </c>
    </row>
    <row r="221" spans="1:72" ht="13.5" customHeight="1">
      <c r="A221" s="6" t="str">
        <f t="shared" si="14"/>
        <v>1837_옥포면_0017</v>
      </c>
      <c r="B221" s="2">
        <v>1837</v>
      </c>
      <c r="C221" s="2" t="s">
        <v>3914</v>
      </c>
      <c r="D221" s="2" t="s">
        <v>3422</v>
      </c>
      <c r="E221" s="2">
        <v>220</v>
      </c>
      <c r="F221" s="1">
        <v>1</v>
      </c>
      <c r="G221" s="1" t="s">
        <v>3420</v>
      </c>
      <c r="H221" s="1" t="s">
        <v>3421</v>
      </c>
      <c r="I221" s="1">
        <v>11</v>
      </c>
      <c r="L221" s="1">
        <v>5</v>
      </c>
      <c r="M221" s="2" t="s">
        <v>3676</v>
      </c>
      <c r="N221" s="2" t="s">
        <v>3677</v>
      </c>
      <c r="S221" s="1" t="s">
        <v>48</v>
      </c>
      <c r="T221" s="1" t="s">
        <v>1911</v>
      </c>
      <c r="W221" s="1" t="s">
        <v>224</v>
      </c>
      <c r="X221" s="1" t="s">
        <v>1954</v>
      </c>
      <c r="Y221" s="1" t="s">
        <v>50</v>
      </c>
      <c r="Z221" s="1" t="s">
        <v>1995</v>
      </c>
      <c r="AC221" s="1">
        <v>37</v>
      </c>
      <c r="AD221" s="1" t="s">
        <v>163</v>
      </c>
      <c r="AE221" s="1" t="s">
        <v>2427</v>
      </c>
      <c r="AJ221" s="1" t="s">
        <v>52</v>
      </c>
      <c r="AK221" s="1" t="s">
        <v>2466</v>
      </c>
      <c r="AL221" s="1" t="s">
        <v>139</v>
      </c>
      <c r="AM221" s="1" t="s">
        <v>2468</v>
      </c>
      <c r="AT221" s="1" t="s">
        <v>42</v>
      </c>
      <c r="AU221" s="1" t="s">
        <v>2523</v>
      </c>
      <c r="AV221" s="1" t="s">
        <v>661</v>
      </c>
      <c r="AW221" s="1" t="s">
        <v>2711</v>
      </c>
      <c r="BG221" s="1" t="s">
        <v>42</v>
      </c>
      <c r="BH221" s="1" t="s">
        <v>2523</v>
      </c>
      <c r="BI221" s="1" t="s">
        <v>662</v>
      </c>
      <c r="BJ221" s="1" t="s">
        <v>2843</v>
      </c>
      <c r="BK221" s="1" t="s">
        <v>42</v>
      </c>
      <c r="BL221" s="1" t="s">
        <v>2523</v>
      </c>
      <c r="BM221" s="1" t="s">
        <v>663</v>
      </c>
      <c r="BN221" s="1" t="s">
        <v>3147</v>
      </c>
      <c r="BO221" s="1" t="s">
        <v>42</v>
      </c>
      <c r="BP221" s="1" t="s">
        <v>2523</v>
      </c>
      <c r="BQ221" s="1" t="s">
        <v>664</v>
      </c>
      <c r="BR221" s="1" t="s">
        <v>3330</v>
      </c>
      <c r="BS221" s="1" t="s">
        <v>176</v>
      </c>
      <c r="BT221" s="1" t="s">
        <v>2499</v>
      </c>
    </row>
    <row r="222" spans="1:31" ht="13.5" customHeight="1">
      <c r="A222" s="6" t="str">
        <f t="shared" si="14"/>
        <v>1837_옥포면_0017</v>
      </c>
      <c r="B222" s="2">
        <v>1837</v>
      </c>
      <c r="C222" s="2" t="s">
        <v>3912</v>
      </c>
      <c r="D222" s="2" t="s">
        <v>3422</v>
      </c>
      <c r="E222" s="2">
        <v>221</v>
      </c>
      <c r="F222" s="1">
        <v>1</v>
      </c>
      <c r="G222" s="1" t="s">
        <v>3420</v>
      </c>
      <c r="H222" s="1" t="s">
        <v>3421</v>
      </c>
      <c r="I222" s="1">
        <v>11</v>
      </c>
      <c r="L222" s="1">
        <v>5</v>
      </c>
      <c r="M222" s="2" t="s">
        <v>3676</v>
      </c>
      <c r="N222" s="2" t="s">
        <v>3677</v>
      </c>
      <c r="T222" s="1" t="s">
        <v>4147</v>
      </c>
      <c r="U222" s="1" t="s">
        <v>67</v>
      </c>
      <c r="V222" s="1" t="s">
        <v>1927</v>
      </c>
      <c r="Y222" s="1" t="s">
        <v>665</v>
      </c>
      <c r="Z222" s="1" t="s">
        <v>2281</v>
      </c>
      <c r="AC222" s="1">
        <v>12</v>
      </c>
      <c r="AD222" s="1" t="s">
        <v>377</v>
      </c>
      <c r="AE222" s="1" t="s">
        <v>2447</v>
      </c>
    </row>
    <row r="223" spans="1:72" ht="13.5" customHeight="1">
      <c r="A223" s="6" t="str">
        <f t="shared" si="14"/>
        <v>1837_옥포면_0017</v>
      </c>
      <c r="B223" s="2">
        <v>1837</v>
      </c>
      <c r="C223" s="2" t="s">
        <v>4071</v>
      </c>
      <c r="D223" s="2" t="s">
        <v>3422</v>
      </c>
      <c r="E223" s="2">
        <v>222</v>
      </c>
      <c r="F223" s="1">
        <v>1</v>
      </c>
      <c r="G223" s="1" t="s">
        <v>3420</v>
      </c>
      <c r="H223" s="1" t="s">
        <v>3421</v>
      </c>
      <c r="I223" s="1">
        <v>12</v>
      </c>
      <c r="J223" s="1" t="s">
        <v>666</v>
      </c>
      <c r="K223" s="1" t="s">
        <v>1879</v>
      </c>
      <c r="L223" s="1">
        <v>1</v>
      </c>
      <c r="M223" s="2" t="s">
        <v>3678</v>
      </c>
      <c r="N223" s="2" t="s">
        <v>3679</v>
      </c>
      <c r="T223" s="1" t="s">
        <v>4008</v>
      </c>
      <c r="U223" s="1" t="s">
        <v>37</v>
      </c>
      <c r="V223" s="1" t="s">
        <v>1928</v>
      </c>
      <c r="W223" s="1" t="s">
        <v>38</v>
      </c>
      <c r="X223" s="1" t="s">
        <v>4148</v>
      </c>
      <c r="Y223" s="1" t="s">
        <v>667</v>
      </c>
      <c r="Z223" s="1" t="s">
        <v>2280</v>
      </c>
      <c r="AC223" s="1">
        <v>58</v>
      </c>
      <c r="AD223" s="1" t="s">
        <v>40</v>
      </c>
      <c r="AE223" s="1" t="s">
        <v>2431</v>
      </c>
      <c r="AJ223" s="1" t="s">
        <v>17</v>
      </c>
      <c r="AK223" s="1" t="s">
        <v>2467</v>
      </c>
      <c r="AL223" s="1" t="s">
        <v>41</v>
      </c>
      <c r="AM223" s="1" t="s">
        <v>2506</v>
      </c>
      <c r="AT223" s="1" t="s">
        <v>42</v>
      </c>
      <c r="AU223" s="1" t="s">
        <v>2523</v>
      </c>
      <c r="AV223" s="1" t="s">
        <v>200</v>
      </c>
      <c r="AW223" s="1" t="s">
        <v>2650</v>
      </c>
      <c r="BG223" s="1" t="s">
        <v>42</v>
      </c>
      <c r="BH223" s="1" t="s">
        <v>2523</v>
      </c>
      <c r="BI223" s="1" t="s">
        <v>73</v>
      </c>
      <c r="BJ223" s="1" t="s">
        <v>2942</v>
      </c>
      <c r="BK223" s="1" t="s">
        <v>42</v>
      </c>
      <c r="BL223" s="1" t="s">
        <v>2523</v>
      </c>
      <c r="BM223" s="1" t="s">
        <v>201</v>
      </c>
      <c r="BN223" s="1" t="s">
        <v>3143</v>
      </c>
      <c r="BO223" s="1" t="s">
        <v>42</v>
      </c>
      <c r="BP223" s="1" t="s">
        <v>2523</v>
      </c>
      <c r="BQ223" s="1" t="s">
        <v>202</v>
      </c>
      <c r="BR223" s="1" t="s">
        <v>3329</v>
      </c>
      <c r="BS223" s="1" t="s">
        <v>139</v>
      </c>
      <c r="BT223" s="1" t="s">
        <v>2468</v>
      </c>
    </row>
    <row r="224" spans="1:72" ht="13.5" customHeight="1">
      <c r="A224" s="6" t="str">
        <f t="shared" si="14"/>
        <v>1837_옥포면_0017</v>
      </c>
      <c r="B224" s="2">
        <v>1837</v>
      </c>
      <c r="C224" s="2" t="s">
        <v>3961</v>
      </c>
      <c r="D224" s="2" t="s">
        <v>3422</v>
      </c>
      <c r="E224" s="2">
        <v>223</v>
      </c>
      <c r="F224" s="1">
        <v>1</v>
      </c>
      <c r="G224" s="1" t="s">
        <v>3420</v>
      </c>
      <c r="H224" s="1" t="s">
        <v>3421</v>
      </c>
      <c r="I224" s="1">
        <v>12</v>
      </c>
      <c r="L224" s="1">
        <v>1</v>
      </c>
      <c r="M224" s="2" t="s">
        <v>3678</v>
      </c>
      <c r="N224" s="2" t="s">
        <v>3679</v>
      </c>
      <c r="S224" s="1" t="s">
        <v>48</v>
      </c>
      <c r="T224" s="1" t="s">
        <v>1911</v>
      </c>
      <c r="W224" s="1" t="s">
        <v>161</v>
      </c>
      <c r="X224" s="1" t="s">
        <v>1955</v>
      </c>
      <c r="Y224" s="1" t="s">
        <v>50</v>
      </c>
      <c r="Z224" s="1" t="s">
        <v>1995</v>
      </c>
      <c r="AC224" s="1">
        <v>56</v>
      </c>
      <c r="AD224" s="1" t="s">
        <v>148</v>
      </c>
      <c r="AE224" s="1" t="s">
        <v>2450</v>
      </c>
      <c r="AJ224" s="1" t="s">
        <v>52</v>
      </c>
      <c r="AK224" s="1" t="s">
        <v>2466</v>
      </c>
      <c r="AL224" s="1" t="s">
        <v>164</v>
      </c>
      <c r="AM224" s="1" t="s">
        <v>2469</v>
      </c>
      <c r="AT224" s="1" t="s">
        <v>42</v>
      </c>
      <c r="AU224" s="1" t="s">
        <v>2523</v>
      </c>
      <c r="AV224" s="1" t="s">
        <v>668</v>
      </c>
      <c r="AW224" s="1" t="s">
        <v>2710</v>
      </c>
      <c r="BG224" s="1" t="s">
        <v>42</v>
      </c>
      <c r="BH224" s="1" t="s">
        <v>2523</v>
      </c>
      <c r="BI224" s="1" t="s">
        <v>669</v>
      </c>
      <c r="BJ224" s="1" t="s">
        <v>2947</v>
      </c>
      <c r="BK224" s="1" t="s">
        <v>42</v>
      </c>
      <c r="BL224" s="1" t="s">
        <v>2523</v>
      </c>
      <c r="BM224" s="1" t="s">
        <v>670</v>
      </c>
      <c r="BN224" s="1" t="s">
        <v>3146</v>
      </c>
      <c r="BO224" s="1" t="s">
        <v>42</v>
      </c>
      <c r="BP224" s="1" t="s">
        <v>2523</v>
      </c>
      <c r="BQ224" s="1" t="s">
        <v>671</v>
      </c>
      <c r="BR224" s="1" t="s">
        <v>3328</v>
      </c>
      <c r="BS224" s="1" t="s">
        <v>672</v>
      </c>
      <c r="BT224" s="1" t="s">
        <v>2470</v>
      </c>
    </row>
    <row r="225" spans="1:31" ht="13.5" customHeight="1">
      <c r="A225" s="6" t="str">
        <f t="shared" si="14"/>
        <v>1837_옥포면_0017</v>
      </c>
      <c r="B225" s="2">
        <v>1837</v>
      </c>
      <c r="C225" s="2" t="s">
        <v>3985</v>
      </c>
      <c r="D225" s="2" t="s">
        <v>3422</v>
      </c>
      <c r="E225" s="2">
        <v>224</v>
      </c>
      <c r="F225" s="1">
        <v>1</v>
      </c>
      <c r="G225" s="1" t="s">
        <v>3420</v>
      </c>
      <c r="H225" s="1" t="s">
        <v>3421</v>
      </c>
      <c r="I225" s="1">
        <v>12</v>
      </c>
      <c r="L225" s="1">
        <v>1</v>
      </c>
      <c r="M225" s="2" t="s">
        <v>3678</v>
      </c>
      <c r="N225" s="2" t="s">
        <v>3679</v>
      </c>
      <c r="T225" s="1" t="s">
        <v>4012</v>
      </c>
      <c r="U225" s="1" t="s">
        <v>67</v>
      </c>
      <c r="V225" s="1" t="s">
        <v>1927</v>
      </c>
      <c r="Y225" s="1" t="s">
        <v>673</v>
      </c>
      <c r="Z225" s="1" t="s">
        <v>2279</v>
      </c>
      <c r="AC225" s="1">
        <v>71</v>
      </c>
      <c r="AD225" s="1" t="s">
        <v>215</v>
      </c>
      <c r="AE225" s="1" t="s">
        <v>2408</v>
      </c>
    </row>
    <row r="226" spans="1:72" ht="13.5" customHeight="1">
      <c r="A226" s="6" t="str">
        <f t="shared" si="14"/>
        <v>1837_옥포면_0017</v>
      </c>
      <c r="B226" s="2">
        <v>1837</v>
      </c>
      <c r="C226" s="2" t="s">
        <v>3933</v>
      </c>
      <c r="D226" s="2" t="s">
        <v>3422</v>
      </c>
      <c r="E226" s="2">
        <v>225</v>
      </c>
      <c r="F226" s="1">
        <v>1</v>
      </c>
      <c r="G226" s="1" t="s">
        <v>3420</v>
      </c>
      <c r="H226" s="1" t="s">
        <v>3421</v>
      </c>
      <c r="I226" s="1">
        <v>12</v>
      </c>
      <c r="L226" s="1">
        <v>2</v>
      </c>
      <c r="M226" s="2" t="s">
        <v>3680</v>
      </c>
      <c r="N226" s="2" t="s">
        <v>3681</v>
      </c>
      <c r="O226" s="1" t="s">
        <v>6</v>
      </c>
      <c r="P226" s="1" t="s">
        <v>1888</v>
      </c>
      <c r="T226" s="1" t="s">
        <v>4104</v>
      </c>
      <c r="U226" s="1" t="s">
        <v>238</v>
      </c>
      <c r="V226" s="1" t="s">
        <v>1932</v>
      </c>
      <c r="W226" s="1" t="s">
        <v>94</v>
      </c>
      <c r="X226" s="1" t="s">
        <v>4149</v>
      </c>
      <c r="Y226" s="1" t="s">
        <v>674</v>
      </c>
      <c r="Z226" s="1" t="s">
        <v>2278</v>
      </c>
      <c r="AC226" s="1">
        <v>39</v>
      </c>
      <c r="AD226" s="1" t="s">
        <v>421</v>
      </c>
      <c r="AE226" s="1" t="s">
        <v>2398</v>
      </c>
      <c r="AJ226" s="1" t="s">
        <v>17</v>
      </c>
      <c r="AK226" s="1" t="s">
        <v>2467</v>
      </c>
      <c r="AL226" s="1" t="s">
        <v>100</v>
      </c>
      <c r="AM226" s="1" t="s">
        <v>3468</v>
      </c>
      <c r="AT226" s="1" t="s">
        <v>241</v>
      </c>
      <c r="AU226" s="1" t="s">
        <v>2524</v>
      </c>
      <c r="AV226" s="1" t="s">
        <v>675</v>
      </c>
      <c r="AW226" s="1" t="s">
        <v>2709</v>
      </c>
      <c r="BG226" s="1" t="s">
        <v>241</v>
      </c>
      <c r="BH226" s="1" t="s">
        <v>2524</v>
      </c>
      <c r="BI226" s="1" t="s">
        <v>676</v>
      </c>
      <c r="BJ226" s="1" t="s">
        <v>2946</v>
      </c>
      <c r="BK226" s="1" t="s">
        <v>241</v>
      </c>
      <c r="BL226" s="1" t="s">
        <v>2524</v>
      </c>
      <c r="BM226" s="1" t="s">
        <v>677</v>
      </c>
      <c r="BN226" s="1" t="s">
        <v>3145</v>
      </c>
      <c r="BO226" s="1" t="s">
        <v>241</v>
      </c>
      <c r="BP226" s="1" t="s">
        <v>2524</v>
      </c>
      <c r="BQ226" s="1" t="s">
        <v>678</v>
      </c>
      <c r="BR226" s="1" t="s">
        <v>3486</v>
      </c>
      <c r="BS226" s="1" t="s">
        <v>95</v>
      </c>
      <c r="BT226" s="1" t="s">
        <v>2510</v>
      </c>
    </row>
    <row r="227" spans="1:72" ht="13.5" customHeight="1">
      <c r="A227" s="6" t="str">
        <f t="shared" si="14"/>
        <v>1837_옥포면_0017</v>
      </c>
      <c r="B227" s="2">
        <v>1837</v>
      </c>
      <c r="C227" s="2" t="s">
        <v>3970</v>
      </c>
      <c r="D227" s="2" t="s">
        <v>3422</v>
      </c>
      <c r="E227" s="2">
        <v>226</v>
      </c>
      <c r="F227" s="1">
        <v>1</v>
      </c>
      <c r="G227" s="1" t="s">
        <v>3420</v>
      </c>
      <c r="H227" s="1" t="s">
        <v>3421</v>
      </c>
      <c r="I227" s="1">
        <v>12</v>
      </c>
      <c r="L227" s="1">
        <v>2</v>
      </c>
      <c r="M227" s="2" t="s">
        <v>3680</v>
      </c>
      <c r="N227" s="2" t="s">
        <v>3681</v>
      </c>
      <c r="S227" s="1" t="s">
        <v>48</v>
      </c>
      <c r="T227" s="1" t="s">
        <v>1911</v>
      </c>
      <c r="W227" s="1" t="s">
        <v>63</v>
      </c>
      <c r="X227" s="1" t="s">
        <v>1965</v>
      </c>
      <c r="Y227" s="1" t="s">
        <v>246</v>
      </c>
      <c r="Z227" s="1" t="s">
        <v>2027</v>
      </c>
      <c r="AC227" s="1">
        <v>35</v>
      </c>
      <c r="AD227" s="1" t="s">
        <v>64</v>
      </c>
      <c r="AE227" s="1" t="s">
        <v>2397</v>
      </c>
      <c r="AJ227" s="1" t="s">
        <v>17</v>
      </c>
      <c r="AK227" s="1" t="s">
        <v>2467</v>
      </c>
      <c r="AL227" s="1" t="s">
        <v>133</v>
      </c>
      <c r="AM227" s="1" t="s">
        <v>2480</v>
      </c>
      <c r="AT227" s="1" t="s">
        <v>241</v>
      </c>
      <c r="AU227" s="1" t="s">
        <v>2524</v>
      </c>
      <c r="AV227" s="1" t="s">
        <v>679</v>
      </c>
      <c r="AW227" s="1" t="s">
        <v>2708</v>
      </c>
      <c r="BG227" s="1" t="s">
        <v>241</v>
      </c>
      <c r="BH227" s="1" t="s">
        <v>2524</v>
      </c>
      <c r="BI227" s="1" t="s">
        <v>680</v>
      </c>
      <c r="BJ227" s="1" t="s">
        <v>2945</v>
      </c>
      <c r="BK227" s="1" t="s">
        <v>241</v>
      </c>
      <c r="BL227" s="1" t="s">
        <v>2524</v>
      </c>
      <c r="BM227" s="1" t="s">
        <v>681</v>
      </c>
      <c r="BN227" s="1" t="s">
        <v>2351</v>
      </c>
      <c r="BO227" s="1" t="s">
        <v>241</v>
      </c>
      <c r="BP227" s="1" t="s">
        <v>2524</v>
      </c>
      <c r="BQ227" s="1" t="s">
        <v>682</v>
      </c>
      <c r="BR227" s="1" t="s">
        <v>3556</v>
      </c>
      <c r="BS227" s="1" t="s">
        <v>128</v>
      </c>
      <c r="BT227" s="1" t="s">
        <v>2472</v>
      </c>
    </row>
    <row r="228" spans="1:72" ht="13.5" customHeight="1">
      <c r="A228" s="6" t="str">
        <f t="shared" si="14"/>
        <v>1837_옥포면_0017</v>
      </c>
      <c r="B228" s="2">
        <v>1837</v>
      </c>
      <c r="C228" s="2" t="s">
        <v>3930</v>
      </c>
      <c r="D228" s="2" t="s">
        <v>3422</v>
      </c>
      <c r="E228" s="2">
        <v>227</v>
      </c>
      <c r="F228" s="1">
        <v>1</v>
      </c>
      <c r="G228" s="1" t="s">
        <v>3420</v>
      </c>
      <c r="H228" s="1" t="s">
        <v>3421</v>
      </c>
      <c r="I228" s="1">
        <v>12</v>
      </c>
      <c r="L228" s="1">
        <v>3</v>
      </c>
      <c r="M228" s="2" t="s">
        <v>666</v>
      </c>
      <c r="N228" s="2" t="s">
        <v>1879</v>
      </c>
      <c r="T228" s="1" t="s">
        <v>4150</v>
      </c>
      <c r="U228" s="1" t="s">
        <v>37</v>
      </c>
      <c r="V228" s="1" t="s">
        <v>1928</v>
      </c>
      <c r="W228" s="1" t="s">
        <v>230</v>
      </c>
      <c r="X228" s="1" t="s">
        <v>1958</v>
      </c>
      <c r="Y228" s="1" t="s">
        <v>683</v>
      </c>
      <c r="Z228" s="1" t="s">
        <v>2277</v>
      </c>
      <c r="AC228" s="1">
        <v>43</v>
      </c>
      <c r="AD228" s="1" t="s">
        <v>222</v>
      </c>
      <c r="AE228" s="1" t="s">
        <v>2412</v>
      </c>
      <c r="AJ228" s="1" t="s">
        <v>17</v>
      </c>
      <c r="AK228" s="1" t="s">
        <v>2467</v>
      </c>
      <c r="AL228" s="1" t="s">
        <v>58</v>
      </c>
      <c r="AM228" s="1" t="s">
        <v>2461</v>
      </c>
      <c r="AT228" s="1" t="s">
        <v>42</v>
      </c>
      <c r="AU228" s="1" t="s">
        <v>2523</v>
      </c>
      <c r="AV228" s="1" t="s">
        <v>605</v>
      </c>
      <c r="AW228" s="1" t="s">
        <v>2707</v>
      </c>
      <c r="BG228" s="1" t="s">
        <v>42</v>
      </c>
      <c r="BH228" s="1" t="s">
        <v>2523</v>
      </c>
      <c r="BI228" s="1" t="s">
        <v>606</v>
      </c>
      <c r="BJ228" s="1" t="s">
        <v>2944</v>
      </c>
      <c r="BK228" s="1" t="s">
        <v>42</v>
      </c>
      <c r="BL228" s="1" t="s">
        <v>2523</v>
      </c>
      <c r="BM228" s="1" t="s">
        <v>607</v>
      </c>
      <c r="BN228" s="1" t="s">
        <v>2887</v>
      </c>
      <c r="BO228" s="1" t="s">
        <v>42</v>
      </c>
      <c r="BP228" s="1" t="s">
        <v>2523</v>
      </c>
      <c r="BQ228" s="1" t="s">
        <v>608</v>
      </c>
      <c r="BR228" s="1" t="s">
        <v>3327</v>
      </c>
      <c r="BS228" s="1" t="s">
        <v>133</v>
      </c>
      <c r="BT228" s="1" t="s">
        <v>2480</v>
      </c>
    </row>
    <row r="229" spans="1:72" ht="13.5" customHeight="1">
      <c r="A229" s="6" t="str">
        <f t="shared" si="14"/>
        <v>1837_옥포면_0017</v>
      </c>
      <c r="B229" s="2">
        <v>1837</v>
      </c>
      <c r="C229" s="2" t="s">
        <v>4126</v>
      </c>
      <c r="D229" s="2" t="s">
        <v>3422</v>
      </c>
      <c r="E229" s="2">
        <v>228</v>
      </c>
      <c r="F229" s="1">
        <v>1</v>
      </c>
      <c r="G229" s="1" t="s">
        <v>3420</v>
      </c>
      <c r="H229" s="1" t="s">
        <v>3421</v>
      </c>
      <c r="I229" s="1">
        <v>12</v>
      </c>
      <c r="L229" s="1">
        <v>3</v>
      </c>
      <c r="M229" s="2" t="s">
        <v>666</v>
      </c>
      <c r="N229" s="2" t="s">
        <v>1879</v>
      </c>
      <c r="S229" s="1" t="s">
        <v>48</v>
      </c>
      <c r="T229" s="1" t="s">
        <v>1911</v>
      </c>
      <c r="W229" s="1" t="s">
        <v>88</v>
      </c>
      <c r="X229" s="1" t="s">
        <v>4151</v>
      </c>
      <c r="Y229" s="1" t="s">
        <v>50</v>
      </c>
      <c r="Z229" s="1" t="s">
        <v>1995</v>
      </c>
      <c r="AC229" s="1">
        <v>44</v>
      </c>
      <c r="AD229" s="1" t="s">
        <v>91</v>
      </c>
      <c r="AE229" s="1" t="s">
        <v>2448</v>
      </c>
      <c r="AJ229" s="1" t="s">
        <v>52</v>
      </c>
      <c r="AK229" s="1" t="s">
        <v>2466</v>
      </c>
      <c r="AL229" s="1" t="s">
        <v>684</v>
      </c>
      <c r="AM229" s="1" t="s">
        <v>2502</v>
      </c>
      <c r="AT229" s="1" t="s">
        <v>42</v>
      </c>
      <c r="AU229" s="1" t="s">
        <v>2523</v>
      </c>
      <c r="AV229" s="1" t="s">
        <v>685</v>
      </c>
      <c r="AW229" s="1" t="s">
        <v>2706</v>
      </c>
      <c r="BG229" s="1" t="s">
        <v>42</v>
      </c>
      <c r="BH229" s="1" t="s">
        <v>2523</v>
      </c>
      <c r="BI229" s="1" t="s">
        <v>686</v>
      </c>
      <c r="BJ229" s="1" t="s">
        <v>2943</v>
      </c>
      <c r="BK229" s="1" t="s">
        <v>42</v>
      </c>
      <c r="BL229" s="1" t="s">
        <v>2523</v>
      </c>
      <c r="BM229" s="1" t="s">
        <v>687</v>
      </c>
      <c r="BN229" s="1" t="s">
        <v>3144</v>
      </c>
      <c r="BO229" s="1" t="s">
        <v>42</v>
      </c>
      <c r="BP229" s="1" t="s">
        <v>2523</v>
      </c>
      <c r="BQ229" s="1" t="s">
        <v>688</v>
      </c>
      <c r="BR229" s="1" t="s">
        <v>3563</v>
      </c>
      <c r="BS229" s="1" t="s">
        <v>58</v>
      </c>
      <c r="BT229" s="1" t="s">
        <v>2461</v>
      </c>
    </row>
    <row r="230" spans="1:31" ht="13.5" customHeight="1">
      <c r="A230" s="6" t="str">
        <f aca="true" t="shared" si="15" ref="A230:A247">HYPERLINK("http://kyu.snu.ac.kr/sdhj/index.jsp?type=hj/GK14719_00IH_0001_0018.jpg","1837_옥포면_0018")</f>
        <v>1837_옥포면_0018</v>
      </c>
      <c r="B230" s="2">
        <v>1837</v>
      </c>
      <c r="C230" s="2" t="s">
        <v>4017</v>
      </c>
      <c r="D230" s="2" t="s">
        <v>3422</v>
      </c>
      <c r="E230" s="2">
        <v>229</v>
      </c>
      <c r="F230" s="1">
        <v>1</v>
      </c>
      <c r="G230" s="1" t="s">
        <v>3420</v>
      </c>
      <c r="H230" s="1" t="s">
        <v>3421</v>
      </c>
      <c r="I230" s="1">
        <v>12</v>
      </c>
      <c r="L230" s="1">
        <v>3</v>
      </c>
      <c r="M230" s="2" t="s">
        <v>666</v>
      </c>
      <c r="N230" s="2" t="s">
        <v>1879</v>
      </c>
      <c r="S230" s="1" t="s">
        <v>59</v>
      </c>
      <c r="T230" s="1" t="s">
        <v>1912</v>
      </c>
      <c r="U230" s="1" t="s">
        <v>37</v>
      </c>
      <c r="V230" s="1" t="s">
        <v>1928</v>
      </c>
      <c r="Y230" s="1" t="s">
        <v>689</v>
      </c>
      <c r="Z230" s="1" t="s">
        <v>2276</v>
      </c>
      <c r="AC230" s="1">
        <v>21</v>
      </c>
      <c r="AD230" s="1" t="s">
        <v>125</v>
      </c>
      <c r="AE230" s="1" t="s">
        <v>2405</v>
      </c>
    </row>
    <row r="231" spans="1:31" ht="13.5" customHeight="1">
      <c r="A231" s="6" t="str">
        <f t="shared" si="15"/>
        <v>1837_옥포면_0018</v>
      </c>
      <c r="B231" s="2">
        <v>1837</v>
      </c>
      <c r="C231" s="2" t="s">
        <v>4126</v>
      </c>
      <c r="D231" s="2" t="s">
        <v>3422</v>
      </c>
      <c r="E231" s="2">
        <v>230</v>
      </c>
      <c r="F231" s="1">
        <v>1</v>
      </c>
      <c r="G231" s="1" t="s">
        <v>3420</v>
      </c>
      <c r="H231" s="1" t="s">
        <v>3421</v>
      </c>
      <c r="I231" s="1">
        <v>12</v>
      </c>
      <c r="L231" s="1">
        <v>3</v>
      </c>
      <c r="M231" s="2" t="s">
        <v>666</v>
      </c>
      <c r="N231" s="2" t="s">
        <v>1879</v>
      </c>
      <c r="S231" s="1" t="s">
        <v>62</v>
      </c>
      <c r="T231" s="1" t="s">
        <v>1917</v>
      </c>
      <c r="W231" s="1" t="s">
        <v>690</v>
      </c>
      <c r="X231" s="1" t="s">
        <v>1988</v>
      </c>
      <c r="Y231" s="1" t="s">
        <v>50</v>
      </c>
      <c r="Z231" s="1" t="s">
        <v>1995</v>
      </c>
      <c r="AC231" s="1">
        <v>24</v>
      </c>
      <c r="AD231" s="1" t="s">
        <v>89</v>
      </c>
      <c r="AE231" s="1" t="s">
        <v>2409</v>
      </c>
    </row>
    <row r="232" spans="1:31" ht="13.5" customHeight="1">
      <c r="A232" s="6" t="str">
        <f t="shared" si="15"/>
        <v>1837_옥포면_0018</v>
      </c>
      <c r="B232" s="2">
        <v>1837</v>
      </c>
      <c r="C232" s="2" t="s">
        <v>4126</v>
      </c>
      <c r="D232" s="2" t="s">
        <v>3422</v>
      </c>
      <c r="E232" s="2">
        <v>231</v>
      </c>
      <c r="F232" s="1">
        <v>1</v>
      </c>
      <c r="G232" s="1" t="s">
        <v>3420</v>
      </c>
      <c r="H232" s="1" t="s">
        <v>3421</v>
      </c>
      <c r="I232" s="1">
        <v>12</v>
      </c>
      <c r="L232" s="1">
        <v>3</v>
      </c>
      <c r="M232" s="2" t="s">
        <v>666</v>
      </c>
      <c r="N232" s="2" t="s">
        <v>1879</v>
      </c>
      <c r="T232" s="1" t="s">
        <v>4152</v>
      </c>
      <c r="U232" s="1" t="s">
        <v>67</v>
      </c>
      <c r="V232" s="1" t="s">
        <v>1927</v>
      </c>
      <c r="Y232" s="1" t="s">
        <v>691</v>
      </c>
      <c r="Z232" s="1" t="s">
        <v>2275</v>
      </c>
      <c r="AC232" s="1">
        <v>21</v>
      </c>
      <c r="AD232" s="1" t="s">
        <v>125</v>
      </c>
      <c r="AE232" s="1" t="s">
        <v>2405</v>
      </c>
    </row>
    <row r="233" spans="1:72" ht="13.5" customHeight="1">
      <c r="A233" s="6" t="str">
        <f t="shared" si="15"/>
        <v>1837_옥포면_0018</v>
      </c>
      <c r="B233" s="2">
        <v>1837</v>
      </c>
      <c r="C233" s="2" t="s">
        <v>4126</v>
      </c>
      <c r="D233" s="2" t="s">
        <v>3422</v>
      </c>
      <c r="E233" s="2">
        <v>232</v>
      </c>
      <c r="F233" s="1">
        <v>1</v>
      </c>
      <c r="G233" s="1" t="s">
        <v>3420</v>
      </c>
      <c r="H233" s="1" t="s">
        <v>3421</v>
      </c>
      <c r="I233" s="1">
        <v>12</v>
      </c>
      <c r="L233" s="1">
        <v>4</v>
      </c>
      <c r="M233" s="2" t="s">
        <v>3682</v>
      </c>
      <c r="N233" s="2" t="s">
        <v>3683</v>
      </c>
      <c r="T233" s="1" t="s">
        <v>4153</v>
      </c>
      <c r="U233" s="1" t="s">
        <v>37</v>
      </c>
      <c r="V233" s="1" t="s">
        <v>1928</v>
      </c>
      <c r="W233" s="1" t="s">
        <v>38</v>
      </c>
      <c r="X233" s="1" t="s">
        <v>4154</v>
      </c>
      <c r="Y233" s="1" t="s">
        <v>144</v>
      </c>
      <c r="Z233" s="1" t="s">
        <v>2274</v>
      </c>
      <c r="AC233" s="1">
        <v>71</v>
      </c>
      <c r="AD233" s="1" t="s">
        <v>215</v>
      </c>
      <c r="AE233" s="1" t="s">
        <v>2408</v>
      </c>
      <c r="AJ233" s="1" t="s">
        <v>17</v>
      </c>
      <c r="AK233" s="1" t="s">
        <v>2467</v>
      </c>
      <c r="AL233" s="1" t="s">
        <v>41</v>
      </c>
      <c r="AM233" s="1" t="s">
        <v>2506</v>
      </c>
      <c r="AT233" s="1" t="s">
        <v>42</v>
      </c>
      <c r="AU233" s="1" t="s">
        <v>2523</v>
      </c>
      <c r="AV233" s="1" t="s">
        <v>692</v>
      </c>
      <c r="AW233" s="1" t="s">
        <v>4155</v>
      </c>
      <c r="AX233" s="1" t="s">
        <v>42</v>
      </c>
      <c r="AY233" s="1" t="s">
        <v>2523</v>
      </c>
      <c r="AZ233" s="1" t="s">
        <v>693</v>
      </c>
      <c r="BA233" s="1" t="s">
        <v>2772</v>
      </c>
      <c r="BG233" s="1" t="s">
        <v>42</v>
      </c>
      <c r="BH233" s="1" t="s">
        <v>2523</v>
      </c>
      <c r="BI233" s="1" t="s">
        <v>73</v>
      </c>
      <c r="BJ233" s="1" t="s">
        <v>2942</v>
      </c>
      <c r="BK233" s="1" t="s">
        <v>42</v>
      </c>
      <c r="BL233" s="1" t="s">
        <v>2523</v>
      </c>
      <c r="BM233" s="1" t="s">
        <v>201</v>
      </c>
      <c r="BN233" s="1" t="s">
        <v>3143</v>
      </c>
      <c r="BO233" s="1" t="s">
        <v>42</v>
      </c>
      <c r="BP233" s="1" t="s">
        <v>2523</v>
      </c>
      <c r="BQ233" s="1" t="s">
        <v>694</v>
      </c>
      <c r="BR233" s="1" t="s">
        <v>3550</v>
      </c>
      <c r="BS233" s="1" t="s">
        <v>47</v>
      </c>
      <c r="BT233" s="1" t="s">
        <v>2484</v>
      </c>
    </row>
    <row r="234" spans="1:33" ht="13.5" customHeight="1">
      <c r="A234" s="6" t="str">
        <f t="shared" si="15"/>
        <v>1837_옥포면_0018</v>
      </c>
      <c r="B234" s="2">
        <v>1837</v>
      </c>
      <c r="C234" s="2" t="s">
        <v>4156</v>
      </c>
      <c r="D234" s="2" t="s">
        <v>3422</v>
      </c>
      <c r="E234" s="2">
        <v>233</v>
      </c>
      <c r="F234" s="1">
        <v>1</v>
      </c>
      <c r="G234" s="1" t="s">
        <v>3420</v>
      </c>
      <c r="H234" s="1" t="s">
        <v>3421</v>
      </c>
      <c r="I234" s="1">
        <v>12</v>
      </c>
      <c r="L234" s="1">
        <v>4</v>
      </c>
      <c r="M234" s="2" t="s">
        <v>3682</v>
      </c>
      <c r="N234" s="2" t="s">
        <v>3683</v>
      </c>
      <c r="S234" s="1" t="s">
        <v>59</v>
      </c>
      <c r="T234" s="1" t="s">
        <v>1912</v>
      </c>
      <c r="U234" s="1" t="s">
        <v>37</v>
      </c>
      <c r="V234" s="1" t="s">
        <v>1928</v>
      </c>
      <c r="Y234" s="1" t="s">
        <v>660</v>
      </c>
      <c r="Z234" s="1" t="s">
        <v>2273</v>
      </c>
      <c r="AG234" s="1" t="s">
        <v>2456</v>
      </c>
    </row>
    <row r="235" spans="1:33" ht="13.5" customHeight="1">
      <c r="A235" s="6" t="str">
        <f t="shared" si="15"/>
        <v>1837_옥포면_0018</v>
      </c>
      <c r="B235" s="2">
        <v>1837</v>
      </c>
      <c r="C235" s="2" t="s">
        <v>4157</v>
      </c>
      <c r="D235" s="2" t="s">
        <v>3422</v>
      </c>
      <c r="E235" s="2">
        <v>234</v>
      </c>
      <c r="F235" s="1">
        <v>1</v>
      </c>
      <c r="G235" s="1" t="s">
        <v>3420</v>
      </c>
      <c r="H235" s="1" t="s">
        <v>3421</v>
      </c>
      <c r="I235" s="1">
        <v>12</v>
      </c>
      <c r="L235" s="1">
        <v>4</v>
      </c>
      <c r="M235" s="2" t="s">
        <v>3682</v>
      </c>
      <c r="N235" s="2" t="s">
        <v>3683</v>
      </c>
      <c r="S235" s="1" t="s">
        <v>62</v>
      </c>
      <c r="T235" s="1" t="s">
        <v>1917</v>
      </c>
      <c r="W235" s="1" t="s">
        <v>224</v>
      </c>
      <c r="X235" s="1" t="s">
        <v>1954</v>
      </c>
      <c r="Y235" s="1" t="s">
        <v>50</v>
      </c>
      <c r="Z235" s="1" t="s">
        <v>1995</v>
      </c>
      <c r="AF235" s="1" t="s">
        <v>695</v>
      </c>
      <c r="AG235" s="1" t="s">
        <v>2456</v>
      </c>
    </row>
    <row r="236" spans="1:31" ht="13.5" customHeight="1">
      <c r="A236" s="6" t="str">
        <f t="shared" si="15"/>
        <v>1837_옥포면_0018</v>
      </c>
      <c r="B236" s="2">
        <v>1837</v>
      </c>
      <c r="C236" s="2" t="s">
        <v>4157</v>
      </c>
      <c r="D236" s="2" t="s">
        <v>3422</v>
      </c>
      <c r="E236" s="2">
        <v>235</v>
      </c>
      <c r="F236" s="1">
        <v>1</v>
      </c>
      <c r="G236" s="1" t="s">
        <v>3420</v>
      </c>
      <c r="H236" s="1" t="s">
        <v>3421</v>
      </c>
      <c r="I236" s="1">
        <v>12</v>
      </c>
      <c r="L236" s="1">
        <v>4</v>
      </c>
      <c r="M236" s="2" t="s">
        <v>3682</v>
      </c>
      <c r="N236" s="2" t="s">
        <v>3683</v>
      </c>
      <c r="S236" s="1" t="s">
        <v>59</v>
      </c>
      <c r="T236" s="1" t="s">
        <v>1912</v>
      </c>
      <c r="U236" s="1" t="s">
        <v>37</v>
      </c>
      <c r="V236" s="1" t="s">
        <v>1928</v>
      </c>
      <c r="Y236" s="1" t="s">
        <v>696</v>
      </c>
      <c r="Z236" s="1" t="s">
        <v>2272</v>
      </c>
      <c r="AC236" s="1">
        <v>29</v>
      </c>
      <c r="AD236" s="1" t="s">
        <v>421</v>
      </c>
      <c r="AE236" s="1" t="s">
        <v>2398</v>
      </c>
    </row>
    <row r="237" spans="1:33" ht="13.5" customHeight="1">
      <c r="A237" s="6" t="str">
        <f t="shared" si="15"/>
        <v>1837_옥포면_0018</v>
      </c>
      <c r="B237" s="2">
        <v>1837</v>
      </c>
      <c r="C237" s="2" t="s">
        <v>4157</v>
      </c>
      <c r="D237" s="2" t="s">
        <v>3422</v>
      </c>
      <c r="E237" s="2">
        <v>236</v>
      </c>
      <c r="F237" s="1">
        <v>1</v>
      </c>
      <c r="G237" s="1" t="s">
        <v>3420</v>
      </c>
      <c r="H237" s="1" t="s">
        <v>3421</v>
      </c>
      <c r="I237" s="1">
        <v>12</v>
      </c>
      <c r="L237" s="1">
        <v>4</v>
      </c>
      <c r="M237" s="2" t="s">
        <v>3682</v>
      </c>
      <c r="N237" s="2" t="s">
        <v>3683</v>
      </c>
      <c r="S237" s="1" t="s">
        <v>62</v>
      </c>
      <c r="T237" s="1" t="s">
        <v>1917</v>
      </c>
      <c r="W237" s="1" t="s">
        <v>221</v>
      </c>
      <c r="X237" s="1" t="s">
        <v>1964</v>
      </c>
      <c r="Y237" s="1" t="s">
        <v>50</v>
      </c>
      <c r="Z237" s="1" t="s">
        <v>1995</v>
      </c>
      <c r="AC237" s="1">
        <v>30</v>
      </c>
      <c r="AD237" s="1" t="s">
        <v>461</v>
      </c>
      <c r="AE237" s="1" t="s">
        <v>2035</v>
      </c>
      <c r="AF237" s="1" t="s">
        <v>338</v>
      </c>
      <c r="AG237" s="1" t="s">
        <v>2455</v>
      </c>
    </row>
    <row r="238" spans="1:31" ht="13.5" customHeight="1">
      <c r="A238" s="6" t="str">
        <f t="shared" si="15"/>
        <v>1837_옥포면_0018</v>
      </c>
      <c r="B238" s="2">
        <v>1837</v>
      </c>
      <c r="C238" s="2" t="s">
        <v>4157</v>
      </c>
      <c r="D238" s="2" t="s">
        <v>3422</v>
      </c>
      <c r="E238" s="2">
        <v>237</v>
      </c>
      <c r="F238" s="1">
        <v>1</v>
      </c>
      <c r="G238" s="1" t="s">
        <v>3420</v>
      </c>
      <c r="H238" s="1" t="s">
        <v>3421</v>
      </c>
      <c r="I238" s="1">
        <v>12</v>
      </c>
      <c r="L238" s="1">
        <v>4</v>
      </c>
      <c r="M238" s="2" t="s">
        <v>3682</v>
      </c>
      <c r="N238" s="2" t="s">
        <v>3683</v>
      </c>
      <c r="T238" s="1" t="s">
        <v>4158</v>
      </c>
      <c r="U238" s="1" t="s">
        <v>67</v>
      </c>
      <c r="V238" s="1" t="s">
        <v>1927</v>
      </c>
      <c r="Y238" s="1" t="s">
        <v>697</v>
      </c>
      <c r="Z238" s="1" t="s">
        <v>2271</v>
      </c>
      <c r="AC238" s="1">
        <v>22</v>
      </c>
      <c r="AD238" s="1" t="s">
        <v>290</v>
      </c>
      <c r="AE238" s="1" t="s">
        <v>2411</v>
      </c>
    </row>
    <row r="239" spans="1:72" ht="13.5" customHeight="1">
      <c r="A239" s="6" t="str">
        <f t="shared" si="15"/>
        <v>1837_옥포면_0018</v>
      </c>
      <c r="B239" s="2">
        <v>1837</v>
      </c>
      <c r="C239" s="2" t="s">
        <v>4157</v>
      </c>
      <c r="D239" s="2" t="s">
        <v>3422</v>
      </c>
      <c r="E239" s="2">
        <v>238</v>
      </c>
      <c r="F239" s="1">
        <v>1</v>
      </c>
      <c r="G239" s="1" t="s">
        <v>3420</v>
      </c>
      <c r="H239" s="1" t="s">
        <v>3421</v>
      </c>
      <c r="I239" s="1">
        <v>12</v>
      </c>
      <c r="L239" s="1">
        <v>5</v>
      </c>
      <c r="M239" s="2" t="s">
        <v>3684</v>
      </c>
      <c r="N239" s="2" t="s">
        <v>3685</v>
      </c>
      <c r="T239" s="1" t="s">
        <v>4159</v>
      </c>
      <c r="U239" s="1" t="s">
        <v>37</v>
      </c>
      <c r="V239" s="1" t="s">
        <v>1928</v>
      </c>
      <c r="W239" s="1" t="s">
        <v>224</v>
      </c>
      <c r="X239" s="1" t="s">
        <v>1954</v>
      </c>
      <c r="Y239" s="1" t="s">
        <v>698</v>
      </c>
      <c r="Z239" s="1" t="s">
        <v>2270</v>
      </c>
      <c r="AC239" s="1">
        <v>28</v>
      </c>
      <c r="AD239" s="1" t="s">
        <v>446</v>
      </c>
      <c r="AE239" s="1" t="s">
        <v>2424</v>
      </c>
      <c r="AJ239" s="1" t="s">
        <v>17</v>
      </c>
      <c r="AK239" s="1" t="s">
        <v>2467</v>
      </c>
      <c r="AL239" s="1" t="s">
        <v>139</v>
      </c>
      <c r="AM239" s="1" t="s">
        <v>2468</v>
      </c>
      <c r="AT239" s="1" t="s">
        <v>42</v>
      </c>
      <c r="AU239" s="1" t="s">
        <v>2523</v>
      </c>
      <c r="AV239" s="1" t="s">
        <v>699</v>
      </c>
      <c r="AW239" s="1" t="s">
        <v>2705</v>
      </c>
      <c r="BG239" s="1" t="s">
        <v>42</v>
      </c>
      <c r="BH239" s="1" t="s">
        <v>2523</v>
      </c>
      <c r="BI239" s="1" t="s">
        <v>700</v>
      </c>
      <c r="BJ239" s="1" t="s">
        <v>2044</v>
      </c>
      <c r="BK239" s="1" t="s">
        <v>42</v>
      </c>
      <c r="BL239" s="1" t="s">
        <v>2523</v>
      </c>
      <c r="BM239" s="1" t="s">
        <v>701</v>
      </c>
      <c r="BN239" s="1" t="s">
        <v>3142</v>
      </c>
      <c r="BO239" s="1" t="s">
        <v>42</v>
      </c>
      <c r="BP239" s="1" t="s">
        <v>2523</v>
      </c>
      <c r="BQ239" s="1" t="s">
        <v>702</v>
      </c>
      <c r="BR239" s="1" t="s">
        <v>3508</v>
      </c>
      <c r="BS239" s="1" t="s">
        <v>100</v>
      </c>
      <c r="BT239" s="1" t="s">
        <v>3468</v>
      </c>
    </row>
    <row r="240" spans="1:31" ht="13.5" customHeight="1">
      <c r="A240" s="6" t="str">
        <f t="shared" si="15"/>
        <v>1837_옥포면_0018</v>
      </c>
      <c r="B240" s="2">
        <v>1837</v>
      </c>
      <c r="C240" s="2" t="s">
        <v>4017</v>
      </c>
      <c r="D240" s="2" t="s">
        <v>3422</v>
      </c>
      <c r="E240" s="2">
        <v>239</v>
      </c>
      <c r="F240" s="1">
        <v>1</v>
      </c>
      <c r="G240" s="1" t="s">
        <v>3420</v>
      </c>
      <c r="H240" s="1" t="s">
        <v>3421</v>
      </c>
      <c r="I240" s="1">
        <v>12</v>
      </c>
      <c r="L240" s="1">
        <v>5</v>
      </c>
      <c r="M240" s="2" t="s">
        <v>3684</v>
      </c>
      <c r="N240" s="2" t="s">
        <v>3685</v>
      </c>
      <c r="S240" s="1" t="s">
        <v>111</v>
      </c>
      <c r="T240" s="1" t="s">
        <v>1916</v>
      </c>
      <c r="W240" s="1" t="s">
        <v>94</v>
      </c>
      <c r="X240" s="1" t="s">
        <v>4160</v>
      </c>
      <c r="Y240" s="1" t="s">
        <v>50</v>
      </c>
      <c r="Z240" s="1" t="s">
        <v>1995</v>
      </c>
      <c r="AC240" s="1">
        <v>54</v>
      </c>
      <c r="AD240" s="1" t="s">
        <v>703</v>
      </c>
      <c r="AE240" s="1" t="s">
        <v>2437</v>
      </c>
    </row>
    <row r="241" spans="1:31" ht="13.5" customHeight="1">
      <c r="A241" s="6" t="str">
        <f t="shared" si="15"/>
        <v>1837_옥포면_0018</v>
      </c>
      <c r="B241" s="2">
        <v>1837</v>
      </c>
      <c r="C241" s="2" t="s">
        <v>4161</v>
      </c>
      <c r="D241" s="2" t="s">
        <v>3422</v>
      </c>
      <c r="E241" s="2">
        <v>240</v>
      </c>
      <c r="F241" s="1">
        <v>1</v>
      </c>
      <c r="G241" s="1" t="s">
        <v>3420</v>
      </c>
      <c r="H241" s="1" t="s">
        <v>3421</v>
      </c>
      <c r="I241" s="1">
        <v>12</v>
      </c>
      <c r="L241" s="1">
        <v>5</v>
      </c>
      <c r="M241" s="2" t="s">
        <v>3684</v>
      </c>
      <c r="N241" s="2" t="s">
        <v>3685</v>
      </c>
      <c r="S241" s="1" t="s">
        <v>583</v>
      </c>
      <c r="T241" s="1" t="s">
        <v>1915</v>
      </c>
      <c r="U241" s="1" t="s">
        <v>37</v>
      </c>
      <c r="V241" s="1" t="s">
        <v>1928</v>
      </c>
      <c r="Y241" s="1" t="s">
        <v>704</v>
      </c>
      <c r="Z241" s="1" t="s">
        <v>2269</v>
      </c>
      <c r="AC241" s="1">
        <v>25</v>
      </c>
      <c r="AD241" s="1" t="s">
        <v>123</v>
      </c>
      <c r="AE241" s="1" t="s">
        <v>2440</v>
      </c>
    </row>
    <row r="242" spans="1:31" ht="13.5" customHeight="1">
      <c r="A242" s="6" t="str">
        <f t="shared" si="15"/>
        <v>1837_옥포면_0018</v>
      </c>
      <c r="B242" s="2">
        <v>1837</v>
      </c>
      <c r="C242" s="2" t="s">
        <v>4161</v>
      </c>
      <c r="D242" s="2" t="s">
        <v>3422</v>
      </c>
      <c r="E242" s="2">
        <v>241</v>
      </c>
      <c r="F242" s="1">
        <v>1</v>
      </c>
      <c r="G242" s="1" t="s">
        <v>3420</v>
      </c>
      <c r="H242" s="1" t="s">
        <v>3421</v>
      </c>
      <c r="I242" s="1">
        <v>12</v>
      </c>
      <c r="L242" s="1">
        <v>5</v>
      </c>
      <c r="M242" s="2" t="s">
        <v>3684</v>
      </c>
      <c r="N242" s="2" t="s">
        <v>3685</v>
      </c>
      <c r="T242" s="1" t="s">
        <v>4162</v>
      </c>
      <c r="U242" s="1" t="s">
        <v>67</v>
      </c>
      <c r="V242" s="1" t="s">
        <v>1927</v>
      </c>
      <c r="Y242" s="1" t="s">
        <v>705</v>
      </c>
      <c r="Z242" s="1" t="s">
        <v>2268</v>
      </c>
      <c r="AC242" s="1">
        <v>52</v>
      </c>
      <c r="AD242" s="1" t="s">
        <v>279</v>
      </c>
      <c r="AE242" s="1" t="s">
        <v>2400</v>
      </c>
    </row>
    <row r="243" spans="1:72" ht="13.5" customHeight="1">
      <c r="A243" s="6" t="str">
        <f t="shared" si="15"/>
        <v>1837_옥포면_0018</v>
      </c>
      <c r="B243" s="2">
        <v>1837</v>
      </c>
      <c r="C243" s="2" t="s">
        <v>4161</v>
      </c>
      <c r="D243" s="2" t="s">
        <v>3422</v>
      </c>
      <c r="E243" s="2">
        <v>242</v>
      </c>
      <c r="F243" s="1">
        <v>1</v>
      </c>
      <c r="G243" s="1" t="s">
        <v>3420</v>
      </c>
      <c r="H243" s="1" t="s">
        <v>3421</v>
      </c>
      <c r="I243" s="1">
        <v>13</v>
      </c>
      <c r="J243" s="1" t="s">
        <v>706</v>
      </c>
      <c r="K243" s="1" t="s">
        <v>1878</v>
      </c>
      <c r="L243" s="1">
        <v>1</v>
      </c>
      <c r="M243" s="2" t="s">
        <v>3686</v>
      </c>
      <c r="N243" s="2" t="s">
        <v>3687</v>
      </c>
      <c r="T243" s="1" t="s">
        <v>4163</v>
      </c>
      <c r="U243" s="1" t="s">
        <v>37</v>
      </c>
      <c r="V243" s="1" t="s">
        <v>1928</v>
      </c>
      <c r="W243" s="1" t="s">
        <v>707</v>
      </c>
      <c r="X243" s="1" t="s">
        <v>4164</v>
      </c>
      <c r="Y243" s="1" t="s">
        <v>708</v>
      </c>
      <c r="Z243" s="1" t="s">
        <v>2267</v>
      </c>
      <c r="AC243" s="1">
        <v>35</v>
      </c>
      <c r="AD243" s="1" t="s">
        <v>64</v>
      </c>
      <c r="AE243" s="1" t="s">
        <v>2397</v>
      </c>
      <c r="AJ243" s="1" t="s">
        <v>17</v>
      </c>
      <c r="AK243" s="1" t="s">
        <v>2467</v>
      </c>
      <c r="AL243" s="1" t="s">
        <v>709</v>
      </c>
      <c r="AM243" s="1" t="s">
        <v>2512</v>
      </c>
      <c r="AT243" s="1" t="s">
        <v>42</v>
      </c>
      <c r="AU243" s="1" t="s">
        <v>2523</v>
      </c>
      <c r="AV243" s="1" t="s">
        <v>710</v>
      </c>
      <c r="AW243" s="1" t="s">
        <v>2704</v>
      </c>
      <c r="BG243" s="1" t="s">
        <v>42</v>
      </c>
      <c r="BH243" s="1" t="s">
        <v>2523</v>
      </c>
      <c r="BI243" s="1" t="s">
        <v>711</v>
      </c>
      <c r="BJ243" s="1" t="s">
        <v>2941</v>
      </c>
      <c r="BK243" s="1" t="s">
        <v>42</v>
      </c>
      <c r="BL243" s="1" t="s">
        <v>2523</v>
      </c>
      <c r="BM243" s="1" t="s">
        <v>712</v>
      </c>
      <c r="BN243" s="1" t="s">
        <v>3141</v>
      </c>
      <c r="BO243" s="1" t="s">
        <v>42</v>
      </c>
      <c r="BP243" s="1" t="s">
        <v>2523</v>
      </c>
      <c r="BQ243" s="1" t="s">
        <v>713</v>
      </c>
      <c r="BR243" s="1" t="s">
        <v>3494</v>
      </c>
      <c r="BS243" s="1" t="s">
        <v>714</v>
      </c>
      <c r="BT243" s="1" t="s">
        <v>3389</v>
      </c>
    </row>
    <row r="244" spans="1:72" ht="13.5" customHeight="1">
      <c r="A244" s="6" t="str">
        <f t="shared" si="15"/>
        <v>1837_옥포면_0018</v>
      </c>
      <c r="B244" s="2">
        <v>1837</v>
      </c>
      <c r="C244" s="2" t="s">
        <v>4165</v>
      </c>
      <c r="D244" s="2" t="s">
        <v>3422</v>
      </c>
      <c r="E244" s="2">
        <v>243</v>
      </c>
      <c r="F244" s="1">
        <v>1</v>
      </c>
      <c r="G244" s="1" t="s">
        <v>3420</v>
      </c>
      <c r="H244" s="1" t="s">
        <v>3421</v>
      </c>
      <c r="I244" s="1">
        <v>13</v>
      </c>
      <c r="L244" s="1">
        <v>1</v>
      </c>
      <c r="M244" s="2" t="s">
        <v>3686</v>
      </c>
      <c r="N244" s="2" t="s">
        <v>3687</v>
      </c>
      <c r="S244" s="1" t="s">
        <v>48</v>
      </c>
      <c r="T244" s="1" t="s">
        <v>1911</v>
      </c>
      <c r="W244" s="1" t="s">
        <v>351</v>
      </c>
      <c r="X244" s="1" t="s">
        <v>1976</v>
      </c>
      <c r="Y244" s="1" t="s">
        <v>50</v>
      </c>
      <c r="Z244" s="1" t="s">
        <v>1995</v>
      </c>
      <c r="AC244" s="1">
        <v>35</v>
      </c>
      <c r="AD244" s="1" t="s">
        <v>64</v>
      </c>
      <c r="AE244" s="1" t="s">
        <v>2397</v>
      </c>
      <c r="AJ244" s="1" t="s">
        <v>17</v>
      </c>
      <c r="AK244" s="1" t="s">
        <v>2467</v>
      </c>
      <c r="AL244" s="1" t="s">
        <v>394</v>
      </c>
      <c r="AM244" s="1" t="s">
        <v>2497</v>
      </c>
      <c r="AT244" s="1" t="s">
        <v>42</v>
      </c>
      <c r="AU244" s="1" t="s">
        <v>2523</v>
      </c>
      <c r="AV244" s="1" t="s">
        <v>715</v>
      </c>
      <c r="AW244" s="1" t="s">
        <v>4166</v>
      </c>
      <c r="BG244" s="1" t="s">
        <v>42</v>
      </c>
      <c r="BH244" s="1" t="s">
        <v>2523</v>
      </c>
      <c r="BI244" s="1" t="s">
        <v>716</v>
      </c>
      <c r="BJ244" s="1" t="s">
        <v>2940</v>
      </c>
      <c r="BK244" s="1" t="s">
        <v>42</v>
      </c>
      <c r="BL244" s="1" t="s">
        <v>2523</v>
      </c>
      <c r="BM244" s="1" t="s">
        <v>419</v>
      </c>
      <c r="BN244" s="1" t="s">
        <v>3140</v>
      </c>
      <c r="BO244" s="1" t="s">
        <v>42</v>
      </c>
      <c r="BP244" s="1" t="s">
        <v>2523</v>
      </c>
      <c r="BQ244" s="1" t="s">
        <v>717</v>
      </c>
      <c r="BR244" s="1" t="s">
        <v>3326</v>
      </c>
      <c r="BS244" s="1" t="s">
        <v>164</v>
      </c>
      <c r="BT244" s="1" t="s">
        <v>2469</v>
      </c>
    </row>
    <row r="245" spans="1:31" ht="13.5" customHeight="1">
      <c r="A245" s="6" t="str">
        <f t="shared" si="15"/>
        <v>1837_옥포면_0018</v>
      </c>
      <c r="B245" s="2">
        <v>1837</v>
      </c>
      <c r="C245" s="2" t="s">
        <v>4167</v>
      </c>
      <c r="D245" s="2" t="s">
        <v>3422</v>
      </c>
      <c r="E245" s="2">
        <v>244</v>
      </c>
      <c r="F245" s="1">
        <v>1</v>
      </c>
      <c r="G245" s="1" t="s">
        <v>3420</v>
      </c>
      <c r="H245" s="1" t="s">
        <v>3421</v>
      </c>
      <c r="I245" s="1">
        <v>13</v>
      </c>
      <c r="L245" s="1">
        <v>1</v>
      </c>
      <c r="M245" s="2" t="s">
        <v>3686</v>
      </c>
      <c r="N245" s="2" t="s">
        <v>3687</v>
      </c>
      <c r="T245" s="1" t="s">
        <v>4168</v>
      </c>
      <c r="U245" s="1" t="s">
        <v>67</v>
      </c>
      <c r="V245" s="1" t="s">
        <v>1927</v>
      </c>
      <c r="Y245" s="1" t="s">
        <v>718</v>
      </c>
      <c r="Z245" s="1" t="s">
        <v>2266</v>
      </c>
      <c r="AC245" s="1">
        <v>18</v>
      </c>
      <c r="AD245" s="1" t="s">
        <v>122</v>
      </c>
      <c r="AE245" s="1" t="s">
        <v>2401</v>
      </c>
    </row>
    <row r="246" spans="1:72" ht="13.5" customHeight="1">
      <c r="A246" s="6" t="str">
        <f t="shared" si="15"/>
        <v>1837_옥포면_0018</v>
      </c>
      <c r="B246" s="2">
        <v>1837</v>
      </c>
      <c r="C246" s="2" t="s">
        <v>4169</v>
      </c>
      <c r="D246" s="2" t="s">
        <v>3422</v>
      </c>
      <c r="E246" s="2">
        <v>245</v>
      </c>
      <c r="F246" s="1">
        <v>1</v>
      </c>
      <c r="G246" s="1" t="s">
        <v>3420</v>
      </c>
      <c r="H246" s="1" t="s">
        <v>3421</v>
      </c>
      <c r="I246" s="1">
        <v>13</v>
      </c>
      <c r="L246" s="1">
        <v>2</v>
      </c>
      <c r="M246" s="2" t="s">
        <v>706</v>
      </c>
      <c r="N246" s="2" t="s">
        <v>1878</v>
      </c>
      <c r="T246" s="1" t="s">
        <v>4013</v>
      </c>
      <c r="U246" s="1" t="s">
        <v>37</v>
      </c>
      <c r="V246" s="1" t="s">
        <v>1928</v>
      </c>
      <c r="W246" s="1" t="s">
        <v>304</v>
      </c>
      <c r="X246" s="1" t="s">
        <v>1970</v>
      </c>
      <c r="Y246" s="1" t="s">
        <v>719</v>
      </c>
      <c r="Z246" s="1" t="s">
        <v>2265</v>
      </c>
      <c r="AC246" s="1">
        <v>78</v>
      </c>
      <c r="AD246" s="1" t="s">
        <v>400</v>
      </c>
      <c r="AE246" s="1" t="s">
        <v>2410</v>
      </c>
      <c r="AJ246" s="1" t="s">
        <v>17</v>
      </c>
      <c r="AK246" s="1" t="s">
        <v>2467</v>
      </c>
      <c r="AL246" s="1" t="s">
        <v>176</v>
      </c>
      <c r="AM246" s="1" t="s">
        <v>2499</v>
      </c>
      <c r="AT246" s="1" t="s">
        <v>42</v>
      </c>
      <c r="AU246" s="1" t="s">
        <v>2523</v>
      </c>
      <c r="AV246" s="1" t="s">
        <v>96</v>
      </c>
      <c r="AW246" s="1" t="s">
        <v>2703</v>
      </c>
      <c r="BG246" s="1" t="s">
        <v>42</v>
      </c>
      <c r="BH246" s="1" t="s">
        <v>2523</v>
      </c>
      <c r="BI246" s="1" t="s">
        <v>178</v>
      </c>
      <c r="BJ246" s="1" t="s">
        <v>2939</v>
      </c>
      <c r="BK246" s="1" t="s">
        <v>42</v>
      </c>
      <c r="BL246" s="1" t="s">
        <v>2523</v>
      </c>
      <c r="BM246" s="1" t="s">
        <v>720</v>
      </c>
      <c r="BN246" s="1" t="s">
        <v>3139</v>
      </c>
      <c r="BO246" s="1" t="s">
        <v>42</v>
      </c>
      <c r="BP246" s="1" t="s">
        <v>2523</v>
      </c>
      <c r="BQ246" s="1" t="s">
        <v>721</v>
      </c>
      <c r="BR246" s="1" t="s">
        <v>3539</v>
      </c>
      <c r="BS246" s="1" t="s">
        <v>41</v>
      </c>
      <c r="BT246" s="1" t="s">
        <v>2506</v>
      </c>
    </row>
    <row r="247" spans="1:72" ht="13.5" customHeight="1">
      <c r="A247" s="6" t="str">
        <f t="shared" si="15"/>
        <v>1837_옥포면_0018</v>
      </c>
      <c r="B247" s="2">
        <v>1837</v>
      </c>
      <c r="C247" s="2" t="s">
        <v>4143</v>
      </c>
      <c r="D247" s="2" t="s">
        <v>3422</v>
      </c>
      <c r="E247" s="2">
        <v>246</v>
      </c>
      <c r="F247" s="1">
        <v>1</v>
      </c>
      <c r="G247" s="1" t="s">
        <v>3420</v>
      </c>
      <c r="H247" s="1" t="s">
        <v>3421</v>
      </c>
      <c r="I247" s="1">
        <v>13</v>
      </c>
      <c r="L247" s="1">
        <v>2</v>
      </c>
      <c r="M247" s="2" t="s">
        <v>706</v>
      </c>
      <c r="N247" s="2" t="s">
        <v>1878</v>
      </c>
      <c r="S247" s="1" t="s">
        <v>48</v>
      </c>
      <c r="T247" s="1" t="s">
        <v>1911</v>
      </c>
      <c r="W247" s="1" t="s">
        <v>94</v>
      </c>
      <c r="X247" s="1" t="s">
        <v>4170</v>
      </c>
      <c r="Y247" s="1" t="s">
        <v>50</v>
      </c>
      <c r="Z247" s="1" t="s">
        <v>1995</v>
      </c>
      <c r="AF247" s="1" t="s">
        <v>287</v>
      </c>
      <c r="AG247" s="1" t="s">
        <v>1971</v>
      </c>
      <c r="AT247" s="1" t="s">
        <v>42</v>
      </c>
      <c r="AU247" s="1" t="s">
        <v>2523</v>
      </c>
      <c r="AV247" s="1" t="s">
        <v>722</v>
      </c>
      <c r="AW247" s="1" t="s">
        <v>2702</v>
      </c>
      <c r="BG247" s="1" t="s">
        <v>42</v>
      </c>
      <c r="BH247" s="1" t="s">
        <v>2523</v>
      </c>
      <c r="BI247" s="1" t="s">
        <v>723</v>
      </c>
      <c r="BJ247" s="1" t="s">
        <v>2616</v>
      </c>
      <c r="BK247" s="1" t="s">
        <v>42</v>
      </c>
      <c r="BL247" s="1" t="s">
        <v>2523</v>
      </c>
      <c r="BM247" s="1" t="s">
        <v>724</v>
      </c>
      <c r="BN247" s="1" t="s">
        <v>3138</v>
      </c>
      <c r="BO247" s="1" t="s">
        <v>42</v>
      </c>
      <c r="BP247" s="1" t="s">
        <v>2523</v>
      </c>
      <c r="BQ247" s="1" t="s">
        <v>725</v>
      </c>
      <c r="BR247" s="1" t="s">
        <v>3325</v>
      </c>
      <c r="BS247" s="1" t="s">
        <v>58</v>
      </c>
      <c r="BT247" s="1" t="s">
        <v>2461</v>
      </c>
    </row>
    <row r="248" spans="1:31" ht="13.5" customHeight="1">
      <c r="A248" s="6" t="str">
        <f aca="true" t="shared" si="16" ref="A248:A263">HYPERLINK("http://kyu.snu.ac.kr/sdhj/index.jsp?type=hj/GK14719_00IH_0001_0019.jpg","1837_옥포면_0019")</f>
        <v>1837_옥포면_0019</v>
      </c>
      <c r="B248" s="2">
        <v>1837</v>
      </c>
      <c r="C248" s="2" t="s">
        <v>4171</v>
      </c>
      <c r="D248" s="2" t="s">
        <v>3422</v>
      </c>
      <c r="E248" s="2">
        <v>247</v>
      </c>
      <c r="F248" s="1">
        <v>1</v>
      </c>
      <c r="G248" s="1" t="s">
        <v>3420</v>
      </c>
      <c r="H248" s="1" t="s">
        <v>3421</v>
      </c>
      <c r="I248" s="1">
        <v>13</v>
      </c>
      <c r="L248" s="1">
        <v>2</v>
      </c>
      <c r="M248" s="2" t="s">
        <v>706</v>
      </c>
      <c r="N248" s="2" t="s">
        <v>1878</v>
      </c>
      <c r="S248" s="1" t="s">
        <v>59</v>
      </c>
      <c r="T248" s="1" t="s">
        <v>1912</v>
      </c>
      <c r="U248" s="1" t="s">
        <v>37</v>
      </c>
      <c r="V248" s="1" t="s">
        <v>1928</v>
      </c>
      <c r="Y248" s="1" t="s">
        <v>726</v>
      </c>
      <c r="Z248" s="1" t="s">
        <v>2264</v>
      </c>
      <c r="AC248" s="1">
        <v>42</v>
      </c>
      <c r="AD248" s="1" t="s">
        <v>640</v>
      </c>
      <c r="AE248" s="1" t="s">
        <v>2402</v>
      </c>
    </row>
    <row r="249" spans="1:31" ht="13.5" customHeight="1">
      <c r="A249" s="6" t="str">
        <f t="shared" si="16"/>
        <v>1837_옥포면_0019</v>
      </c>
      <c r="B249" s="2">
        <v>1837</v>
      </c>
      <c r="C249" s="2" t="s">
        <v>4017</v>
      </c>
      <c r="D249" s="2" t="s">
        <v>3422</v>
      </c>
      <c r="E249" s="2">
        <v>248</v>
      </c>
      <c r="F249" s="1">
        <v>1</v>
      </c>
      <c r="G249" s="1" t="s">
        <v>3420</v>
      </c>
      <c r="H249" s="1" t="s">
        <v>3421</v>
      </c>
      <c r="I249" s="1">
        <v>13</v>
      </c>
      <c r="L249" s="1">
        <v>2</v>
      </c>
      <c r="M249" s="2" t="s">
        <v>706</v>
      </c>
      <c r="N249" s="2" t="s">
        <v>1878</v>
      </c>
      <c r="S249" s="1" t="s">
        <v>62</v>
      </c>
      <c r="T249" s="1" t="s">
        <v>1917</v>
      </c>
      <c r="W249" s="1" t="s">
        <v>63</v>
      </c>
      <c r="X249" s="1" t="s">
        <v>1965</v>
      </c>
      <c r="Y249" s="1" t="s">
        <v>50</v>
      </c>
      <c r="Z249" s="1" t="s">
        <v>1995</v>
      </c>
      <c r="AC249" s="1">
        <v>48</v>
      </c>
      <c r="AD249" s="1" t="s">
        <v>93</v>
      </c>
      <c r="AE249" s="1" t="s">
        <v>2426</v>
      </c>
    </row>
    <row r="250" spans="1:33" ht="13.5" customHeight="1">
      <c r="A250" s="6" t="str">
        <f t="shared" si="16"/>
        <v>1837_옥포면_0019</v>
      </c>
      <c r="B250" s="2">
        <v>1837</v>
      </c>
      <c r="C250" s="2" t="s">
        <v>4017</v>
      </c>
      <c r="D250" s="2" t="s">
        <v>3422</v>
      </c>
      <c r="E250" s="2">
        <v>249</v>
      </c>
      <c r="F250" s="1">
        <v>1</v>
      </c>
      <c r="G250" s="1" t="s">
        <v>3420</v>
      </c>
      <c r="H250" s="1" t="s">
        <v>3421</v>
      </c>
      <c r="I250" s="1">
        <v>13</v>
      </c>
      <c r="L250" s="1">
        <v>2</v>
      </c>
      <c r="M250" s="2" t="s">
        <v>706</v>
      </c>
      <c r="N250" s="2" t="s">
        <v>1878</v>
      </c>
      <c r="S250" s="1" t="s">
        <v>59</v>
      </c>
      <c r="T250" s="1" t="s">
        <v>1912</v>
      </c>
      <c r="Y250" s="1" t="s">
        <v>727</v>
      </c>
      <c r="Z250" s="1" t="s">
        <v>1976</v>
      </c>
      <c r="AC250" s="1">
        <v>14</v>
      </c>
      <c r="AD250" s="1" t="s">
        <v>134</v>
      </c>
      <c r="AE250" s="1" t="s">
        <v>2435</v>
      </c>
      <c r="AF250" s="1" t="s">
        <v>338</v>
      </c>
      <c r="AG250" s="1" t="s">
        <v>2455</v>
      </c>
    </row>
    <row r="251" spans="1:31" ht="13.5" customHeight="1">
      <c r="A251" s="6" t="str">
        <f t="shared" si="16"/>
        <v>1837_옥포면_0019</v>
      </c>
      <c r="B251" s="2">
        <v>1837</v>
      </c>
      <c r="C251" s="2" t="s">
        <v>4017</v>
      </c>
      <c r="D251" s="2" t="s">
        <v>3422</v>
      </c>
      <c r="E251" s="2">
        <v>250</v>
      </c>
      <c r="F251" s="1">
        <v>1</v>
      </c>
      <c r="G251" s="1" t="s">
        <v>3420</v>
      </c>
      <c r="H251" s="1" t="s">
        <v>3421</v>
      </c>
      <c r="I251" s="1">
        <v>13</v>
      </c>
      <c r="L251" s="1">
        <v>2</v>
      </c>
      <c r="M251" s="2" t="s">
        <v>706</v>
      </c>
      <c r="N251" s="2" t="s">
        <v>1878</v>
      </c>
      <c r="T251" s="1" t="s">
        <v>4018</v>
      </c>
      <c r="U251" s="1" t="s">
        <v>67</v>
      </c>
      <c r="V251" s="1" t="s">
        <v>1927</v>
      </c>
      <c r="Y251" s="1" t="s">
        <v>728</v>
      </c>
      <c r="Z251" s="1" t="s">
        <v>2263</v>
      </c>
      <c r="AC251" s="1">
        <v>21</v>
      </c>
      <c r="AD251" s="1" t="s">
        <v>125</v>
      </c>
      <c r="AE251" s="1" t="s">
        <v>2405</v>
      </c>
    </row>
    <row r="252" spans="1:31" ht="13.5" customHeight="1">
      <c r="A252" s="6" t="str">
        <f t="shared" si="16"/>
        <v>1837_옥포면_0019</v>
      </c>
      <c r="B252" s="2">
        <v>1837</v>
      </c>
      <c r="C252" s="2" t="s">
        <v>4017</v>
      </c>
      <c r="D252" s="2" t="s">
        <v>3422</v>
      </c>
      <c r="E252" s="2">
        <v>251</v>
      </c>
      <c r="F252" s="1">
        <v>1</v>
      </c>
      <c r="G252" s="1" t="s">
        <v>3420</v>
      </c>
      <c r="H252" s="1" t="s">
        <v>3421</v>
      </c>
      <c r="I252" s="1">
        <v>13</v>
      </c>
      <c r="L252" s="1">
        <v>2</v>
      </c>
      <c r="M252" s="2" t="s">
        <v>706</v>
      </c>
      <c r="N252" s="2" t="s">
        <v>1878</v>
      </c>
      <c r="T252" s="1" t="s">
        <v>4018</v>
      </c>
      <c r="U252" s="1" t="s">
        <v>67</v>
      </c>
      <c r="V252" s="1" t="s">
        <v>1927</v>
      </c>
      <c r="Y252" s="1" t="s">
        <v>729</v>
      </c>
      <c r="Z252" s="1" t="s">
        <v>2043</v>
      </c>
      <c r="AC252" s="1">
        <v>12</v>
      </c>
      <c r="AD252" s="1" t="s">
        <v>377</v>
      </c>
      <c r="AE252" s="1" t="s">
        <v>2447</v>
      </c>
    </row>
    <row r="253" spans="1:72" ht="13.5" customHeight="1">
      <c r="A253" s="6" t="str">
        <f t="shared" si="16"/>
        <v>1837_옥포면_0019</v>
      </c>
      <c r="B253" s="2">
        <v>1837</v>
      </c>
      <c r="C253" s="2" t="s">
        <v>4017</v>
      </c>
      <c r="D253" s="2" t="s">
        <v>3422</v>
      </c>
      <c r="E253" s="2">
        <v>252</v>
      </c>
      <c r="F253" s="1">
        <v>1</v>
      </c>
      <c r="G253" s="1" t="s">
        <v>3420</v>
      </c>
      <c r="H253" s="1" t="s">
        <v>3421</v>
      </c>
      <c r="I253" s="1">
        <v>13</v>
      </c>
      <c r="L253" s="1">
        <v>3</v>
      </c>
      <c r="M253" s="2" t="s">
        <v>3688</v>
      </c>
      <c r="N253" s="2" t="s">
        <v>3689</v>
      </c>
      <c r="T253" s="1" t="s">
        <v>3902</v>
      </c>
      <c r="U253" s="1" t="s">
        <v>37</v>
      </c>
      <c r="V253" s="1" t="s">
        <v>1928</v>
      </c>
      <c r="W253" s="1" t="s">
        <v>38</v>
      </c>
      <c r="X253" s="1" t="s">
        <v>3903</v>
      </c>
      <c r="Y253" s="1" t="s">
        <v>730</v>
      </c>
      <c r="Z253" s="1" t="s">
        <v>2262</v>
      </c>
      <c r="AC253" s="1">
        <v>50</v>
      </c>
      <c r="AD253" s="1" t="s">
        <v>199</v>
      </c>
      <c r="AE253" s="1" t="s">
        <v>2413</v>
      </c>
      <c r="AJ253" s="1" t="s">
        <v>17</v>
      </c>
      <c r="AK253" s="1" t="s">
        <v>2467</v>
      </c>
      <c r="AL253" s="1" t="s">
        <v>41</v>
      </c>
      <c r="AM253" s="1" t="s">
        <v>2506</v>
      </c>
      <c r="AT253" s="1" t="s">
        <v>42</v>
      </c>
      <c r="AU253" s="1" t="s">
        <v>2523</v>
      </c>
      <c r="AV253" s="1" t="s">
        <v>555</v>
      </c>
      <c r="AW253" s="1" t="s">
        <v>2701</v>
      </c>
      <c r="BG253" s="1" t="s">
        <v>42</v>
      </c>
      <c r="BH253" s="1" t="s">
        <v>2523</v>
      </c>
      <c r="BI253" s="1" t="s">
        <v>358</v>
      </c>
      <c r="BJ253" s="1" t="s">
        <v>2461</v>
      </c>
      <c r="BK253" s="1" t="s">
        <v>495</v>
      </c>
      <c r="BL253" s="1" t="s">
        <v>2782</v>
      </c>
      <c r="BM253" s="1" t="s">
        <v>359</v>
      </c>
      <c r="BN253" s="1" t="s">
        <v>2981</v>
      </c>
      <c r="BO253" s="1" t="s">
        <v>42</v>
      </c>
      <c r="BP253" s="1" t="s">
        <v>2523</v>
      </c>
      <c r="BQ253" s="1" t="s">
        <v>556</v>
      </c>
      <c r="BR253" s="1" t="s">
        <v>3324</v>
      </c>
      <c r="BS253" s="1" t="s">
        <v>133</v>
      </c>
      <c r="BT253" s="1" t="s">
        <v>2480</v>
      </c>
    </row>
    <row r="254" spans="1:72" ht="13.5" customHeight="1">
      <c r="A254" s="6" t="str">
        <f t="shared" si="16"/>
        <v>1837_옥포면_0019</v>
      </c>
      <c r="B254" s="2">
        <v>1837</v>
      </c>
      <c r="C254" s="2" t="s">
        <v>3985</v>
      </c>
      <c r="D254" s="2" t="s">
        <v>3422</v>
      </c>
      <c r="E254" s="2">
        <v>253</v>
      </c>
      <c r="F254" s="1">
        <v>1</v>
      </c>
      <c r="G254" s="1" t="s">
        <v>3420</v>
      </c>
      <c r="H254" s="1" t="s">
        <v>3421</v>
      </c>
      <c r="I254" s="1">
        <v>13</v>
      </c>
      <c r="L254" s="1">
        <v>3</v>
      </c>
      <c r="M254" s="2" t="s">
        <v>3688</v>
      </c>
      <c r="N254" s="2" t="s">
        <v>3689</v>
      </c>
      <c r="S254" s="1" t="s">
        <v>48</v>
      </c>
      <c r="T254" s="1" t="s">
        <v>1911</v>
      </c>
      <c r="W254" s="1" t="s">
        <v>94</v>
      </c>
      <c r="X254" s="1" t="s">
        <v>4172</v>
      </c>
      <c r="Y254" s="1" t="s">
        <v>50</v>
      </c>
      <c r="Z254" s="1" t="s">
        <v>1995</v>
      </c>
      <c r="AC254" s="1">
        <v>50</v>
      </c>
      <c r="AD254" s="1" t="s">
        <v>199</v>
      </c>
      <c r="AE254" s="1" t="s">
        <v>2413</v>
      </c>
      <c r="AJ254" s="1" t="s">
        <v>52</v>
      </c>
      <c r="AK254" s="1" t="s">
        <v>2466</v>
      </c>
      <c r="AL254" s="1" t="s">
        <v>100</v>
      </c>
      <c r="AM254" s="1" t="s">
        <v>3468</v>
      </c>
      <c r="AT254" s="1" t="s">
        <v>42</v>
      </c>
      <c r="AU254" s="1" t="s">
        <v>2523</v>
      </c>
      <c r="AV254" s="1" t="s">
        <v>731</v>
      </c>
      <c r="AW254" s="1" t="s">
        <v>2700</v>
      </c>
      <c r="BG254" s="1" t="s">
        <v>42</v>
      </c>
      <c r="BH254" s="1" t="s">
        <v>2523</v>
      </c>
      <c r="BI254" s="1" t="s">
        <v>732</v>
      </c>
      <c r="BJ254" s="1" t="s">
        <v>2938</v>
      </c>
      <c r="BK254" s="1" t="s">
        <v>42</v>
      </c>
      <c r="BL254" s="1" t="s">
        <v>2523</v>
      </c>
      <c r="BM254" s="1" t="s">
        <v>733</v>
      </c>
      <c r="BN254" s="1" t="s">
        <v>3137</v>
      </c>
      <c r="BO254" s="1" t="s">
        <v>495</v>
      </c>
      <c r="BP254" s="1" t="s">
        <v>2782</v>
      </c>
      <c r="BQ254" s="1" t="s">
        <v>734</v>
      </c>
      <c r="BR254" s="1" t="s">
        <v>3583</v>
      </c>
      <c r="BS254" s="1" t="s">
        <v>643</v>
      </c>
      <c r="BT254" s="1" t="s">
        <v>2498</v>
      </c>
    </row>
    <row r="255" spans="1:31" ht="13.5" customHeight="1">
      <c r="A255" s="6" t="str">
        <f t="shared" si="16"/>
        <v>1837_옥포면_0019</v>
      </c>
      <c r="B255" s="2">
        <v>1837</v>
      </c>
      <c r="C255" s="2" t="s">
        <v>4140</v>
      </c>
      <c r="D255" s="2" t="s">
        <v>3422</v>
      </c>
      <c r="E255" s="2">
        <v>254</v>
      </c>
      <c r="F255" s="1">
        <v>1</v>
      </c>
      <c r="G255" s="1" t="s">
        <v>3420</v>
      </c>
      <c r="H255" s="1" t="s">
        <v>3421</v>
      </c>
      <c r="I255" s="1">
        <v>13</v>
      </c>
      <c r="L255" s="1">
        <v>3</v>
      </c>
      <c r="M255" s="2" t="s">
        <v>3688</v>
      </c>
      <c r="N255" s="2" t="s">
        <v>3689</v>
      </c>
      <c r="T255" s="1" t="s">
        <v>3908</v>
      </c>
      <c r="U255" s="1" t="s">
        <v>67</v>
      </c>
      <c r="V255" s="1" t="s">
        <v>1927</v>
      </c>
      <c r="Y255" s="1" t="s">
        <v>735</v>
      </c>
      <c r="Z255" s="1" t="s">
        <v>2261</v>
      </c>
      <c r="AC255" s="1">
        <v>28</v>
      </c>
      <c r="AD255" s="1" t="s">
        <v>446</v>
      </c>
      <c r="AE255" s="1" t="s">
        <v>2424</v>
      </c>
    </row>
    <row r="256" spans="1:72" ht="13.5" customHeight="1">
      <c r="A256" s="6" t="str">
        <f t="shared" si="16"/>
        <v>1837_옥포면_0019</v>
      </c>
      <c r="B256" s="2">
        <v>1837</v>
      </c>
      <c r="C256" s="2" t="s">
        <v>3906</v>
      </c>
      <c r="D256" s="2" t="s">
        <v>3422</v>
      </c>
      <c r="E256" s="2">
        <v>255</v>
      </c>
      <c r="F256" s="1">
        <v>1</v>
      </c>
      <c r="G256" s="1" t="s">
        <v>3420</v>
      </c>
      <c r="H256" s="1" t="s">
        <v>3421</v>
      </c>
      <c r="I256" s="1">
        <v>13</v>
      </c>
      <c r="L256" s="1">
        <v>4</v>
      </c>
      <c r="M256" s="2" t="s">
        <v>3690</v>
      </c>
      <c r="N256" s="2" t="s">
        <v>3691</v>
      </c>
      <c r="T256" s="1" t="s">
        <v>4032</v>
      </c>
      <c r="U256" s="1" t="s">
        <v>37</v>
      </c>
      <c r="V256" s="1" t="s">
        <v>1928</v>
      </c>
      <c r="W256" s="1" t="s">
        <v>88</v>
      </c>
      <c r="X256" s="1" t="s">
        <v>4173</v>
      </c>
      <c r="Y256" s="1" t="s">
        <v>736</v>
      </c>
      <c r="Z256" s="1" t="s">
        <v>2260</v>
      </c>
      <c r="AC256" s="1">
        <v>47</v>
      </c>
      <c r="AD256" s="1" t="s">
        <v>488</v>
      </c>
      <c r="AE256" s="1" t="s">
        <v>2442</v>
      </c>
      <c r="AJ256" s="1" t="s">
        <v>17</v>
      </c>
      <c r="AK256" s="1" t="s">
        <v>2467</v>
      </c>
      <c r="AL256" s="1" t="s">
        <v>58</v>
      </c>
      <c r="AM256" s="1" t="s">
        <v>2461</v>
      </c>
      <c r="AT256" s="1" t="s">
        <v>42</v>
      </c>
      <c r="AU256" s="1" t="s">
        <v>2523</v>
      </c>
      <c r="AV256" s="1" t="s">
        <v>737</v>
      </c>
      <c r="AW256" s="1" t="s">
        <v>3475</v>
      </c>
      <c r="BG256" s="1" t="s">
        <v>738</v>
      </c>
      <c r="BH256" s="1" t="s">
        <v>2783</v>
      </c>
      <c r="BI256" s="1" t="s">
        <v>739</v>
      </c>
      <c r="BJ256" s="1" t="s">
        <v>2088</v>
      </c>
      <c r="BK256" s="1" t="s">
        <v>42</v>
      </c>
      <c r="BL256" s="1" t="s">
        <v>2523</v>
      </c>
      <c r="BM256" s="1" t="s">
        <v>740</v>
      </c>
      <c r="BN256" s="1" t="s">
        <v>3136</v>
      </c>
      <c r="BO256" s="1" t="s">
        <v>741</v>
      </c>
      <c r="BP256" s="1" t="s">
        <v>4174</v>
      </c>
      <c r="BQ256" s="1" t="s">
        <v>742</v>
      </c>
      <c r="BR256" s="1" t="s">
        <v>3525</v>
      </c>
      <c r="BS256" s="1" t="s">
        <v>135</v>
      </c>
      <c r="BT256" s="1" t="s">
        <v>2489</v>
      </c>
    </row>
    <row r="257" spans="1:33" ht="13.5" customHeight="1">
      <c r="A257" s="6" t="str">
        <f t="shared" si="16"/>
        <v>1837_옥포면_0019</v>
      </c>
      <c r="B257" s="2">
        <v>1837</v>
      </c>
      <c r="C257" s="2" t="s">
        <v>4109</v>
      </c>
      <c r="D257" s="2" t="s">
        <v>3422</v>
      </c>
      <c r="E257" s="2">
        <v>256</v>
      </c>
      <c r="F257" s="1">
        <v>1</v>
      </c>
      <c r="G257" s="1" t="s">
        <v>3420</v>
      </c>
      <c r="H257" s="1" t="s">
        <v>3421</v>
      </c>
      <c r="I257" s="1">
        <v>13</v>
      </c>
      <c r="L257" s="1">
        <v>4</v>
      </c>
      <c r="M257" s="2" t="s">
        <v>3690</v>
      </c>
      <c r="N257" s="2" t="s">
        <v>3691</v>
      </c>
      <c r="S257" s="1" t="s">
        <v>111</v>
      </c>
      <c r="T257" s="1" t="s">
        <v>1916</v>
      </c>
      <c r="W257" s="1" t="s">
        <v>94</v>
      </c>
      <c r="X257" s="1" t="s">
        <v>4035</v>
      </c>
      <c r="Y257" s="1" t="s">
        <v>50</v>
      </c>
      <c r="Z257" s="1" t="s">
        <v>1995</v>
      </c>
      <c r="AF257" s="1" t="s">
        <v>287</v>
      </c>
      <c r="AG257" s="1" t="s">
        <v>1971</v>
      </c>
    </row>
    <row r="258" spans="1:72" ht="13.5" customHeight="1">
      <c r="A258" s="6" t="str">
        <f t="shared" si="16"/>
        <v>1837_옥포면_0019</v>
      </c>
      <c r="B258" s="2">
        <v>1837</v>
      </c>
      <c r="C258" s="2" t="s">
        <v>4036</v>
      </c>
      <c r="D258" s="2" t="s">
        <v>3422</v>
      </c>
      <c r="E258" s="2">
        <v>257</v>
      </c>
      <c r="F258" s="1">
        <v>1</v>
      </c>
      <c r="G258" s="1" t="s">
        <v>3420</v>
      </c>
      <c r="H258" s="1" t="s">
        <v>3421</v>
      </c>
      <c r="I258" s="1">
        <v>13</v>
      </c>
      <c r="L258" s="1">
        <v>4</v>
      </c>
      <c r="M258" s="2" t="s">
        <v>3690</v>
      </c>
      <c r="N258" s="2" t="s">
        <v>3691</v>
      </c>
      <c r="S258" s="1" t="s">
        <v>48</v>
      </c>
      <c r="T258" s="1" t="s">
        <v>1911</v>
      </c>
      <c r="W258" s="1" t="s">
        <v>94</v>
      </c>
      <c r="X258" s="1" t="s">
        <v>4035</v>
      </c>
      <c r="Y258" s="1" t="s">
        <v>50</v>
      </c>
      <c r="Z258" s="1" t="s">
        <v>1995</v>
      </c>
      <c r="AC258" s="1">
        <v>47</v>
      </c>
      <c r="AD258" s="1" t="s">
        <v>488</v>
      </c>
      <c r="AE258" s="1" t="s">
        <v>2442</v>
      </c>
      <c r="AJ258" s="1" t="s">
        <v>52</v>
      </c>
      <c r="AK258" s="1" t="s">
        <v>2466</v>
      </c>
      <c r="AL258" s="1" t="s">
        <v>100</v>
      </c>
      <c r="AM258" s="1" t="s">
        <v>3468</v>
      </c>
      <c r="AT258" s="1" t="s">
        <v>42</v>
      </c>
      <c r="AU258" s="1" t="s">
        <v>2523</v>
      </c>
      <c r="AV258" s="1" t="s">
        <v>743</v>
      </c>
      <c r="AW258" s="1" t="s">
        <v>2699</v>
      </c>
      <c r="BG258" s="1" t="s">
        <v>42</v>
      </c>
      <c r="BH258" s="1" t="s">
        <v>2523</v>
      </c>
      <c r="BI258" s="1" t="s">
        <v>744</v>
      </c>
      <c r="BJ258" s="1" t="s">
        <v>2937</v>
      </c>
      <c r="BK258" s="1" t="s">
        <v>42</v>
      </c>
      <c r="BL258" s="1" t="s">
        <v>2523</v>
      </c>
      <c r="BM258" s="1" t="s">
        <v>745</v>
      </c>
      <c r="BN258" s="1" t="s">
        <v>3135</v>
      </c>
      <c r="BO258" s="1" t="s">
        <v>42</v>
      </c>
      <c r="BP258" s="1" t="s">
        <v>2523</v>
      </c>
      <c r="BQ258" s="1" t="s">
        <v>746</v>
      </c>
      <c r="BR258" s="1" t="s">
        <v>3323</v>
      </c>
      <c r="BS258" s="1" t="s">
        <v>135</v>
      </c>
      <c r="BT258" s="1" t="s">
        <v>2489</v>
      </c>
    </row>
    <row r="259" spans="1:31" ht="13.5" customHeight="1">
      <c r="A259" s="6" t="str">
        <f t="shared" si="16"/>
        <v>1837_옥포면_0019</v>
      </c>
      <c r="B259" s="2">
        <v>1837</v>
      </c>
      <c r="C259" s="2" t="s">
        <v>4167</v>
      </c>
      <c r="D259" s="2" t="s">
        <v>3422</v>
      </c>
      <c r="E259" s="2">
        <v>258</v>
      </c>
      <c r="F259" s="1">
        <v>1</v>
      </c>
      <c r="G259" s="1" t="s">
        <v>3420</v>
      </c>
      <c r="H259" s="1" t="s">
        <v>3421</v>
      </c>
      <c r="I259" s="1">
        <v>13</v>
      </c>
      <c r="L259" s="1">
        <v>4</v>
      </c>
      <c r="M259" s="2" t="s">
        <v>3690</v>
      </c>
      <c r="N259" s="2" t="s">
        <v>3691</v>
      </c>
      <c r="S259" s="1" t="s">
        <v>59</v>
      </c>
      <c r="T259" s="1" t="s">
        <v>1912</v>
      </c>
      <c r="U259" s="1" t="s">
        <v>37</v>
      </c>
      <c r="V259" s="1" t="s">
        <v>1928</v>
      </c>
      <c r="Y259" s="1" t="s">
        <v>747</v>
      </c>
      <c r="Z259" s="1" t="s">
        <v>2259</v>
      </c>
      <c r="AC259" s="1">
        <v>24</v>
      </c>
      <c r="AD259" s="1" t="s">
        <v>89</v>
      </c>
      <c r="AE259" s="1" t="s">
        <v>2409</v>
      </c>
    </row>
    <row r="260" spans="1:31" ht="13.5" customHeight="1">
      <c r="A260" s="6" t="str">
        <f t="shared" si="16"/>
        <v>1837_옥포면_0019</v>
      </c>
      <c r="B260" s="2">
        <v>1837</v>
      </c>
      <c r="C260" s="2" t="s">
        <v>4036</v>
      </c>
      <c r="D260" s="2" t="s">
        <v>3422</v>
      </c>
      <c r="E260" s="2">
        <v>259</v>
      </c>
      <c r="F260" s="1">
        <v>1</v>
      </c>
      <c r="G260" s="1" t="s">
        <v>3420</v>
      </c>
      <c r="H260" s="1" t="s">
        <v>3421</v>
      </c>
      <c r="I260" s="1">
        <v>13</v>
      </c>
      <c r="L260" s="1">
        <v>4</v>
      </c>
      <c r="M260" s="2" t="s">
        <v>3690</v>
      </c>
      <c r="N260" s="2" t="s">
        <v>3691</v>
      </c>
      <c r="T260" s="1" t="s">
        <v>4037</v>
      </c>
      <c r="U260" s="1" t="s">
        <v>67</v>
      </c>
      <c r="V260" s="1" t="s">
        <v>1927</v>
      </c>
      <c r="Y260" s="1" t="s">
        <v>748</v>
      </c>
      <c r="Z260" s="1" t="s">
        <v>2258</v>
      </c>
      <c r="AC260" s="1">
        <v>40</v>
      </c>
      <c r="AD260" s="1" t="s">
        <v>83</v>
      </c>
      <c r="AE260" s="1" t="s">
        <v>2423</v>
      </c>
    </row>
    <row r="261" spans="1:72" ht="13.5" customHeight="1">
      <c r="A261" s="6" t="str">
        <f t="shared" si="16"/>
        <v>1837_옥포면_0019</v>
      </c>
      <c r="B261" s="2">
        <v>1837</v>
      </c>
      <c r="C261" s="2" t="s">
        <v>4036</v>
      </c>
      <c r="D261" s="2" t="s">
        <v>3422</v>
      </c>
      <c r="E261" s="2">
        <v>260</v>
      </c>
      <c r="F261" s="1">
        <v>1</v>
      </c>
      <c r="G261" s="1" t="s">
        <v>3420</v>
      </c>
      <c r="H261" s="1" t="s">
        <v>3421</v>
      </c>
      <c r="I261" s="1">
        <v>13</v>
      </c>
      <c r="L261" s="1">
        <v>5</v>
      </c>
      <c r="M261" s="2" t="s">
        <v>3692</v>
      </c>
      <c r="N261" s="2" t="s">
        <v>3693</v>
      </c>
      <c r="T261" s="1" t="s">
        <v>4019</v>
      </c>
      <c r="U261" s="1" t="s">
        <v>37</v>
      </c>
      <c r="V261" s="1" t="s">
        <v>1928</v>
      </c>
      <c r="W261" s="1" t="s">
        <v>224</v>
      </c>
      <c r="X261" s="1" t="s">
        <v>1954</v>
      </c>
      <c r="Y261" s="1" t="s">
        <v>749</v>
      </c>
      <c r="Z261" s="1" t="s">
        <v>2257</v>
      </c>
      <c r="AC261" s="1">
        <v>44</v>
      </c>
      <c r="AD261" s="1" t="s">
        <v>91</v>
      </c>
      <c r="AE261" s="1" t="s">
        <v>2448</v>
      </c>
      <c r="AJ261" s="1" t="s">
        <v>17</v>
      </c>
      <c r="AK261" s="1" t="s">
        <v>2467</v>
      </c>
      <c r="AL261" s="1" t="s">
        <v>139</v>
      </c>
      <c r="AM261" s="1" t="s">
        <v>2468</v>
      </c>
      <c r="AT261" s="1" t="s">
        <v>42</v>
      </c>
      <c r="AU261" s="1" t="s">
        <v>2523</v>
      </c>
      <c r="AV261" s="1" t="s">
        <v>217</v>
      </c>
      <c r="AW261" s="1" t="s">
        <v>2698</v>
      </c>
      <c r="BG261" s="1" t="s">
        <v>42</v>
      </c>
      <c r="BH261" s="1" t="s">
        <v>2523</v>
      </c>
      <c r="BI261" s="1" t="s">
        <v>218</v>
      </c>
      <c r="BJ261" s="1" t="s">
        <v>2936</v>
      </c>
      <c r="BK261" s="1" t="s">
        <v>42</v>
      </c>
      <c r="BL261" s="1" t="s">
        <v>2523</v>
      </c>
      <c r="BM261" s="1" t="s">
        <v>345</v>
      </c>
      <c r="BN261" s="1" t="s">
        <v>3134</v>
      </c>
      <c r="BO261" s="1" t="s">
        <v>42</v>
      </c>
      <c r="BP261" s="1" t="s">
        <v>2523</v>
      </c>
      <c r="BQ261" s="1" t="s">
        <v>750</v>
      </c>
      <c r="BR261" s="1" t="s">
        <v>3322</v>
      </c>
      <c r="BS261" s="1" t="s">
        <v>485</v>
      </c>
      <c r="BT261" s="1" t="s">
        <v>2474</v>
      </c>
    </row>
    <row r="262" spans="1:72" ht="13.5" customHeight="1">
      <c r="A262" s="6" t="str">
        <f t="shared" si="16"/>
        <v>1837_옥포면_0019</v>
      </c>
      <c r="B262" s="2">
        <v>1837</v>
      </c>
      <c r="C262" s="2" t="s">
        <v>3933</v>
      </c>
      <c r="D262" s="2" t="s">
        <v>3422</v>
      </c>
      <c r="E262" s="2">
        <v>261</v>
      </c>
      <c r="F262" s="1">
        <v>1</v>
      </c>
      <c r="G262" s="1" t="s">
        <v>3420</v>
      </c>
      <c r="H262" s="1" t="s">
        <v>3421</v>
      </c>
      <c r="I262" s="1">
        <v>13</v>
      </c>
      <c r="L262" s="1">
        <v>5</v>
      </c>
      <c r="M262" s="2" t="s">
        <v>3692</v>
      </c>
      <c r="N262" s="2" t="s">
        <v>3693</v>
      </c>
      <c r="S262" s="1" t="s">
        <v>48</v>
      </c>
      <c r="T262" s="1" t="s">
        <v>1911</v>
      </c>
      <c r="W262" s="1" t="s">
        <v>94</v>
      </c>
      <c r="X262" s="1" t="s">
        <v>4022</v>
      </c>
      <c r="Y262" s="1" t="s">
        <v>50</v>
      </c>
      <c r="Z262" s="1" t="s">
        <v>1995</v>
      </c>
      <c r="AC262" s="1">
        <v>44</v>
      </c>
      <c r="AD262" s="1" t="s">
        <v>91</v>
      </c>
      <c r="AE262" s="1" t="s">
        <v>2448</v>
      </c>
      <c r="AJ262" s="1" t="s">
        <v>52</v>
      </c>
      <c r="AK262" s="1" t="s">
        <v>2466</v>
      </c>
      <c r="AL262" s="1" t="s">
        <v>100</v>
      </c>
      <c r="AM262" s="1" t="s">
        <v>3468</v>
      </c>
      <c r="AT262" s="1" t="s">
        <v>42</v>
      </c>
      <c r="AU262" s="1" t="s">
        <v>2523</v>
      </c>
      <c r="AV262" s="1" t="s">
        <v>751</v>
      </c>
      <c r="AW262" s="1" t="s">
        <v>2697</v>
      </c>
      <c r="BG262" s="1" t="s">
        <v>42</v>
      </c>
      <c r="BH262" s="1" t="s">
        <v>2523</v>
      </c>
      <c r="BI262" s="1" t="s">
        <v>502</v>
      </c>
      <c r="BJ262" s="1" t="s">
        <v>2935</v>
      </c>
      <c r="BK262" s="1" t="s">
        <v>495</v>
      </c>
      <c r="BL262" s="1" t="s">
        <v>2782</v>
      </c>
      <c r="BM262" s="1" t="s">
        <v>752</v>
      </c>
      <c r="BN262" s="1" t="s">
        <v>2654</v>
      </c>
      <c r="BO262" s="1" t="s">
        <v>42</v>
      </c>
      <c r="BP262" s="1" t="s">
        <v>2523</v>
      </c>
      <c r="BQ262" s="1" t="s">
        <v>753</v>
      </c>
      <c r="BR262" s="1" t="s">
        <v>3321</v>
      </c>
      <c r="BS262" s="1" t="s">
        <v>133</v>
      </c>
      <c r="BT262" s="1" t="s">
        <v>2480</v>
      </c>
    </row>
    <row r="263" spans="1:31" ht="13.5" customHeight="1">
      <c r="A263" s="6" t="str">
        <f t="shared" si="16"/>
        <v>1837_옥포면_0019</v>
      </c>
      <c r="B263" s="2">
        <v>1837</v>
      </c>
      <c r="C263" s="2" t="s">
        <v>4175</v>
      </c>
      <c r="D263" s="2" t="s">
        <v>3422</v>
      </c>
      <c r="E263" s="2">
        <v>262</v>
      </c>
      <c r="F263" s="1">
        <v>1</v>
      </c>
      <c r="G263" s="1" t="s">
        <v>3420</v>
      </c>
      <c r="H263" s="1" t="s">
        <v>3421</v>
      </c>
      <c r="I263" s="1">
        <v>13</v>
      </c>
      <c r="L263" s="1">
        <v>5</v>
      </c>
      <c r="M263" s="2" t="s">
        <v>3692</v>
      </c>
      <c r="N263" s="2" t="s">
        <v>3693</v>
      </c>
      <c r="T263" s="1" t="s">
        <v>4026</v>
      </c>
      <c r="U263" s="1" t="s">
        <v>67</v>
      </c>
      <c r="V263" s="1" t="s">
        <v>1927</v>
      </c>
      <c r="Y263" s="1" t="s">
        <v>754</v>
      </c>
      <c r="Z263" s="1" t="s">
        <v>2256</v>
      </c>
      <c r="AC263" s="1">
        <v>54</v>
      </c>
      <c r="AD263" s="1" t="s">
        <v>703</v>
      </c>
      <c r="AE263" s="1" t="s">
        <v>2437</v>
      </c>
    </row>
    <row r="264" spans="1:72" ht="13.5" customHeight="1">
      <c r="A264" s="6" t="str">
        <f aca="true" t="shared" si="17" ref="A264:A274">HYPERLINK("http://kyu.snu.ac.kr/sdhj/index.jsp?type=hj/GK14719_00IH_0001_0020.jpg","1837_옥포면_0020")</f>
        <v>1837_옥포면_0020</v>
      </c>
      <c r="B264" s="2">
        <v>1837</v>
      </c>
      <c r="C264" s="2" t="s">
        <v>4023</v>
      </c>
      <c r="D264" s="2" t="s">
        <v>3422</v>
      </c>
      <c r="E264" s="2">
        <v>263</v>
      </c>
      <c r="F264" s="1">
        <v>1</v>
      </c>
      <c r="G264" s="1" t="s">
        <v>3420</v>
      </c>
      <c r="H264" s="1" t="s">
        <v>3421</v>
      </c>
      <c r="I264" s="1">
        <v>13</v>
      </c>
      <c r="L264" s="1">
        <v>6</v>
      </c>
      <c r="M264" s="2" t="s">
        <v>3694</v>
      </c>
      <c r="N264" s="2" t="s">
        <v>3695</v>
      </c>
      <c r="T264" s="1" t="s">
        <v>3896</v>
      </c>
      <c r="U264" s="1" t="s">
        <v>160</v>
      </c>
      <c r="V264" s="1" t="s">
        <v>1946</v>
      </c>
      <c r="W264" s="1" t="s">
        <v>203</v>
      </c>
      <c r="X264" s="1" t="s">
        <v>4176</v>
      </c>
      <c r="Y264" s="1" t="s">
        <v>755</v>
      </c>
      <c r="Z264" s="1" t="s">
        <v>2255</v>
      </c>
      <c r="AC264" s="1">
        <v>44</v>
      </c>
      <c r="AD264" s="1" t="s">
        <v>91</v>
      </c>
      <c r="AE264" s="1" t="s">
        <v>2448</v>
      </c>
      <c r="AJ264" s="1" t="s">
        <v>17</v>
      </c>
      <c r="AK264" s="1" t="s">
        <v>2467</v>
      </c>
      <c r="AL264" s="1" t="s">
        <v>204</v>
      </c>
      <c r="AM264" s="1" t="s">
        <v>3470</v>
      </c>
      <c r="AT264" s="1" t="s">
        <v>160</v>
      </c>
      <c r="AU264" s="1" t="s">
        <v>1946</v>
      </c>
      <c r="AV264" s="1" t="s">
        <v>756</v>
      </c>
      <c r="AW264" s="1" t="s">
        <v>2696</v>
      </c>
      <c r="BG264" s="1" t="s">
        <v>160</v>
      </c>
      <c r="BH264" s="1" t="s">
        <v>1946</v>
      </c>
      <c r="BI264" s="1" t="s">
        <v>757</v>
      </c>
      <c r="BJ264" s="1" t="s">
        <v>2934</v>
      </c>
      <c r="BK264" s="1" t="s">
        <v>160</v>
      </c>
      <c r="BL264" s="1" t="s">
        <v>1946</v>
      </c>
      <c r="BM264" s="1" t="s">
        <v>758</v>
      </c>
      <c r="BN264" s="1" t="s">
        <v>3133</v>
      </c>
      <c r="BO264" s="1" t="s">
        <v>160</v>
      </c>
      <c r="BP264" s="1" t="s">
        <v>1946</v>
      </c>
      <c r="BQ264" s="1" t="s">
        <v>759</v>
      </c>
      <c r="BR264" s="1" t="s">
        <v>3320</v>
      </c>
      <c r="BS264" s="1" t="s">
        <v>209</v>
      </c>
      <c r="BT264" s="1" t="s">
        <v>2475</v>
      </c>
    </row>
    <row r="265" spans="1:72" ht="13.5" customHeight="1">
      <c r="A265" s="6" t="str">
        <f t="shared" si="17"/>
        <v>1837_옥포면_0020</v>
      </c>
      <c r="B265" s="2">
        <v>1837</v>
      </c>
      <c r="C265" s="2" t="s">
        <v>3961</v>
      </c>
      <c r="D265" s="2" t="s">
        <v>3422</v>
      </c>
      <c r="E265" s="2">
        <v>264</v>
      </c>
      <c r="F265" s="1">
        <v>1</v>
      </c>
      <c r="G265" s="1" t="s">
        <v>3420</v>
      </c>
      <c r="H265" s="1" t="s">
        <v>3421</v>
      </c>
      <c r="I265" s="1">
        <v>13</v>
      </c>
      <c r="L265" s="1">
        <v>6</v>
      </c>
      <c r="M265" s="2" t="s">
        <v>3694</v>
      </c>
      <c r="N265" s="2" t="s">
        <v>3695</v>
      </c>
      <c r="S265" s="1" t="s">
        <v>48</v>
      </c>
      <c r="T265" s="1" t="s">
        <v>1911</v>
      </c>
      <c r="W265" s="1" t="s">
        <v>760</v>
      </c>
      <c r="X265" s="1" t="s">
        <v>1969</v>
      </c>
      <c r="Y265" s="1" t="s">
        <v>10</v>
      </c>
      <c r="Z265" s="1" t="s">
        <v>1981</v>
      </c>
      <c r="AC265" s="1">
        <v>39</v>
      </c>
      <c r="AD265" s="1" t="s">
        <v>114</v>
      </c>
      <c r="AE265" s="1" t="s">
        <v>2407</v>
      </c>
      <c r="AJ265" s="1" t="s">
        <v>17</v>
      </c>
      <c r="AK265" s="1" t="s">
        <v>2467</v>
      </c>
      <c r="AL265" s="1" t="s">
        <v>761</v>
      </c>
      <c r="AM265" s="1" t="s">
        <v>2511</v>
      </c>
      <c r="AT265" s="1" t="s">
        <v>241</v>
      </c>
      <c r="AU265" s="1" t="s">
        <v>2524</v>
      </c>
      <c r="AV265" s="1" t="s">
        <v>762</v>
      </c>
      <c r="AW265" s="1" t="s">
        <v>2695</v>
      </c>
      <c r="BG265" s="1" t="s">
        <v>241</v>
      </c>
      <c r="BH265" s="1" t="s">
        <v>2524</v>
      </c>
      <c r="BI265" s="1" t="s">
        <v>763</v>
      </c>
      <c r="BJ265" s="1" t="s">
        <v>3441</v>
      </c>
      <c r="BK265" s="1" t="s">
        <v>241</v>
      </c>
      <c r="BL265" s="1" t="s">
        <v>2524</v>
      </c>
      <c r="BM265" s="1" t="s">
        <v>764</v>
      </c>
      <c r="BN265" s="1" t="s">
        <v>3132</v>
      </c>
      <c r="BO265" s="1" t="s">
        <v>241</v>
      </c>
      <c r="BP265" s="1" t="s">
        <v>2524</v>
      </c>
      <c r="BQ265" s="1" t="s">
        <v>765</v>
      </c>
      <c r="BR265" s="1" t="s">
        <v>3319</v>
      </c>
      <c r="BS265" s="1" t="s">
        <v>709</v>
      </c>
      <c r="BT265" s="1" t="s">
        <v>2512</v>
      </c>
    </row>
    <row r="266" spans="1:31" ht="13.5" customHeight="1">
      <c r="A266" s="6" t="str">
        <f t="shared" si="17"/>
        <v>1837_옥포면_0020</v>
      </c>
      <c r="B266" s="2">
        <v>1837</v>
      </c>
      <c r="C266" s="2" t="s">
        <v>3905</v>
      </c>
      <c r="D266" s="2" t="s">
        <v>3422</v>
      </c>
      <c r="E266" s="2">
        <v>265</v>
      </c>
      <c r="F266" s="1">
        <v>1</v>
      </c>
      <c r="G266" s="1" t="s">
        <v>3420</v>
      </c>
      <c r="H266" s="1" t="s">
        <v>3421</v>
      </c>
      <c r="I266" s="1">
        <v>13</v>
      </c>
      <c r="L266" s="1">
        <v>6</v>
      </c>
      <c r="M266" s="2" t="s">
        <v>3694</v>
      </c>
      <c r="N266" s="2" t="s">
        <v>3695</v>
      </c>
      <c r="S266" s="1" t="s">
        <v>315</v>
      </c>
      <c r="T266" s="1" t="s">
        <v>1913</v>
      </c>
      <c r="AC266" s="1">
        <v>12</v>
      </c>
      <c r="AD266" s="1" t="s">
        <v>377</v>
      </c>
      <c r="AE266" s="1" t="s">
        <v>2447</v>
      </c>
    </row>
    <row r="267" spans="1:31" ht="13.5" customHeight="1">
      <c r="A267" s="6" t="str">
        <f t="shared" si="17"/>
        <v>1837_옥포면_0020</v>
      </c>
      <c r="B267" s="2">
        <v>1837</v>
      </c>
      <c r="C267" s="2" t="s">
        <v>3900</v>
      </c>
      <c r="D267" s="2" t="s">
        <v>3422</v>
      </c>
      <c r="E267" s="2">
        <v>266</v>
      </c>
      <c r="F267" s="1">
        <v>1</v>
      </c>
      <c r="G267" s="1" t="s">
        <v>3420</v>
      </c>
      <c r="H267" s="1" t="s">
        <v>3421</v>
      </c>
      <c r="I267" s="1">
        <v>13</v>
      </c>
      <c r="L267" s="1">
        <v>6</v>
      </c>
      <c r="M267" s="2" t="s">
        <v>3694</v>
      </c>
      <c r="N267" s="2" t="s">
        <v>3695</v>
      </c>
      <c r="S267" s="1" t="s">
        <v>59</v>
      </c>
      <c r="T267" s="1" t="s">
        <v>1912</v>
      </c>
      <c r="Y267" s="1" t="s">
        <v>766</v>
      </c>
      <c r="Z267" s="1" t="s">
        <v>2254</v>
      </c>
      <c r="AC267" s="1">
        <v>15</v>
      </c>
      <c r="AD267" s="1" t="s">
        <v>66</v>
      </c>
      <c r="AE267" s="1" t="s">
        <v>2419</v>
      </c>
    </row>
    <row r="268" spans="1:72" ht="13.5" customHeight="1">
      <c r="A268" s="6" t="str">
        <f t="shared" si="17"/>
        <v>1837_옥포면_0020</v>
      </c>
      <c r="B268" s="2">
        <v>1837</v>
      </c>
      <c r="C268" s="2" t="s">
        <v>3900</v>
      </c>
      <c r="D268" s="2" t="s">
        <v>3422</v>
      </c>
      <c r="E268" s="2">
        <v>267</v>
      </c>
      <c r="F268" s="1">
        <v>1</v>
      </c>
      <c r="G268" s="1" t="s">
        <v>3420</v>
      </c>
      <c r="H268" s="1" t="s">
        <v>3421</v>
      </c>
      <c r="I268" s="1">
        <v>13</v>
      </c>
      <c r="L268" s="1">
        <v>7</v>
      </c>
      <c r="M268" s="2" t="s">
        <v>3696</v>
      </c>
      <c r="N268" s="2" t="s">
        <v>3697</v>
      </c>
      <c r="T268" s="1" t="s">
        <v>3926</v>
      </c>
      <c r="U268" s="1" t="s">
        <v>37</v>
      </c>
      <c r="V268" s="1" t="s">
        <v>1928</v>
      </c>
      <c r="W268" s="1" t="s">
        <v>230</v>
      </c>
      <c r="X268" s="1" t="s">
        <v>1958</v>
      </c>
      <c r="Y268" s="1" t="s">
        <v>767</v>
      </c>
      <c r="Z268" s="1" t="s">
        <v>2253</v>
      </c>
      <c r="AC268" s="1">
        <v>25</v>
      </c>
      <c r="AD268" s="1" t="s">
        <v>123</v>
      </c>
      <c r="AE268" s="1" t="s">
        <v>2440</v>
      </c>
      <c r="AJ268" s="1" t="s">
        <v>17</v>
      </c>
      <c r="AK268" s="1" t="s">
        <v>2467</v>
      </c>
      <c r="AL268" s="1" t="s">
        <v>58</v>
      </c>
      <c r="AM268" s="1" t="s">
        <v>2461</v>
      </c>
      <c r="AT268" s="1" t="s">
        <v>42</v>
      </c>
      <c r="AU268" s="1" t="s">
        <v>2523</v>
      </c>
      <c r="AV268" s="1" t="s">
        <v>768</v>
      </c>
      <c r="AW268" s="1" t="s">
        <v>2694</v>
      </c>
      <c r="BG268" s="1" t="s">
        <v>42</v>
      </c>
      <c r="BH268" s="1" t="s">
        <v>2523</v>
      </c>
      <c r="BI268" s="1" t="s">
        <v>386</v>
      </c>
      <c r="BJ268" s="1" t="s">
        <v>2933</v>
      </c>
      <c r="BK268" s="1" t="s">
        <v>42</v>
      </c>
      <c r="BL268" s="1" t="s">
        <v>2523</v>
      </c>
      <c r="BM268" s="1" t="s">
        <v>769</v>
      </c>
      <c r="BN268" s="1" t="s">
        <v>2891</v>
      </c>
      <c r="BO268" s="1" t="s">
        <v>42</v>
      </c>
      <c r="BP268" s="1" t="s">
        <v>2523</v>
      </c>
      <c r="BQ268" s="1" t="s">
        <v>770</v>
      </c>
      <c r="BR268" s="1" t="s">
        <v>3318</v>
      </c>
      <c r="BS268" s="1" t="s">
        <v>771</v>
      </c>
      <c r="BT268" s="1" t="s">
        <v>4177</v>
      </c>
    </row>
    <row r="269" spans="1:72" ht="13.5" customHeight="1">
      <c r="A269" s="6" t="str">
        <f t="shared" si="17"/>
        <v>1837_옥포면_0020</v>
      </c>
      <c r="B269" s="2">
        <v>1837</v>
      </c>
      <c r="C269" s="2" t="s">
        <v>4178</v>
      </c>
      <c r="D269" s="2" t="s">
        <v>3422</v>
      </c>
      <c r="E269" s="2">
        <v>268</v>
      </c>
      <c r="F269" s="1">
        <v>1</v>
      </c>
      <c r="G269" s="1" t="s">
        <v>3420</v>
      </c>
      <c r="H269" s="1" t="s">
        <v>3421</v>
      </c>
      <c r="I269" s="1">
        <v>13</v>
      </c>
      <c r="L269" s="1">
        <v>7</v>
      </c>
      <c r="M269" s="2" t="s">
        <v>3696</v>
      </c>
      <c r="N269" s="2" t="s">
        <v>3697</v>
      </c>
      <c r="S269" s="1" t="s">
        <v>48</v>
      </c>
      <c r="T269" s="1" t="s">
        <v>1911</v>
      </c>
      <c r="W269" s="1" t="s">
        <v>63</v>
      </c>
      <c r="X269" s="1" t="s">
        <v>1965</v>
      </c>
      <c r="Y269" s="1" t="s">
        <v>50</v>
      </c>
      <c r="Z269" s="1" t="s">
        <v>1995</v>
      </c>
      <c r="AC269" s="1">
        <v>25</v>
      </c>
      <c r="AD269" s="1" t="s">
        <v>123</v>
      </c>
      <c r="AE269" s="1" t="s">
        <v>2440</v>
      </c>
      <c r="AJ269" s="1" t="s">
        <v>52</v>
      </c>
      <c r="AK269" s="1" t="s">
        <v>2466</v>
      </c>
      <c r="AL269" s="1" t="s">
        <v>133</v>
      </c>
      <c r="AM269" s="1" t="s">
        <v>2480</v>
      </c>
      <c r="AT269" s="1" t="s">
        <v>42</v>
      </c>
      <c r="AU269" s="1" t="s">
        <v>2523</v>
      </c>
      <c r="AV269" s="1" t="s">
        <v>772</v>
      </c>
      <c r="AW269" s="1" t="s">
        <v>2693</v>
      </c>
      <c r="BG269" s="1" t="s">
        <v>42</v>
      </c>
      <c r="BH269" s="1" t="s">
        <v>2523</v>
      </c>
      <c r="BI269" s="1" t="s">
        <v>773</v>
      </c>
      <c r="BJ269" s="1" t="s">
        <v>2932</v>
      </c>
      <c r="BK269" s="1" t="s">
        <v>42</v>
      </c>
      <c r="BL269" s="1" t="s">
        <v>2523</v>
      </c>
      <c r="BM269" s="1" t="s">
        <v>774</v>
      </c>
      <c r="BN269" s="1" t="s">
        <v>3131</v>
      </c>
      <c r="BO269" s="1" t="s">
        <v>42</v>
      </c>
      <c r="BP269" s="1" t="s">
        <v>2523</v>
      </c>
      <c r="BQ269" s="1" t="s">
        <v>775</v>
      </c>
      <c r="BR269" s="1" t="s">
        <v>3580</v>
      </c>
      <c r="BS269" s="1" t="s">
        <v>643</v>
      </c>
      <c r="BT269" s="1" t="s">
        <v>2498</v>
      </c>
    </row>
    <row r="270" spans="1:31" ht="13.5" customHeight="1">
      <c r="A270" s="6" t="str">
        <f t="shared" si="17"/>
        <v>1837_옥포면_0020</v>
      </c>
      <c r="B270" s="2">
        <v>1837</v>
      </c>
      <c r="C270" s="2" t="s">
        <v>3933</v>
      </c>
      <c r="D270" s="2" t="s">
        <v>3422</v>
      </c>
      <c r="E270" s="2">
        <v>269</v>
      </c>
      <c r="F270" s="1">
        <v>1</v>
      </c>
      <c r="G270" s="1" t="s">
        <v>3420</v>
      </c>
      <c r="H270" s="1" t="s">
        <v>3421</v>
      </c>
      <c r="I270" s="1">
        <v>13</v>
      </c>
      <c r="L270" s="1">
        <v>7</v>
      </c>
      <c r="M270" s="2" t="s">
        <v>3696</v>
      </c>
      <c r="N270" s="2" t="s">
        <v>3697</v>
      </c>
      <c r="T270" s="1" t="s">
        <v>4001</v>
      </c>
      <c r="U270" s="1" t="s">
        <v>67</v>
      </c>
      <c r="V270" s="1" t="s">
        <v>1927</v>
      </c>
      <c r="Y270" s="1" t="s">
        <v>776</v>
      </c>
      <c r="Z270" s="1" t="s">
        <v>2252</v>
      </c>
      <c r="AC270" s="1">
        <v>20</v>
      </c>
      <c r="AD270" s="1" t="s">
        <v>87</v>
      </c>
      <c r="AE270" s="1" t="s">
        <v>2418</v>
      </c>
    </row>
    <row r="271" spans="1:72" ht="13.5" customHeight="1">
      <c r="A271" s="6" t="str">
        <f t="shared" si="17"/>
        <v>1837_옥포면_0020</v>
      </c>
      <c r="B271" s="2">
        <v>1837</v>
      </c>
      <c r="C271" s="2" t="s">
        <v>4000</v>
      </c>
      <c r="D271" s="2" t="s">
        <v>3422</v>
      </c>
      <c r="E271" s="2">
        <v>270</v>
      </c>
      <c r="F271" s="1">
        <v>2</v>
      </c>
      <c r="G271" s="1" t="s">
        <v>777</v>
      </c>
      <c r="H271" s="1" t="s">
        <v>1861</v>
      </c>
      <c r="I271" s="1">
        <v>1</v>
      </c>
      <c r="J271" s="1" t="s">
        <v>778</v>
      </c>
      <c r="K271" s="1" t="s">
        <v>4179</v>
      </c>
      <c r="L271" s="1">
        <v>1</v>
      </c>
      <c r="M271" s="2" t="s">
        <v>3698</v>
      </c>
      <c r="N271" s="2" t="s">
        <v>3699</v>
      </c>
      <c r="O271" s="1" t="s">
        <v>6</v>
      </c>
      <c r="P271" s="1" t="s">
        <v>1888</v>
      </c>
      <c r="T271" s="1" t="s">
        <v>3977</v>
      </c>
      <c r="U271" s="1" t="s">
        <v>169</v>
      </c>
      <c r="V271" s="1" t="s">
        <v>1929</v>
      </c>
      <c r="W271" s="1" t="s">
        <v>88</v>
      </c>
      <c r="X271" s="1" t="s">
        <v>4180</v>
      </c>
      <c r="Y271" s="1" t="s">
        <v>779</v>
      </c>
      <c r="Z271" s="1" t="s">
        <v>2251</v>
      </c>
      <c r="AC271" s="1">
        <v>52</v>
      </c>
      <c r="AD271" s="1" t="s">
        <v>279</v>
      </c>
      <c r="AE271" s="1" t="s">
        <v>2400</v>
      </c>
      <c r="AJ271" s="1" t="s">
        <v>17</v>
      </c>
      <c r="AK271" s="1" t="s">
        <v>2467</v>
      </c>
      <c r="AL271" s="1" t="s">
        <v>58</v>
      </c>
      <c r="AM271" s="1" t="s">
        <v>2461</v>
      </c>
      <c r="AT271" s="1" t="s">
        <v>169</v>
      </c>
      <c r="AU271" s="1" t="s">
        <v>1929</v>
      </c>
      <c r="AV271" s="1" t="s">
        <v>780</v>
      </c>
      <c r="AW271" s="1" t="s">
        <v>2692</v>
      </c>
      <c r="BG271" s="1" t="s">
        <v>169</v>
      </c>
      <c r="BH271" s="1" t="s">
        <v>1929</v>
      </c>
      <c r="BI271" s="1" t="s">
        <v>781</v>
      </c>
      <c r="BJ271" s="1" t="s">
        <v>2931</v>
      </c>
      <c r="BK271" s="1" t="s">
        <v>169</v>
      </c>
      <c r="BL271" s="1" t="s">
        <v>1929</v>
      </c>
      <c r="BM271" s="1" t="s">
        <v>782</v>
      </c>
      <c r="BN271" s="1" t="s">
        <v>3044</v>
      </c>
      <c r="BO271" s="1" t="s">
        <v>169</v>
      </c>
      <c r="BP271" s="1" t="s">
        <v>1929</v>
      </c>
      <c r="BQ271" s="1" t="s">
        <v>783</v>
      </c>
      <c r="BR271" s="1" t="s">
        <v>3317</v>
      </c>
      <c r="BS271" s="1" t="s">
        <v>784</v>
      </c>
      <c r="BT271" s="1" t="s">
        <v>2478</v>
      </c>
    </row>
    <row r="272" spans="1:72" ht="13.5" customHeight="1">
      <c r="A272" s="6" t="str">
        <f t="shared" si="17"/>
        <v>1837_옥포면_0020</v>
      </c>
      <c r="B272" s="2">
        <v>1837</v>
      </c>
      <c r="C272" s="2" t="s">
        <v>4025</v>
      </c>
      <c r="D272" s="2" t="s">
        <v>3422</v>
      </c>
      <c r="E272" s="2">
        <v>271</v>
      </c>
      <c r="F272" s="1">
        <v>2</v>
      </c>
      <c r="G272" s="1" t="s">
        <v>777</v>
      </c>
      <c r="H272" s="1" t="s">
        <v>1861</v>
      </c>
      <c r="I272" s="1">
        <v>1</v>
      </c>
      <c r="L272" s="1">
        <v>1</v>
      </c>
      <c r="M272" s="2" t="s">
        <v>3698</v>
      </c>
      <c r="N272" s="2" t="s">
        <v>3699</v>
      </c>
      <c r="S272" s="1" t="s">
        <v>48</v>
      </c>
      <c r="T272" s="1" t="s">
        <v>1911</v>
      </c>
      <c r="W272" s="1" t="s">
        <v>63</v>
      </c>
      <c r="X272" s="1" t="s">
        <v>1965</v>
      </c>
      <c r="Y272" s="1" t="s">
        <v>10</v>
      </c>
      <c r="Z272" s="1" t="s">
        <v>1981</v>
      </c>
      <c r="AC272" s="1">
        <v>52</v>
      </c>
      <c r="AD272" s="1" t="s">
        <v>279</v>
      </c>
      <c r="AE272" s="1" t="s">
        <v>2400</v>
      </c>
      <c r="AJ272" s="1" t="s">
        <v>17</v>
      </c>
      <c r="AK272" s="1" t="s">
        <v>2467</v>
      </c>
      <c r="AL272" s="1" t="s">
        <v>133</v>
      </c>
      <c r="AM272" s="1" t="s">
        <v>2480</v>
      </c>
      <c r="AT272" s="1" t="s">
        <v>169</v>
      </c>
      <c r="AU272" s="1" t="s">
        <v>1929</v>
      </c>
      <c r="AV272" s="1" t="s">
        <v>785</v>
      </c>
      <c r="AW272" s="1" t="s">
        <v>2691</v>
      </c>
      <c r="BG272" s="1" t="s">
        <v>169</v>
      </c>
      <c r="BH272" s="1" t="s">
        <v>1929</v>
      </c>
      <c r="BI272" s="1" t="s">
        <v>786</v>
      </c>
      <c r="BJ272" s="1" t="s">
        <v>2930</v>
      </c>
      <c r="BK272" s="1" t="s">
        <v>169</v>
      </c>
      <c r="BL272" s="1" t="s">
        <v>1929</v>
      </c>
      <c r="BM272" s="1" t="s">
        <v>787</v>
      </c>
      <c r="BN272" s="1" t="s">
        <v>3130</v>
      </c>
      <c r="BO272" s="1" t="s">
        <v>169</v>
      </c>
      <c r="BP272" s="1" t="s">
        <v>1929</v>
      </c>
      <c r="BQ272" s="1" t="s">
        <v>538</v>
      </c>
      <c r="BR272" s="1" t="s">
        <v>3505</v>
      </c>
      <c r="BS272" s="1" t="s">
        <v>100</v>
      </c>
      <c r="BT272" s="1" t="s">
        <v>3468</v>
      </c>
    </row>
    <row r="273" spans="1:72" ht="13.5" customHeight="1">
      <c r="A273" s="6" t="str">
        <f t="shared" si="17"/>
        <v>1837_옥포면_0020</v>
      </c>
      <c r="B273" s="2">
        <v>1837</v>
      </c>
      <c r="C273" s="2" t="s">
        <v>4099</v>
      </c>
      <c r="D273" s="2" t="s">
        <v>3422</v>
      </c>
      <c r="E273" s="2">
        <v>272</v>
      </c>
      <c r="F273" s="1">
        <v>2</v>
      </c>
      <c r="G273" s="1" t="s">
        <v>777</v>
      </c>
      <c r="H273" s="1" t="s">
        <v>1861</v>
      </c>
      <c r="I273" s="1">
        <v>1</v>
      </c>
      <c r="L273" s="1">
        <v>2</v>
      </c>
      <c r="M273" s="2" t="s">
        <v>778</v>
      </c>
      <c r="N273" s="2" t="s">
        <v>3426</v>
      </c>
      <c r="T273" s="1" t="s">
        <v>4181</v>
      </c>
      <c r="U273" s="1" t="s">
        <v>37</v>
      </c>
      <c r="V273" s="1" t="s">
        <v>1928</v>
      </c>
      <c r="W273" s="1" t="s">
        <v>94</v>
      </c>
      <c r="X273" s="1" t="s">
        <v>4182</v>
      </c>
      <c r="Y273" s="1" t="s">
        <v>788</v>
      </c>
      <c r="Z273" s="1" t="s">
        <v>2250</v>
      </c>
      <c r="AC273" s="1">
        <v>61</v>
      </c>
      <c r="AD273" s="1" t="s">
        <v>442</v>
      </c>
      <c r="AE273" s="1" t="s">
        <v>2420</v>
      </c>
      <c r="AJ273" s="1" t="s">
        <v>17</v>
      </c>
      <c r="AK273" s="1" t="s">
        <v>2467</v>
      </c>
      <c r="AL273" s="1" t="s">
        <v>95</v>
      </c>
      <c r="AM273" s="1" t="s">
        <v>2510</v>
      </c>
      <c r="AT273" s="1" t="s">
        <v>42</v>
      </c>
      <c r="AU273" s="1" t="s">
        <v>2523</v>
      </c>
      <c r="AV273" s="1" t="s">
        <v>789</v>
      </c>
      <c r="AW273" s="1" t="s">
        <v>2687</v>
      </c>
      <c r="BG273" s="1" t="s">
        <v>42</v>
      </c>
      <c r="BH273" s="1" t="s">
        <v>2523</v>
      </c>
      <c r="BI273" s="1" t="s">
        <v>790</v>
      </c>
      <c r="BJ273" s="1" t="s">
        <v>2928</v>
      </c>
      <c r="BK273" s="1" t="s">
        <v>42</v>
      </c>
      <c r="BL273" s="1" t="s">
        <v>2523</v>
      </c>
      <c r="BM273" s="1" t="s">
        <v>791</v>
      </c>
      <c r="BN273" s="1" t="s">
        <v>3127</v>
      </c>
      <c r="BO273" s="1" t="s">
        <v>42</v>
      </c>
      <c r="BP273" s="1" t="s">
        <v>2523</v>
      </c>
      <c r="BQ273" s="1" t="s">
        <v>792</v>
      </c>
      <c r="BR273" s="1" t="s">
        <v>3313</v>
      </c>
      <c r="BS273" s="1" t="s">
        <v>793</v>
      </c>
      <c r="BT273" s="1" t="s">
        <v>3399</v>
      </c>
    </row>
    <row r="274" spans="1:72" ht="13.5" customHeight="1">
      <c r="A274" s="6" t="str">
        <f t="shared" si="17"/>
        <v>1837_옥포면_0020</v>
      </c>
      <c r="B274" s="2">
        <v>1837</v>
      </c>
      <c r="C274" s="2" t="s">
        <v>3904</v>
      </c>
      <c r="D274" s="2" t="s">
        <v>3422</v>
      </c>
      <c r="E274" s="2">
        <v>273</v>
      </c>
      <c r="F274" s="1">
        <v>2</v>
      </c>
      <c r="G274" s="1" t="s">
        <v>777</v>
      </c>
      <c r="H274" s="1" t="s">
        <v>1861</v>
      </c>
      <c r="I274" s="1">
        <v>1</v>
      </c>
      <c r="L274" s="1">
        <v>2</v>
      </c>
      <c r="M274" s="2" t="s">
        <v>778</v>
      </c>
      <c r="N274" s="2" t="s">
        <v>3426</v>
      </c>
      <c r="S274" s="1" t="s">
        <v>48</v>
      </c>
      <c r="T274" s="1" t="s">
        <v>1911</v>
      </c>
      <c r="W274" s="1" t="s">
        <v>94</v>
      </c>
      <c r="X274" s="1" t="s">
        <v>4182</v>
      </c>
      <c r="Y274" s="1" t="s">
        <v>50</v>
      </c>
      <c r="Z274" s="1" t="s">
        <v>1995</v>
      </c>
      <c r="AC274" s="1">
        <v>57</v>
      </c>
      <c r="AD274" s="1" t="s">
        <v>547</v>
      </c>
      <c r="AE274" s="1" t="s">
        <v>2415</v>
      </c>
      <c r="AJ274" s="1" t="s">
        <v>52</v>
      </c>
      <c r="AK274" s="1" t="s">
        <v>2466</v>
      </c>
      <c r="AL274" s="1" t="s">
        <v>100</v>
      </c>
      <c r="AM274" s="1" t="s">
        <v>3468</v>
      </c>
      <c r="AT274" s="1" t="s">
        <v>42</v>
      </c>
      <c r="AU274" s="1" t="s">
        <v>2523</v>
      </c>
      <c r="AV274" s="1" t="s">
        <v>794</v>
      </c>
      <c r="AW274" s="1" t="s">
        <v>2680</v>
      </c>
      <c r="BG274" s="1" t="s">
        <v>42</v>
      </c>
      <c r="BH274" s="1" t="s">
        <v>2523</v>
      </c>
      <c r="BI274" s="1" t="s">
        <v>795</v>
      </c>
      <c r="BJ274" s="1" t="s">
        <v>2920</v>
      </c>
      <c r="BK274" s="1" t="s">
        <v>42</v>
      </c>
      <c r="BL274" s="1" t="s">
        <v>2523</v>
      </c>
      <c r="BM274" s="1" t="s">
        <v>131</v>
      </c>
      <c r="BN274" s="1" t="s">
        <v>2611</v>
      </c>
      <c r="BO274" s="1" t="s">
        <v>42</v>
      </c>
      <c r="BP274" s="1" t="s">
        <v>2523</v>
      </c>
      <c r="BQ274" s="1" t="s">
        <v>796</v>
      </c>
      <c r="BR274" s="1" t="s">
        <v>3316</v>
      </c>
      <c r="BS274" s="1" t="s">
        <v>76</v>
      </c>
      <c r="BT274" s="1" t="s">
        <v>2494</v>
      </c>
    </row>
    <row r="275" spans="1:31" ht="13.5" customHeight="1">
      <c r="A275" s="6" t="str">
        <f aca="true" t="shared" si="18" ref="A275:A294">HYPERLINK("http://kyu.snu.ac.kr/sdhj/index.jsp?type=hj/GK14719_00IH_0001_0021.jpg","1837_옥포면_0021")</f>
        <v>1837_옥포면_0021</v>
      </c>
      <c r="B275" s="2">
        <v>1837</v>
      </c>
      <c r="C275" s="2" t="s">
        <v>4031</v>
      </c>
      <c r="D275" s="2" t="s">
        <v>3422</v>
      </c>
      <c r="E275" s="2">
        <v>274</v>
      </c>
      <c r="F275" s="1">
        <v>2</v>
      </c>
      <c r="G275" s="1" t="s">
        <v>777</v>
      </c>
      <c r="H275" s="1" t="s">
        <v>1861</v>
      </c>
      <c r="I275" s="1">
        <v>1</v>
      </c>
      <c r="L275" s="1">
        <v>2</v>
      </c>
      <c r="M275" s="2" t="s">
        <v>778</v>
      </c>
      <c r="N275" s="2" t="s">
        <v>3426</v>
      </c>
      <c r="S275" s="1" t="s">
        <v>59</v>
      </c>
      <c r="T275" s="1" t="s">
        <v>1912</v>
      </c>
      <c r="U275" s="1" t="s">
        <v>37</v>
      </c>
      <c r="V275" s="1" t="s">
        <v>1928</v>
      </c>
      <c r="Y275" s="1" t="s">
        <v>797</v>
      </c>
      <c r="Z275" s="1" t="s">
        <v>2249</v>
      </c>
      <c r="AC275" s="1">
        <v>38</v>
      </c>
      <c r="AD275" s="1" t="s">
        <v>103</v>
      </c>
      <c r="AE275" s="1" t="s">
        <v>2422</v>
      </c>
    </row>
    <row r="276" spans="1:31" ht="13.5" customHeight="1">
      <c r="A276" s="6" t="str">
        <f t="shared" si="18"/>
        <v>1837_옥포면_0021</v>
      </c>
      <c r="B276" s="2">
        <v>1837</v>
      </c>
      <c r="C276" s="2" t="s">
        <v>4077</v>
      </c>
      <c r="D276" s="2" t="s">
        <v>3422</v>
      </c>
      <c r="E276" s="2">
        <v>275</v>
      </c>
      <c r="F276" s="1">
        <v>2</v>
      </c>
      <c r="G276" s="1" t="s">
        <v>777</v>
      </c>
      <c r="H276" s="1" t="s">
        <v>1861</v>
      </c>
      <c r="I276" s="1">
        <v>1</v>
      </c>
      <c r="L276" s="1">
        <v>2</v>
      </c>
      <c r="M276" s="2" t="s">
        <v>778</v>
      </c>
      <c r="N276" s="2" t="s">
        <v>3426</v>
      </c>
      <c r="S276" s="1" t="s">
        <v>62</v>
      </c>
      <c r="T276" s="1" t="s">
        <v>1917</v>
      </c>
      <c r="W276" s="1" t="s">
        <v>798</v>
      </c>
      <c r="X276" s="1" t="s">
        <v>1967</v>
      </c>
      <c r="Y276" s="1" t="s">
        <v>50</v>
      </c>
      <c r="Z276" s="1" t="s">
        <v>1995</v>
      </c>
      <c r="AC276" s="1">
        <v>38</v>
      </c>
      <c r="AD276" s="1" t="s">
        <v>103</v>
      </c>
      <c r="AE276" s="1" t="s">
        <v>2422</v>
      </c>
    </row>
    <row r="277" spans="1:31" ht="13.5" customHeight="1">
      <c r="A277" s="6" t="str">
        <f t="shared" si="18"/>
        <v>1837_옥포면_0021</v>
      </c>
      <c r="B277" s="2">
        <v>1837</v>
      </c>
      <c r="C277" s="2" t="s">
        <v>4077</v>
      </c>
      <c r="D277" s="2" t="s">
        <v>3422</v>
      </c>
      <c r="E277" s="2">
        <v>276</v>
      </c>
      <c r="F277" s="1">
        <v>2</v>
      </c>
      <c r="G277" s="1" t="s">
        <v>777</v>
      </c>
      <c r="H277" s="1" t="s">
        <v>1861</v>
      </c>
      <c r="I277" s="1">
        <v>1</v>
      </c>
      <c r="L277" s="1">
        <v>2</v>
      </c>
      <c r="M277" s="2" t="s">
        <v>778</v>
      </c>
      <c r="N277" s="2" t="s">
        <v>3426</v>
      </c>
      <c r="T277" s="1" t="s">
        <v>4183</v>
      </c>
      <c r="U277" s="1" t="s">
        <v>67</v>
      </c>
      <c r="V277" s="1" t="s">
        <v>1927</v>
      </c>
      <c r="Y277" s="1" t="s">
        <v>799</v>
      </c>
      <c r="Z277" s="1" t="s">
        <v>2248</v>
      </c>
      <c r="AC277" s="1">
        <v>41</v>
      </c>
      <c r="AD277" s="1" t="s">
        <v>85</v>
      </c>
      <c r="AE277" s="1" t="s">
        <v>2396</v>
      </c>
    </row>
    <row r="278" spans="1:31" ht="13.5" customHeight="1">
      <c r="A278" s="6" t="str">
        <f t="shared" si="18"/>
        <v>1837_옥포면_0021</v>
      </c>
      <c r="B278" s="2">
        <v>1837</v>
      </c>
      <c r="C278" s="2" t="s">
        <v>4077</v>
      </c>
      <c r="D278" s="2" t="s">
        <v>3422</v>
      </c>
      <c r="E278" s="2">
        <v>277</v>
      </c>
      <c r="F278" s="1">
        <v>2</v>
      </c>
      <c r="G278" s="1" t="s">
        <v>777</v>
      </c>
      <c r="H278" s="1" t="s">
        <v>1861</v>
      </c>
      <c r="I278" s="1">
        <v>1</v>
      </c>
      <c r="L278" s="1">
        <v>2</v>
      </c>
      <c r="M278" s="2" t="s">
        <v>778</v>
      </c>
      <c r="N278" s="2" t="s">
        <v>3426</v>
      </c>
      <c r="T278" s="1" t="s">
        <v>4183</v>
      </c>
      <c r="U278" s="1" t="s">
        <v>67</v>
      </c>
      <c r="V278" s="1" t="s">
        <v>1927</v>
      </c>
      <c r="Y278" s="1" t="s">
        <v>800</v>
      </c>
      <c r="Z278" s="1" t="s">
        <v>2247</v>
      </c>
      <c r="AC278" s="1">
        <v>30</v>
      </c>
      <c r="AD278" s="1" t="s">
        <v>461</v>
      </c>
      <c r="AE278" s="1" t="s">
        <v>2035</v>
      </c>
    </row>
    <row r="279" spans="1:72" ht="13.5" customHeight="1">
      <c r="A279" s="6" t="str">
        <f t="shared" si="18"/>
        <v>1837_옥포면_0021</v>
      </c>
      <c r="B279" s="2">
        <v>1837</v>
      </c>
      <c r="C279" s="2" t="s">
        <v>4077</v>
      </c>
      <c r="D279" s="2" t="s">
        <v>3422</v>
      </c>
      <c r="E279" s="2">
        <v>278</v>
      </c>
      <c r="F279" s="1">
        <v>2</v>
      </c>
      <c r="G279" s="1" t="s">
        <v>777</v>
      </c>
      <c r="H279" s="1" t="s">
        <v>1861</v>
      </c>
      <c r="I279" s="1">
        <v>1</v>
      </c>
      <c r="L279" s="1">
        <v>3</v>
      </c>
      <c r="M279" s="2" t="s">
        <v>3700</v>
      </c>
      <c r="N279" s="2" t="s">
        <v>3701</v>
      </c>
      <c r="T279" s="1" t="s">
        <v>4008</v>
      </c>
      <c r="U279" s="1" t="s">
        <v>37</v>
      </c>
      <c r="V279" s="1" t="s">
        <v>1928</v>
      </c>
      <c r="W279" s="1" t="s">
        <v>88</v>
      </c>
      <c r="X279" s="1" t="s">
        <v>4184</v>
      </c>
      <c r="Y279" s="1" t="s">
        <v>801</v>
      </c>
      <c r="Z279" s="1" t="s">
        <v>2246</v>
      </c>
      <c r="AC279" s="1">
        <v>50</v>
      </c>
      <c r="AD279" s="1" t="s">
        <v>199</v>
      </c>
      <c r="AE279" s="1" t="s">
        <v>2413</v>
      </c>
      <c r="AJ279" s="1" t="s">
        <v>17</v>
      </c>
      <c r="AK279" s="1" t="s">
        <v>2467</v>
      </c>
      <c r="AL279" s="1" t="s">
        <v>135</v>
      </c>
      <c r="AM279" s="1" t="s">
        <v>2489</v>
      </c>
      <c r="AT279" s="1" t="s">
        <v>42</v>
      </c>
      <c r="AU279" s="1" t="s">
        <v>2523</v>
      </c>
      <c r="AV279" s="1" t="s">
        <v>802</v>
      </c>
      <c r="AW279" s="1" t="s">
        <v>2690</v>
      </c>
      <c r="BG279" s="1" t="s">
        <v>42</v>
      </c>
      <c r="BH279" s="1" t="s">
        <v>2523</v>
      </c>
      <c r="BI279" s="1" t="s">
        <v>803</v>
      </c>
      <c r="BJ279" s="1" t="s">
        <v>2898</v>
      </c>
      <c r="BK279" s="1" t="s">
        <v>804</v>
      </c>
      <c r="BL279" s="1" t="s">
        <v>2781</v>
      </c>
      <c r="BM279" s="1" t="s">
        <v>805</v>
      </c>
      <c r="BN279" s="1" t="s">
        <v>2911</v>
      </c>
      <c r="BO279" s="1" t="s">
        <v>42</v>
      </c>
      <c r="BP279" s="1" t="s">
        <v>2523</v>
      </c>
      <c r="BQ279" s="1" t="s">
        <v>806</v>
      </c>
      <c r="BR279" s="1" t="s">
        <v>3491</v>
      </c>
      <c r="BS279" s="1" t="s">
        <v>100</v>
      </c>
      <c r="BT279" s="1" t="s">
        <v>3468</v>
      </c>
    </row>
    <row r="280" spans="1:72" ht="13.5" customHeight="1">
      <c r="A280" s="6" t="str">
        <f t="shared" si="18"/>
        <v>1837_옥포면_0021</v>
      </c>
      <c r="B280" s="2">
        <v>1837</v>
      </c>
      <c r="C280" s="2" t="s">
        <v>4185</v>
      </c>
      <c r="D280" s="2" t="s">
        <v>3422</v>
      </c>
      <c r="E280" s="2">
        <v>279</v>
      </c>
      <c r="F280" s="1">
        <v>2</v>
      </c>
      <c r="G280" s="1" t="s">
        <v>777</v>
      </c>
      <c r="H280" s="1" t="s">
        <v>1861</v>
      </c>
      <c r="I280" s="1">
        <v>1</v>
      </c>
      <c r="L280" s="1">
        <v>3</v>
      </c>
      <c r="M280" s="2" t="s">
        <v>3700</v>
      </c>
      <c r="N280" s="2" t="s">
        <v>3701</v>
      </c>
      <c r="S280" s="1" t="s">
        <v>48</v>
      </c>
      <c r="T280" s="1" t="s">
        <v>1911</v>
      </c>
      <c r="W280" s="1" t="s">
        <v>94</v>
      </c>
      <c r="X280" s="1" t="s">
        <v>4186</v>
      </c>
      <c r="Y280" s="1" t="s">
        <v>50</v>
      </c>
      <c r="Z280" s="1" t="s">
        <v>1995</v>
      </c>
      <c r="AC280" s="1">
        <v>51</v>
      </c>
      <c r="AD280" s="1" t="s">
        <v>807</v>
      </c>
      <c r="AE280" s="1" t="s">
        <v>2406</v>
      </c>
      <c r="AJ280" s="1" t="s">
        <v>52</v>
      </c>
      <c r="AK280" s="1" t="s">
        <v>2466</v>
      </c>
      <c r="AL280" s="1" t="s">
        <v>135</v>
      </c>
      <c r="AM280" s="1" t="s">
        <v>2489</v>
      </c>
      <c r="AT280" s="1" t="s">
        <v>42</v>
      </c>
      <c r="AU280" s="1" t="s">
        <v>2523</v>
      </c>
      <c r="AV280" s="1" t="s">
        <v>808</v>
      </c>
      <c r="AW280" s="1" t="s">
        <v>4187</v>
      </c>
      <c r="BG280" s="1" t="s">
        <v>42</v>
      </c>
      <c r="BH280" s="1" t="s">
        <v>2523</v>
      </c>
      <c r="BI280" s="1" t="s">
        <v>809</v>
      </c>
      <c r="BJ280" s="1" t="s">
        <v>2929</v>
      </c>
      <c r="BK280" s="1" t="s">
        <v>42</v>
      </c>
      <c r="BL280" s="1" t="s">
        <v>2523</v>
      </c>
      <c r="BM280" s="1" t="s">
        <v>810</v>
      </c>
      <c r="BN280" s="1" t="s">
        <v>3129</v>
      </c>
      <c r="BO280" s="1" t="s">
        <v>42</v>
      </c>
      <c r="BP280" s="1" t="s">
        <v>2523</v>
      </c>
      <c r="BQ280" s="1" t="s">
        <v>811</v>
      </c>
      <c r="BR280" s="1" t="s">
        <v>3315</v>
      </c>
      <c r="BS280" s="1" t="s">
        <v>164</v>
      </c>
      <c r="BT280" s="1" t="s">
        <v>2469</v>
      </c>
    </row>
    <row r="281" spans="1:31" ht="13.5" customHeight="1">
      <c r="A281" s="6" t="str">
        <f t="shared" si="18"/>
        <v>1837_옥포면_0021</v>
      </c>
      <c r="B281" s="2">
        <v>1837</v>
      </c>
      <c r="C281" s="2" t="s">
        <v>3963</v>
      </c>
      <c r="D281" s="2" t="s">
        <v>3422</v>
      </c>
      <c r="E281" s="2">
        <v>280</v>
      </c>
      <c r="F281" s="1">
        <v>2</v>
      </c>
      <c r="G281" s="1" t="s">
        <v>777</v>
      </c>
      <c r="H281" s="1" t="s">
        <v>1861</v>
      </c>
      <c r="I281" s="1">
        <v>1</v>
      </c>
      <c r="L281" s="1">
        <v>3</v>
      </c>
      <c r="M281" s="2" t="s">
        <v>3700</v>
      </c>
      <c r="N281" s="2" t="s">
        <v>3701</v>
      </c>
      <c r="S281" s="1" t="s">
        <v>59</v>
      </c>
      <c r="T281" s="1" t="s">
        <v>1912</v>
      </c>
      <c r="U281" s="1" t="s">
        <v>37</v>
      </c>
      <c r="V281" s="1" t="s">
        <v>1928</v>
      </c>
      <c r="Y281" s="1" t="s">
        <v>812</v>
      </c>
      <c r="Z281" s="1" t="s">
        <v>2245</v>
      </c>
      <c r="AC281" s="1">
        <v>20</v>
      </c>
      <c r="AD281" s="1" t="s">
        <v>87</v>
      </c>
      <c r="AE281" s="1" t="s">
        <v>2418</v>
      </c>
    </row>
    <row r="282" spans="1:33" ht="13.5" customHeight="1">
      <c r="A282" s="6" t="str">
        <f t="shared" si="18"/>
        <v>1837_옥포면_0021</v>
      </c>
      <c r="B282" s="2">
        <v>1837</v>
      </c>
      <c r="C282" s="2" t="s">
        <v>3933</v>
      </c>
      <c r="D282" s="2" t="s">
        <v>3422</v>
      </c>
      <c r="E282" s="2">
        <v>281</v>
      </c>
      <c r="F282" s="1">
        <v>2</v>
      </c>
      <c r="G282" s="1" t="s">
        <v>777</v>
      </c>
      <c r="H282" s="1" t="s">
        <v>1861</v>
      </c>
      <c r="I282" s="1">
        <v>1</v>
      </c>
      <c r="L282" s="1">
        <v>3</v>
      </c>
      <c r="M282" s="2" t="s">
        <v>3700</v>
      </c>
      <c r="N282" s="2" t="s">
        <v>3701</v>
      </c>
      <c r="S282" s="1" t="s">
        <v>62</v>
      </c>
      <c r="T282" s="1" t="s">
        <v>1917</v>
      </c>
      <c r="W282" s="1" t="s">
        <v>94</v>
      </c>
      <c r="X282" s="1" t="s">
        <v>4186</v>
      </c>
      <c r="Y282" s="1" t="s">
        <v>50</v>
      </c>
      <c r="Z282" s="1" t="s">
        <v>1995</v>
      </c>
      <c r="AC282" s="1">
        <v>21</v>
      </c>
      <c r="AD282" s="1" t="s">
        <v>125</v>
      </c>
      <c r="AE282" s="1" t="s">
        <v>2405</v>
      </c>
      <c r="AF282" s="1" t="s">
        <v>338</v>
      </c>
      <c r="AG282" s="1" t="s">
        <v>2455</v>
      </c>
    </row>
    <row r="283" spans="1:31" ht="13.5" customHeight="1">
      <c r="A283" s="6" t="str">
        <f t="shared" si="18"/>
        <v>1837_옥포면_0021</v>
      </c>
      <c r="B283" s="2">
        <v>1837</v>
      </c>
      <c r="C283" s="2" t="s">
        <v>3933</v>
      </c>
      <c r="D283" s="2" t="s">
        <v>3422</v>
      </c>
      <c r="E283" s="2">
        <v>282</v>
      </c>
      <c r="F283" s="1">
        <v>2</v>
      </c>
      <c r="G283" s="1" t="s">
        <v>777</v>
      </c>
      <c r="H283" s="1" t="s">
        <v>1861</v>
      </c>
      <c r="I283" s="1">
        <v>1</v>
      </c>
      <c r="L283" s="1">
        <v>3</v>
      </c>
      <c r="M283" s="2" t="s">
        <v>3700</v>
      </c>
      <c r="N283" s="2" t="s">
        <v>3701</v>
      </c>
      <c r="T283" s="1" t="s">
        <v>4012</v>
      </c>
      <c r="U283" s="1" t="s">
        <v>67</v>
      </c>
      <c r="V283" s="1" t="s">
        <v>1927</v>
      </c>
      <c r="Y283" s="1" t="s">
        <v>813</v>
      </c>
      <c r="Z283" s="1" t="s">
        <v>2244</v>
      </c>
      <c r="AC283" s="1">
        <v>28</v>
      </c>
      <c r="AD283" s="1" t="s">
        <v>446</v>
      </c>
      <c r="AE283" s="1" t="s">
        <v>2424</v>
      </c>
    </row>
    <row r="284" spans="1:31" ht="13.5" customHeight="1">
      <c r="A284" s="6" t="str">
        <f t="shared" si="18"/>
        <v>1837_옥포면_0021</v>
      </c>
      <c r="B284" s="2">
        <v>1837</v>
      </c>
      <c r="C284" s="2" t="s">
        <v>3933</v>
      </c>
      <c r="D284" s="2" t="s">
        <v>3422</v>
      </c>
      <c r="E284" s="2">
        <v>283</v>
      </c>
      <c r="F284" s="1">
        <v>2</v>
      </c>
      <c r="G284" s="1" t="s">
        <v>777</v>
      </c>
      <c r="H284" s="1" t="s">
        <v>1861</v>
      </c>
      <c r="I284" s="1">
        <v>1</v>
      </c>
      <c r="L284" s="1">
        <v>3</v>
      </c>
      <c r="M284" s="2" t="s">
        <v>3700</v>
      </c>
      <c r="N284" s="2" t="s">
        <v>3701</v>
      </c>
      <c r="T284" s="1" t="s">
        <v>4012</v>
      </c>
      <c r="U284" s="1" t="s">
        <v>67</v>
      </c>
      <c r="V284" s="1" t="s">
        <v>1927</v>
      </c>
      <c r="Y284" s="1" t="s">
        <v>814</v>
      </c>
      <c r="Z284" s="1" t="s">
        <v>2243</v>
      </c>
      <c r="AC284" s="1">
        <v>24</v>
      </c>
      <c r="AD284" s="1" t="s">
        <v>89</v>
      </c>
      <c r="AE284" s="1" t="s">
        <v>2409</v>
      </c>
    </row>
    <row r="285" spans="1:72" ht="13.5" customHeight="1">
      <c r="A285" s="6" t="str">
        <f t="shared" si="18"/>
        <v>1837_옥포면_0021</v>
      </c>
      <c r="B285" s="2">
        <v>1837</v>
      </c>
      <c r="C285" s="2" t="s">
        <v>3933</v>
      </c>
      <c r="D285" s="2" t="s">
        <v>3422</v>
      </c>
      <c r="E285" s="2">
        <v>284</v>
      </c>
      <c r="F285" s="1">
        <v>2</v>
      </c>
      <c r="G285" s="1" t="s">
        <v>777</v>
      </c>
      <c r="H285" s="1" t="s">
        <v>1861</v>
      </c>
      <c r="I285" s="1">
        <v>1</v>
      </c>
      <c r="L285" s="1">
        <v>4</v>
      </c>
      <c r="M285" s="2" t="s">
        <v>3702</v>
      </c>
      <c r="N285" s="2" t="s">
        <v>3703</v>
      </c>
      <c r="T285" s="1" t="s">
        <v>4076</v>
      </c>
      <c r="U285" s="1" t="s">
        <v>169</v>
      </c>
      <c r="V285" s="1" t="s">
        <v>1929</v>
      </c>
      <c r="W285" s="1" t="s">
        <v>94</v>
      </c>
      <c r="X285" s="1" t="s">
        <v>4188</v>
      </c>
      <c r="Y285" s="1" t="s">
        <v>815</v>
      </c>
      <c r="Z285" s="1" t="s">
        <v>2242</v>
      </c>
      <c r="AC285" s="1">
        <v>30</v>
      </c>
      <c r="AD285" s="1" t="s">
        <v>461</v>
      </c>
      <c r="AE285" s="1" t="s">
        <v>2035</v>
      </c>
      <c r="AJ285" s="1" t="s">
        <v>17</v>
      </c>
      <c r="AK285" s="1" t="s">
        <v>2467</v>
      </c>
      <c r="AL285" s="1" t="s">
        <v>100</v>
      </c>
      <c r="AM285" s="1" t="s">
        <v>3468</v>
      </c>
      <c r="AT285" s="1" t="s">
        <v>169</v>
      </c>
      <c r="AU285" s="1" t="s">
        <v>1929</v>
      </c>
      <c r="AV285" s="1" t="s">
        <v>816</v>
      </c>
      <c r="AW285" s="1" t="s">
        <v>2689</v>
      </c>
      <c r="BG285" s="1" t="s">
        <v>169</v>
      </c>
      <c r="BH285" s="1" t="s">
        <v>1929</v>
      </c>
      <c r="BI285" s="1" t="s">
        <v>817</v>
      </c>
      <c r="BJ285" s="1" t="s">
        <v>2907</v>
      </c>
      <c r="BK285" s="1" t="s">
        <v>169</v>
      </c>
      <c r="BL285" s="1" t="s">
        <v>1929</v>
      </c>
      <c r="BM285" s="1" t="s">
        <v>818</v>
      </c>
      <c r="BN285" s="1" t="s">
        <v>3110</v>
      </c>
      <c r="BO285" s="1" t="s">
        <v>169</v>
      </c>
      <c r="BP285" s="1" t="s">
        <v>1929</v>
      </c>
      <c r="BQ285" s="1" t="s">
        <v>819</v>
      </c>
      <c r="BR285" s="1" t="s">
        <v>3314</v>
      </c>
      <c r="BS285" s="1" t="s">
        <v>820</v>
      </c>
      <c r="BT285" s="1" t="s">
        <v>3400</v>
      </c>
    </row>
    <row r="286" spans="1:31" ht="13.5" customHeight="1">
      <c r="A286" s="6" t="str">
        <f t="shared" si="18"/>
        <v>1837_옥포면_0021</v>
      </c>
      <c r="B286" s="2">
        <v>1837</v>
      </c>
      <c r="C286" s="2" t="s">
        <v>4109</v>
      </c>
      <c r="D286" s="2" t="s">
        <v>3422</v>
      </c>
      <c r="E286" s="2">
        <v>285</v>
      </c>
      <c r="F286" s="1">
        <v>2</v>
      </c>
      <c r="G286" s="1" t="s">
        <v>777</v>
      </c>
      <c r="H286" s="1" t="s">
        <v>1861</v>
      </c>
      <c r="I286" s="1">
        <v>1</v>
      </c>
      <c r="L286" s="1">
        <v>4</v>
      </c>
      <c r="M286" s="2" t="s">
        <v>3702</v>
      </c>
      <c r="N286" s="2" t="s">
        <v>3703</v>
      </c>
      <c r="S286" s="1" t="s">
        <v>111</v>
      </c>
      <c r="T286" s="1" t="s">
        <v>1916</v>
      </c>
      <c r="Y286" s="1" t="s">
        <v>821</v>
      </c>
      <c r="Z286" s="1" t="s">
        <v>2241</v>
      </c>
      <c r="AC286" s="1">
        <v>65</v>
      </c>
      <c r="AD286" s="1" t="s">
        <v>357</v>
      </c>
      <c r="AE286" s="1" t="s">
        <v>2445</v>
      </c>
    </row>
    <row r="287" spans="1:72" ht="13.5" customHeight="1">
      <c r="A287" s="6" t="str">
        <f t="shared" si="18"/>
        <v>1837_옥포면_0021</v>
      </c>
      <c r="B287" s="2">
        <v>1837</v>
      </c>
      <c r="C287" s="2" t="s">
        <v>4080</v>
      </c>
      <c r="D287" s="2" t="s">
        <v>3422</v>
      </c>
      <c r="E287" s="2">
        <v>286</v>
      </c>
      <c r="F287" s="1">
        <v>2</v>
      </c>
      <c r="G287" s="1" t="s">
        <v>777</v>
      </c>
      <c r="H287" s="1" t="s">
        <v>1861</v>
      </c>
      <c r="I287" s="1">
        <v>1</v>
      </c>
      <c r="L287" s="1">
        <v>4</v>
      </c>
      <c r="M287" s="2" t="s">
        <v>3702</v>
      </c>
      <c r="N287" s="2" t="s">
        <v>3703</v>
      </c>
      <c r="S287" s="1" t="s">
        <v>48</v>
      </c>
      <c r="T287" s="1" t="s">
        <v>1911</v>
      </c>
      <c r="W287" s="1" t="s">
        <v>88</v>
      </c>
      <c r="X287" s="1" t="s">
        <v>4189</v>
      </c>
      <c r="Y287" s="1" t="s">
        <v>10</v>
      </c>
      <c r="Z287" s="1" t="s">
        <v>1981</v>
      </c>
      <c r="AC287" s="1">
        <v>24</v>
      </c>
      <c r="AD287" s="1" t="s">
        <v>89</v>
      </c>
      <c r="AE287" s="1" t="s">
        <v>2409</v>
      </c>
      <c r="AF287" s="1" t="s">
        <v>338</v>
      </c>
      <c r="AG287" s="1" t="s">
        <v>2455</v>
      </c>
      <c r="AJ287" s="1" t="s">
        <v>17</v>
      </c>
      <c r="AK287" s="1" t="s">
        <v>2467</v>
      </c>
      <c r="AL287" s="1" t="s">
        <v>135</v>
      </c>
      <c r="AM287" s="1" t="s">
        <v>2489</v>
      </c>
      <c r="AT287" s="1" t="s">
        <v>169</v>
      </c>
      <c r="AU287" s="1" t="s">
        <v>1929</v>
      </c>
      <c r="AV287" s="1" t="s">
        <v>822</v>
      </c>
      <c r="AW287" s="1" t="s">
        <v>2688</v>
      </c>
      <c r="BG287" s="1" t="s">
        <v>169</v>
      </c>
      <c r="BH287" s="1" t="s">
        <v>1929</v>
      </c>
      <c r="BI287" s="1" t="s">
        <v>823</v>
      </c>
      <c r="BJ287" s="1" t="s">
        <v>2241</v>
      </c>
      <c r="BK287" s="1" t="s">
        <v>169</v>
      </c>
      <c r="BL287" s="1" t="s">
        <v>1929</v>
      </c>
      <c r="BM287" s="1" t="s">
        <v>824</v>
      </c>
      <c r="BN287" s="1" t="s">
        <v>3128</v>
      </c>
      <c r="BO287" s="1" t="s">
        <v>169</v>
      </c>
      <c r="BP287" s="1" t="s">
        <v>1929</v>
      </c>
      <c r="BQ287" s="1" t="s">
        <v>825</v>
      </c>
      <c r="BR287" s="1" t="s">
        <v>3568</v>
      </c>
      <c r="BS287" s="1" t="s">
        <v>128</v>
      </c>
      <c r="BT287" s="1" t="s">
        <v>2472</v>
      </c>
    </row>
    <row r="288" spans="1:31" ht="13.5" customHeight="1">
      <c r="A288" s="6" t="str">
        <f t="shared" si="18"/>
        <v>1837_옥포면_0021</v>
      </c>
      <c r="B288" s="2">
        <v>1837</v>
      </c>
      <c r="C288" s="2" t="s">
        <v>4041</v>
      </c>
      <c r="D288" s="2" t="s">
        <v>3422</v>
      </c>
      <c r="E288" s="2">
        <v>287</v>
      </c>
      <c r="F288" s="1">
        <v>2</v>
      </c>
      <c r="G288" s="1" t="s">
        <v>777</v>
      </c>
      <c r="H288" s="1" t="s">
        <v>1861</v>
      </c>
      <c r="I288" s="1">
        <v>1</v>
      </c>
      <c r="L288" s="1">
        <v>4</v>
      </c>
      <c r="M288" s="2" t="s">
        <v>3702</v>
      </c>
      <c r="N288" s="2" t="s">
        <v>3703</v>
      </c>
      <c r="S288" s="1" t="s">
        <v>441</v>
      </c>
      <c r="T288" s="1" t="s">
        <v>1919</v>
      </c>
      <c r="W288" s="1" t="s">
        <v>94</v>
      </c>
      <c r="X288" s="1" t="s">
        <v>4188</v>
      </c>
      <c r="Y288" s="1" t="s">
        <v>10</v>
      </c>
      <c r="Z288" s="1" t="s">
        <v>1981</v>
      </c>
      <c r="AC288" s="1">
        <v>33</v>
      </c>
      <c r="AD288" s="1" t="s">
        <v>159</v>
      </c>
      <c r="AE288" s="1" t="s">
        <v>2433</v>
      </c>
    </row>
    <row r="289" spans="1:31" ht="13.5" customHeight="1">
      <c r="A289" s="6" t="str">
        <f t="shared" si="18"/>
        <v>1837_옥포면_0021</v>
      </c>
      <c r="B289" s="2">
        <v>1837</v>
      </c>
      <c r="C289" s="2" t="s">
        <v>4080</v>
      </c>
      <c r="D289" s="2" t="s">
        <v>3422</v>
      </c>
      <c r="E289" s="2">
        <v>288</v>
      </c>
      <c r="F289" s="1">
        <v>2</v>
      </c>
      <c r="G289" s="1" t="s">
        <v>777</v>
      </c>
      <c r="H289" s="1" t="s">
        <v>1861</v>
      </c>
      <c r="I289" s="1">
        <v>1</v>
      </c>
      <c r="L289" s="1">
        <v>4</v>
      </c>
      <c r="M289" s="2" t="s">
        <v>3702</v>
      </c>
      <c r="N289" s="2" t="s">
        <v>3703</v>
      </c>
      <c r="T289" s="1" t="s">
        <v>4190</v>
      </c>
      <c r="U289" s="1" t="s">
        <v>67</v>
      </c>
      <c r="V289" s="1" t="s">
        <v>1927</v>
      </c>
      <c r="Y289" s="1" t="s">
        <v>826</v>
      </c>
      <c r="Z289" s="1" t="s">
        <v>2240</v>
      </c>
      <c r="AC289" s="1">
        <v>27</v>
      </c>
      <c r="AD289" s="1" t="s">
        <v>186</v>
      </c>
      <c r="AE289" s="1" t="s">
        <v>2429</v>
      </c>
    </row>
    <row r="290" spans="1:72" ht="13.5" customHeight="1">
      <c r="A290" s="6" t="str">
        <f t="shared" si="18"/>
        <v>1837_옥포면_0021</v>
      </c>
      <c r="B290" s="2">
        <v>1837</v>
      </c>
      <c r="C290" s="2" t="s">
        <v>4080</v>
      </c>
      <c r="D290" s="2" t="s">
        <v>3422</v>
      </c>
      <c r="E290" s="2">
        <v>289</v>
      </c>
      <c r="F290" s="1">
        <v>2</v>
      </c>
      <c r="G290" s="1" t="s">
        <v>777</v>
      </c>
      <c r="H290" s="1" t="s">
        <v>1861</v>
      </c>
      <c r="I290" s="1">
        <v>1</v>
      </c>
      <c r="L290" s="1">
        <v>5</v>
      </c>
      <c r="M290" s="2" t="s">
        <v>3704</v>
      </c>
      <c r="N290" s="2" t="s">
        <v>3492</v>
      </c>
      <c r="T290" s="1" t="s">
        <v>4191</v>
      </c>
      <c r="U290" s="1" t="s">
        <v>37</v>
      </c>
      <c r="V290" s="1" t="s">
        <v>1928</v>
      </c>
      <c r="W290" s="1" t="s">
        <v>94</v>
      </c>
      <c r="X290" s="1" t="s">
        <v>4192</v>
      </c>
      <c r="Y290" s="1" t="s">
        <v>827</v>
      </c>
      <c r="Z290" s="1" t="s">
        <v>2239</v>
      </c>
      <c r="AC290" s="1">
        <v>52</v>
      </c>
      <c r="AD290" s="1" t="s">
        <v>279</v>
      </c>
      <c r="AE290" s="1" t="s">
        <v>2400</v>
      </c>
      <c r="AJ290" s="1" t="s">
        <v>17</v>
      </c>
      <c r="AK290" s="1" t="s">
        <v>2467</v>
      </c>
      <c r="AL290" s="1" t="s">
        <v>95</v>
      </c>
      <c r="AM290" s="1" t="s">
        <v>2510</v>
      </c>
      <c r="AT290" s="1" t="s">
        <v>42</v>
      </c>
      <c r="AU290" s="1" t="s">
        <v>2523</v>
      </c>
      <c r="AV290" s="1" t="s">
        <v>789</v>
      </c>
      <c r="AW290" s="1" t="s">
        <v>2687</v>
      </c>
      <c r="BG290" s="1" t="s">
        <v>495</v>
      </c>
      <c r="BH290" s="1" t="s">
        <v>2782</v>
      </c>
      <c r="BI290" s="1" t="s">
        <v>790</v>
      </c>
      <c r="BJ290" s="1" t="s">
        <v>2928</v>
      </c>
      <c r="BK290" s="1" t="s">
        <v>42</v>
      </c>
      <c r="BL290" s="1" t="s">
        <v>2523</v>
      </c>
      <c r="BM290" s="1" t="s">
        <v>791</v>
      </c>
      <c r="BN290" s="1" t="s">
        <v>3127</v>
      </c>
      <c r="BO290" s="1" t="s">
        <v>42</v>
      </c>
      <c r="BP290" s="1" t="s">
        <v>2523</v>
      </c>
      <c r="BQ290" s="1" t="s">
        <v>792</v>
      </c>
      <c r="BR290" s="1" t="s">
        <v>3313</v>
      </c>
      <c r="BS290" s="1" t="s">
        <v>793</v>
      </c>
      <c r="BT290" s="1" t="s">
        <v>3399</v>
      </c>
    </row>
    <row r="291" spans="1:72" ht="13.5" customHeight="1">
      <c r="A291" s="6" t="str">
        <f t="shared" si="18"/>
        <v>1837_옥포면_0021</v>
      </c>
      <c r="B291" s="2">
        <v>1837</v>
      </c>
      <c r="C291" s="2" t="s">
        <v>3904</v>
      </c>
      <c r="D291" s="2" t="s">
        <v>3422</v>
      </c>
      <c r="E291" s="2">
        <v>290</v>
      </c>
      <c r="F291" s="1">
        <v>2</v>
      </c>
      <c r="G291" s="1" t="s">
        <v>777</v>
      </c>
      <c r="H291" s="1" t="s">
        <v>1861</v>
      </c>
      <c r="I291" s="1">
        <v>1</v>
      </c>
      <c r="L291" s="1">
        <v>5</v>
      </c>
      <c r="M291" s="2" t="s">
        <v>3704</v>
      </c>
      <c r="N291" s="2" t="s">
        <v>3492</v>
      </c>
      <c r="S291" s="1" t="s">
        <v>48</v>
      </c>
      <c r="T291" s="1" t="s">
        <v>1911</v>
      </c>
      <c r="W291" s="1" t="s">
        <v>828</v>
      </c>
      <c r="X291" s="1" t="s">
        <v>1957</v>
      </c>
      <c r="Y291" s="1" t="s">
        <v>50</v>
      </c>
      <c r="Z291" s="1" t="s">
        <v>1995</v>
      </c>
      <c r="AC291" s="1">
        <v>52</v>
      </c>
      <c r="AD291" s="1" t="s">
        <v>279</v>
      </c>
      <c r="AE291" s="1" t="s">
        <v>2400</v>
      </c>
      <c r="AJ291" s="1" t="s">
        <v>52</v>
      </c>
      <c r="AK291" s="1" t="s">
        <v>2466</v>
      </c>
      <c r="AL291" s="1" t="s">
        <v>829</v>
      </c>
      <c r="AM291" s="1" t="s">
        <v>3471</v>
      </c>
      <c r="AT291" s="1" t="s">
        <v>42</v>
      </c>
      <c r="AU291" s="1" t="s">
        <v>2523</v>
      </c>
      <c r="AV291" s="1" t="s">
        <v>830</v>
      </c>
      <c r="AW291" s="1" t="s">
        <v>2686</v>
      </c>
      <c r="BG291" s="1" t="s">
        <v>42</v>
      </c>
      <c r="BH291" s="1" t="s">
        <v>2523</v>
      </c>
      <c r="BI291" s="1" t="s">
        <v>4193</v>
      </c>
      <c r="BJ291" s="1" t="s">
        <v>2927</v>
      </c>
      <c r="BK291" s="1" t="s">
        <v>42</v>
      </c>
      <c r="BL291" s="1" t="s">
        <v>2523</v>
      </c>
      <c r="BM291" s="1" t="s">
        <v>831</v>
      </c>
      <c r="BN291" s="1" t="s">
        <v>3126</v>
      </c>
      <c r="BO291" s="1" t="s">
        <v>42</v>
      </c>
      <c r="BP291" s="1" t="s">
        <v>2523</v>
      </c>
      <c r="BQ291" s="1" t="s">
        <v>832</v>
      </c>
      <c r="BR291" s="1" t="s">
        <v>3523</v>
      </c>
      <c r="BS291" s="1" t="s">
        <v>833</v>
      </c>
      <c r="BT291" s="1" t="s">
        <v>2471</v>
      </c>
    </row>
    <row r="292" spans="1:31" ht="13.5" customHeight="1">
      <c r="A292" s="6" t="str">
        <f t="shared" si="18"/>
        <v>1837_옥포면_0021</v>
      </c>
      <c r="B292" s="2">
        <v>1837</v>
      </c>
      <c r="C292" s="2" t="s">
        <v>3961</v>
      </c>
      <c r="D292" s="2" t="s">
        <v>3422</v>
      </c>
      <c r="E292" s="2">
        <v>291</v>
      </c>
      <c r="F292" s="1">
        <v>2</v>
      </c>
      <c r="G292" s="1" t="s">
        <v>777</v>
      </c>
      <c r="H292" s="1" t="s">
        <v>1861</v>
      </c>
      <c r="I292" s="1">
        <v>1</v>
      </c>
      <c r="L292" s="1">
        <v>5</v>
      </c>
      <c r="M292" s="2" t="s">
        <v>3704</v>
      </c>
      <c r="N292" s="2" t="s">
        <v>3492</v>
      </c>
      <c r="S292" s="1" t="s">
        <v>59</v>
      </c>
      <c r="T292" s="1" t="s">
        <v>1912</v>
      </c>
      <c r="Y292" s="1" t="s">
        <v>834</v>
      </c>
      <c r="Z292" s="1" t="s">
        <v>2169</v>
      </c>
      <c r="AC292" s="1">
        <v>26</v>
      </c>
      <c r="AD292" s="1" t="s">
        <v>157</v>
      </c>
      <c r="AE292" s="1" t="s">
        <v>2439</v>
      </c>
    </row>
    <row r="293" spans="1:33" ht="13.5" customHeight="1">
      <c r="A293" s="6" t="str">
        <f t="shared" si="18"/>
        <v>1837_옥포면_0021</v>
      </c>
      <c r="B293" s="2">
        <v>1837</v>
      </c>
      <c r="C293" s="2" t="s">
        <v>4061</v>
      </c>
      <c r="D293" s="2" t="s">
        <v>3422</v>
      </c>
      <c r="E293" s="2">
        <v>292</v>
      </c>
      <c r="F293" s="1">
        <v>2</v>
      </c>
      <c r="G293" s="1" t="s">
        <v>777</v>
      </c>
      <c r="H293" s="1" t="s">
        <v>1861</v>
      </c>
      <c r="I293" s="1">
        <v>1</v>
      </c>
      <c r="L293" s="1">
        <v>5</v>
      </c>
      <c r="M293" s="2" t="s">
        <v>3704</v>
      </c>
      <c r="N293" s="2" t="s">
        <v>3492</v>
      </c>
      <c r="S293" s="1" t="s">
        <v>62</v>
      </c>
      <c r="T293" s="1" t="s">
        <v>1917</v>
      </c>
      <c r="W293" s="1" t="s">
        <v>63</v>
      </c>
      <c r="X293" s="1" t="s">
        <v>1965</v>
      </c>
      <c r="Y293" s="1" t="s">
        <v>50</v>
      </c>
      <c r="Z293" s="1" t="s">
        <v>1995</v>
      </c>
      <c r="AC293" s="1">
        <v>30</v>
      </c>
      <c r="AD293" s="1" t="s">
        <v>461</v>
      </c>
      <c r="AE293" s="1" t="s">
        <v>2035</v>
      </c>
      <c r="AF293" s="1" t="s">
        <v>338</v>
      </c>
      <c r="AG293" s="1" t="s">
        <v>2455</v>
      </c>
    </row>
    <row r="294" spans="1:31" ht="13.5" customHeight="1">
      <c r="A294" s="6" t="str">
        <f t="shared" si="18"/>
        <v>1837_옥포면_0021</v>
      </c>
      <c r="B294" s="2">
        <v>1837</v>
      </c>
      <c r="C294" s="2" t="s">
        <v>4061</v>
      </c>
      <c r="D294" s="2" t="s">
        <v>3422</v>
      </c>
      <c r="E294" s="2">
        <v>293</v>
      </c>
      <c r="F294" s="1">
        <v>2</v>
      </c>
      <c r="G294" s="1" t="s">
        <v>777</v>
      </c>
      <c r="H294" s="1" t="s">
        <v>1861</v>
      </c>
      <c r="I294" s="1">
        <v>1</v>
      </c>
      <c r="L294" s="1">
        <v>5</v>
      </c>
      <c r="M294" s="2" t="s">
        <v>3704</v>
      </c>
      <c r="N294" s="2" t="s">
        <v>3492</v>
      </c>
      <c r="T294" s="1" t="s">
        <v>4194</v>
      </c>
      <c r="U294" s="1" t="s">
        <v>67</v>
      </c>
      <c r="V294" s="1" t="s">
        <v>1927</v>
      </c>
      <c r="Y294" s="1" t="s">
        <v>835</v>
      </c>
      <c r="Z294" s="1" t="s">
        <v>2238</v>
      </c>
      <c r="AC294" s="1">
        <v>23</v>
      </c>
      <c r="AD294" s="1" t="s">
        <v>603</v>
      </c>
      <c r="AE294" s="1" t="s">
        <v>2430</v>
      </c>
    </row>
    <row r="295" spans="1:72" ht="13.5" customHeight="1">
      <c r="A295" s="6" t="str">
        <f aca="true" t="shared" si="19" ref="A295:A310">HYPERLINK("http://kyu.snu.ac.kr/sdhj/index.jsp?type=hj/GK14719_00IH_0001_0022.jpg","1837_옥포면_0022")</f>
        <v>1837_옥포면_0022</v>
      </c>
      <c r="B295" s="2">
        <v>1837</v>
      </c>
      <c r="C295" s="2" t="s">
        <v>4061</v>
      </c>
      <c r="D295" s="2" t="s">
        <v>3422</v>
      </c>
      <c r="E295" s="2">
        <v>294</v>
      </c>
      <c r="F295" s="1">
        <v>2</v>
      </c>
      <c r="G295" s="1" t="s">
        <v>777</v>
      </c>
      <c r="H295" s="1" t="s">
        <v>1861</v>
      </c>
      <c r="I295" s="1">
        <v>2</v>
      </c>
      <c r="J295" s="1" t="s">
        <v>836</v>
      </c>
      <c r="K295" s="1" t="s">
        <v>4195</v>
      </c>
      <c r="L295" s="1">
        <v>1</v>
      </c>
      <c r="M295" s="2" t="s">
        <v>3705</v>
      </c>
      <c r="N295" s="2" t="s">
        <v>3706</v>
      </c>
      <c r="O295" s="1" t="s">
        <v>6</v>
      </c>
      <c r="P295" s="1" t="s">
        <v>1888</v>
      </c>
      <c r="T295" s="1" t="s">
        <v>4052</v>
      </c>
      <c r="U295" s="1" t="s">
        <v>37</v>
      </c>
      <c r="V295" s="1" t="s">
        <v>1928</v>
      </c>
      <c r="W295" s="1" t="s">
        <v>88</v>
      </c>
      <c r="X295" s="1" t="s">
        <v>4196</v>
      </c>
      <c r="Y295" s="1" t="s">
        <v>837</v>
      </c>
      <c r="Z295" s="1" t="s">
        <v>3463</v>
      </c>
      <c r="AC295" s="1">
        <v>37</v>
      </c>
      <c r="AD295" s="1" t="s">
        <v>163</v>
      </c>
      <c r="AE295" s="1" t="s">
        <v>2427</v>
      </c>
      <c r="AJ295" s="1" t="s">
        <v>17</v>
      </c>
      <c r="AK295" s="1" t="s">
        <v>2467</v>
      </c>
      <c r="AL295" s="1" t="s">
        <v>135</v>
      </c>
      <c r="AM295" s="1" t="s">
        <v>2489</v>
      </c>
      <c r="AT295" s="1" t="s">
        <v>37</v>
      </c>
      <c r="AU295" s="1" t="s">
        <v>1928</v>
      </c>
      <c r="AV295" s="1" t="s">
        <v>838</v>
      </c>
      <c r="AW295" s="1" t="s">
        <v>2230</v>
      </c>
      <c r="BG295" s="1" t="s">
        <v>42</v>
      </c>
      <c r="BH295" s="1" t="s">
        <v>2523</v>
      </c>
      <c r="BI295" s="1" t="s">
        <v>839</v>
      </c>
      <c r="BJ295" s="1" t="s">
        <v>2653</v>
      </c>
      <c r="BK295" s="1" t="s">
        <v>42</v>
      </c>
      <c r="BL295" s="1" t="s">
        <v>2523</v>
      </c>
      <c r="BM295" s="1" t="s">
        <v>803</v>
      </c>
      <c r="BN295" s="1" t="s">
        <v>2898</v>
      </c>
      <c r="BO295" s="1" t="s">
        <v>42</v>
      </c>
      <c r="BP295" s="1" t="s">
        <v>2523</v>
      </c>
      <c r="BQ295" s="1" t="s">
        <v>840</v>
      </c>
      <c r="BR295" s="1" t="s">
        <v>3312</v>
      </c>
      <c r="BS295" s="1" t="s">
        <v>841</v>
      </c>
      <c r="BT295" s="1" t="s">
        <v>3473</v>
      </c>
    </row>
    <row r="296" spans="1:72" ht="13.5" customHeight="1">
      <c r="A296" s="6" t="str">
        <f t="shared" si="19"/>
        <v>1837_옥포면_0022</v>
      </c>
      <c r="B296" s="2">
        <v>1837</v>
      </c>
      <c r="C296" s="2" t="s">
        <v>4041</v>
      </c>
      <c r="D296" s="2" t="s">
        <v>3422</v>
      </c>
      <c r="E296" s="2">
        <v>295</v>
      </c>
      <c r="F296" s="1">
        <v>2</v>
      </c>
      <c r="G296" s="1" t="s">
        <v>777</v>
      </c>
      <c r="H296" s="1" t="s">
        <v>1861</v>
      </c>
      <c r="I296" s="1">
        <v>2</v>
      </c>
      <c r="L296" s="1">
        <v>1</v>
      </c>
      <c r="M296" s="2" t="s">
        <v>3705</v>
      </c>
      <c r="N296" s="2" t="s">
        <v>3706</v>
      </c>
      <c r="S296" s="1" t="s">
        <v>48</v>
      </c>
      <c r="T296" s="1" t="s">
        <v>1911</v>
      </c>
      <c r="W296" s="1" t="s">
        <v>147</v>
      </c>
      <c r="X296" s="1" t="s">
        <v>1962</v>
      </c>
      <c r="Y296" s="1" t="s">
        <v>50</v>
      </c>
      <c r="Z296" s="1" t="s">
        <v>1995</v>
      </c>
      <c r="AC296" s="1">
        <v>36</v>
      </c>
      <c r="AD296" s="1" t="s">
        <v>114</v>
      </c>
      <c r="AE296" s="1" t="s">
        <v>2407</v>
      </c>
      <c r="AJ296" s="1" t="s">
        <v>52</v>
      </c>
      <c r="AK296" s="1" t="s">
        <v>2466</v>
      </c>
      <c r="AL296" s="1" t="s">
        <v>149</v>
      </c>
      <c r="AM296" s="1" t="s">
        <v>2477</v>
      </c>
      <c r="AT296" s="1" t="s">
        <v>42</v>
      </c>
      <c r="AU296" s="1" t="s">
        <v>2523</v>
      </c>
      <c r="AV296" s="1" t="s">
        <v>842</v>
      </c>
      <c r="AW296" s="1" t="s">
        <v>2161</v>
      </c>
      <c r="BG296" s="1" t="s">
        <v>42</v>
      </c>
      <c r="BH296" s="1" t="s">
        <v>2523</v>
      </c>
      <c r="BI296" s="1" t="s">
        <v>843</v>
      </c>
      <c r="BJ296" s="1" t="s">
        <v>2926</v>
      </c>
      <c r="BK296" s="1" t="s">
        <v>42</v>
      </c>
      <c r="BL296" s="1" t="s">
        <v>2523</v>
      </c>
      <c r="BM296" s="1" t="s">
        <v>248</v>
      </c>
      <c r="BN296" s="1" t="s">
        <v>2987</v>
      </c>
      <c r="BO296" s="1" t="s">
        <v>844</v>
      </c>
      <c r="BP296" s="1" t="s">
        <v>2779</v>
      </c>
      <c r="BQ296" s="1" t="s">
        <v>845</v>
      </c>
      <c r="BR296" s="1" t="s">
        <v>3311</v>
      </c>
      <c r="BS296" s="1" t="s">
        <v>220</v>
      </c>
      <c r="BT296" s="1" t="s">
        <v>2479</v>
      </c>
    </row>
    <row r="297" spans="1:31" ht="13.5" customHeight="1">
      <c r="A297" s="6" t="str">
        <f t="shared" si="19"/>
        <v>1837_옥포면_0022</v>
      </c>
      <c r="B297" s="2">
        <v>1837</v>
      </c>
      <c r="C297" s="2" t="s">
        <v>3975</v>
      </c>
      <c r="D297" s="2" t="s">
        <v>3422</v>
      </c>
      <c r="E297" s="2">
        <v>296</v>
      </c>
      <c r="F297" s="1">
        <v>2</v>
      </c>
      <c r="G297" s="1" t="s">
        <v>777</v>
      </c>
      <c r="H297" s="1" t="s">
        <v>1861</v>
      </c>
      <c r="I297" s="1">
        <v>2</v>
      </c>
      <c r="L297" s="1">
        <v>1</v>
      </c>
      <c r="M297" s="2" t="s">
        <v>3705</v>
      </c>
      <c r="N297" s="2" t="s">
        <v>3706</v>
      </c>
      <c r="T297" s="1" t="s">
        <v>4054</v>
      </c>
      <c r="U297" s="1" t="s">
        <v>67</v>
      </c>
      <c r="V297" s="1" t="s">
        <v>1927</v>
      </c>
      <c r="Y297" s="1" t="s">
        <v>846</v>
      </c>
      <c r="Z297" s="1" t="s">
        <v>2184</v>
      </c>
      <c r="AC297" s="1">
        <v>8</v>
      </c>
      <c r="AD297" s="1" t="s">
        <v>393</v>
      </c>
      <c r="AE297" s="1" t="s">
        <v>2452</v>
      </c>
    </row>
    <row r="298" spans="1:72" ht="13.5" customHeight="1">
      <c r="A298" s="6" t="str">
        <f t="shared" si="19"/>
        <v>1837_옥포면_0022</v>
      </c>
      <c r="B298" s="2">
        <v>1837</v>
      </c>
      <c r="C298" s="2" t="s">
        <v>4053</v>
      </c>
      <c r="D298" s="2" t="s">
        <v>3422</v>
      </c>
      <c r="E298" s="2">
        <v>297</v>
      </c>
      <c r="F298" s="1">
        <v>2</v>
      </c>
      <c r="G298" s="1" t="s">
        <v>777</v>
      </c>
      <c r="H298" s="1" t="s">
        <v>1861</v>
      </c>
      <c r="I298" s="1">
        <v>2</v>
      </c>
      <c r="L298" s="1">
        <v>2</v>
      </c>
      <c r="M298" s="2" t="s">
        <v>3707</v>
      </c>
      <c r="N298" s="2" t="s">
        <v>3427</v>
      </c>
      <c r="T298" s="1" t="s">
        <v>4197</v>
      </c>
      <c r="U298" s="1" t="s">
        <v>238</v>
      </c>
      <c r="V298" s="1" t="s">
        <v>1932</v>
      </c>
      <c r="W298" s="1" t="s">
        <v>94</v>
      </c>
      <c r="X298" s="1" t="s">
        <v>4198</v>
      </c>
      <c r="Y298" s="1" t="s">
        <v>847</v>
      </c>
      <c r="Z298" s="1" t="s">
        <v>2237</v>
      </c>
      <c r="AC298" s="1">
        <v>43</v>
      </c>
      <c r="AD298" s="1" t="s">
        <v>222</v>
      </c>
      <c r="AE298" s="1" t="s">
        <v>2412</v>
      </c>
      <c r="AJ298" s="1" t="s">
        <v>17</v>
      </c>
      <c r="AK298" s="1" t="s">
        <v>2467</v>
      </c>
      <c r="AL298" s="1" t="s">
        <v>100</v>
      </c>
      <c r="AM298" s="1" t="s">
        <v>3468</v>
      </c>
      <c r="AT298" s="1" t="s">
        <v>241</v>
      </c>
      <c r="AU298" s="1" t="s">
        <v>2524</v>
      </c>
      <c r="AV298" s="1" t="s">
        <v>848</v>
      </c>
      <c r="AW298" s="1" t="s">
        <v>2685</v>
      </c>
      <c r="BG298" s="1" t="s">
        <v>241</v>
      </c>
      <c r="BH298" s="1" t="s">
        <v>2524</v>
      </c>
      <c r="BI298" s="1" t="s">
        <v>849</v>
      </c>
      <c r="BJ298" s="1" t="s">
        <v>2925</v>
      </c>
      <c r="BK298" s="1" t="s">
        <v>241</v>
      </c>
      <c r="BL298" s="1" t="s">
        <v>2524</v>
      </c>
      <c r="BM298" s="1" t="s">
        <v>850</v>
      </c>
      <c r="BN298" s="1" t="s">
        <v>3442</v>
      </c>
      <c r="BO298" s="1" t="s">
        <v>241</v>
      </c>
      <c r="BP298" s="1" t="s">
        <v>2524</v>
      </c>
      <c r="BQ298" s="1" t="s">
        <v>851</v>
      </c>
      <c r="BR298" s="1" t="s">
        <v>3310</v>
      </c>
      <c r="BS298" s="1" t="s">
        <v>295</v>
      </c>
      <c r="BT298" s="1" t="s">
        <v>2491</v>
      </c>
    </row>
    <row r="299" spans="1:72" ht="13.5" customHeight="1">
      <c r="A299" s="6" t="str">
        <f t="shared" si="19"/>
        <v>1837_옥포면_0022</v>
      </c>
      <c r="B299" s="2">
        <v>1837</v>
      </c>
      <c r="C299" s="2" t="s">
        <v>3961</v>
      </c>
      <c r="D299" s="2" t="s">
        <v>3422</v>
      </c>
      <c r="E299" s="2">
        <v>298</v>
      </c>
      <c r="F299" s="1">
        <v>2</v>
      </c>
      <c r="G299" s="1" t="s">
        <v>777</v>
      </c>
      <c r="H299" s="1" t="s">
        <v>1861</v>
      </c>
      <c r="I299" s="1">
        <v>2</v>
      </c>
      <c r="L299" s="1">
        <v>2</v>
      </c>
      <c r="M299" s="2" t="s">
        <v>3707</v>
      </c>
      <c r="N299" s="2" t="s">
        <v>3427</v>
      </c>
      <c r="S299" s="1" t="s">
        <v>48</v>
      </c>
      <c r="T299" s="1" t="s">
        <v>1911</v>
      </c>
      <c r="W299" s="1" t="s">
        <v>88</v>
      </c>
      <c r="X299" s="1" t="s">
        <v>4199</v>
      </c>
      <c r="Y299" s="1" t="s">
        <v>246</v>
      </c>
      <c r="Z299" s="1" t="s">
        <v>2027</v>
      </c>
      <c r="AC299" s="1">
        <v>44</v>
      </c>
      <c r="AD299" s="1" t="s">
        <v>91</v>
      </c>
      <c r="AE299" s="1" t="s">
        <v>2448</v>
      </c>
      <c r="AJ299" s="1" t="s">
        <v>17</v>
      </c>
      <c r="AK299" s="1" t="s">
        <v>2467</v>
      </c>
      <c r="AL299" s="1" t="s">
        <v>58</v>
      </c>
      <c r="AM299" s="1" t="s">
        <v>2461</v>
      </c>
      <c r="AT299" s="1" t="s">
        <v>241</v>
      </c>
      <c r="AU299" s="1" t="s">
        <v>2524</v>
      </c>
      <c r="AV299" s="1" t="s">
        <v>852</v>
      </c>
      <c r="AW299" s="1" t="s">
        <v>2684</v>
      </c>
      <c r="BG299" s="1" t="s">
        <v>241</v>
      </c>
      <c r="BH299" s="1" t="s">
        <v>2524</v>
      </c>
      <c r="BI299" s="1" t="s">
        <v>853</v>
      </c>
      <c r="BJ299" s="1" t="s">
        <v>2924</v>
      </c>
      <c r="BK299" s="1" t="s">
        <v>241</v>
      </c>
      <c r="BL299" s="1" t="s">
        <v>2524</v>
      </c>
      <c r="BM299" s="1" t="s">
        <v>854</v>
      </c>
      <c r="BN299" s="1" t="s">
        <v>3125</v>
      </c>
      <c r="BO299" s="1" t="s">
        <v>241</v>
      </c>
      <c r="BP299" s="1" t="s">
        <v>2524</v>
      </c>
      <c r="BQ299" s="1" t="s">
        <v>855</v>
      </c>
      <c r="BR299" s="1" t="s">
        <v>3309</v>
      </c>
      <c r="BS299" s="1" t="s">
        <v>220</v>
      </c>
      <c r="BT299" s="1" t="s">
        <v>2479</v>
      </c>
    </row>
    <row r="300" spans="1:31" ht="13.5" customHeight="1">
      <c r="A300" s="6" t="str">
        <f t="shared" si="19"/>
        <v>1837_옥포면_0022</v>
      </c>
      <c r="B300" s="2">
        <v>1837</v>
      </c>
      <c r="C300" s="2" t="s">
        <v>3998</v>
      </c>
      <c r="D300" s="2" t="s">
        <v>3422</v>
      </c>
      <c r="E300" s="2">
        <v>299</v>
      </c>
      <c r="F300" s="1">
        <v>2</v>
      </c>
      <c r="G300" s="1" t="s">
        <v>777</v>
      </c>
      <c r="H300" s="1" t="s">
        <v>1861</v>
      </c>
      <c r="I300" s="1">
        <v>2</v>
      </c>
      <c r="L300" s="1">
        <v>2</v>
      </c>
      <c r="M300" s="2" t="s">
        <v>3707</v>
      </c>
      <c r="N300" s="2" t="s">
        <v>3427</v>
      </c>
      <c r="S300" s="1" t="s">
        <v>315</v>
      </c>
      <c r="T300" s="1" t="s">
        <v>1913</v>
      </c>
      <c r="AC300" s="1">
        <v>19</v>
      </c>
      <c r="AD300" s="1" t="s">
        <v>122</v>
      </c>
      <c r="AE300" s="1" t="s">
        <v>2401</v>
      </c>
    </row>
    <row r="301" spans="1:72" ht="13.5" customHeight="1">
      <c r="A301" s="6" t="str">
        <f t="shared" si="19"/>
        <v>1837_옥포면_0022</v>
      </c>
      <c r="B301" s="2">
        <v>1837</v>
      </c>
      <c r="C301" s="2" t="s">
        <v>4200</v>
      </c>
      <c r="D301" s="2" t="s">
        <v>3422</v>
      </c>
      <c r="E301" s="2">
        <v>300</v>
      </c>
      <c r="F301" s="1">
        <v>2</v>
      </c>
      <c r="G301" s="1" t="s">
        <v>777</v>
      </c>
      <c r="H301" s="1" t="s">
        <v>1861</v>
      </c>
      <c r="I301" s="1">
        <v>2</v>
      </c>
      <c r="L301" s="1">
        <v>3</v>
      </c>
      <c r="M301" s="2" t="s">
        <v>3708</v>
      </c>
      <c r="N301" s="2" t="s">
        <v>3709</v>
      </c>
      <c r="T301" s="1" t="s">
        <v>4201</v>
      </c>
      <c r="U301" s="1" t="s">
        <v>856</v>
      </c>
      <c r="V301" s="1" t="s">
        <v>1949</v>
      </c>
      <c r="W301" s="1" t="s">
        <v>161</v>
      </c>
      <c r="X301" s="1" t="s">
        <v>1955</v>
      </c>
      <c r="Y301" s="1" t="s">
        <v>857</v>
      </c>
      <c r="Z301" s="1" t="s">
        <v>2236</v>
      </c>
      <c r="AC301" s="1">
        <v>48</v>
      </c>
      <c r="AD301" s="1" t="s">
        <v>93</v>
      </c>
      <c r="AE301" s="1" t="s">
        <v>2426</v>
      </c>
      <c r="AJ301" s="1" t="s">
        <v>17</v>
      </c>
      <c r="AK301" s="1" t="s">
        <v>2467</v>
      </c>
      <c r="AL301" s="1" t="s">
        <v>164</v>
      </c>
      <c r="AM301" s="1" t="s">
        <v>2469</v>
      </c>
      <c r="AT301" s="1" t="s">
        <v>169</v>
      </c>
      <c r="AU301" s="1" t="s">
        <v>1929</v>
      </c>
      <c r="AV301" s="1" t="s">
        <v>858</v>
      </c>
      <c r="AW301" s="1" t="s">
        <v>2683</v>
      </c>
      <c r="BG301" s="1" t="s">
        <v>169</v>
      </c>
      <c r="BH301" s="1" t="s">
        <v>1929</v>
      </c>
      <c r="BI301" s="1" t="s">
        <v>859</v>
      </c>
      <c r="BJ301" s="1" t="s">
        <v>2923</v>
      </c>
      <c r="BK301" s="1" t="s">
        <v>169</v>
      </c>
      <c r="BL301" s="1" t="s">
        <v>1929</v>
      </c>
      <c r="BM301" s="1" t="s">
        <v>860</v>
      </c>
      <c r="BN301" s="1" t="s">
        <v>3067</v>
      </c>
      <c r="BO301" s="1" t="s">
        <v>169</v>
      </c>
      <c r="BP301" s="1" t="s">
        <v>1929</v>
      </c>
      <c r="BQ301" s="1" t="s">
        <v>861</v>
      </c>
      <c r="BR301" s="1" t="s">
        <v>3549</v>
      </c>
      <c r="BS301" s="1" t="s">
        <v>58</v>
      </c>
      <c r="BT301" s="1" t="s">
        <v>2461</v>
      </c>
    </row>
    <row r="302" spans="1:72" ht="13.5" customHeight="1">
      <c r="A302" s="6" t="str">
        <f t="shared" si="19"/>
        <v>1837_옥포면_0022</v>
      </c>
      <c r="B302" s="2">
        <v>1837</v>
      </c>
      <c r="C302" s="2" t="s">
        <v>4202</v>
      </c>
      <c r="D302" s="2" t="s">
        <v>3422</v>
      </c>
      <c r="E302" s="2">
        <v>301</v>
      </c>
      <c r="F302" s="1">
        <v>2</v>
      </c>
      <c r="G302" s="1" t="s">
        <v>777</v>
      </c>
      <c r="H302" s="1" t="s">
        <v>1861</v>
      </c>
      <c r="I302" s="1">
        <v>2</v>
      </c>
      <c r="L302" s="1">
        <v>3</v>
      </c>
      <c r="M302" s="2" t="s">
        <v>3708</v>
      </c>
      <c r="N302" s="2" t="s">
        <v>3709</v>
      </c>
      <c r="S302" s="1" t="s">
        <v>48</v>
      </c>
      <c r="T302" s="1" t="s">
        <v>1911</v>
      </c>
      <c r="W302" s="1" t="s">
        <v>94</v>
      </c>
      <c r="X302" s="1" t="s">
        <v>4203</v>
      </c>
      <c r="Y302" s="1" t="s">
        <v>10</v>
      </c>
      <c r="Z302" s="1" t="s">
        <v>1981</v>
      </c>
      <c r="AC302" s="1">
        <v>49</v>
      </c>
      <c r="AD302" s="1" t="s">
        <v>342</v>
      </c>
      <c r="AE302" s="1" t="s">
        <v>2403</v>
      </c>
      <c r="AJ302" s="1" t="s">
        <v>17</v>
      </c>
      <c r="AK302" s="1" t="s">
        <v>2467</v>
      </c>
      <c r="AL302" s="1" t="s">
        <v>100</v>
      </c>
      <c r="AM302" s="1" t="s">
        <v>3468</v>
      </c>
      <c r="AT302" s="1" t="s">
        <v>169</v>
      </c>
      <c r="AU302" s="1" t="s">
        <v>1929</v>
      </c>
      <c r="AV302" s="1" t="s">
        <v>667</v>
      </c>
      <c r="AW302" s="1" t="s">
        <v>2280</v>
      </c>
      <c r="BG302" s="1" t="s">
        <v>169</v>
      </c>
      <c r="BH302" s="1" t="s">
        <v>1929</v>
      </c>
      <c r="BI302" s="1" t="s">
        <v>862</v>
      </c>
      <c r="BJ302" s="1" t="s">
        <v>2603</v>
      </c>
      <c r="BK302" s="1" t="s">
        <v>169</v>
      </c>
      <c r="BL302" s="1" t="s">
        <v>1929</v>
      </c>
      <c r="BM302" s="1" t="s">
        <v>863</v>
      </c>
      <c r="BN302" s="1" t="s">
        <v>3124</v>
      </c>
      <c r="BO302" s="1" t="s">
        <v>169</v>
      </c>
      <c r="BP302" s="1" t="s">
        <v>1929</v>
      </c>
      <c r="BQ302" s="1" t="s">
        <v>864</v>
      </c>
      <c r="BR302" s="1" t="s">
        <v>3554</v>
      </c>
      <c r="BS302" s="1" t="s">
        <v>47</v>
      </c>
      <c r="BT302" s="1" t="s">
        <v>2484</v>
      </c>
    </row>
    <row r="303" spans="1:33" ht="13.5" customHeight="1">
      <c r="A303" s="6" t="str">
        <f t="shared" si="19"/>
        <v>1837_옥포면_0022</v>
      </c>
      <c r="B303" s="2">
        <v>1837</v>
      </c>
      <c r="C303" s="2" t="s">
        <v>4051</v>
      </c>
      <c r="D303" s="2" t="s">
        <v>3422</v>
      </c>
      <c r="E303" s="2">
        <v>302</v>
      </c>
      <c r="F303" s="1">
        <v>2</v>
      </c>
      <c r="G303" s="1" t="s">
        <v>777</v>
      </c>
      <c r="H303" s="1" t="s">
        <v>1861</v>
      </c>
      <c r="I303" s="1">
        <v>2</v>
      </c>
      <c r="L303" s="1">
        <v>3</v>
      </c>
      <c r="M303" s="2" t="s">
        <v>3708</v>
      </c>
      <c r="N303" s="2" t="s">
        <v>3709</v>
      </c>
      <c r="S303" s="1" t="s">
        <v>315</v>
      </c>
      <c r="T303" s="1" t="s">
        <v>1913</v>
      </c>
      <c r="AF303" s="1" t="s">
        <v>287</v>
      </c>
      <c r="AG303" s="1" t="s">
        <v>1971</v>
      </c>
    </row>
    <row r="304" spans="1:31" ht="13.5" customHeight="1">
      <c r="A304" s="6" t="str">
        <f t="shared" si="19"/>
        <v>1837_옥포면_0022</v>
      </c>
      <c r="B304" s="2">
        <v>1837</v>
      </c>
      <c r="C304" s="2" t="s">
        <v>4204</v>
      </c>
      <c r="D304" s="2" t="s">
        <v>3422</v>
      </c>
      <c r="E304" s="2">
        <v>303</v>
      </c>
      <c r="F304" s="1">
        <v>2</v>
      </c>
      <c r="G304" s="1" t="s">
        <v>777</v>
      </c>
      <c r="H304" s="1" t="s">
        <v>1861</v>
      </c>
      <c r="I304" s="1">
        <v>2</v>
      </c>
      <c r="L304" s="1">
        <v>3</v>
      </c>
      <c r="M304" s="2" t="s">
        <v>3708</v>
      </c>
      <c r="N304" s="2" t="s">
        <v>3709</v>
      </c>
      <c r="S304" s="1" t="s">
        <v>59</v>
      </c>
      <c r="T304" s="1" t="s">
        <v>1912</v>
      </c>
      <c r="U304" s="1" t="s">
        <v>865</v>
      </c>
      <c r="V304" s="1" t="s">
        <v>1948</v>
      </c>
      <c r="Y304" s="1" t="s">
        <v>866</v>
      </c>
      <c r="Z304" s="1" t="s">
        <v>2235</v>
      </c>
      <c r="AC304" s="1">
        <v>15</v>
      </c>
      <c r="AD304" s="1" t="s">
        <v>66</v>
      </c>
      <c r="AE304" s="1" t="s">
        <v>2419</v>
      </c>
    </row>
    <row r="305" spans="1:72" ht="13.5" customHeight="1">
      <c r="A305" s="6" t="str">
        <f t="shared" si="19"/>
        <v>1837_옥포면_0022</v>
      </c>
      <c r="B305" s="2">
        <v>1837</v>
      </c>
      <c r="C305" s="2" t="s">
        <v>4205</v>
      </c>
      <c r="D305" s="2" t="s">
        <v>3422</v>
      </c>
      <c r="E305" s="2">
        <v>304</v>
      </c>
      <c r="F305" s="1">
        <v>2</v>
      </c>
      <c r="G305" s="1" t="s">
        <v>777</v>
      </c>
      <c r="H305" s="1" t="s">
        <v>1861</v>
      </c>
      <c r="I305" s="1">
        <v>2</v>
      </c>
      <c r="L305" s="1">
        <v>4</v>
      </c>
      <c r="M305" s="2" t="s">
        <v>3710</v>
      </c>
      <c r="N305" s="2" t="s">
        <v>3711</v>
      </c>
      <c r="T305" s="1" t="s">
        <v>4206</v>
      </c>
      <c r="U305" s="1" t="s">
        <v>37</v>
      </c>
      <c r="V305" s="1" t="s">
        <v>1928</v>
      </c>
      <c r="W305" s="1" t="s">
        <v>88</v>
      </c>
      <c r="X305" s="1" t="s">
        <v>4207</v>
      </c>
      <c r="Y305" s="1" t="s">
        <v>867</v>
      </c>
      <c r="Z305" s="1" t="s">
        <v>2234</v>
      </c>
      <c r="AC305" s="1">
        <v>43</v>
      </c>
      <c r="AD305" s="1" t="s">
        <v>222</v>
      </c>
      <c r="AE305" s="1" t="s">
        <v>2412</v>
      </c>
      <c r="AJ305" s="1" t="s">
        <v>17</v>
      </c>
      <c r="AK305" s="1" t="s">
        <v>2467</v>
      </c>
      <c r="AL305" s="1" t="s">
        <v>58</v>
      </c>
      <c r="AM305" s="1" t="s">
        <v>2461</v>
      </c>
      <c r="AT305" s="1" t="s">
        <v>42</v>
      </c>
      <c r="AU305" s="1" t="s">
        <v>2523</v>
      </c>
      <c r="AV305" s="1" t="s">
        <v>868</v>
      </c>
      <c r="AW305" s="1" t="s">
        <v>2682</v>
      </c>
      <c r="BG305" s="1" t="s">
        <v>42</v>
      </c>
      <c r="BH305" s="1" t="s">
        <v>2523</v>
      </c>
      <c r="BI305" s="1" t="s">
        <v>869</v>
      </c>
      <c r="BJ305" s="1" t="s">
        <v>2922</v>
      </c>
      <c r="BK305" s="1" t="s">
        <v>42</v>
      </c>
      <c r="BL305" s="1" t="s">
        <v>2523</v>
      </c>
      <c r="BM305" s="1" t="s">
        <v>870</v>
      </c>
      <c r="BN305" s="1" t="s">
        <v>3123</v>
      </c>
      <c r="BO305" s="1" t="s">
        <v>42</v>
      </c>
      <c r="BP305" s="1" t="s">
        <v>2523</v>
      </c>
      <c r="BQ305" s="1" t="s">
        <v>871</v>
      </c>
      <c r="BR305" s="1" t="s">
        <v>3308</v>
      </c>
      <c r="BS305" s="1" t="s">
        <v>324</v>
      </c>
      <c r="BT305" s="1" t="s">
        <v>3386</v>
      </c>
    </row>
    <row r="306" spans="1:31" ht="13.5" customHeight="1">
      <c r="A306" s="6" t="str">
        <f t="shared" si="19"/>
        <v>1837_옥포면_0022</v>
      </c>
      <c r="B306" s="2">
        <v>1837</v>
      </c>
      <c r="C306" s="2" t="s">
        <v>4208</v>
      </c>
      <c r="D306" s="2" t="s">
        <v>3422</v>
      </c>
      <c r="E306" s="2">
        <v>305</v>
      </c>
      <c r="F306" s="1">
        <v>2</v>
      </c>
      <c r="G306" s="1" t="s">
        <v>777</v>
      </c>
      <c r="H306" s="1" t="s">
        <v>1861</v>
      </c>
      <c r="I306" s="1">
        <v>2</v>
      </c>
      <c r="L306" s="1">
        <v>4</v>
      </c>
      <c r="M306" s="2" t="s">
        <v>3710</v>
      </c>
      <c r="N306" s="2" t="s">
        <v>3711</v>
      </c>
      <c r="S306" s="1" t="s">
        <v>111</v>
      </c>
      <c r="T306" s="1" t="s">
        <v>1916</v>
      </c>
      <c r="W306" s="1" t="s">
        <v>161</v>
      </c>
      <c r="X306" s="1" t="s">
        <v>1955</v>
      </c>
      <c r="Y306" s="1" t="s">
        <v>50</v>
      </c>
      <c r="Z306" s="1" t="s">
        <v>1995</v>
      </c>
      <c r="AC306" s="1">
        <v>80</v>
      </c>
      <c r="AD306" s="1" t="s">
        <v>87</v>
      </c>
      <c r="AE306" s="1" t="s">
        <v>2418</v>
      </c>
    </row>
    <row r="307" spans="1:72" ht="13.5" customHeight="1">
      <c r="A307" s="6" t="str">
        <f t="shared" si="19"/>
        <v>1837_옥포면_0022</v>
      </c>
      <c r="B307" s="2">
        <v>1837</v>
      </c>
      <c r="C307" s="2" t="s">
        <v>4185</v>
      </c>
      <c r="D307" s="2" t="s">
        <v>3422</v>
      </c>
      <c r="E307" s="2">
        <v>306</v>
      </c>
      <c r="F307" s="1">
        <v>2</v>
      </c>
      <c r="G307" s="1" t="s">
        <v>777</v>
      </c>
      <c r="H307" s="1" t="s">
        <v>1861</v>
      </c>
      <c r="I307" s="1">
        <v>2</v>
      </c>
      <c r="L307" s="1">
        <v>4</v>
      </c>
      <c r="M307" s="2" t="s">
        <v>3710</v>
      </c>
      <c r="N307" s="2" t="s">
        <v>3711</v>
      </c>
      <c r="S307" s="1" t="s">
        <v>48</v>
      </c>
      <c r="T307" s="1" t="s">
        <v>1911</v>
      </c>
      <c r="W307" s="1" t="s">
        <v>94</v>
      </c>
      <c r="X307" s="1" t="s">
        <v>4209</v>
      </c>
      <c r="Y307" s="1" t="s">
        <v>50</v>
      </c>
      <c r="Z307" s="1" t="s">
        <v>1995</v>
      </c>
      <c r="AC307" s="1">
        <v>42</v>
      </c>
      <c r="AD307" s="1" t="s">
        <v>240</v>
      </c>
      <c r="AE307" s="1" t="s">
        <v>2417</v>
      </c>
      <c r="AJ307" s="1" t="s">
        <v>52</v>
      </c>
      <c r="AK307" s="1" t="s">
        <v>2466</v>
      </c>
      <c r="AL307" s="1" t="s">
        <v>100</v>
      </c>
      <c r="AM307" s="1" t="s">
        <v>3468</v>
      </c>
      <c r="AT307" s="1" t="s">
        <v>42</v>
      </c>
      <c r="AU307" s="1" t="s">
        <v>2523</v>
      </c>
      <c r="AV307" s="1" t="s">
        <v>332</v>
      </c>
      <c r="AW307" s="1" t="s">
        <v>2676</v>
      </c>
      <c r="BG307" s="1" t="s">
        <v>42</v>
      </c>
      <c r="BH307" s="1" t="s">
        <v>2523</v>
      </c>
      <c r="BI307" s="1" t="s">
        <v>872</v>
      </c>
      <c r="BJ307" s="1" t="s">
        <v>2918</v>
      </c>
      <c r="BK307" s="1" t="s">
        <v>42</v>
      </c>
      <c r="BL307" s="1" t="s">
        <v>2523</v>
      </c>
      <c r="BM307" s="1" t="s">
        <v>873</v>
      </c>
      <c r="BN307" s="1" t="s">
        <v>2179</v>
      </c>
      <c r="BO307" s="1" t="s">
        <v>42</v>
      </c>
      <c r="BP307" s="1" t="s">
        <v>2523</v>
      </c>
      <c r="BQ307" s="1" t="s">
        <v>874</v>
      </c>
      <c r="BR307" s="1" t="s">
        <v>3532</v>
      </c>
      <c r="BS307" s="1" t="s">
        <v>875</v>
      </c>
      <c r="BT307" s="1" t="s">
        <v>2462</v>
      </c>
    </row>
    <row r="308" spans="1:31" ht="13.5" customHeight="1">
      <c r="A308" s="6" t="str">
        <f t="shared" si="19"/>
        <v>1837_옥포면_0022</v>
      </c>
      <c r="B308" s="2">
        <v>1837</v>
      </c>
      <c r="C308" s="2" t="s">
        <v>3985</v>
      </c>
      <c r="D308" s="2" t="s">
        <v>3422</v>
      </c>
      <c r="E308" s="2">
        <v>307</v>
      </c>
      <c r="F308" s="1">
        <v>2</v>
      </c>
      <c r="G308" s="1" t="s">
        <v>777</v>
      </c>
      <c r="H308" s="1" t="s">
        <v>1861</v>
      </c>
      <c r="I308" s="1">
        <v>2</v>
      </c>
      <c r="L308" s="1">
        <v>4</v>
      </c>
      <c r="M308" s="2" t="s">
        <v>3710</v>
      </c>
      <c r="N308" s="2" t="s">
        <v>3711</v>
      </c>
      <c r="S308" s="1" t="s">
        <v>443</v>
      </c>
      <c r="T308" s="1" t="s">
        <v>1924</v>
      </c>
      <c r="U308" s="1" t="s">
        <v>37</v>
      </c>
      <c r="V308" s="1" t="s">
        <v>1928</v>
      </c>
      <c r="Y308" s="1" t="s">
        <v>876</v>
      </c>
      <c r="Z308" s="1" t="s">
        <v>2233</v>
      </c>
      <c r="AC308" s="1">
        <v>30</v>
      </c>
      <c r="AD308" s="1" t="s">
        <v>461</v>
      </c>
      <c r="AE308" s="1" t="s">
        <v>2035</v>
      </c>
    </row>
    <row r="309" spans="1:31" ht="13.5" customHeight="1">
      <c r="A309" s="6" t="str">
        <f t="shared" si="19"/>
        <v>1837_옥포면_0022</v>
      </c>
      <c r="B309" s="2">
        <v>1837</v>
      </c>
      <c r="C309" s="2" t="s">
        <v>4185</v>
      </c>
      <c r="D309" s="2" t="s">
        <v>3422</v>
      </c>
      <c r="E309" s="2">
        <v>308</v>
      </c>
      <c r="F309" s="1">
        <v>2</v>
      </c>
      <c r="G309" s="1" t="s">
        <v>777</v>
      </c>
      <c r="H309" s="1" t="s">
        <v>1861</v>
      </c>
      <c r="I309" s="1">
        <v>2</v>
      </c>
      <c r="L309" s="1">
        <v>4</v>
      </c>
      <c r="M309" s="2" t="s">
        <v>3710</v>
      </c>
      <c r="N309" s="2" t="s">
        <v>3711</v>
      </c>
      <c r="S309" s="1" t="s">
        <v>445</v>
      </c>
      <c r="T309" s="1" t="s">
        <v>1923</v>
      </c>
      <c r="W309" s="1" t="s">
        <v>337</v>
      </c>
      <c r="X309" s="1" t="s">
        <v>1960</v>
      </c>
      <c r="Y309" s="1" t="s">
        <v>50</v>
      </c>
      <c r="Z309" s="1" t="s">
        <v>1995</v>
      </c>
      <c r="AC309" s="1">
        <v>32</v>
      </c>
      <c r="AD309" s="1" t="s">
        <v>435</v>
      </c>
      <c r="AE309" s="1" t="s">
        <v>2414</v>
      </c>
    </row>
    <row r="310" spans="1:33" ht="13.5" customHeight="1">
      <c r="A310" s="6" t="str">
        <f t="shared" si="19"/>
        <v>1837_옥포면_0022</v>
      </c>
      <c r="B310" s="2">
        <v>1837</v>
      </c>
      <c r="C310" s="2" t="s">
        <v>4185</v>
      </c>
      <c r="D310" s="2" t="s">
        <v>3422</v>
      </c>
      <c r="E310" s="2">
        <v>309</v>
      </c>
      <c r="F310" s="1">
        <v>2</v>
      </c>
      <c r="G310" s="1" t="s">
        <v>777</v>
      </c>
      <c r="H310" s="1" t="s">
        <v>1861</v>
      </c>
      <c r="I310" s="1">
        <v>2</v>
      </c>
      <c r="L310" s="1">
        <v>4</v>
      </c>
      <c r="M310" s="2" t="s">
        <v>3710</v>
      </c>
      <c r="N310" s="2" t="s">
        <v>3711</v>
      </c>
      <c r="S310" s="1" t="s">
        <v>59</v>
      </c>
      <c r="T310" s="1" t="s">
        <v>1912</v>
      </c>
      <c r="U310" s="1" t="s">
        <v>37</v>
      </c>
      <c r="V310" s="1" t="s">
        <v>1928</v>
      </c>
      <c r="Y310" s="1" t="s">
        <v>877</v>
      </c>
      <c r="Z310" s="1" t="s">
        <v>2232</v>
      </c>
      <c r="AA310" s="1" t="s">
        <v>878</v>
      </c>
      <c r="AB310" s="1" t="s">
        <v>2393</v>
      </c>
      <c r="AC310" s="1">
        <v>16</v>
      </c>
      <c r="AD310" s="1" t="s">
        <v>353</v>
      </c>
      <c r="AE310" s="1" t="s">
        <v>2399</v>
      </c>
      <c r="AF310" s="1" t="s">
        <v>338</v>
      </c>
      <c r="AG310" s="1" t="s">
        <v>2455</v>
      </c>
    </row>
    <row r="311" spans="1:31" ht="13.5" customHeight="1">
      <c r="A311" s="6" t="str">
        <f aca="true" t="shared" si="20" ref="A311:A325">HYPERLINK("http://kyu.snu.ac.kr/sdhj/index.jsp?type=hj/GK14719_00IH_0001_0023.jpg","1837_옥포면_0023")</f>
        <v>1837_옥포면_0023</v>
      </c>
      <c r="B311" s="2">
        <v>1837</v>
      </c>
      <c r="C311" s="2" t="s">
        <v>4185</v>
      </c>
      <c r="D311" s="2" t="s">
        <v>3422</v>
      </c>
      <c r="E311" s="2">
        <v>310</v>
      </c>
      <c r="F311" s="1">
        <v>2</v>
      </c>
      <c r="G311" s="1" t="s">
        <v>777</v>
      </c>
      <c r="H311" s="1" t="s">
        <v>1861</v>
      </c>
      <c r="I311" s="1">
        <v>2</v>
      </c>
      <c r="L311" s="1">
        <v>4</v>
      </c>
      <c r="M311" s="2" t="s">
        <v>3710</v>
      </c>
      <c r="N311" s="2" t="s">
        <v>3711</v>
      </c>
      <c r="T311" s="1" t="s">
        <v>4210</v>
      </c>
      <c r="U311" s="1" t="s">
        <v>67</v>
      </c>
      <c r="V311" s="1" t="s">
        <v>1927</v>
      </c>
      <c r="Y311" s="1" t="s">
        <v>879</v>
      </c>
      <c r="Z311" s="1" t="s">
        <v>2231</v>
      </c>
      <c r="AC311" s="1">
        <v>36</v>
      </c>
      <c r="AD311" s="1" t="s">
        <v>516</v>
      </c>
      <c r="AE311" s="1" t="s">
        <v>2055</v>
      </c>
    </row>
    <row r="312" spans="1:72" ht="13.5" customHeight="1">
      <c r="A312" s="6" t="str">
        <f t="shared" si="20"/>
        <v>1837_옥포면_0023</v>
      </c>
      <c r="B312" s="2">
        <v>1837</v>
      </c>
      <c r="C312" s="2" t="s">
        <v>4185</v>
      </c>
      <c r="D312" s="2" t="s">
        <v>3422</v>
      </c>
      <c r="E312" s="2">
        <v>311</v>
      </c>
      <c r="F312" s="1">
        <v>2</v>
      </c>
      <c r="G312" s="1" t="s">
        <v>777</v>
      </c>
      <c r="H312" s="1" t="s">
        <v>1861</v>
      </c>
      <c r="I312" s="1">
        <v>2</v>
      </c>
      <c r="L312" s="1">
        <v>5</v>
      </c>
      <c r="M312" s="2" t="s">
        <v>3712</v>
      </c>
      <c r="N312" s="2" t="s">
        <v>3713</v>
      </c>
      <c r="T312" s="1" t="s">
        <v>4008</v>
      </c>
      <c r="U312" s="1" t="s">
        <v>37</v>
      </c>
      <c r="V312" s="1" t="s">
        <v>1928</v>
      </c>
      <c r="W312" s="1" t="s">
        <v>88</v>
      </c>
      <c r="X312" s="1" t="s">
        <v>4184</v>
      </c>
      <c r="Y312" s="1" t="s">
        <v>838</v>
      </c>
      <c r="Z312" s="1" t="s">
        <v>2230</v>
      </c>
      <c r="AC312" s="1">
        <v>57</v>
      </c>
      <c r="AD312" s="1" t="s">
        <v>547</v>
      </c>
      <c r="AE312" s="1" t="s">
        <v>2415</v>
      </c>
      <c r="AJ312" s="1" t="s">
        <v>17</v>
      </c>
      <c r="AK312" s="1" t="s">
        <v>2467</v>
      </c>
      <c r="AL312" s="1" t="s">
        <v>135</v>
      </c>
      <c r="AM312" s="1" t="s">
        <v>2489</v>
      </c>
      <c r="AT312" s="1" t="s">
        <v>42</v>
      </c>
      <c r="AU312" s="1" t="s">
        <v>2523</v>
      </c>
      <c r="AV312" s="1" t="s">
        <v>839</v>
      </c>
      <c r="AW312" s="1" t="s">
        <v>2653</v>
      </c>
      <c r="BG312" s="1" t="s">
        <v>42</v>
      </c>
      <c r="BH312" s="1" t="s">
        <v>2523</v>
      </c>
      <c r="BI312" s="1" t="s">
        <v>803</v>
      </c>
      <c r="BJ312" s="1" t="s">
        <v>2898</v>
      </c>
      <c r="BK312" s="1" t="s">
        <v>42</v>
      </c>
      <c r="BL312" s="1" t="s">
        <v>2523</v>
      </c>
      <c r="BM312" s="1" t="s">
        <v>805</v>
      </c>
      <c r="BN312" s="1" t="s">
        <v>2911</v>
      </c>
      <c r="BO312" s="1" t="s">
        <v>42</v>
      </c>
      <c r="BP312" s="1" t="s">
        <v>2523</v>
      </c>
      <c r="BQ312" s="1" t="s">
        <v>880</v>
      </c>
      <c r="BR312" s="1" t="s">
        <v>3307</v>
      </c>
      <c r="BS312" s="1" t="s">
        <v>149</v>
      </c>
      <c r="BT312" s="1" t="s">
        <v>2477</v>
      </c>
    </row>
    <row r="313" spans="1:72" ht="13.5" customHeight="1">
      <c r="A313" s="6" t="str">
        <f t="shared" si="20"/>
        <v>1837_옥포면_0023</v>
      </c>
      <c r="B313" s="2">
        <v>1837</v>
      </c>
      <c r="C313" s="2" t="s">
        <v>3975</v>
      </c>
      <c r="D313" s="2" t="s">
        <v>3422</v>
      </c>
      <c r="E313" s="2">
        <v>312</v>
      </c>
      <c r="F313" s="1">
        <v>2</v>
      </c>
      <c r="G313" s="1" t="s">
        <v>777</v>
      </c>
      <c r="H313" s="1" t="s">
        <v>1861</v>
      </c>
      <c r="I313" s="1">
        <v>2</v>
      </c>
      <c r="L313" s="1">
        <v>5</v>
      </c>
      <c r="M313" s="2" t="s">
        <v>3712</v>
      </c>
      <c r="N313" s="2" t="s">
        <v>3713</v>
      </c>
      <c r="S313" s="1" t="s">
        <v>48</v>
      </c>
      <c r="T313" s="1" t="s">
        <v>1911</v>
      </c>
      <c r="W313" s="1" t="s">
        <v>881</v>
      </c>
      <c r="X313" s="1" t="s">
        <v>1961</v>
      </c>
      <c r="Y313" s="1" t="s">
        <v>50</v>
      </c>
      <c r="Z313" s="1" t="s">
        <v>1995</v>
      </c>
      <c r="AC313" s="1">
        <v>57</v>
      </c>
      <c r="AD313" s="1" t="s">
        <v>547</v>
      </c>
      <c r="AE313" s="1" t="s">
        <v>2415</v>
      </c>
      <c r="AJ313" s="1" t="s">
        <v>52</v>
      </c>
      <c r="AK313" s="1" t="s">
        <v>2466</v>
      </c>
      <c r="AL313" s="1" t="s">
        <v>655</v>
      </c>
      <c r="AM313" s="1" t="s">
        <v>3473</v>
      </c>
      <c r="AT313" s="1" t="s">
        <v>42</v>
      </c>
      <c r="AU313" s="1" t="s">
        <v>2523</v>
      </c>
      <c r="AV313" s="1" t="s">
        <v>882</v>
      </c>
      <c r="AW313" s="1" t="s">
        <v>2681</v>
      </c>
      <c r="BG313" s="1" t="s">
        <v>42</v>
      </c>
      <c r="BH313" s="1" t="s">
        <v>2523</v>
      </c>
      <c r="BI313" s="1" t="s">
        <v>883</v>
      </c>
      <c r="BJ313" s="1" t="s">
        <v>2921</v>
      </c>
      <c r="BK313" s="1" t="s">
        <v>42</v>
      </c>
      <c r="BL313" s="1" t="s">
        <v>2523</v>
      </c>
      <c r="BM313" s="1" t="s">
        <v>884</v>
      </c>
      <c r="BN313" s="1" t="s">
        <v>3012</v>
      </c>
      <c r="BO313" s="1" t="s">
        <v>42</v>
      </c>
      <c r="BP313" s="1" t="s">
        <v>2523</v>
      </c>
      <c r="BQ313" s="1" t="s">
        <v>885</v>
      </c>
      <c r="BR313" s="1" t="s">
        <v>3306</v>
      </c>
      <c r="BS313" s="1" t="s">
        <v>389</v>
      </c>
      <c r="BT313" s="1" t="s">
        <v>2503</v>
      </c>
    </row>
    <row r="314" spans="1:33" ht="13.5" customHeight="1">
      <c r="A314" s="6" t="str">
        <f t="shared" si="20"/>
        <v>1837_옥포면_0023</v>
      </c>
      <c r="B314" s="2">
        <v>1837</v>
      </c>
      <c r="C314" s="2" t="s">
        <v>3905</v>
      </c>
      <c r="D314" s="2" t="s">
        <v>3422</v>
      </c>
      <c r="E314" s="2">
        <v>313</v>
      </c>
      <c r="F314" s="1">
        <v>2</v>
      </c>
      <c r="G314" s="1" t="s">
        <v>777</v>
      </c>
      <c r="H314" s="1" t="s">
        <v>1861</v>
      </c>
      <c r="I314" s="1">
        <v>2</v>
      </c>
      <c r="L314" s="1">
        <v>5</v>
      </c>
      <c r="M314" s="2" t="s">
        <v>3712</v>
      </c>
      <c r="N314" s="2" t="s">
        <v>3713</v>
      </c>
      <c r="S314" s="1" t="s">
        <v>59</v>
      </c>
      <c r="T314" s="1" t="s">
        <v>1912</v>
      </c>
      <c r="U314" s="1" t="s">
        <v>37</v>
      </c>
      <c r="V314" s="1" t="s">
        <v>1928</v>
      </c>
      <c r="Y314" s="1" t="s">
        <v>837</v>
      </c>
      <c r="Z314" s="1" t="s">
        <v>3463</v>
      </c>
      <c r="AG314" s="1" t="s">
        <v>2456</v>
      </c>
    </row>
    <row r="315" spans="1:33" ht="13.5" customHeight="1">
      <c r="A315" s="6" t="str">
        <f t="shared" si="20"/>
        <v>1837_옥포면_0023</v>
      </c>
      <c r="B315" s="2">
        <v>1837</v>
      </c>
      <c r="C315" s="2" t="s">
        <v>3933</v>
      </c>
      <c r="D315" s="2" t="s">
        <v>3422</v>
      </c>
      <c r="E315" s="2">
        <v>314</v>
      </c>
      <c r="F315" s="1">
        <v>2</v>
      </c>
      <c r="G315" s="1" t="s">
        <v>777</v>
      </c>
      <c r="H315" s="1" t="s">
        <v>1861</v>
      </c>
      <c r="I315" s="1">
        <v>2</v>
      </c>
      <c r="L315" s="1">
        <v>5</v>
      </c>
      <c r="M315" s="2" t="s">
        <v>3712</v>
      </c>
      <c r="N315" s="2" t="s">
        <v>3713</v>
      </c>
      <c r="S315" s="1" t="s">
        <v>48</v>
      </c>
      <c r="T315" s="1" t="s">
        <v>4211</v>
      </c>
      <c r="W315" s="1" t="s">
        <v>147</v>
      </c>
      <c r="X315" s="1" t="s">
        <v>1962</v>
      </c>
      <c r="Y315" s="1" t="s">
        <v>50</v>
      </c>
      <c r="Z315" s="1" t="s">
        <v>1995</v>
      </c>
      <c r="AF315" s="1" t="s">
        <v>695</v>
      </c>
      <c r="AG315" s="1" t="s">
        <v>2456</v>
      </c>
    </row>
    <row r="316" spans="1:31" ht="13.5" customHeight="1">
      <c r="A316" s="6" t="str">
        <f t="shared" si="20"/>
        <v>1837_옥포면_0023</v>
      </c>
      <c r="B316" s="2">
        <v>1837</v>
      </c>
      <c r="C316" s="2" t="s">
        <v>3933</v>
      </c>
      <c r="D316" s="2" t="s">
        <v>3422</v>
      </c>
      <c r="E316" s="2">
        <v>315</v>
      </c>
      <c r="F316" s="1">
        <v>2</v>
      </c>
      <c r="G316" s="1" t="s">
        <v>777</v>
      </c>
      <c r="H316" s="1" t="s">
        <v>1861</v>
      </c>
      <c r="I316" s="1">
        <v>2</v>
      </c>
      <c r="L316" s="1">
        <v>5</v>
      </c>
      <c r="M316" s="2" t="s">
        <v>3712</v>
      </c>
      <c r="N316" s="2" t="s">
        <v>3713</v>
      </c>
      <c r="T316" s="1" t="s">
        <v>4012</v>
      </c>
      <c r="U316" s="1" t="s">
        <v>67</v>
      </c>
      <c r="V316" s="1" t="s">
        <v>1927</v>
      </c>
      <c r="Y316" s="1" t="s">
        <v>886</v>
      </c>
      <c r="Z316" s="1" t="s">
        <v>2229</v>
      </c>
      <c r="AC316" s="1">
        <v>22</v>
      </c>
      <c r="AD316" s="1" t="s">
        <v>290</v>
      </c>
      <c r="AE316" s="1" t="s">
        <v>2411</v>
      </c>
    </row>
    <row r="317" spans="1:72" ht="13.5" customHeight="1">
      <c r="A317" s="6" t="str">
        <f t="shared" si="20"/>
        <v>1837_옥포면_0023</v>
      </c>
      <c r="B317" s="2">
        <v>1837</v>
      </c>
      <c r="C317" s="2" t="s">
        <v>3933</v>
      </c>
      <c r="D317" s="2" t="s">
        <v>3422</v>
      </c>
      <c r="E317" s="2">
        <v>316</v>
      </c>
      <c r="F317" s="1">
        <v>2</v>
      </c>
      <c r="G317" s="1" t="s">
        <v>777</v>
      </c>
      <c r="H317" s="1" t="s">
        <v>1861</v>
      </c>
      <c r="I317" s="1">
        <v>3</v>
      </c>
      <c r="J317" s="1" t="s">
        <v>887</v>
      </c>
      <c r="K317" s="1" t="s">
        <v>4212</v>
      </c>
      <c r="L317" s="1">
        <v>1</v>
      </c>
      <c r="M317" s="2" t="s">
        <v>3714</v>
      </c>
      <c r="N317" s="2" t="s">
        <v>3715</v>
      </c>
      <c r="O317" s="1" t="s">
        <v>6</v>
      </c>
      <c r="P317" s="1" t="s">
        <v>1888</v>
      </c>
      <c r="T317" s="1" t="s">
        <v>4213</v>
      </c>
      <c r="U317" s="1" t="s">
        <v>169</v>
      </c>
      <c r="V317" s="1" t="s">
        <v>1929</v>
      </c>
      <c r="W317" s="1" t="s">
        <v>94</v>
      </c>
      <c r="X317" s="1" t="s">
        <v>4214</v>
      </c>
      <c r="Y317" s="1" t="s">
        <v>888</v>
      </c>
      <c r="Z317" s="1" t="s">
        <v>2228</v>
      </c>
      <c r="AC317" s="1">
        <v>45</v>
      </c>
      <c r="AD317" s="1" t="s">
        <v>640</v>
      </c>
      <c r="AE317" s="1" t="s">
        <v>2402</v>
      </c>
      <c r="AJ317" s="1" t="s">
        <v>17</v>
      </c>
      <c r="AK317" s="1" t="s">
        <v>2467</v>
      </c>
      <c r="AL317" s="1" t="s">
        <v>100</v>
      </c>
      <c r="AM317" s="1" t="s">
        <v>3468</v>
      </c>
      <c r="AT317" s="1" t="s">
        <v>403</v>
      </c>
      <c r="AU317" s="1" t="s">
        <v>1934</v>
      </c>
      <c r="AV317" s="1" t="s">
        <v>889</v>
      </c>
      <c r="AW317" s="1" t="s">
        <v>2680</v>
      </c>
      <c r="BG317" s="1" t="s">
        <v>403</v>
      </c>
      <c r="BH317" s="1" t="s">
        <v>1934</v>
      </c>
      <c r="BI317" s="1" t="s">
        <v>795</v>
      </c>
      <c r="BJ317" s="1" t="s">
        <v>2920</v>
      </c>
      <c r="BK317" s="1" t="s">
        <v>403</v>
      </c>
      <c r="BL317" s="1" t="s">
        <v>1934</v>
      </c>
      <c r="BM317" s="1" t="s">
        <v>131</v>
      </c>
      <c r="BN317" s="1" t="s">
        <v>2611</v>
      </c>
      <c r="BO317" s="1" t="s">
        <v>403</v>
      </c>
      <c r="BP317" s="1" t="s">
        <v>1934</v>
      </c>
      <c r="BQ317" s="1" t="s">
        <v>890</v>
      </c>
      <c r="BR317" s="1" t="s">
        <v>3305</v>
      </c>
      <c r="BS317" s="1" t="s">
        <v>76</v>
      </c>
      <c r="BT317" s="1" t="s">
        <v>2494</v>
      </c>
    </row>
    <row r="318" spans="1:72" ht="13.5" customHeight="1">
      <c r="A318" s="6" t="str">
        <f t="shared" si="20"/>
        <v>1837_옥포면_0023</v>
      </c>
      <c r="B318" s="2">
        <v>1837</v>
      </c>
      <c r="C318" s="2" t="s">
        <v>4215</v>
      </c>
      <c r="D318" s="2" t="s">
        <v>3422</v>
      </c>
      <c r="E318" s="2">
        <v>317</v>
      </c>
      <c r="F318" s="1">
        <v>2</v>
      </c>
      <c r="G318" s="1" t="s">
        <v>777</v>
      </c>
      <c r="H318" s="1" t="s">
        <v>1861</v>
      </c>
      <c r="I318" s="1">
        <v>3</v>
      </c>
      <c r="L318" s="1">
        <v>1</v>
      </c>
      <c r="M318" s="2" t="s">
        <v>3714</v>
      </c>
      <c r="N318" s="2" t="s">
        <v>3715</v>
      </c>
      <c r="S318" s="1" t="s">
        <v>48</v>
      </c>
      <c r="T318" s="1" t="s">
        <v>1911</v>
      </c>
      <c r="W318" s="1" t="s">
        <v>63</v>
      </c>
      <c r="X318" s="1" t="s">
        <v>1965</v>
      </c>
      <c r="Y318" s="1" t="s">
        <v>10</v>
      </c>
      <c r="Z318" s="1" t="s">
        <v>1981</v>
      </c>
      <c r="AC318" s="1">
        <v>35</v>
      </c>
      <c r="AD318" s="1" t="s">
        <v>64</v>
      </c>
      <c r="AE318" s="1" t="s">
        <v>2397</v>
      </c>
      <c r="AJ318" s="1" t="s">
        <v>17</v>
      </c>
      <c r="AK318" s="1" t="s">
        <v>2467</v>
      </c>
      <c r="AL318" s="1" t="s">
        <v>133</v>
      </c>
      <c r="AM318" s="1" t="s">
        <v>2480</v>
      </c>
      <c r="AT318" s="1" t="s">
        <v>403</v>
      </c>
      <c r="AU318" s="1" t="s">
        <v>1934</v>
      </c>
      <c r="AV318" s="1" t="s">
        <v>891</v>
      </c>
      <c r="AW318" s="1" t="s">
        <v>2679</v>
      </c>
      <c r="BG318" s="1" t="s">
        <v>403</v>
      </c>
      <c r="BH318" s="1" t="s">
        <v>1934</v>
      </c>
      <c r="BI318" s="1" t="s">
        <v>892</v>
      </c>
      <c r="BJ318" s="1" t="s">
        <v>2919</v>
      </c>
      <c r="BK318" s="1" t="s">
        <v>403</v>
      </c>
      <c r="BL318" s="1" t="s">
        <v>1934</v>
      </c>
      <c r="BM318" s="1" t="s">
        <v>893</v>
      </c>
      <c r="BN318" s="1" t="s">
        <v>2205</v>
      </c>
      <c r="BO318" s="1" t="s">
        <v>403</v>
      </c>
      <c r="BP318" s="1" t="s">
        <v>1934</v>
      </c>
      <c r="BQ318" s="1" t="s">
        <v>894</v>
      </c>
      <c r="BR318" s="1" t="s">
        <v>3572</v>
      </c>
      <c r="BS318" s="1" t="s">
        <v>895</v>
      </c>
      <c r="BT318" s="1" t="s">
        <v>2482</v>
      </c>
    </row>
    <row r="319" spans="1:31" ht="13.5" customHeight="1">
      <c r="A319" s="6" t="str">
        <f t="shared" si="20"/>
        <v>1837_옥포면_0023</v>
      </c>
      <c r="B319" s="2">
        <v>1837</v>
      </c>
      <c r="C319" s="2" t="s">
        <v>4079</v>
      </c>
      <c r="D319" s="2" t="s">
        <v>3422</v>
      </c>
      <c r="E319" s="2">
        <v>318</v>
      </c>
      <c r="F319" s="1">
        <v>2</v>
      </c>
      <c r="G319" s="1" t="s">
        <v>777</v>
      </c>
      <c r="H319" s="1" t="s">
        <v>1861</v>
      </c>
      <c r="I319" s="1">
        <v>3</v>
      </c>
      <c r="L319" s="1">
        <v>1</v>
      </c>
      <c r="M319" s="2" t="s">
        <v>3714</v>
      </c>
      <c r="N319" s="2" t="s">
        <v>3715</v>
      </c>
      <c r="S319" s="1" t="s">
        <v>315</v>
      </c>
      <c r="T319" s="1" t="s">
        <v>1913</v>
      </c>
      <c r="AC319" s="1">
        <v>15</v>
      </c>
      <c r="AD319" s="1" t="s">
        <v>66</v>
      </c>
      <c r="AE319" s="1" t="s">
        <v>2419</v>
      </c>
    </row>
    <row r="320" spans="1:72" ht="13.5" customHeight="1">
      <c r="A320" s="6" t="str">
        <f t="shared" si="20"/>
        <v>1837_옥포면_0023</v>
      </c>
      <c r="B320" s="2">
        <v>1837</v>
      </c>
      <c r="C320" s="2" t="s">
        <v>4216</v>
      </c>
      <c r="D320" s="2" t="s">
        <v>3422</v>
      </c>
      <c r="E320" s="2">
        <v>319</v>
      </c>
      <c r="F320" s="1">
        <v>2</v>
      </c>
      <c r="G320" s="1" t="s">
        <v>777</v>
      </c>
      <c r="H320" s="1" t="s">
        <v>1861</v>
      </c>
      <c r="I320" s="1">
        <v>3</v>
      </c>
      <c r="L320" s="1">
        <v>2</v>
      </c>
      <c r="M320" s="2" t="s">
        <v>3716</v>
      </c>
      <c r="N320" s="2" t="s">
        <v>3717</v>
      </c>
      <c r="T320" s="1" t="s">
        <v>4217</v>
      </c>
      <c r="U320" s="1" t="s">
        <v>37</v>
      </c>
      <c r="V320" s="1" t="s">
        <v>1928</v>
      </c>
      <c r="W320" s="1" t="s">
        <v>94</v>
      </c>
      <c r="X320" s="1" t="s">
        <v>4218</v>
      </c>
      <c r="Y320" s="1" t="s">
        <v>896</v>
      </c>
      <c r="Z320" s="1" t="s">
        <v>2227</v>
      </c>
      <c r="AC320" s="1">
        <v>57</v>
      </c>
      <c r="AD320" s="1" t="s">
        <v>547</v>
      </c>
      <c r="AE320" s="1" t="s">
        <v>2415</v>
      </c>
      <c r="AJ320" s="1" t="s">
        <v>17</v>
      </c>
      <c r="AK320" s="1" t="s">
        <v>2467</v>
      </c>
      <c r="AL320" s="1" t="s">
        <v>95</v>
      </c>
      <c r="AM320" s="1" t="s">
        <v>2510</v>
      </c>
      <c r="AT320" s="1" t="s">
        <v>42</v>
      </c>
      <c r="AU320" s="1" t="s">
        <v>2523</v>
      </c>
      <c r="AV320" s="1" t="s">
        <v>897</v>
      </c>
      <c r="AW320" s="1" t="s">
        <v>2678</v>
      </c>
      <c r="BG320" s="1" t="s">
        <v>42</v>
      </c>
      <c r="BH320" s="1" t="s">
        <v>2523</v>
      </c>
      <c r="BI320" s="1" t="s">
        <v>789</v>
      </c>
      <c r="BJ320" s="1" t="s">
        <v>2687</v>
      </c>
      <c r="BK320" s="1" t="s">
        <v>42</v>
      </c>
      <c r="BL320" s="1" t="s">
        <v>2523</v>
      </c>
      <c r="BM320" s="1" t="s">
        <v>790</v>
      </c>
      <c r="BN320" s="1" t="s">
        <v>2928</v>
      </c>
      <c r="BO320" s="1" t="s">
        <v>42</v>
      </c>
      <c r="BP320" s="1" t="s">
        <v>2523</v>
      </c>
      <c r="BQ320" s="1" t="s">
        <v>898</v>
      </c>
      <c r="BR320" s="1" t="s">
        <v>3574</v>
      </c>
      <c r="BS320" s="1" t="s">
        <v>135</v>
      </c>
      <c r="BT320" s="1" t="s">
        <v>2489</v>
      </c>
    </row>
    <row r="321" spans="1:72" ht="13.5" customHeight="1">
      <c r="A321" s="6" t="str">
        <f t="shared" si="20"/>
        <v>1837_옥포면_0023</v>
      </c>
      <c r="B321" s="2">
        <v>1837</v>
      </c>
      <c r="C321" s="2" t="s">
        <v>4099</v>
      </c>
      <c r="D321" s="2" t="s">
        <v>3422</v>
      </c>
      <c r="E321" s="2">
        <v>320</v>
      </c>
      <c r="F321" s="1">
        <v>2</v>
      </c>
      <c r="G321" s="1" t="s">
        <v>777</v>
      </c>
      <c r="H321" s="1" t="s">
        <v>1861</v>
      </c>
      <c r="I321" s="1">
        <v>3</v>
      </c>
      <c r="L321" s="1">
        <v>2</v>
      </c>
      <c r="M321" s="2" t="s">
        <v>3716</v>
      </c>
      <c r="N321" s="2" t="s">
        <v>3717</v>
      </c>
      <c r="S321" s="1" t="s">
        <v>48</v>
      </c>
      <c r="T321" s="1" t="s">
        <v>1911</v>
      </c>
      <c r="W321" s="1" t="s">
        <v>203</v>
      </c>
      <c r="X321" s="1" t="s">
        <v>4219</v>
      </c>
      <c r="Y321" s="1" t="s">
        <v>50</v>
      </c>
      <c r="Z321" s="1" t="s">
        <v>1995</v>
      </c>
      <c r="AC321" s="1">
        <v>57</v>
      </c>
      <c r="AD321" s="1" t="s">
        <v>547</v>
      </c>
      <c r="AE321" s="1" t="s">
        <v>2415</v>
      </c>
      <c r="AJ321" s="1" t="s">
        <v>52</v>
      </c>
      <c r="AK321" s="1" t="s">
        <v>2466</v>
      </c>
      <c r="AL321" s="1" t="s">
        <v>204</v>
      </c>
      <c r="AM321" s="1" t="s">
        <v>3470</v>
      </c>
      <c r="AT321" s="1" t="s">
        <v>42</v>
      </c>
      <c r="AU321" s="1" t="s">
        <v>2523</v>
      </c>
      <c r="AV321" s="1" t="s">
        <v>899</v>
      </c>
      <c r="AW321" s="1" t="s">
        <v>2677</v>
      </c>
      <c r="BG321" s="1" t="s">
        <v>42</v>
      </c>
      <c r="BH321" s="1" t="s">
        <v>2523</v>
      </c>
      <c r="BI321" s="1" t="s">
        <v>696</v>
      </c>
      <c r="BJ321" s="1" t="s">
        <v>2272</v>
      </c>
      <c r="BK321" s="1" t="s">
        <v>42</v>
      </c>
      <c r="BL321" s="1" t="s">
        <v>2523</v>
      </c>
      <c r="BM321" s="1" t="s">
        <v>900</v>
      </c>
      <c r="BN321" s="1" t="s">
        <v>3122</v>
      </c>
      <c r="BO321" s="1" t="s">
        <v>42</v>
      </c>
      <c r="BP321" s="1" t="s">
        <v>2523</v>
      </c>
      <c r="BQ321" s="1" t="s">
        <v>901</v>
      </c>
      <c r="BR321" s="1" t="s">
        <v>3487</v>
      </c>
      <c r="BS321" s="1" t="s">
        <v>100</v>
      </c>
      <c r="BT321" s="1" t="s">
        <v>3468</v>
      </c>
    </row>
    <row r="322" spans="1:31" ht="13.5" customHeight="1">
      <c r="A322" s="6" t="str">
        <f t="shared" si="20"/>
        <v>1837_옥포면_0023</v>
      </c>
      <c r="B322" s="2">
        <v>1837</v>
      </c>
      <c r="C322" s="2" t="s">
        <v>4220</v>
      </c>
      <c r="D322" s="2" t="s">
        <v>3422</v>
      </c>
      <c r="E322" s="2">
        <v>321</v>
      </c>
      <c r="F322" s="1">
        <v>2</v>
      </c>
      <c r="G322" s="1" t="s">
        <v>777</v>
      </c>
      <c r="H322" s="1" t="s">
        <v>1861</v>
      </c>
      <c r="I322" s="1">
        <v>3</v>
      </c>
      <c r="L322" s="1">
        <v>2</v>
      </c>
      <c r="M322" s="2" t="s">
        <v>3716</v>
      </c>
      <c r="N322" s="2" t="s">
        <v>3717</v>
      </c>
      <c r="S322" s="1" t="s">
        <v>59</v>
      </c>
      <c r="T322" s="1" t="s">
        <v>1912</v>
      </c>
      <c r="U322" s="1" t="s">
        <v>37</v>
      </c>
      <c r="V322" s="1" t="s">
        <v>1928</v>
      </c>
      <c r="Y322" s="1" t="s">
        <v>902</v>
      </c>
      <c r="Z322" s="1" t="s">
        <v>3443</v>
      </c>
      <c r="AC322" s="1">
        <v>22</v>
      </c>
      <c r="AD322" s="1" t="s">
        <v>290</v>
      </c>
      <c r="AE322" s="1" t="s">
        <v>2411</v>
      </c>
    </row>
    <row r="323" spans="1:33" ht="13.5" customHeight="1">
      <c r="A323" s="6" t="str">
        <f t="shared" si="20"/>
        <v>1837_옥포면_0023</v>
      </c>
      <c r="B323" s="2">
        <v>1837</v>
      </c>
      <c r="C323" s="2" t="s">
        <v>4221</v>
      </c>
      <c r="D323" s="2" t="s">
        <v>3422</v>
      </c>
      <c r="E323" s="2">
        <v>322</v>
      </c>
      <c r="F323" s="1">
        <v>2</v>
      </c>
      <c r="G323" s="1" t="s">
        <v>777</v>
      </c>
      <c r="H323" s="1" t="s">
        <v>1861</v>
      </c>
      <c r="I323" s="1">
        <v>3</v>
      </c>
      <c r="L323" s="1">
        <v>2</v>
      </c>
      <c r="M323" s="2" t="s">
        <v>3716</v>
      </c>
      <c r="N323" s="2" t="s">
        <v>3717</v>
      </c>
      <c r="S323" s="1" t="s">
        <v>62</v>
      </c>
      <c r="T323" s="1" t="s">
        <v>1917</v>
      </c>
      <c r="W323" s="1" t="s">
        <v>88</v>
      </c>
      <c r="X323" s="1" t="s">
        <v>4222</v>
      </c>
      <c r="Y323" s="1" t="s">
        <v>50</v>
      </c>
      <c r="Z323" s="1" t="s">
        <v>1995</v>
      </c>
      <c r="AC323" s="1">
        <v>25</v>
      </c>
      <c r="AD323" s="1" t="s">
        <v>123</v>
      </c>
      <c r="AE323" s="1" t="s">
        <v>2440</v>
      </c>
      <c r="AF323" s="1" t="s">
        <v>338</v>
      </c>
      <c r="AG323" s="1" t="s">
        <v>2455</v>
      </c>
    </row>
    <row r="324" spans="1:31" ht="13.5" customHeight="1">
      <c r="A324" s="6" t="str">
        <f t="shared" si="20"/>
        <v>1837_옥포면_0023</v>
      </c>
      <c r="B324" s="2">
        <v>1837</v>
      </c>
      <c r="C324" s="2" t="s">
        <v>4221</v>
      </c>
      <c r="D324" s="2" t="s">
        <v>3422</v>
      </c>
      <c r="E324" s="2">
        <v>323</v>
      </c>
      <c r="F324" s="1">
        <v>2</v>
      </c>
      <c r="G324" s="1" t="s">
        <v>777</v>
      </c>
      <c r="H324" s="1" t="s">
        <v>1861</v>
      </c>
      <c r="I324" s="1">
        <v>3</v>
      </c>
      <c r="L324" s="1">
        <v>2</v>
      </c>
      <c r="M324" s="2" t="s">
        <v>3716</v>
      </c>
      <c r="N324" s="2" t="s">
        <v>3717</v>
      </c>
      <c r="T324" s="1" t="s">
        <v>4223</v>
      </c>
      <c r="U324" s="1" t="s">
        <v>67</v>
      </c>
      <c r="V324" s="1" t="s">
        <v>1927</v>
      </c>
      <c r="Y324" s="1" t="s">
        <v>903</v>
      </c>
      <c r="Z324" s="1" t="s">
        <v>2226</v>
      </c>
      <c r="AC324" s="1">
        <v>24</v>
      </c>
      <c r="AD324" s="1" t="s">
        <v>89</v>
      </c>
      <c r="AE324" s="1" t="s">
        <v>2409</v>
      </c>
    </row>
    <row r="325" spans="1:72" ht="13.5" customHeight="1">
      <c r="A325" s="6" t="str">
        <f t="shared" si="20"/>
        <v>1837_옥포면_0023</v>
      </c>
      <c r="B325" s="2">
        <v>1837</v>
      </c>
      <c r="C325" s="2" t="s">
        <v>4221</v>
      </c>
      <c r="D325" s="2" t="s">
        <v>3422</v>
      </c>
      <c r="E325" s="2">
        <v>324</v>
      </c>
      <c r="F325" s="1">
        <v>2</v>
      </c>
      <c r="G325" s="1" t="s">
        <v>777</v>
      </c>
      <c r="H325" s="1" t="s">
        <v>1861</v>
      </c>
      <c r="I325" s="1">
        <v>3</v>
      </c>
      <c r="L325" s="1">
        <v>3</v>
      </c>
      <c r="M325" s="2" t="s">
        <v>3718</v>
      </c>
      <c r="N325" s="2" t="s">
        <v>3428</v>
      </c>
      <c r="T325" s="1" t="s">
        <v>3896</v>
      </c>
      <c r="U325" s="1" t="s">
        <v>37</v>
      </c>
      <c r="V325" s="1" t="s">
        <v>1928</v>
      </c>
      <c r="W325" s="1" t="s">
        <v>94</v>
      </c>
      <c r="X325" s="1" t="s">
        <v>4224</v>
      </c>
      <c r="Y325" s="1" t="s">
        <v>904</v>
      </c>
      <c r="Z325" s="1" t="s">
        <v>2156</v>
      </c>
      <c r="AC325" s="1">
        <v>35</v>
      </c>
      <c r="AD325" s="1" t="s">
        <v>64</v>
      </c>
      <c r="AE325" s="1" t="s">
        <v>2397</v>
      </c>
      <c r="AJ325" s="1" t="s">
        <v>17</v>
      </c>
      <c r="AK325" s="1" t="s">
        <v>2467</v>
      </c>
      <c r="AL325" s="1" t="s">
        <v>100</v>
      </c>
      <c r="AM325" s="1" t="s">
        <v>3468</v>
      </c>
      <c r="AT325" s="1" t="s">
        <v>42</v>
      </c>
      <c r="AU325" s="1" t="s">
        <v>2523</v>
      </c>
      <c r="AV325" s="1" t="s">
        <v>332</v>
      </c>
      <c r="AW325" s="1" t="s">
        <v>2676</v>
      </c>
      <c r="BG325" s="1" t="s">
        <v>42</v>
      </c>
      <c r="BH325" s="1" t="s">
        <v>2523</v>
      </c>
      <c r="BI325" s="1" t="s">
        <v>905</v>
      </c>
      <c r="BJ325" s="1" t="s">
        <v>2918</v>
      </c>
      <c r="BK325" s="1" t="s">
        <v>42</v>
      </c>
      <c r="BL325" s="1" t="s">
        <v>2523</v>
      </c>
      <c r="BM325" s="1" t="s">
        <v>873</v>
      </c>
      <c r="BN325" s="1" t="s">
        <v>2179</v>
      </c>
      <c r="BO325" s="1" t="s">
        <v>42</v>
      </c>
      <c r="BP325" s="1" t="s">
        <v>2523</v>
      </c>
      <c r="BQ325" s="1" t="s">
        <v>874</v>
      </c>
      <c r="BR325" s="1" t="s">
        <v>3532</v>
      </c>
      <c r="BS325" s="1" t="s">
        <v>875</v>
      </c>
      <c r="BT325" s="1" t="s">
        <v>2462</v>
      </c>
    </row>
    <row r="326" spans="1:72" ht="13.5" customHeight="1">
      <c r="A326" s="6" t="str">
        <f aca="true" t="shared" si="21" ref="A326:A339">HYPERLINK("http://kyu.snu.ac.kr/sdhj/index.jsp?type=hj/GK14719_00IH_0001_0024.jpg","1837_옥포면_0024")</f>
        <v>1837_옥포면_0024</v>
      </c>
      <c r="B326" s="2">
        <v>1837</v>
      </c>
      <c r="C326" s="2" t="s">
        <v>3985</v>
      </c>
      <c r="D326" s="2" t="s">
        <v>3422</v>
      </c>
      <c r="E326" s="2">
        <v>325</v>
      </c>
      <c r="F326" s="1">
        <v>2</v>
      </c>
      <c r="G326" s="1" t="s">
        <v>777</v>
      </c>
      <c r="H326" s="1" t="s">
        <v>1861</v>
      </c>
      <c r="I326" s="1">
        <v>3</v>
      </c>
      <c r="L326" s="1">
        <v>3</v>
      </c>
      <c r="M326" s="2" t="s">
        <v>3718</v>
      </c>
      <c r="N326" s="2" t="s">
        <v>3428</v>
      </c>
      <c r="S326" s="1" t="s">
        <v>48</v>
      </c>
      <c r="T326" s="1" t="s">
        <v>1911</v>
      </c>
      <c r="W326" s="1" t="s">
        <v>191</v>
      </c>
      <c r="X326" s="1" t="s">
        <v>4225</v>
      </c>
      <c r="Y326" s="1" t="s">
        <v>50</v>
      </c>
      <c r="Z326" s="1" t="s">
        <v>1995</v>
      </c>
      <c r="AC326" s="1">
        <v>38</v>
      </c>
      <c r="AD326" s="1" t="s">
        <v>103</v>
      </c>
      <c r="AE326" s="1" t="s">
        <v>2422</v>
      </c>
      <c r="AJ326" s="1" t="s">
        <v>52</v>
      </c>
      <c r="AK326" s="1" t="s">
        <v>2466</v>
      </c>
      <c r="AL326" s="1" t="s">
        <v>192</v>
      </c>
      <c r="AM326" s="1" t="s">
        <v>2509</v>
      </c>
      <c r="AT326" s="1" t="s">
        <v>37</v>
      </c>
      <c r="AU326" s="1" t="s">
        <v>1928</v>
      </c>
      <c r="AV326" s="1" t="s">
        <v>906</v>
      </c>
      <c r="AW326" s="1" t="s">
        <v>2675</v>
      </c>
      <c r="BG326" s="1" t="s">
        <v>42</v>
      </c>
      <c r="BH326" s="1" t="s">
        <v>2523</v>
      </c>
      <c r="BI326" s="1" t="s">
        <v>907</v>
      </c>
      <c r="BJ326" s="1" t="s">
        <v>2917</v>
      </c>
      <c r="BK326" s="1" t="s">
        <v>42</v>
      </c>
      <c r="BL326" s="1" t="s">
        <v>2523</v>
      </c>
      <c r="BM326" s="1" t="s">
        <v>908</v>
      </c>
      <c r="BN326" s="1" t="s">
        <v>3121</v>
      </c>
      <c r="BO326" s="1" t="s">
        <v>42</v>
      </c>
      <c r="BP326" s="1" t="s">
        <v>2523</v>
      </c>
      <c r="BQ326" s="1" t="s">
        <v>909</v>
      </c>
      <c r="BR326" s="1" t="s">
        <v>3304</v>
      </c>
      <c r="BS326" s="1" t="s">
        <v>910</v>
      </c>
      <c r="BT326" s="1" t="s">
        <v>3391</v>
      </c>
    </row>
    <row r="327" spans="1:31" ht="13.5" customHeight="1">
      <c r="A327" s="6" t="str">
        <f t="shared" si="21"/>
        <v>1837_옥포면_0024</v>
      </c>
      <c r="B327" s="2">
        <v>1837</v>
      </c>
      <c r="C327" s="2" t="s">
        <v>4071</v>
      </c>
      <c r="D327" s="2" t="s">
        <v>3422</v>
      </c>
      <c r="E327" s="2">
        <v>326</v>
      </c>
      <c r="F327" s="1">
        <v>2</v>
      </c>
      <c r="G327" s="1" t="s">
        <v>777</v>
      </c>
      <c r="H327" s="1" t="s">
        <v>1861</v>
      </c>
      <c r="I327" s="1">
        <v>3</v>
      </c>
      <c r="L327" s="1">
        <v>3</v>
      </c>
      <c r="M327" s="2" t="s">
        <v>3718</v>
      </c>
      <c r="N327" s="2" t="s">
        <v>3428</v>
      </c>
      <c r="S327" s="1" t="s">
        <v>315</v>
      </c>
      <c r="T327" s="1" t="s">
        <v>1913</v>
      </c>
      <c r="AC327" s="1">
        <v>8</v>
      </c>
      <c r="AD327" s="1" t="s">
        <v>393</v>
      </c>
      <c r="AE327" s="1" t="s">
        <v>2452</v>
      </c>
    </row>
    <row r="328" spans="1:31" ht="13.5" customHeight="1">
      <c r="A328" s="6" t="str">
        <f t="shared" si="21"/>
        <v>1837_옥포면_0024</v>
      </c>
      <c r="B328" s="2">
        <v>1837</v>
      </c>
      <c r="C328" s="2" t="s">
        <v>3900</v>
      </c>
      <c r="D328" s="2" t="s">
        <v>3422</v>
      </c>
      <c r="E328" s="2">
        <v>327</v>
      </c>
      <c r="F328" s="1">
        <v>2</v>
      </c>
      <c r="G328" s="1" t="s">
        <v>777</v>
      </c>
      <c r="H328" s="1" t="s">
        <v>1861</v>
      </c>
      <c r="I328" s="1">
        <v>3</v>
      </c>
      <c r="L328" s="1">
        <v>3</v>
      </c>
      <c r="M328" s="2" t="s">
        <v>3718</v>
      </c>
      <c r="N328" s="2" t="s">
        <v>3428</v>
      </c>
      <c r="T328" s="1" t="s">
        <v>3901</v>
      </c>
      <c r="U328" s="1" t="s">
        <v>67</v>
      </c>
      <c r="V328" s="1" t="s">
        <v>1927</v>
      </c>
      <c r="Y328" s="1" t="s">
        <v>630</v>
      </c>
      <c r="Z328" s="1" t="s">
        <v>2225</v>
      </c>
      <c r="AC328" s="1">
        <v>17</v>
      </c>
      <c r="AD328" s="1" t="s">
        <v>375</v>
      </c>
      <c r="AE328" s="1" t="s">
        <v>2428</v>
      </c>
    </row>
    <row r="329" spans="1:20" ht="13.5" customHeight="1">
      <c r="A329" s="6" t="str">
        <f t="shared" si="21"/>
        <v>1837_옥포면_0024</v>
      </c>
      <c r="B329" s="2">
        <v>1837</v>
      </c>
      <c r="C329" s="2" t="s">
        <v>3900</v>
      </c>
      <c r="D329" s="2" t="s">
        <v>3422</v>
      </c>
      <c r="E329" s="2">
        <v>328</v>
      </c>
      <c r="F329" s="1">
        <v>2</v>
      </c>
      <c r="G329" s="1" t="s">
        <v>777</v>
      </c>
      <c r="H329" s="1" t="s">
        <v>1861</v>
      </c>
      <c r="I329" s="1">
        <v>3</v>
      </c>
      <c r="L329" s="1">
        <v>3</v>
      </c>
      <c r="M329" s="2" t="s">
        <v>3718</v>
      </c>
      <c r="N329" s="2" t="s">
        <v>3428</v>
      </c>
      <c r="T329" s="1" t="s">
        <v>3901</v>
      </c>
    </row>
    <row r="330" spans="1:72" ht="13.5" customHeight="1">
      <c r="A330" s="6" t="str">
        <f t="shared" si="21"/>
        <v>1837_옥포면_0024</v>
      </c>
      <c r="B330" s="2">
        <v>1837</v>
      </c>
      <c r="C330" s="2" t="s">
        <v>3900</v>
      </c>
      <c r="D330" s="2" t="s">
        <v>3422</v>
      </c>
      <c r="E330" s="2">
        <v>329</v>
      </c>
      <c r="F330" s="1">
        <v>2</v>
      </c>
      <c r="G330" s="1" t="s">
        <v>777</v>
      </c>
      <c r="H330" s="1" t="s">
        <v>1861</v>
      </c>
      <c r="I330" s="1">
        <v>3</v>
      </c>
      <c r="L330" s="1">
        <v>4</v>
      </c>
      <c r="M330" s="2" t="s">
        <v>3719</v>
      </c>
      <c r="N330" s="2" t="s">
        <v>3720</v>
      </c>
      <c r="Q330" s="1" t="s">
        <v>911</v>
      </c>
      <c r="R330" s="1" t="s">
        <v>1901</v>
      </c>
      <c r="T330" s="1" t="s">
        <v>4226</v>
      </c>
      <c r="U330" s="1" t="s">
        <v>251</v>
      </c>
      <c r="V330" s="1" t="s">
        <v>1941</v>
      </c>
      <c r="W330" s="1" t="s">
        <v>4227</v>
      </c>
      <c r="X330" s="1" t="s">
        <v>4228</v>
      </c>
      <c r="Y330" s="1" t="s">
        <v>912</v>
      </c>
      <c r="Z330" s="1" t="s">
        <v>2224</v>
      </c>
      <c r="AC330" s="1">
        <v>37</v>
      </c>
      <c r="AD330" s="1" t="s">
        <v>163</v>
      </c>
      <c r="AE330" s="1" t="s">
        <v>2427</v>
      </c>
      <c r="AJ330" s="1" t="s">
        <v>17</v>
      </c>
      <c r="AK330" s="1" t="s">
        <v>2467</v>
      </c>
      <c r="AL330" s="1" t="s">
        <v>149</v>
      </c>
      <c r="AM330" s="1" t="s">
        <v>2477</v>
      </c>
      <c r="AT330" s="1" t="s">
        <v>913</v>
      </c>
      <c r="AU330" s="1" t="s">
        <v>2525</v>
      </c>
      <c r="AV330" s="1" t="s">
        <v>914</v>
      </c>
      <c r="AW330" s="1" t="s">
        <v>2674</v>
      </c>
      <c r="BG330" s="1" t="s">
        <v>915</v>
      </c>
      <c r="BH330" s="1" t="s">
        <v>1935</v>
      </c>
      <c r="BI330" s="1" t="s">
        <v>916</v>
      </c>
      <c r="BJ330" s="1" t="s">
        <v>2838</v>
      </c>
      <c r="BK330" s="1" t="s">
        <v>915</v>
      </c>
      <c r="BL330" s="1" t="s">
        <v>1935</v>
      </c>
      <c r="BM330" s="1" t="s">
        <v>917</v>
      </c>
      <c r="BN330" s="1" t="s">
        <v>3120</v>
      </c>
      <c r="BO330" s="1" t="s">
        <v>915</v>
      </c>
      <c r="BP330" s="1" t="s">
        <v>1935</v>
      </c>
      <c r="BQ330" s="1" t="s">
        <v>918</v>
      </c>
      <c r="BR330" s="1" t="s">
        <v>3303</v>
      </c>
      <c r="BS330" s="1" t="s">
        <v>204</v>
      </c>
      <c r="BT330" s="1" t="s">
        <v>3470</v>
      </c>
    </row>
    <row r="331" spans="1:31" ht="13.5" customHeight="1">
      <c r="A331" s="6" t="str">
        <f t="shared" si="21"/>
        <v>1837_옥포면_0024</v>
      </c>
      <c r="B331" s="2">
        <v>1837</v>
      </c>
      <c r="C331" s="2" t="s">
        <v>4099</v>
      </c>
      <c r="D331" s="2" t="s">
        <v>3422</v>
      </c>
      <c r="E331" s="2">
        <v>330</v>
      </c>
      <c r="F331" s="1">
        <v>2</v>
      </c>
      <c r="G331" s="1" t="s">
        <v>777</v>
      </c>
      <c r="H331" s="1" t="s">
        <v>1861</v>
      </c>
      <c r="I331" s="1">
        <v>3</v>
      </c>
      <c r="L331" s="1">
        <v>4</v>
      </c>
      <c r="M331" s="2" t="s">
        <v>3719</v>
      </c>
      <c r="N331" s="2" t="s">
        <v>3720</v>
      </c>
      <c r="S331" s="1" t="s">
        <v>111</v>
      </c>
      <c r="T331" s="1" t="s">
        <v>1916</v>
      </c>
      <c r="W331" s="1" t="s">
        <v>919</v>
      </c>
      <c r="X331" s="1" t="s">
        <v>1987</v>
      </c>
      <c r="Y331" s="1" t="s">
        <v>50</v>
      </c>
      <c r="Z331" s="1" t="s">
        <v>1995</v>
      </c>
      <c r="AC331" s="1">
        <v>57</v>
      </c>
      <c r="AD331" s="1" t="s">
        <v>547</v>
      </c>
      <c r="AE331" s="1" t="s">
        <v>2415</v>
      </c>
    </row>
    <row r="332" spans="1:72" ht="13.5" customHeight="1">
      <c r="A332" s="6" t="str">
        <f t="shared" si="21"/>
        <v>1837_옥포면_0024</v>
      </c>
      <c r="B332" s="2">
        <v>1837</v>
      </c>
      <c r="C332" s="2" t="s">
        <v>4229</v>
      </c>
      <c r="D332" s="2" t="s">
        <v>3422</v>
      </c>
      <c r="E332" s="2">
        <v>331</v>
      </c>
      <c r="F332" s="1">
        <v>2</v>
      </c>
      <c r="G332" s="1" t="s">
        <v>777</v>
      </c>
      <c r="H332" s="1" t="s">
        <v>1861</v>
      </c>
      <c r="I332" s="1">
        <v>3</v>
      </c>
      <c r="L332" s="1">
        <v>4</v>
      </c>
      <c r="M332" s="2" t="s">
        <v>3719</v>
      </c>
      <c r="N332" s="2" t="s">
        <v>3720</v>
      </c>
      <c r="S332" s="1" t="s">
        <v>48</v>
      </c>
      <c r="T332" s="1" t="s">
        <v>1911</v>
      </c>
      <c r="W332" s="1" t="s">
        <v>920</v>
      </c>
      <c r="X332" s="1" t="s">
        <v>1986</v>
      </c>
      <c r="Y332" s="1" t="s">
        <v>50</v>
      </c>
      <c r="Z332" s="1" t="s">
        <v>1995</v>
      </c>
      <c r="AC332" s="1">
        <v>37</v>
      </c>
      <c r="AD332" s="1" t="s">
        <v>163</v>
      </c>
      <c r="AE332" s="1" t="s">
        <v>2427</v>
      </c>
      <c r="AJ332" s="1" t="s">
        <v>17</v>
      </c>
      <c r="AK332" s="1" t="s">
        <v>2467</v>
      </c>
      <c r="AL332" s="1" t="s">
        <v>921</v>
      </c>
      <c r="AM332" s="1" t="s">
        <v>2508</v>
      </c>
      <c r="AT332" s="1" t="s">
        <v>915</v>
      </c>
      <c r="AU332" s="1" t="s">
        <v>1935</v>
      </c>
      <c r="AV332" s="1" t="s">
        <v>922</v>
      </c>
      <c r="AW332" s="1" t="s">
        <v>2673</v>
      </c>
      <c r="BG332" s="1" t="s">
        <v>915</v>
      </c>
      <c r="BH332" s="1" t="s">
        <v>1935</v>
      </c>
      <c r="BI332" s="1" t="s">
        <v>923</v>
      </c>
      <c r="BJ332" s="1" t="s">
        <v>2916</v>
      </c>
      <c r="BK332" s="1" t="s">
        <v>915</v>
      </c>
      <c r="BL332" s="1" t="s">
        <v>1935</v>
      </c>
      <c r="BM332" s="1" t="s">
        <v>924</v>
      </c>
      <c r="BN332" s="1" t="s">
        <v>3119</v>
      </c>
      <c r="BO332" s="1" t="s">
        <v>915</v>
      </c>
      <c r="BP332" s="1" t="s">
        <v>1935</v>
      </c>
      <c r="BQ332" s="1" t="s">
        <v>925</v>
      </c>
      <c r="BR332" s="1" t="s">
        <v>3570</v>
      </c>
      <c r="BS332" s="1" t="s">
        <v>58</v>
      </c>
      <c r="BT332" s="1" t="s">
        <v>2461</v>
      </c>
    </row>
    <row r="333" spans="1:31" ht="13.5" customHeight="1">
      <c r="A333" s="6" t="str">
        <f t="shared" si="21"/>
        <v>1837_옥포면_0024</v>
      </c>
      <c r="B333" s="2">
        <v>1837</v>
      </c>
      <c r="C333" s="2" t="s">
        <v>4230</v>
      </c>
      <c r="D333" s="2" t="s">
        <v>3422</v>
      </c>
      <c r="E333" s="2">
        <v>332</v>
      </c>
      <c r="F333" s="1">
        <v>2</v>
      </c>
      <c r="G333" s="1" t="s">
        <v>777</v>
      </c>
      <c r="H333" s="1" t="s">
        <v>1861</v>
      </c>
      <c r="I333" s="1">
        <v>3</v>
      </c>
      <c r="L333" s="1">
        <v>4</v>
      </c>
      <c r="M333" s="2" t="s">
        <v>3719</v>
      </c>
      <c r="N333" s="2" t="s">
        <v>3720</v>
      </c>
      <c r="T333" s="1" t="s">
        <v>4231</v>
      </c>
      <c r="U333" s="1" t="s">
        <v>67</v>
      </c>
      <c r="V333" s="1" t="s">
        <v>1927</v>
      </c>
      <c r="Y333" s="1" t="s">
        <v>926</v>
      </c>
      <c r="Z333" s="1" t="s">
        <v>2223</v>
      </c>
      <c r="AC333" s="1">
        <v>21</v>
      </c>
      <c r="AD333" s="1" t="s">
        <v>125</v>
      </c>
      <c r="AE333" s="1" t="s">
        <v>2405</v>
      </c>
    </row>
    <row r="334" spans="1:72" ht="13.5" customHeight="1">
      <c r="A334" s="6" t="str">
        <f t="shared" si="21"/>
        <v>1837_옥포면_0024</v>
      </c>
      <c r="B334" s="2">
        <v>1837</v>
      </c>
      <c r="C334" s="2" t="s">
        <v>4229</v>
      </c>
      <c r="D334" s="2" t="s">
        <v>3422</v>
      </c>
      <c r="E334" s="2">
        <v>333</v>
      </c>
      <c r="F334" s="1">
        <v>2</v>
      </c>
      <c r="G334" s="1" t="s">
        <v>777</v>
      </c>
      <c r="H334" s="1" t="s">
        <v>1861</v>
      </c>
      <c r="I334" s="1">
        <v>3</v>
      </c>
      <c r="L334" s="1">
        <v>5</v>
      </c>
      <c r="M334" s="2" t="s">
        <v>3721</v>
      </c>
      <c r="N334" s="2" t="s">
        <v>3722</v>
      </c>
      <c r="O334" s="1" t="s">
        <v>6</v>
      </c>
      <c r="P334" s="1" t="s">
        <v>1888</v>
      </c>
      <c r="T334" s="1" t="s">
        <v>4019</v>
      </c>
      <c r="U334" s="1" t="s">
        <v>37</v>
      </c>
      <c r="V334" s="1" t="s">
        <v>1928</v>
      </c>
      <c r="W334" s="1" t="s">
        <v>927</v>
      </c>
      <c r="X334" s="1" t="s">
        <v>1985</v>
      </c>
      <c r="Y334" s="1" t="s">
        <v>928</v>
      </c>
      <c r="Z334" s="1" t="s">
        <v>2222</v>
      </c>
      <c r="AC334" s="1">
        <v>50</v>
      </c>
      <c r="AD334" s="1" t="s">
        <v>199</v>
      </c>
      <c r="AE334" s="1" t="s">
        <v>2413</v>
      </c>
      <c r="AJ334" s="1" t="s">
        <v>17</v>
      </c>
      <c r="AK334" s="1" t="s">
        <v>2467</v>
      </c>
      <c r="AL334" s="1" t="s">
        <v>929</v>
      </c>
      <c r="AM334" s="1" t="s">
        <v>3472</v>
      </c>
      <c r="AT334" s="1" t="s">
        <v>42</v>
      </c>
      <c r="AU334" s="1" t="s">
        <v>2523</v>
      </c>
      <c r="AV334" s="1" t="s">
        <v>930</v>
      </c>
      <c r="AW334" s="1" t="s">
        <v>2672</v>
      </c>
      <c r="BG334" s="1" t="s">
        <v>42</v>
      </c>
      <c r="BH334" s="1" t="s">
        <v>2523</v>
      </c>
      <c r="BI334" s="1" t="s">
        <v>931</v>
      </c>
      <c r="BJ334" s="1" t="s">
        <v>2915</v>
      </c>
      <c r="BK334" s="1" t="s">
        <v>42</v>
      </c>
      <c r="BL334" s="1" t="s">
        <v>2523</v>
      </c>
      <c r="BM334" s="1" t="s">
        <v>932</v>
      </c>
      <c r="BN334" s="1" t="s">
        <v>3118</v>
      </c>
      <c r="BO334" s="1" t="s">
        <v>42</v>
      </c>
      <c r="BP334" s="1" t="s">
        <v>2523</v>
      </c>
      <c r="BQ334" s="1" t="s">
        <v>933</v>
      </c>
      <c r="BR334" s="1" t="s">
        <v>4232</v>
      </c>
      <c r="BS334" s="1" t="s">
        <v>100</v>
      </c>
      <c r="BT334" s="1" t="s">
        <v>3468</v>
      </c>
    </row>
    <row r="335" spans="1:72" ht="13.5" customHeight="1">
      <c r="A335" s="6" t="str">
        <f t="shared" si="21"/>
        <v>1837_옥포면_0024</v>
      </c>
      <c r="B335" s="2">
        <v>1837</v>
      </c>
      <c r="C335" s="2" t="s">
        <v>4233</v>
      </c>
      <c r="D335" s="2" t="s">
        <v>3422</v>
      </c>
      <c r="E335" s="2">
        <v>334</v>
      </c>
      <c r="F335" s="1">
        <v>2</v>
      </c>
      <c r="G335" s="1" t="s">
        <v>777</v>
      </c>
      <c r="H335" s="1" t="s">
        <v>1861</v>
      </c>
      <c r="I335" s="1">
        <v>3</v>
      </c>
      <c r="L335" s="1">
        <v>5</v>
      </c>
      <c r="M335" s="2" t="s">
        <v>3721</v>
      </c>
      <c r="N335" s="2" t="s">
        <v>3722</v>
      </c>
      <c r="S335" s="1" t="s">
        <v>48</v>
      </c>
      <c r="T335" s="1" t="s">
        <v>1911</v>
      </c>
      <c r="W335" s="1" t="s">
        <v>203</v>
      </c>
      <c r="X335" s="1" t="s">
        <v>4234</v>
      </c>
      <c r="Y335" s="1" t="s">
        <v>50</v>
      </c>
      <c r="Z335" s="1" t="s">
        <v>1995</v>
      </c>
      <c r="AC335" s="1">
        <v>42</v>
      </c>
      <c r="AD335" s="1" t="s">
        <v>240</v>
      </c>
      <c r="AE335" s="1" t="s">
        <v>2417</v>
      </c>
      <c r="AJ335" s="1" t="s">
        <v>52</v>
      </c>
      <c r="AK335" s="1" t="s">
        <v>2466</v>
      </c>
      <c r="AL335" s="1" t="s">
        <v>204</v>
      </c>
      <c r="AM335" s="1" t="s">
        <v>3470</v>
      </c>
      <c r="AT335" s="1" t="s">
        <v>42</v>
      </c>
      <c r="AU335" s="1" t="s">
        <v>2523</v>
      </c>
      <c r="AV335" s="1" t="s">
        <v>934</v>
      </c>
      <c r="AW335" s="1" t="s">
        <v>2671</v>
      </c>
      <c r="BG335" s="1" t="s">
        <v>42</v>
      </c>
      <c r="BH335" s="1" t="s">
        <v>2523</v>
      </c>
      <c r="BI335" s="1" t="s">
        <v>935</v>
      </c>
      <c r="BJ335" s="1" t="s">
        <v>2914</v>
      </c>
      <c r="BK335" s="1" t="s">
        <v>42</v>
      </c>
      <c r="BL335" s="1" t="s">
        <v>2523</v>
      </c>
      <c r="BM335" s="1" t="s">
        <v>936</v>
      </c>
      <c r="BN335" s="1" t="s">
        <v>3117</v>
      </c>
      <c r="BO335" s="1" t="s">
        <v>42</v>
      </c>
      <c r="BP335" s="1" t="s">
        <v>2523</v>
      </c>
      <c r="BQ335" s="1" t="s">
        <v>937</v>
      </c>
      <c r="BR335" s="1" t="s">
        <v>3302</v>
      </c>
      <c r="BS335" s="1" t="s">
        <v>164</v>
      </c>
      <c r="BT335" s="1" t="s">
        <v>2469</v>
      </c>
    </row>
    <row r="336" spans="1:31" ht="13.5" customHeight="1">
      <c r="A336" s="6" t="str">
        <f t="shared" si="21"/>
        <v>1837_옥포면_0024</v>
      </c>
      <c r="B336" s="2">
        <v>1837</v>
      </c>
      <c r="C336" s="2" t="s">
        <v>4122</v>
      </c>
      <c r="D336" s="2" t="s">
        <v>3422</v>
      </c>
      <c r="E336" s="2">
        <v>335</v>
      </c>
      <c r="F336" s="1">
        <v>2</v>
      </c>
      <c r="G336" s="1" t="s">
        <v>777</v>
      </c>
      <c r="H336" s="1" t="s">
        <v>1861</v>
      </c>
      <c r="I336" s="1">
        <v>3</v>
      </c>
      <c r="L336" s="1">
        <v>5</v>
      </c>
      <c r="M336" s="2" t="s">
        <v>3721</v>
      </c>
      <c r="N336" s="2" t="s">
        <v>3722</v>
      </c>
      <c r="T336" s="1" t="s">
        <v>4026</v>
      </c>
      <c r="U336" s="1" t="s">
        <v>67</v>
      </c>
      <c r="V336" s="1" t="s">
        <v>1927</v>
      </c>
      <c r="Y336" s="1" t="s">
        <v>938</v>
      </c>
      <c r="Z336" s="1" t="s">
        <v>2221</v>
      </c>
      <c r="AC336" s="1">
        <v>20</v>
      </c>
      <c r="AD336" s="1" t="s">
        <v>87</v>
      </c>
      <c r="AE336" s="1" t="s">
        <v>2418</v>
      </c>
    </row>
    <row r="337" spans="1:72" ht="13.5" customHeight="1">
      <c r="A337" s="6" t="str">
        <f t="shared" si="21"/>
        <v>1837_옥포면_0024</v>
      </c>
      <c r="B337" s="2">
        <v>1837</v>
      </c>
      <c r="C337" s="2" t="s">
        <v>4023</v>
      </c>
      <c r="D337" s="2" t="s">
        <v>3422</v>
      </c>
      <c r="E337" s="2">
        <v>336</v>
      </c>
      <c r="F337" s="1">
        <v>2</v>
      </c>
      <c r="G337" s="1" t="s">
        <v>777</v>
      </c>
      <c r="H337" s="1" t="s">
        <v>1861</v>
      </c>
      <c r="I337" s="1">
        <v>4</v>
      </c>
      <c r="J337" s="1" t="s">
        <v>939</v>
      </c>
      <c r="K337" s="1" t="s">
        <v>4235</v>
      </c>
      <c r="L337" s="1">
        <v>1</v>
      </c>
      <c r="M337" s="2" t="s">
        <v>939</v>
      </c>
      <c r="N337" s="2" t="s">
        <v>3429</v>
      </c>
      <c r="T337" s="1" t="s">
        <v>4236</v>
      </c>
      <c r="U337" s="1" t="s">
        <v>37</v>
      </c>
      <c r="V337" s="1" t="s">
        <v>1928</v>
      </c>
      <c r="W337" s="1" t="s">
        <v>88</v>
      </c>
      <c r="X337" s="1" t="s">
        <v>4237</v>
      </c>
      <c r="Y337" s="1" t="s">
        <v>940</v>
      </c>
      <c r="Z337" s="1" t="s">
        <v>2220</v>
      </c>
      <c r="AC337" s="1">
        <v>52</v>
      </c>
      <c r="AD337" s="1" t="s">
        <v>279</v>
      </c>
      <c r="AE337" s="1" t="s">
        <v>2400</v>
      </c>
      <c r="AJ337" s="1" t="s">
        <v>17</v>
      </c>
      <c r="AK337" s="1" t="s">
        <v>2467</v>
      </c>
      <c r="AL337" s="1" t="s">
        <v>135</v>
      </c>
      <c r="AM337" s="1" t="s">
        <v>2489</v>
      </c>
      <c r="AT337" s="1" t="s">
        <v>42</v>
      </c>
      <c r="AU337" s="1" t="s">
        <v>2523</v>
      </c>
      <c r="AV337" s="1" t="s">
        <v>941</v>
      </c>
      <c r="AW337" s="1" t="s">
        <v>2668</v>
      </c>
      <c r="BG337" s="1" t="s">
        <v>804</v>
      </c>
      <c r="BH337" s="1" t="s">
        <v>2781</v>
      </c>
      <c r="BI337" s="1" t="s">
        <v>805</v>
      </c>
      <c r="BJ337" s="1" t="s">
        <v>2911</v>
      </c>
      <c r="BK337" s="1" t="s">
        <v>42</v>
      </c>
      <c r="BL337" s="1" t="s">
        <v>2523</v>
      </c>
      <c r="BM337" s="1" t="s">
        <v>942</v>
      </c>
      <c r="BN337" s="1" t="s">
        <v>3114</v>
      </c>
      <c r="BO337" s="1" t="s">
        <v>42</v>
      </c>
      <c r="BP337" s="1" t="s">
        <v>2523</v>
      </c>
      <c r="BQ337" s="1" t="s">
        <v>943</v>
      </c>
      <c r="BR337" s="1" t="s">
        <v>3299</v>
      </c>
      <c r="BS337" s="1" t="s">
        <v>944</v>
      </c>
      <c r="BT337" s="1" t="s">
        <v>3398</v>
      </c>
    </row>
    <row r="338" spans="1:72" ht="13.5" customHeight="1">
      <c r="A338" s="6" t="str">
        <f t="shared" si="21"/>
        <v>1837_옥포면_0024</v>
      </c>
      <c r="B338" s="2">
        <v>1837</v>
      </c>
      <c r="C338" s="2" t="s">
        <v>3975</v>
      </c>
      <c r="D338" s="2" t="s">
        <v>3422</v>
      </c>
      <c r="E338" s="2">
        <v>337</v>
      </c>
      <c r="F338" s="1">
        <v>2</v>
      </c>
      <c r="G338" s="1" t="s">
        <v>777</v>
      </c>
      <c r="H338" s="1" t="s">
        <v>1861</v>
      </c>
      <c r="I338" s="1">
        <v>4</v>
      </c>
      <c r="L338" s="1">
        <v>1</v>
      </c>
      <c r="M338" s="2" t="s">
        <v>939</v>
      </c>
      <c r="N338" s="2" t="s">
        <v>3429</v>
      </c>
      <c r="S338" s="1" t="s">
        <v>48</v>
      </c>
      <c r="T338" s="1" t="s">
        <v>1911</v>
      </c>
      <c r="W338" s="1" t="s">
        <v>147</v>
      </c>
      <c r="X338" s="1" t="s">
        <v>1962</v>
      </c>
      <c r="Y338" s="1" t="s">
        <v>50</v>
      </c>
      <c r="Z338" s="1" t="s">
        <v>1995</v>
      </c>
      <c r="AC338" s="1">
        <v>51</v>
      </c>
      <c r="AD338" s="1" t="s">
        <v>807</v>
      </c>
      <c r="AE338" s="1" t="s">
        <v>2406</v>
      </c>
      <c r="AJ338" s="1" t="s">
        <v>52</v>
      </c>
      <c r="AK338" s="1" t="s">
        <v>2466</v>
      </c>
      <c r="AL338" s="1" t="s">
        <v>149</v>
      </c>
      <c r="AM338" s="1" t="s">
        <v>2477</v>
      </c>
      <c r="AT338" s="1" t="s">
        <v>42</v>
      </c>
      <c r="AU338" s="1" t="s">
        <v>2523</v>
      </c>
      <c r="AV338" s="1" t="s">
        <v>4238</v>
      </c>
      <c r="AW338" s="1" t="s">
        <v>2670</v>
      </c>
      <c r="BG338" s="1" t="s">
        <v>42</v>
      </c>
      <c r="BH338" s="1" t="s">
        <v>2523</v>
      </c>
      <c r="BI338" s="1" t="s">
        <v>945</v>
      </c>
      <c r="BJ338" s="1" t="s">
        <v>2913</v>
      </c>
      <c r="BK338" s="1" t="s">
        <v>42</v>
      </c>
      <c r="BL338" s="1" t="s">
        <v>2523</v>
      </c>
      <c r="BM338" s="1" t="s">
        <v>946</v>
      </c>
      <c r="BN338" s="1" t="s">
        <v>3116</v>
      </c>
      <c r="BO338" s="1" t="s">
        <v>42</v>
      </c>
      <c r="BP338" s="1" t="s">
        <v>2523</v>
      </c>
      <c r="BQ338" s="1" t="s">
        <v>947</v>
      </c>
      <c r="BR338" s="1" t="s">
        <v>3301</v>
      </c>
      <c r="BS338" s="1" t="s">
        <v>53</v>
      </c>
      <c r="BT338" s="1" t="s">
        <v>2506</v>
      </c>
    </row>
    <row r="339" spans="1:31" ht="13.5" customHeight="1">
      <c r="A339" s="6" t="str">
        <f t="shared" si="21"/>
        <v>1837_옥포면_0024</v>
      </c>
      <c r="B339" s="2">
        <v>1837</v>
      </c>
      <c r="C339" s="2" t="s">
        <v>4112</v>
      </c>
      <c r="D339" s="2" t="s">
        <v>3422</v>
      </c>
      <c r="E339" s="2">
        <v>338</v>
      </c>
      <c r="F339" s="1">
        <v>2</v>
      </c>
      <c r="G339" s="1" t="s">
        <v>777</v>
      </c>
      <c r="H339" s="1" t="s">
        <v>1861</v>
      </c>
      <c r="I339" s="1">
        <v>4</v>
      </c>
      <c r="L339" s="1">
        <v>1</v>
      </c>
      <c r="M339" s="2" t="s">
        <v>939</v>
      </c>
      <c r="N339" s="2" t="s">
        <v>3429</v>
      </c>
      <c r="T339" s="1" t="s">
        <v>4239</v>
      </c>
      <c r="U339" s="1" t="s">
        <v>67</v>
      </c>
      <c r="V339" s="1" t="s">
        <v>1927</v>
      </c>
      <c r="Y339" s="1" t="s">
        <v>948</v>
      </c>
      <c r="Z339" s="1" t="s">
        <v>2219</v>
      </c>
      <c r="AC339" s="1">
        <v>15</v>
      </c>
      <c r="AD339" s="1" t="s">
        <v>66</v>
      </c>
      <c r="AE339" s="1" t="s">
        <v>2419</v>
      </c>
    </row>
    <row r="340" spans="1:72" ht="13.5" customHeight="1">
      <c r="A340" s="6" t="str">
        <f aca="true" t="shared" si="22" ref="A340:A353">HYPERLINK("http://kyu.snu.ac.kr/sdhj/index.jsp?type=hj/GK14719_00IH_0001_0025.jpg","1837_옥포면_0025")</f>
        <v>1837_옥포면_0025</v>
      </c>
      <c r="B340" s="2">
        <v>1837</v>
      </c>
      <c r="C340" s="2" t="s">
        <v>4132</v>
      </c>
      <c r="D340" s="2" t="s">
        <v>3422</v>
      </c>
      <c r="E340" s="2">
        <v>339</v>
      </c>
      <c r="F340" s="1">
        <v>2</v>
      </c>
      <c r="G340" s="1" t="s">
        <v>777</v>
      </c>
      <c r="H340" s="1" t="s">
        <v>1861</v>
      </c>
      <c r="I340" s="1">
        <v>4</v>
      </c>
      <c r="L340" s="1">
        <v>2</v>
      </c>
      <c r="M340" s="2" t="s">
        <v>3641</v>
      </c>
      <c r="N340" s="2" t="s">
        <v>3642</v>
      </c>
      <c r="T340" s="1" t="s">
        <v>3926</v>
      </c>
      <c r="U340" s="1" t="s">
        <v>297</v>
      </c>
      <c r="V340" s="1" t="s">
        <v>1930</v>
      </c>
      <c r="W340" s="1" t="s">
        <v>94</v>
      </c>
      <c r="X340" s="1" t="s">
        <v>4057</v>
      </c>
      <c r="Y340" s="1" t="s">
        <v>50</v>
      </c>
      <c r="Z340" s="1" t="s">
        <v>1995</v>
      </c>
      <c r="AC340" s="1">
        <v>59</v>
      </c>
      <c r="AD340" s="1" t="s">
        <v>510</v>
      </c>
      <c r="AE340" s="1" t="s">
        <v>2421</v>
      </c>
      <c r="AJ340" s="1" t="s">
        <v>52</v>
      </c>
      <c r="AK340" s="1" t="s">
        <v>2466</v>
      </c>
      <c r="AL340" s="1" t="s">
        <v>100</v>
      </c>
      <c r="AM340" s="1" t="s">
        <v>3468</v>
      </c>
      <c r="AT340" s="1" t="s">
        <v>42</v>
      </c>
      <c r="AU340" s="1" t="s">
        <v>2523</v>
      </c>
      <c r="AV340" s="1" t="s">
        <v>949</v>
      </c>
      <c r="AW340" s="1" t="s">
        <v>2669</v>
      </c>
      <c r="BG340" s="1" t="s">
        <v>42</v>
      </c>
      <c r="BH340" s="1" t="s">
        <v>2523</v>
      </c>
      <c r="BI340" s="1" t="s">
        <v>950</v>
      </c>
      <c r="BJ340" s="1" t="s">
        <v>2912</v>
      </c>
      <c r="BK340" s="1" t="s">
        <v>42</v>
      </c>
      <c r="BL340" s="1" t="s">
        <v>2523</v>
      </c>
      <c r="BM340" s="1" t="s">
        <v>951</v>
      </c>
      <c r="BN340" s="1" t="s">
        <v>3115</v>
      </c>
      <c r="BO340" s="1" t="s">
        <v>42</v>
      </c>
      <c r="BP340" s="1" t="s">
        <v>2523</v>
      </c>
      <c r="BQ340" s="1" t="s">
        <v>952</v>
      </c>
      <c r="BR340" s="1" t="s">
        <v>3300</v>
      </c>
      <c r="BS340" s="1" t="s">
        <v>58</v>
      </c>
      <c r="BT340" s="1" t="s">
        <v>2461</v>
      </c>
    </row>
    <row r="341" spans="1:72" ht="13.5" customHeight="1">
      <c r="A341" s="6" t="str">
        <f t="shared" si="22"/>
        <v>1837_옥포면_0025</v>
      </c>
      <c r="B341" s="2">
        <v>1837</v>
      </c>
      <c r="C341" s="2" t="s">
        <v>3975</v>
      </c>
      <c r="D341" s="2" t="s">
        <v>3422</v>
      </c>
      <c r="E341" s="2">
        <v>340</v>
      </c>
      <c r="F341" s="1">
        <v>2</v>
      </c>
      <c r="G341" s="1" t="s">
        <v>777</v>
      </c>
      <c r="H341" s="1" t="s">
        <v>1861</v>
      </c>
      <c r="I341" s="1">
        <v>4</v>
      </c>
      <c r="L341" s="1">
        <v>3</v>
      </c>
      <c r="M341" s="2" t="s">
        <v>3723</v>
      </c>
      <c r="N341" s="2" t="s">
        <v>3724</v>
      </c>
      <c r="O341" s="1" t="s">
        <v>6</v>
      </c>
      <c r="P341" s="1" t="s">
        <v>1888</v>
      </c>
      <c r="T341" s="1" t="s">
        <v>3940</v>
      </c>
      <c r="U341" s="1" t="s">
        <v>37</v>
      </c>
      <c r="V341" s="1" t="s">
        <v>1928</v>
      </c>
      <c r="W341" s="1" t="s">
        <v>88</v>
      </c>
      <c r="X341" s="1" t="s">
        <v>4240</v>
      </c>
      <c r="Y341" s="1" t="s">
        <v>953</v>
      </c>
      <c r="Z341" s="1" t="s">
        <v>2218</v>
      </c>
      <c r="AC341" s="1">
        <v>58</v>
      </c>
      <c r="AD341" s="1" t="s">
        <v>40</v>
      </c>
      <c r="AE341" s="1" t="s">
        <v>2431</v>
      </c>
      <c r="AJ341" s="1" t="s">
        <v>17</v>
      </c>
      <c r="AK341" s="1" t="s">
        <v>2467</v>
      </c>
      <c r="AL341" s="1" t="s">
        <v>135</v>
      </c>
      <c r="AM341" s="1" t="s">
        <v>2489</v>
      </c>
      <c r="AT341" s="1" t="s">
        <v>42</v>
      </c>
      <c r="AU341" s="1" t="s">
        <v>2523</v>
      </c>
      <c r="AV341" s="1" t="s">
        <v>941</v>
      </c>
      <c r="AW341" s="1" t="s">
        <v>2668</v>
      </c>
      <c r="BG341" s="1" t="s">
        <v>804</v>
      </c>
      <c r="BH341" s="1" t="s">
        <v>2781</v>
      </c>
      <c r="BI341" s="1" t="s">
        <v>805</v>
      </c>
      <c r="BJ341" s="1" t="s">
        <v>2911</v>
      </c>
      <c r="BK341" s="1" t="s">
        <v>42</v>
      </c>
      <c r="BL341" s="1" t="s">
        <v>2523</v>
      </c>
      <c r="BM341" s="1" t="s">
        <v>942</v>
      </c>
      <c r="BN341" s="1" t="s">
        <v>3114</v>
      </c>
      <c r="BO341" s="1" t="s">
        <v>42</v>
      </c>
      <c r="BP341" s="1" t="s">
        <v>2523</v>
      </c>
      <c r="BQ341" s="1" t="s">
        <v>954</v>
      </c>
      <c r="BR341" s="1" t="s">
        <v>3299</v>
      </c>
      <c r="BS341" s="1" t="s">
        <v>944</v>
      </c>
      <c r="BT341" s="1" t="s">
        <v>3398</v>
      </c>
    </row>
    <row r="342" spans="1:72" ht="13.5" customHeight="1">
      <c r="A342" s="6" t="str">
        <f t="shared" si="22"/>
        <v>1837_옥포면_0025</v>
      </c>
      <c r="B342" s="2">
        <v>1837</v>
      </c>
      <c r="C342" s="2" t="s">
        <v>3975</v>
      </c>
      <c r="D342" s="2" t="s">
        <v>3422</v>
      </c>
      <c r="E342" s="2">
        <v>341</v>
      </c>
      <c r="F342" s="1">
        <v>2</v>
      </c>
      <c r="G342" s="1" t="s">
        <v>777</v>
      </c>
      <c r="H342" s="1" t="s">
        <v>1861</v>
      </c>
      <c r="I342" s="1">
        <v>4</v>
      </c>
      <c r="L342" s="1">
        <v>3</v>
      </c>
      <c r="M342" s="2" t="s">
        <v>3723</v>
      </c>
      <c r="N342" s="2" t="s">
        <v>3724</v>
      </c>
      <c r="S342" s="1" t="s">
        <v>48</v>
      </c>
      <c r="T342" s="1" t="s">
        <v>1911</v>
      </c>
      <c r="W342" s="1" t="s">
        <v>351</v>
      </c>
      <c r="X342" s="1" t="s">
        <v>1976</v>
      </c>
      <c r="Y342" s="1" t="s">
        <v>50</v>
      </c>
      <c r="Z342" s="1" t="s">
        <v>1995</v>
      </c>
      <c r="AC342" s="1">
        <v>55</v>
      </c>
      <c r="AD342" s="1" t="s">
        <v>449</v>
      </c>
      <c r="AE342" s="1" t="s">
        <v>2438</v>
      </c>
      <c r="AJ342" s="1" t="s">
        <v>52</v>
      </c>
      <c r="AK342" s="1" t="s">
        <v>2466</v>
      </c>
      <c r="AL342" s="1" t="s">
        <v>394</v>
      </c>
      <c r="AM342" s="1" t="s">
        <v>2497</v>
      </c>
      <c r="AT342" s="1" t="s">
        <v>42</v>
      </c>
      <c r="AU342" s="1" t="s">
        <v>2523</v>
      </c>
      <c r="AV342" s="1" t="s">
        <v>955</v>
      </c>
      <c r="AW342" s="1" t="s">
        <v>2667</v>
      </c>
      <c r="BG342" s="1" t="s">
        <v>42</v>
      </c>
      <c r="BH342" s="1" t="s">
        <v>2523</v>
      </c>
      <c r="BI342" s="1" t="s">
        <v>956</v>
      </c>
      <c r="BJ342" s="1" t="s">
        <v>2910</v>
      </c>
      <c r="BK342" s="1" t="s">
        <v>42</v>
      </c>
      <c r="BL342" s="1" t="s">
        <v>2523</v>
      </c>
      <c r="BM342" s="1" t="s">
        <v>957</v>
      </c>
      <c r="BN342" s="1" t="s">
        <v>3113</v>
      </c>
      <c r="BO342" s="1" t="s">
        <v>42</v>
      </c>
      <c r="BP342" s="1" t="s">
        <v>2523</v>
      </c>
      <c r="BQ342" s="1" t="s">
        <v>958</v>
      </c>
      <c r="BR342" s="1" t="s">
        <v>3298</v>
      </c>
      <c r="BS342" s="1" t="s">
        <v>910</v>
      </c>
      <c r="BT342" s="1" t="s">
        <v>3391</v>
      </c>
    </row>
    <row r="343" spans="1:31" ht="13.5" customHeight="1">
      <c r="A343" s="6" t="str">
        <f t="shared" si="22"/>
        <v>1837_옥포면_0025</v>
      </c>
      <c r="B343" s="2">
        <v>1837</v>
      </c>
      <c r="C343" s="2" t="s">
        <v>3985</v>
      </c>
      <c r="D343" s="2" t="s">
        <v>3422</v>
      </c>
      <c r="E343" s="2">
        <v>342</v>
      </c>
      <c r="F343" s="1">
        <v>2</v>
      </c>
      <c r="G343" s="1" t="s">
        <v>777</v>
      </c>
      <c r="H343" s="1" t="s">
        <v>1861</v>
      </c>
      <c r="I343" s="1">
        <v>4</v>
      </c>
      <c r="L343" s="1">
        <v>3</v>
      </c>
      <c r="M343" s="2" t="s">
        <v>3723</v>
      </c>
      <c r="N343" s="2" t="s">
        <v>3724</v>
      </c>
      <c r="T343" s="1" t="s">
        <v>4241</v>
      </c>
      <c r="U343" s="1" t="s">
        <v>67</v>
      </c>
      <c r="V343" s="1" t="s">
        <v>1927</v>
      </c>
      <c r="Y343" s="1" t="s">
        <v>959</v>
      </c>
      <c r="Z343" s="1" t="s">
        <v>2217</v>
      </c>
      <c r="AC343" s="1">
        <v>15</v>
      </c>
      <c r="AD343" s="1" t="s">
        <v>66</v>
      </c>
      <c r="AE343" s="1" t="s">
        <v>2419</v>
      </c>
    </row>
    <row r="344" spans="1:72" ht="13.5" customHeight="1">
      <c r="A344" s="6" t="str">
        <f t="shared" si="22"/>
        <v>1837_옥포면_0025</v>
      </c>
      <c r="B344" s="2">
        <v>1837</v>
      </c>
      <c r="C344" s="2" t="s">
        <v>4202</v>
      </c>
      <c r="D344" s="2" t="s">
        <v>3422</v>
      </c>
      <c r="E344" s="2">
        <v>343</v>
      </c>
      <c r="F344" s="1">
        <v>2</v>
      </c>
      <c r="G344" s="1" t="s">
        <v>777</v>
      </c>
      <c r="H344" s="1" t="s">
        <v>1861</v>
      </c>
      <c r="I344" s="1">
        <v>4</v>
      </c>
      <c r="L344" s="1">
        <v>4</v>
      </c>
      <c r="M344" s="2" t="s">
        <v>3725</v>
      </c>
      <c r="N344" s="2" t="s">
        <v>3726</v>
      </c>
      <c r="T344" s="1" t="s">
        <v>4013</v>
      </c>
      <c r="U344" s="1" t="s">
        <v>251</v>
      </c>
      <c r="V344" s="1" t="s">
        <v>1941</v>
      </c>
      <c r="W344" s="1" t="s">
        <v>94</v>
      </c>
      <c r="X344" s="1" t="s">
        <v>4170</v>
      </c>
      <c r="Y344" s="1" t="s">
        <v>960</v>
      </c>
      <c r="Z344" s="1" t="s">
        <v>2216</v>
      </c>
      <c r="AC344" s="1">
        <v>38</v>
      </c>
      <c r="AD344" s="1" t="s">
        <v>103</v>
      </c>
      <c r="AE344" s="1" t="s">
        <v>2422</v>
      </c>
      <c r="AJ344" s="1" t="s">
        <v>17</v>
      </c>
      <c r="AK344" s="1" t="s">
        <v>2467</v>
      </c>
      <c r="AL344" s="1" t="s">
        <v>100</v>
      </c>
      <c r="AM344" s="1" t="s">
        <v>3468</v>
      </c>
      <c r="AT344" s="1" t="s">
        <v>169</v>
      </c>
      <c r="AU344" s="1" t="s">
        <v>1929</v>
      </c>
      <c r="AV344" s="1" t="s">
        <v>961</v>
      </c>
      <c r="AW344" s="1" t="s">
        <v>2666</v>
      </c>
      <c r="BG344" s="1" t="s">
        <v>169</v>
      </c>
      <c r="BH344" s="1" t="s">
        <v>1929</v>
      </c>
      <c r="BI344" s="1" t="s">
        <v>962</v>
      </c>
      <c r="BJ344" s="1" t="s">
        <v>2909</v>
      </c>
      <c r="BK344" s="1" t="s">
        <v>169</v>
      </c>
      <c r="BL344" s="1" t="s">
        <v>1929</v>
      </c>
      <c r="BM344" s="1" t="s">
        <v>963</v>
      </c>
      <c r="BN344" s="1" t="s">
        <v>3112</v>
      </c>
      <c r="BO344" s="1" t="s">
        <v>169</v>
      </c>
      <c r="BP344" s="1" t="s">
        <v>1929</v>
      </c>
      <c r="BQ344" s="1" t="s">
        <v>964</v>
      </c>
      <c r="BR344" s="1" t="s">
        <v>3584</v>
      </c>
      <c r="BS344" s="1" t="s">
        <v>135</v>
      </c>
      <c r="BT344" s="1" t="s">
        <v>2489</v>
      </c>
    </row>
    <row r="345" spans="1:72" ht="13.5" customHeight="1">
      <c r="A345" s="6" t="str">
        <f t="shared" si="22"/>
        <v>1837_옥포면_0025</v>
      </c>
      <c r="B345" s="2">
        <v>1837</v>
      </c>
      <c r="C345" s="2" t="s">
        <v>4031</v>
      </c>
      <c r="D345" s="2" t="s">
        <v>3422</v>
      </c>
      <c r="E345" s="2">
        <v>344</v>
      </c>
      <c r="F345" s="1">
        <v>2</v>
      </c>
      <c r="G345" s="1" t="s">
        <v>777</v>
      </c>
      <c r="H345" s="1" t="s">
        <v>1861</v>
      </c>
      <c r="I345" s="1">
        <v>4</v>
      </c>
      <c r="L345" s="1">
        <v>4</v>
      </c>
      <c r="M345" s="2" t="s">
        <v>3725</v>
      </c>
      <c r="N345" s="2" t="s">
        <v>3726</v>
      </c>
      <c r="S345" s="1" t="s">
        <v>48</v>
      </c>
      <c r="T345" s="1" t="s">
        <v>1911</v>
      </c>
      <c r="W345" s="1" t="s">
        <v>88</v>
      </c>
      <c r="X345" s="1" t="s">
        <v>4242</v>
      </c>
      <c r="Y345" s="1" t="s">
        <v>10</v>
      </c>
      <c r="Z345" s="1" t="s">
        <v>1981</v>
      </c>
      <c r="AC345" s="1">
        <v>39</v>
      </c>
      <c r="AD345" s="1" t="s">
        <v>114</v>
      </c>
      <c r="AE345" s="1" t="s">
        <v>2407</v>
      </c>
      <c r="AJ345" s="1" t="s">
        <v>17</v>
      </c>
      <c r="AK345" s="1" t="s">
        <v>2467</v>
      </c>
      <c r="AL345" s="1" t="s">
        <v>135</v>
      </c>
      <c r="AM345" s="1" t="s">
        <v>2489</v>
      </c>
      <c r="AT345" s="1" t="s">
        <v>169</v>
      </c>
      <c r="AU345" s="1" t="s">
        <v>1929</v>
      </c>
      <c r="AV345" s="1" t="s">
        <v>965</v>
      </c>
      <c r="AW345" s="1" t="s">
        <v>2255</v>
      </c>
      <c r="BG345" s="1" t="s">
        <v>169</v>
      </c>
      <c r="BH345" s="1" t="s">
        <v>1929</v>
      </c>
      <c r="BI345" s="1" t="s">
        <v>941</v>
      </c>
      <c r="BJ345" s="1" t="s">
        <v>2668</v>
      </c>
      <c r="BK345" s="1" t="s">
        <v>804</v>
      </c>
      <c r="BL345" s="1" t="s">
        <v>2781</v>
      </c>
      <c r="BM345" s="1" t="s">
        <v>805</v>
      </c>
      <c r="BN345" s="1" t="s">
        <v>2911</v>
      </c>
      <c r="BO345" s="1" t="s">
        <v>169</v>
      </c>
      <c r="BP345" s="1" t="s">
        <v>1929</v>
      </c>
      <c r="BQ345" s="1" t="s">
        <v>966</v>
      </c>
      <c r="BR345" s="1" t="s">
        <v>3469</v>
      </c>
      <c r="BS345" s="1" t="s">
        <v>100</v>
      </c>
      <c r="BT345" s="1" t="s">
        <v>3468</v>
      </c>
    </row>
    <row r="346" spans="1:31" ht="13.5" customHeight="1">
      <c r="A346" s="6" t="str">
        <f t="shared" si="22"/>
        <v>1837_옥포면_0025</v>
      </c>
      <c r="B346" s="2">
        <v>1837</v>
      </c>
      <c r="C346" s="2" t="s">
        <v>4005</v>
      </c>
      <c r="D346" s="2" t="s">
        <v>3422</v>
      </c>
      <c r="E346" s="2">
        <v>345</v>
      </c>
      <c r="F346" s="1">
        <v>2</v>
      </c>
      <c r="G346" s="1" t="s">
        <v>777</v>
      </c>
      <c r="H346" s="1" t="s">
        <v>1861</v>
      </c>
      <c r="I346" s="1">
        <v>4</v>
      </c>
      <c r="L346" s="1">
        <v>4</v>
      </c>
      <c r="M346" s="2" t="s">
        <v>3725</v>
      </c>
      <c r="N346" s="2" t="s">
        <v>3726</v>
      </c>
      <c r="S346" s="1" t="s">
        <v>59</v>
      </c>
      <c r="T346" s="1" t="s">
        <v>1912</v>
      </c>
      <c r="Y346" s="1" t="s">
        <v>967</v>
      </c>
      <c r="Z346" s="1" t="s">
        <v>2215</v>
      </c>
      <c r="AC346" s="1">
        <v>12</v>
      </c>
      <c r="AD346" s="1" t="s">
        <v>377</v>
      </c>
      <c r="AE346" s="1" t="s">
        <v>2447</v>
      </c>
    </row>
    <row r="347" spans="1:31" ht="13.5" customHeight="1">
      <c r="A347" s="6" t="str">
        <f t="shared" si="22"/>
        <v>1837_옥포면_0025</v>
      </c>
      <c r="B347" s="2">
        <v>1837</v>
      </c>
      <c r="C347" s="2" t="s">
        <v>4017</v>
      </c>
      <c r="D347" s="2" t="s">
        <v>3422</v>
      </c>
      <c r="E347" s="2">
        <v>346</v>
      </c>
      <c r="F347" s="1">
        <v>2</v>
      </c>
      <c r="G347" s="1" t="s">
        <v>777</v>
      </c>
      <c r="H347" s="1" t="s">
        <v>1861</v>
      </c>
      <c r="I347" s="1">
        <v>4</v>
      </c>
      <c r="L347" s="1">
        <v>4</v>
      </c>
      <c r="M347" s="2" t="s">
        <v>3725</v>
      </c>
      <c r="N347" s="2" t="s">
        <v>3726</v>
      </c>
      <c r="S347" s="1" t="s">
        <v>315</v>
      </c>
      <c r="T347" s="1" t="s">
        <v>1913</v>
      </c>
      <c r="AC347" s="1">
        <v>18</v>
      </c>
      <c r="AD347" s="1" t="s">
        <v>393</v>
      </c>
      <c r="AE347" s="1" t="s">
        <v>2452</v>
      </c>
    </row>
    <row r="348" spans="1:33" ht="13.5" customHeight="1">
      <c r="A348" s="6" t="str">
        <f t="shared" si="22"/>
        <v>1837_옥포면_0025</v>
      </c>
      <c r="B348" s="2">
        <v>1837</v>
      </c>
      <c r="C348" s="2" t="s">
        <v>4017</v>
      </c>
      <c r="D348" s="2" t="s">
        <v>3422</v>
      </c>
      <c r="E348" s="2">
        <v>347</v>
      </c>
      <c r="F348" s="1">
        <v>2</v>
      </c>
      <c r="G348" s="1" t="s">
        <v>777</v>
      </c>
      <c r="H348" s="1" t="s">
        <v>1861</v>
      </c>
      <c r="I348" s="1">
        <v>4</v>
      </c>
      <c r="L348" s="1">
        <v>4</v>
      </c>
      <c r="M348" s="2" t="s">
        <v>3725</v>
      </c>
      <c r="N348" s="2" t="s">
        <v>3726</v>
      </c>
      <c r="T348" s="1" t="s">
        <v>4018</v>
      </c>
      <c r="U348" s="1" t="s">
        <v>67</v>
      </c>
      <c r="V348" s="1" t="s">
        <v>1927</v>
      </c>
      <c r="Y348" s="1" t="s">
        <v>968</v>
      </c>
      <c r="Z348" s="1" t="s">
        <v>2214</v>
      </c>
      <c r="AF348" s="1" t="s">
        <v>287</v>
      </c>
      <c r="AG348" s="1" t="s">
        <v>1971</v>
      </c>
    </row>
    <row r="349" spans="1:72" ht="13.5" customHeight="1">
      <c r="A349" s="6" t="str">
        <f t="shared" si="22"/>
        <v>1837_옥포면_0025</v>
      </c>
      <c r="B349" s="2">
        <v>1837</v>
      </c>
      <c r="C349" s="2" t="s">
        <v>4017</v>
      </c>
      <c r="D349" s="2" t="s">
        <v>3422</v>
      </c>
      <c r="E349" s="2">
        <v>348</v>
      </c>
      <c r="F349" s="1">
        <v>2</v>
      </c>
      <c r="G349" s="1" t="s">
        <v>777</v>
      </c>
      <c r="H349" s="1" t="s">
        <v>1861</v>
      </c>
      <c r="I349" s="1">
        <v>4</v>
      </c>
      <c r="L349" s="1">
        <v>5</v>
      </c>
      <c r="M349" s="2" t="s">
        <v>3727</v>
      </c>
      <c r="N349" s="2" t="s">
        <v>3728</v>
      </c>
      <c r="T349" s="1" t="s">
        <v>4008</v>
      </c>
      <c r="U349" s="1" t="s">
        <v>37</v>
      </c>
      <c r="V349" s="1" t="s">
        <v>1928</v>
      </c>
      <c r="W349" s="1" t="s">
        <v>88</v>
      </c>
      <c r="X349" s="1" t="s">
        <v>4184</v>
      </c>
      <c r="Y349" s="1" t="s">
        <v>969</v>
      </c>
      <c r="Z349" s="1" t="s">
        <v>2213</v>
      </c>
      <c r="AC349" s="1">
        <v>35</v>
      </c>
      <c r="AD349" s="1" t="s">
        <v>64</v>
      </c>
      <c r="AE349" s="1" t="s">
        <v>2397</v>
      </c>
      <c r="AJ349" s="1" t="s">
        <v>17</v>
      </c>
      <c r="AK349" s="1" t="s">
        <v>2467</v>
      </c>
      <c r="AL349" s="1" t="s">
        <v>135</v>
      </c>
      <c r="AM349" s="1" t="s">
        <v>2489</v>
      </c>
      <c r="AT349" s="1" t="s">
        <v>42</v>
      </c>
      <c r="AU349" s="1" t="s">
        <v>2523</v>
      </c>
      <c r="AV349" s="1" t="s">
        <v>970</v>
      </c>
      <c r="AW349" s="1" t="s">
        <v>2665</v>
      </c>
      <c r="BG349" s="1" t="s">
        <v>42</v>
      </c>
      <c r="BH349" s="1" t="s">
        <v>2523</v>
      </c>
      <c r="BI349" s="1" t="s">
        <v>803</v>
      </c>
      <c r="BJ349" s="1" t="s">
        <v>2898</v>
      </c>
      <c r="BK349" s="1" t="s">
        <v>804</v>
      </c>
      <c r="BL349" s="1" t="s">
        <v>2781</v>
      </c>
      <c r="BM349" s="1" t="s">
        <v>805</v>
      </c>
      <c r="BN349" s="1" t="s">
        <v>2911</v>
      </c>
      <c r="BO349" s="1" t="s">
        <v>42</v>
      </c>
      <c r="BP349" s="1" t="s">
        <v>2523</v>
      </c>
      <c r="BQ349" s="1" t="s">
        <v>971</v>
      </c>
      <c r="BR349" s="1" t="s">
        <v>3538</v>
      </c>
      <c r="BS349" s="1" t="s">
        <v>41</v>
      </c>
      <c r="BT349" s="1" t="s">
        <v>2506</v>
      </c>
    </row>
    <row r="350" spans="1:72" ht="13.5" customHeight="1">
      <c r="A350" s="6" t="str">
        <f t="shared" si="22"/>
        <v>1837_옥포면_0025</v>
      </c>
      <c r="B350" s="2">
        <v>1837</v>
      </c>
      <c r="C350" s="2" t="s">
        <v>4243</v>
      </c>
      <c r="D350" s="2" t="s">
        <v>3422</v>
      </c>
      <c r="E350" s="2">
        <v>349</v>
      </c>
      <c r="F350" s="1">
        <v>2</v>
      </c>
      <c r="G350" s="1" t="s">
        <v>777</v>
      </c>
      <c r="H350" s="1" t="s">
        <v>1861</v>
      </c>
      <c r="I350" s="1">
        <v>4</v>
      </c>
      <c r="L350" s="1">
        <v>5</v>
      </c>
      <c r="M350" s="2" t="s">
        <v>3727</v>
      </c>
      <c r="N350" s="2" t="s">
        <v>3728</v>
      </c>
      <c r="S350" s="1" t="s">
        <v>48</v>
      </c>
      <c r="T350" s="1" t="s">
        <v>1911</v>
      </c>
      <c r="W350" s="1" t="s">
        <v>230</v>
      </c>
      <c r="X350" s="1" t="s">
        <v>1958</v>
      </c>
      <c r="Y350" s="1" t="s">
        <v>50</v>
      </c>
      <c r="Z350" s="1" t="s">
        <v>1995</v>
      </c>
      <c r="AC350" s="1">
        <v>37</v>
      </c>
      <c r="AD350" s="1" t="s">
        <v>163</v>
      </c>
      <c r="AE350" s="1" t="s">
        <v>2427</v>
      </c>
      <c r="AJ350" s="1" t="s">
        <v>52</v>
      </c>
      <c r="AK350" s="1" t="s">
        <v>2466</v>
      </c>
      <c r="AL350" s="1" t="s">
        <v>58</v>
      </c>
      <c r="AM350" s="1" t="s">
        <v>2461</v>
      </c>
      <c r="AT350" s="1" t="s">
        <v>42</v>
      </c>
      <c r="AU350" s="1" t="s">
        <v>2523</v>
      </c>
      <c r="AV350" s="1" t="s">
        <v>972</v>
      </c>
      <c r="AW350" s="1" t="s">
        <v>2664</v>
      </c>
      <c r="BG350" s="1" t="s">
        <v>42</v>
      </c>
      <c r="BH350" s="1" t="s">
        <v>2523</v>
      </c>
      <c r="BI350" s="1" t="s">
        <v>973</v>
      </c>
      <c r="BJ350" s="1" t="s">
        <v>2908</v>
      </c>
      <c r="BK350" s="1" t="s">
        <v>42</v>
      </c>
      <c r="BL350" s="1" t="s">
        <v>2523</v>
      </c>
      <c r="BM350" s="1" t="s">
        <v>974</v>
      </c>
      <c r="BN350" s="1" t="s">
        <v>3111</v>
      </c>
      <c r="BO350" s="1" t="s">
        <v>42</v>
      </c>
      <c r="BP350" s="1" t="s">
        <v>2523</v>
      </c>
      <c r="BQ350" s="1" t="s">
        <v>975</v>
      </c>
      <c r="BR350" s="1" t="s">
        <v>3489</v>
      </c>
      <c r="BS350" s="1" t="s">
        <v>100</v>
      </c>
      <c r="BT350" s="1" t="s">
        <v>3468</v>
      </c>
    </row>
    <row r="351" spans="1:31" ht="13.5" customHeight="1">
      <c r="A351" s="6" t="str">
        <f t="shared" si="22"/>
        <v>1837_옥포면_0025</v>
      </c>
      <c r="B351" s="2">
        <v>1837</v>
      </c>
      <c r="C351" s="2" t="s">
        <v>4005</v>
      </c>
      <c r="D351" s="2" t="s">
        <v>3422</v>
      </c>
      <c r="E351" s="2">
        <v>350</v>
      </c>
      <c r="F351" s="1">
        <v>2</v>
      </c>
      <c r="G351" s="1" t="s">
        <v>777</v>
      </c>
      <c r="H351" s="1" t="s">
        <v>1861</v>
      </c>
      <c r="I351" s="1">
        <v>4</v>
      </c>
      <c r="L351" s="1">
        <v>5</v>
      </c>
      <c r="M351" s="2" t="s">
        <v>3727</v>
      </c>
      <c r="N351" s="2" t="s">
        <v>3728</v>
      </c>
      <c r="S351" s="1" t="s">
        <v>441</v>
      </c>
      <c r="T351" s="1" t="s">
        <v>1919</v>
      </c>
      <c r="W351" s="1" t="s">
        <v>881</v>
      </c>
      <c r="X351" s="1" t="s">
        <v>1961</v>
      </c>
      <c r="Y351" s="1" t="s">
        <v>50</v>
      </c>
      <c r="Z351" s="1" t="s">
        <v>1995</v>
      </c>
      <c r="AC351" s="1">
        <v>49</v>
      </c>
      <c r="AD351" s="1" t="s">
        <v>342</v>
      </c>
      <c r="AE351" s="1" t="s">
        <v>2403</v>
      </c>
    </row>
    <row r="352" spans="1:31" ht="13.5" customHeight="1">
      <c r="A352" s="6" t="str">
        <f t="shared" si="22"/>
        <v>1837_옥포면_0025</v>
      </c>
      <c r="B352" s="2">
        <v>1837</v>
      </c>
      <c r="C352" s="2" t="s">
        <v>3933</v>
      </c>
      <c r="D352" s="2" t="s">
        <v>3422</v>
      </c>
      <c r="E352" s="2">
        <v>351</v>
      </c>
      <c r="F352" s="1">
        <v>2</v>
      </c>
      <c r="G352" s="1" t="s">
        <v>777</v>
      </c>
      <c r="H352" s="1" t="s">
        <v>1861</v>
      </c>
      <c r="I352" s="1">
        <v>4</v>
      </c>
      <c r="L352" s="1">
        <v>5</v>
      </c>
      <c r="M352" s="2" t="s">
        <v>3727</v>
      </c>
      <c r="N352" s="2" t="s">
        <v>3728</v>
      </c>
      <c r="T352" s="1" t="s">
        <v>4012</v>
      </c>
      <c r="U352" s="1" t="s">
        <v>67</v>
      </c>
      <c r="V352" s="1" t="s">
        <v>1927</v>
      </c>
      <c r="Y352" s="1" t="s">
        <v>976</v>
      </c>
      <c r="Z352" s="1" t="s">
        <v>2212</v>
      </c>
      <c r="AC352" s="1">
        <v>25</v>
      </c>
      <c r="AD352" s="1" t="s">
        <v>123</v>
      </c>
      <c r="AE352" s="1" t="s">
        <v>2440</v>
      </c>
    </row>
    <row r="353" spans="1:31" ht="13.5" customHeight="1">
      <c r="A353" s="6" t="str">
        <f t="shared" si="22"/>
        <v>1837_옥포면_0025</v>
      </c>
      <c r="B353" s="2">
        <v>1837</v>
      </c>
      <c r="C353" s="2" t="s">
        <v>3933</v>
      </c>
      <c r="D353" s="2" t="s">
        <v>3422</v>
      </c>
      <c r="E353" s="2">
        <v>352</v>
      </c>
      <c r="F353" s="1">
        <v>2</v>
      </c>
      <c r="G353" s="1" t="s">
        <v>777</v>
      </c>
      <c r="H353" s="1" t="s">
        <v>1861</v>
      </c>
      <c r="I353" s="1">
        <v>4</v>
      </c>
      <c r="L353" s="1">
        <v>5</v>
      </c>
      <c r="M353" s="2" t="s">
        <v>3727</v>
      </c>
      <c r="N353" s="2" t="s">
        <v>3728</v>
      </c>
      <c r="T353" s="1" t="s">
        <v>4012</v>
      </c>
      <c r="U353" s="1" t="s">
        <v>67</v>
      </c>
      <c r="V353" s="1" t="s">
        <v>1927</v>
      </c>
      <c r="Y353" s="1" t="s">
        <v>977</v>
      </c>
      <c r="Z353" s="1" t="s">
        <v>2065</v>
      </c>
      <c r="AC353" s="1">
        <v>15</v>
      </c>
      <c r="AD353" s="1" t="s">
        <v>66</v>
      </c>
      <c r="AE353" s="1" t="s">
        <v>2419</v>
      </c>
    </row>
    <row r="354" spans="1:72" ht="13.5" customHeight="1">
      <c r="A354" s="6" t="str">
        <f aca="true" t="shared" si="23" ref="A354:A364">HYPERLINK("http://kyu.snu.ac.kr/sdhj/index.jsp?type=hj/GK14719_00IH_0001_0026.jpg","1837_옥포면_0026")</f>
        <v>1837_옥포면_0026</v>
      </c>
      <c r="B354" s="2">
        <v>1837</v>
      </c>
      <c r="C354" s="2" t="s">
        <v>3933</v>
      </c>
      <c r="D354" s="2" t="s">
        <v>3422</v>
      </c>
      <c r="E354" s="2">
        <v>353</v>
      </c>
      <c r="F354" s="1">
        <v>2</v>
      </c>
      <c r="G354" s="1" t="s">
        <v>777</v>
      </c>
      <c r="H354" s="1" t="s">
        <v>1861</v>
      </c>
      <c r="I354" s="1">
        <v>4</v>
      </c>
      <c r="L354" s="1">
        <v>6</v>
      </c>
      <c r="M354" s="2" t="s">
        <v>3729</v>
      </c>
      <c r="N354" s="2" t="s">
        <v>3730</v>
      </c>
      <c r="O354" s="1" t="s">
        <v>6</v>
      </c>
      <c r="P354" s="1" t="s">
        <v>1888</v>
      </c>
      <c r="T354" s="1" t="s">
        <v>4008</v>
      </c>
      <c r="U354" s="1" t="s">
        <v>403</v>
      </c>
      <c r="V354" s="1" t="s">
        <v>1934</v>
      </c>
      <c r="W354" s="1" t="s">
        <v>94</v>
      </c>
      <c r="X354" s="1" t="s">
        <v>4186</v>
      </c>
      <c r="Y354" s="1" t="s">
        <v>978</v>
      </c>
      <c r="Z354" s="1" t="s">
        <v>2211</v>
      </c>
      <c r="AC354" s="1">
        <v>50</v>
      </c>
      <c r="AD354" s="1" t="s">
        <v>199</v>
      </c>
      <c r="AE354" s="1" t="s">
        <v>2413</v>
      </c>
      <c r="AJ354" s="1" t="s">
        <v>17</v>
      </c>
      <c r="AK354" s="1" t="s">
        <v>2467</v>
      </c>
      <c r="AL354" s="1" t="s">
        <v>100</v>
      </c>
      <c r="AM354" s="1" t="s">
        <v>3468</v>
      </c>
      <c r="AT354" s="1" t="s">
        <v>403</v>
      </c>
      <c r="AU354" s="1" t="s">
        <v>1934</v>
      </c>
      <c r="AV354" s="1" t="s">
        <v>269</v>
      </c>
      <c r="AW354" s="1" t="s">
        <v>2033</v>
      </c>
      <c r="BG354" s="1" t="s">
        <v>979</v>
      </c>
      <c r="BH354" s="1" t="s">
        <v>3461</v>
      </c>
      <c r="BI354" s="1" t="s">
        <v>817</v>
      </c>
      <c r="BJ354" s="1" t="s">
        <v>2907</v>
      </c>
      <c r="BK354" s="1" t="s">
        <v>403</v>
      </c>
      <c r="BL354" s="1" t="s">
        <v>1934</v>
      </c>
      <c r="BM354" s="1" t="s">
        <v>818</v>
      </c>
      <c r="BN354" s="1" t="s">
        <v>3110</v>
      </c>
      <c r="BO354" s="1" t="s">
        <v>403</v>
      </c>
      <c r="BP354" s="1" t="s">
        <v>1934</v>
      </c>
      <c r="BQ354" s="1" t="s">
        <v>980</v>
      </c>
      <c r="BR354" s="1" t="s">
        <v>3297</v>
      </c>
      <c r="BS354" s="1" t="s">
        <v>47</v>
      </c>
      <c r="BT354" s="1" t="s">
        <v>2484</v>
      </c>
    </row>
    <row r="355" spans="1:72" ht="13.5" customHeight="1">
      <c r="A355" s="6" t="str">
        <f t="shared" si="23"/>
        <v>1837_옥포면_0026</v>
      </c>
      <c r="B355" s="2">
        <v>1837</v>
      </c>
      <c r="C355" s="2" t="s">
        <v>4243</v>
      </c>
      <c r="D355" s="2" t="s">
        <v>3422</v>
      </c>
      <c r="E355" s="2">
        <v>354</v>
      </c>
      <c r="F355" s="1">
        <v>2</v>
      </c>
      <c r="G355" s="1" t="s">
        <v>777</v>
      </c>
      <c r="H355" s="1" t="s">
        <v>1861</v>
      </c>
      <c r="I355" s="1">
        <v>4</v>
      </c>
      <c r="L355" s="1">
        <v>6</v>
      </c>
      <c r="M355" s="2" t="s">
        <v>3729</v>
      </c>
      <c r="N355" s="2" t="s">
        <v>3730</v>
      </c>
      <c r="S355" s="1" t="s">
        <v>48</v>
      </c>
      <c r="T355" s="1" t="s">
        <v>1911</v>
      </c>
      <c r="W355" s="1" t="s">
        <v>203</v>
      </c>
      <c r="X355" s="1" t="s">
        <v>4244</v>
      </c>
      <c r="Y355" s="1" t="s">
        <v>10</v>
      </c>
      <c r="Z355" s="1" t="s">
        <v>1981</v>
      </c>
      <c r="AC355" s="1">
        <v>51</v>
      </c>
      <c r="AD355" s="1" t="s">
        <v>807</v>
      </c>
      <c r="AE355" s="1" t="s">
        <v>2406</v>
      </c>
      <c r="AJ355" s="1" t="s">
        <v>17</v>
      </c>
      <c r="AK355" s="1" t="s">
        <v>2467</v>
      </c>
      <c r="AL355" s="1" t="s">
        <v>204</v>
      </c>
      <c r="AM355" s="1" t="s">
        <v>3470</v>
      </c>
      <c r="AT355" s="1" t="s">
        <v>403</v>
      </c>
      <c r="AU355" s="1" t="s">
        <v>1934</v>
      </c>
      <c r="AV355" s="1" t="s">
        <v>981</v>
      </c>
      <c r="AW355" s="1" t="s">
        <v>2663</v>
      </c>
      <c r="BG355" s="1" t="s">
        <v>844</v>
      </c>
      <c r="BH355" s="1" t="s">
        <v>2779</v>
      </c>
      <c r="BI355" s="1" t="s">
        <v>982</v>
      </c>
      <c r="BJ355" s="1" t="s">
        <v>2659</v>
      </c>
      <c r="BK355" s="1" t="s">
        <v>983</v>
      </c>
      <c r="BL355" s="1" t="s">
        <v>3000</v>
      </c>
      <c r="BM355" s="1" t="s">
        <v>984</v>
      </c>
      <c r="BN355" s="1" t="s">
        <v>3109</v>
      </c>
      <c r="BO355" s="1" t="s">
        <v>983</v>
      </c>
      <c r="BP355" s="1" t="s">
        <v>3000</v>
      </c>
      <c r="BQ355" s="1" t="s">
        <v>985</v>
      </c>
      <c r="BR355" s="1" t="s">
        <v>3567</v>
      </c>
      <c r="BS355" s="1" t="s">
        <v>135</v>
      </c>
      <c r="BT355" s="1" t="s">
        <v>2489</v>
      </c>
    </row>
    <row r="356" spans="1:31" ht="13.5" customHeight="1">
      <c r="A356" s="6" t="str">
        <f t="shared" si="23"/>
        <v>1837_옥포면_0026</v>
      </c>
      <c r="B356" s="2">
        <v>1837</v>
      </c>
      <c r="C356" s="2" t="s">
        <v>4099</v>
      </c>
      <c r="D356" s="2" t="s">
        <v>3422</v>
      </c>
      <c r="E356" s="2">
        <v>355</v>
      </c>
      <c r="F356" s="1">
        <v>2</v>
      </c>
      <c r="G356" s="1" t="s">
        <v>777</v>
      </c>
      <c r="H356" s="1" t="s">
        <v>1861</v>
      </c>
      <c r="I356" s="1">
        <v>4</v>
      </c>
      <c r="L356" s="1">
        <v>6</v>
      </c>
      <c r="M356" s="2" t="s">
        <v>3729</v>
      </c>
      <c r="N356" s="2" t="s">
        <v>3730</v>
      </c>
      <c r="T356" s="1" t="s">
        <v>4012</v>
      </c>
      <c r="U356" s="1" t="s">
        <v>67</v>
      </c>
      <c r="V356" s="1" t="s">
        <v>1927</v>
      </c>
      <c r="Y356" s="1" t="s">
        <v>986</v>
      </c>
      <c r="Z356" s="1" t="s">
        <v>2210</v>
      </c>
      <c r="AC356" s="1">
        <v>11</v>
      </c>
      <c r="AD356" s="1" t="s">
        <v>215</v>
      </c>
      <c r="AE356" s="1" t="s">
        <v>2408</v>
      </c>
    </row>
    <row r="357" spans="1:72" ht="13.5" customHeight="1">
      <c r="A357" s="6" t="str">
        <f t="shared" si="23"/>
        <v>1837_옥포면_0026</v>
      </c>
      <c r="B357" s="2">
        <v>1837</v>
      </c>
      <c r="C357" s="2" t="s">
        <v>3933</v>
      </c>
      <c r="D357" s="2" t="s">
        <v>3422</v>
      </c>
      <c r="E357" s="2">
        <v>356</v>
      </c>
      <c r="F357" s="1">
        <v>2</v>
      </c>
      <c r="G357" s="1" t="s">
        <v>777</v>
      </c>
      <c r="H357" s="1" t="s">
        <v>1861</v>
      </c>
      <c r="I357" s="1">
        <v>4</v>
      </c>
      <c r="L357" s="1">
        <v>7</v>
      </c>
      <c r="M357" s="2" t="s">
        <v>3731</v>
      </c>
      <c r="N357" s="2" t="s">
        <v>3732</v>
      </c>
      <c r="O357" s="1" t="s">
        <v>6</v>
      </c>
      <c r="P357" s="1" t="s">
        <v>1888</v>
      </c>
      <c r="T357" s="1" t="s">
        <v>3896</v>
      </c>
      <c r="U357" s="1" t="s">
        <v>987</v>
      </c>
      <c r="V357" s="1" t="s">
        <v>1947</v>
      </c>
      <c r="W357" s="1" t="s">
        <v>379</v>
      </c>
      <c r="X357" s="1" t="s">
        <v>1984</v>
      </c>
      <c r="Y357" s="1" t="s">
        <v>988</v>
      </c>
      <c r="Z357" s="1" t="s">
        <v>2209</v>
      </c>
      <c r="AC357" s="1">
        <v>49</v>
      </c>
      <c r="AD357" s="1" t="s">
        <v>342</v>
      </c>
      <c r="AE357" s="1" t="s">
        <v>2403</v>
      </c>
      <c r="AJ357" s="1" t="s">
        <v>17</v>
      </c>
      <c r="AK357" s="1" t="s">
        <v>2467</v>
      </c>
      <c r="AL357" s="1" t="s">
        <v>381</v>
      </c>
      <c r="AM357" s="1" t="s">
        <v>2463</v>
      </c>
      <c r="AT357" s="1" t="s">
        <v>987</v>
      </c>
      <c r="AU357" s="1" t="s">
        <v>1947</v>
      </c>
      <c r="AV357" s="1" t="s">
        <v>989</v>
      </c>
      <c r="AW357" s="1" t="s">
        <v>2662</v>
      </c>
      <c r="BG357" s="1" t="s">
        <v>987</v>
      </c>
      <c r="BH357" s="1" t="s">
        <v>1947</v>
      </c>
      <c r="BI357" s="1" t="s">
        <v>990</v>
      </c>
      <c r="BJ357" s="1" t="s">
        <v>2906</v>
      </c>
      <c r="BK357" s="1" t="s">
        <v>987</v>
      </c>
      <c r="BL357" s="1" t="s">
        <v>1947</v>
      </c>
      <c r="BM357" s="1" t="s">
        <v>991</v>
      </c>
      <c r="BN357" s="1" t="s">
        <v>3108</v>
      </c>
      <c r="BO357" s="1" t="s">
        <v>983</v>
      </c>
      <c r="BP357" s="1" t="s">
        <v>3000</v>
      </c>
      <c r="BQ357" s="1" t="s">
        <v>992</v>
      </c>
      <c r="BR357" s="1" t="s">
        <v>3296</v>
      </c>
      <c r="BS357" s="1" t="s">
        <v>154</v>
      </c>
      <c r="BT357" s="1" t="s">
        <v>2516</v>
      </c>
    </row>
    <row r="358" spans="1:72" ht="13.5" customHeight="1">
      <c r="A358" s="6" t="str">
        <f t="shared" si="23"/>
        <v>1837_옥포면_0026</v>
      </c>
      <c r="B358" s="2">
        <v>1837</v>
      </c>
      <c r="C358" s="2" t="s">
        <v>3989</v>
      </c>
      <c r="D358" s="2" t="s">
        <v>3422</v>
      </c>
      <c r="E358" s="2">
        <v>357</v>
      </c>
      <c r="F358" s="1">
        <v>3</v>
      </c>
      <c r="G358" s="1" t="s">
        <v>993</v>
      </c>
      <c r="H358" s="1" t="s">
        <v>1860</v>
      </c>
      <c r="I358" s="1">
        <v>1</v>
      </c>
      <c r="J358" s="1" t="s">
        <v>994</v>
      </c>
      <c r="K358" s="1" t="s">
        <v>1877</v>
      </c>
      <c r="L358" s="1">
        <v>1</v>
      </c>
      <c r="M358" s="2" t="s">
        <v>3733</v>
      </c>
      <c r="N358" s="2" t="s">
        <v>3734</v>
      </c>
      <c r="Q358" s="1" t="s">
        <v>995</v>
      </c>
      <c r="R358" s="1" t="s">
        <v>3444</v>
      </c>
      <c r="T358" s="1" t="s">
        <v>4245</v>
      </c>
      <c r="U358" s="1" t="s">
        <v>37</v>
      </c>
      <c r="V358" s="1" t="s">
        <v>1928</v>
      </c>
      <c r="W358" s="1" t="s">
        <v>4246</v>
      </c>
      <c r="X358" s="1" t="s">
        <v>4247</v>
      </c>
      <c r="Y358" s="1" t="s">
        <v>996</v>
      </c>
      <c r="Z358" s="1" t="s">
        <v>2208</v>
      </c>
      <c r="AC358" s="1">
        <v>19</v>
      </c>
      <c r="AD358" s="1" t="s">
        <v>122</v>
      </c>
      <c r="AE358" s="1" t="s">
        <v>2401</v>
      </c>
      <c r="AJ358" s="1" t="s">
        <v>17</v>
      </c>
      <c r="AK358" s="1" t="s">
        <v>2467</v>
      </c>
      <c r="AL358" s="1" t="s">
        <v>139</v>
      </c>
      <c r="AM358" s="1" t="s">
        <v>2468</v>
      </c>
      <c r="AT358" s="1" t="s">
        <v>42</v>
      </c>
      <c r="AU358" s="1" t="s">
        <v>2523</v>
      </c>
      <c r="AV358" s="1" t="s">
        <v>997</v>
      </c>
      <c r="AW358" s="1" t="s">
        <v>3445</v>
      </c>
      <c r="BG358" s="1" t="s">
        <v>42</v>
      </c>
      <c r="BH358" s="1" t="s">
        <v>2523</v>
      </c>
      <c r="BI358" s="1" t="s">
        <v>998</v>
      </c>
      <c r="BJ358" s="1" t="s">
        <v>2905</v>
      </c>
      <c r="BK358" s="1" t="s">
        <v>999</v>
      </c>
      <c r="BL358" s="1" t="s">
        <v>2776</v>
      </c>
      <c r="BM358" s="1" t="s">
        <v>1000</v>
      </c>
      <c r="BN358" s="1" t="s">
        <v>2834</v>
      </c>
      <c r="BO358" s="1" t="s">
        <v>42</v>
      </c>
      <c r="BP358" s="1" t="s">
        <v>2523</v>
      </c>
      <c r="BQ358" s="1" t="s">
        <v>1001</v>
      </c>
      <c r="BR358" s="1" t="s">
        <v>3295</v>
      </c>
      <c r="BS358" s="1" t="s">
        <v>164</v>
      </c>
      <c r="BT358" s="1" t="s">
        <v>2469</v>
      </c>
    </row>
    <row r="359" spans="1:31" ht="13.5" customHeight="1">
      <c r="A359" s="6" t="str">
        <f t="shared" si="23"/>
        <v>1837_옥포면_0026</v>
      </c>
      <c r="B359" s="2">
        <v>1837</v>
      </c>
      <c r="C359" s="2" t="s">
        <v>4109</v>
      </c>
      <c r="D359" s="2" t="s">
        <v>3422</v>
      </c>
      <c r="E359" s="2">
        <v>358</v>
      </c>
      <c r="F359" s="1">
        <v>3</v>
      </c>
      <c r="G359" s="1" t="s">
        <v>993</v>
      </c>
      <c r="H359" s="1" t="s">
        <v>1860</v>
      </c>
      <c r="I359" s="1">
        <v>1</v>
      </c>
      <c r="L359" s="1">
        <v>1</v>
      </c>
      <c r="M359" s="2" t="s">
        <v>3733</v>
      </c>
      <c r="N359" s="2" t="s">
        <v>3734</v>
      </c>
      <c r="S359" s="1" t="s">
        <v>111</v>
      </c>
      <c r="T359" s="1" t="s">
        <v>1916</v>
      </c>
      <c r="W359" s="1" t="s">
        <v>161</v>
      </c>
      <c r="X359" s="1" t="s">
        <v>1955</v>
      </c>
      <c r="Y359" s="1" t="s">
        <v>50</v>
      </c>
      <c r="Z359" s="1" t="s">
        <v>1995</v>
      </c>
      <c r="AC359" s="1">
        <v>47</v>
      </c>
      <c r="AD359" s="1" t="s">
        <v>488</v>
      </c>
      <c r="AE359" s="1" t="s">
        <v>2442</v>
      </c>
    </row>
    <row r="360" spans="1:31" ht="13.5" customHeight="1">
      <c r="A360" s="6" t="str">
        <f t="shared" si="23"/>
        <v>1837_옥포면_0026</v>
      </c>
      <c r="B360" s="2">
        <v>1837</v>
      </c>
      <c r="C360" s="2" t="s">
        <v>4248</v>
      </c>
      <c r="D360" s="2" t="s">
        <v>3422</v>
      </c>
      <c r="E360" s="2">
        <v>359</v>
      </c>
      <c r="F360" s="1">
        <v>3</v>
      </c>
      <c r="G360" s="1" t="s">
        <v>993</v>
      </c>
      <c r="H360" s="1" t="s">
        <v>1860</v>
      </c>
      <c r="I360" s="1">
        <v>1</v>
      </c>
      <c r="L360" s="1">
        <v>1</v>
      </c>
      <c r="M360" s="2" t="s">
        <v>3733</v>
      </c>
      <c r="N360" s="2" t="s">
        <v>3734</v>
      </c>
      <c r="S360" s="1" t="s">
        <v>583</v>
      </c>
      <c r="T360" s="1" t="s">
        <v>1915</v>
      </c>
      <c r="Y360" s="1" t="s">
        <v>1002</v>
      </c>
      <c r="Z360" s="1" t="s">
        <v>2207</v>
      </c>
      <c r="AC360" s="1">
        <v>15</v>
      </c>
      <c r="AD360" s="1" t="s">
        <v>66</v>
      </c>
      <c r="AE360" s="1" t="s">
        <v>2419</v>
      </c>
    </row>
    <row r="361" spans="1:31" ht="13.5" customHeight="1">
      <c r="A361" s="6" t="str">
        <f t="shared" si="23"/>
        <v>1837_옥포면_0026</v>
      </c>
      <c r="B361" s="2">
        <v>1837</v>
      </c>
      <c r="C361" s="2" t="s">
        <v>4248</v>
      </c>
      <c r="D361" s="2" t="s">
        <v>3422</v>
      </c>
      <c r="E361" s="2">
        <v>360</v>
      </c>
      <c r="F361" s="1">
        <v>3</v>
      </c>
      <c r="G361" s="1" t="s">
        <v>993</v>
      </c>
      <c r="H361" s="1" t="s">
        <v>1860</v>
      </c>
      <c r="I361" s="1">
        <v>1</v>
      </c>
      <c r="L361" s="1">
        <v>1</v>
      </c>
      <c r="M361" s="2" t="s">
        <v>3733</v>
      </c>
      <c r="N361" s="2" t="s">
        <v>3734</v>
      </c>
      <c r="T361" s="1" t="s">
        <v>4249</v>
      </c>
      <c r="U361" s="1" t="s">
        <v>67</v>
      </c>
      <c r="V361" s="1" t="s">
        <v>1927</v>
      </c>
      <c r="Y361" s="1" t="s">
        <v>1003</v>
      </c>
      <c r="Z361" s="1" t="s">
        <v>2206</v>
      </c>
      <c r="AC361" s="1">
        <v>35</v>
      </c>
      <c r="AD361" s="1" t="s">
        <v>64</v>
      </c>
      <c r="AE361" s="1" t="s">
        <v>2397</v>
      </c>
    </row>
    <row r="362" spans="1:72" ht="13.5" customHeight="1">
      <c r="A362" s="6" t="str">
        <f t="shared" si="23"/>
        <v>1837_옥포면_0026</v>
      </c>
      <c r="B362" s="2">
        <v>1837</v>
      </c>
      <c r="C362" s="2" t="s">
        <v>4248</v>
      </c>
      <c r="D362" s="2" t="s">
        <v>3422</v>
      </c>
      <c r="E362" s="2">
        <v>361</v>
      </c>
      <c r="F362" s="1">
        <v>3</v>
      </c>
      <c r="G362" s="1" t="s">
        <v>993</v>
      </c>
      <c r="H362" s="1" t="s">
        <v>1860</v>
      </c>
      <c r="I362" s="1">
        <v>1</v>
      </c>
      <c r="L362" s="1">
        <v>2</v>
      </c>
      <c r="M362" s="2" t="s">
        <v>3735</v>
      </c>
      <c r="N362" s="2" t="s">
        <v>3736</v>
      </c>
      <c r="T362" s="1" t="s">
        <v>3958</v>
      </c>
      <c r="U362" s="1" t="s">
        <v>169</v>
      </c>
      <c r="V362" s="1" t="s">
        <v>1929</v>
      </c>
      <c r="W362" s="1" t="s">
        <v>828</v>
      </c>
      <c r="X362" s="1" t="s">
        <v>1957</v>
      </c>
      <c r="Y362" s="1" t="s">
        <v>893</v>
      </c>
      <c r="Z362" s="1" t="s">
        <v>2205</v>
      </c>
      <c r="AC362" s="1">
        <v>40</v>
      </c>
      <c r="AD362" s="1" t="s">
        <v>83</v>
      </c>
      <c r="AE362" s="1" t="s">
        <v>2423</v>
      </c>
      <c r="AJ362" s="1" t="s">
        <v>17</v>
      </c>
      <c r="AK362" s="1" t="s">
        <v>2467</v>
      </c>
      <c r="AL362" s="1" t="s">
        <v>829</v>
      </c>
      <c r="AM362" s="1" t="s">
        <v>3471</v>
      </c>
      <c r="AT362" s="1" t="s">
        <v>169</v>
      </c>
      <c r="AU362" s="1" t="s">
        <v>1929</v>
      </c>
      <c r="AV362" s="1" t="s">
        <v>1004</v>
      </c>
      <c r="AW362" s="1" t="s">
        <v>2530</v>
      </c>
      <c r="BG362" s="1" t="s">
        <v>169</v>
      </c>
      <c r="BH362" s="1" t="s">
        <v>1929</v>
      </c>
      <c r="BI362" s="1" t="s">
        <v>1005</v>
      </c>
      <c r="BJ362" s="1" t="s">
        <v>2788</v>
      </c>
      <c r="BK362" s="1" t="s">
        <v>169</v>
      </c>
      <c r="BL362" s="1" t="s">
        <v>1929</v>
      </c>
      <c r="BM362" s="1" t="s">
        <v>1006</v>
      </c>
      <c r="BN362" s="1" t="s">
        <v>3006</v>
      </c>
      <c r="BO362" s="1" t="s">
        <v>1007</v>
      </c>
      <c r="BP362" s="1" t="s">
        <v>4250</v>
      </c>
      <c r="BQ362" s="1" t="s">
        <v>1008</v>
      </c>
      <c r="BR362" s="1" t="s">
        <v>3198</v>
      </c>
      <c r="BS362" s="1" t="s">
        <v>76</v>
      </c>
      <c r="BT362" s="1" t="s">
        <v>2494</v>
      </c>
    </row>
    <row r="363" spans="1:72" ht="13.5" customHeight="1">
      <c r="A363" s="6" t="str">
        <f t="shared" si="23"/>
        <v>1837_옥포면_0026</v>
      </c>
      <c r="B363" s="2">
        <v>1837</v>
      </c>
      <c r="C363" s="2" t="s">
        <v>4041</v>
      </c>
      <c r="D363" s="2" t="s">
        <v>3422</v>
      </c>
      <c r="E363" s="2">
        <v>362</v>
      </c>
      <c r="F363" s="1">
        <v>3</v>
      </c>
      <c r="G363" s="1" t="s">
        <v>993</v>
      </c>
      <c r="H363" s="1" t="s">
        <v>1860</v>
      </c>
      <c r="I363" s="1">
        <v>1</v>
      </c>
      <c r="L363" s="1">
        <v>2</v>
      </c>
      <c r="M363" s="2" t="s">
        <v>3735</v>
      </c>
      <c r="N363" s="2" t="s">
        <v>3736</v>
      </c>
      <c r="S363" s="1" t="s">
        <v>48</v>
      </c>
      <c r="T363" s="1" t="s">
        <v>1911</v>
      </c>
      <c r="W363" s="1" t="s">
        <v>84</v>
      </c>
      <c r="X363" s="1" t="s">
        <v>1956</v>
      </c>
      <c r="Y363" s="1" t="s">
        <v>10</v>
      </c>
      <c r="Z363" s="1" t="s">
        <v>1981</v>
      </c>
      <c r="AC363" s="1">
        <v>40</v>
      </c>
      <c r="AD363" s="1" t="s">
        <v>83</v>
      </c>
      <c r="AE363" s="1" t="s">
        <v>2423</v>
      </c>
      <c r="AJ363" s="1" t="s">
        <v>17</v>
      </c>
      <c r="AK363" s="1" t="s">
        <v>2467</v>
      </c>
      <c r="AL363" s="1" t="s">
        <v>672</v>
      </c>
      <c r="AM363" s="1" t="s">
        <v>2470</v>
      </c>
      <c r="AT363" s="1" t="s">
        <v>169</v>
      </c>
      <c r="AU363" s="1" t="s">
        <v>1929</v>
      </c>
      <c r="AV363" s="1" t="s">
        <v>1009</v>
      </c>
      <c r="AW363" s="1" t="s">
        <v>2661</v>
      </c>
      <c r="BG363" s="1" t="s">
        <v>105</v>
      </c>
      <c r="BH363" s="1" t="s">
        <v>2780</v>
      </c>
      <c r="BI363" s="1" t="s">
        <v>1010</v>
      </c>
      <c r="BJ363" s="1" t="s">
        <v>2026</v>
      </c>
      <c r="BK363" s="1" t="s">
        <v>983</v>
      </c>
      <c r="BL363" s="1" t="s">
        <v>3000</v>
      </c>
      <c r="BM363" s="1" t="s">
        <v>1011</v>
      </c>
      <c r="BN363" s="1" t="s">
        <v>2615</v>
      </c>
      <c r="BO363" s="1" t="s">
        <v>169</v>
      </c>
      <c r="BP363" s="1" t="s">
        <v>1929</v>
      </c>
      <c r="BQ363" s="1" t="s">
        <v>1012</v>
      </c>
      <c r="BR363" s="1" t="s">
        <v>3553</v>
      </c>
      <c r="BS363" s="1" t="s">
        <v>643</v>
      </c>
      <c r="BT363" s="1" t="s">
        <v>2498</v>
      </c>
    </row>
    <row r="364" spans="1:31" ht="13.5" customHeight="1">
      <c r="A364" s="6" t="str">
        <f t="shared" si="23"/>
        <v>1837_옥포면_0026</v>
      </c>
      <c r="B364" s="2">
        <v>1837</v>
      </c>
      <c r="C364" s="2" t="s">
        <v>4071</v>
      </c>
      <c r="D364" s="2" t="s">
        <v>3422</v>
      </c>
      <c r="E364" s="2">
        <v>363</v>
      </c>
      <c r="F364" s="1">
        <v>3</v>
      </c>
      <c r="G364" s="1" t="s">
        <v>993</v>
      </c>
      <c r="H364" s="1" t="s">
        <v>1860</v>
      </c>
      <c r="I364" s="1">
        <v>1</v>
      </c>
      <c r="L364" s="1">
        <v>2</v>
      </c>
      <c r="M364" s="2" t="s">
        <v>3735</v>
      </c>
      <c r="N364" s="2" t="s">
        <v>3736</v>
      </c>
      <c r="S364" s="1" t="s">
        <v>315</v>
      </c>
      <c r="T364" s="1" t="s">
        <v>1913</v>
      </c>
      <c r="AC364" s="1">
        <v>15</v>
      </c>
      <c r="AD364" s="1" t="s">
        <v>66</v>
      </c>
      <c r="AE364" s="1" t="s">
        <v>2419</v>
      </c>
    </row>
    <row r="365" spans="1:72" ht="13.5" customHeight="1">
      <c r="A365" s="6" t="str">
        <f aca="true" t="shared" si="24" ref="A365:A379">HYPERLINK("http://kyu.snu.ac.kr/sdhj/index.jsp?type=hj/GK14719_00IH_0001_0027.jpg","1837_옥포면_0027")</f>
        <v>1837_옥포면_0027</v>
      </c>
      <c r="B365" s="2">
        <v>1837</v>
      </c>
      <c r="C365" s="2" t="s">
        <v>3964</v>
      </c>
      <c r="D365" s="2" t="s">
        <v>3422</v>
      </c>
      <c r="E365" s="2">
        <v>364</v>
      </c>
      <c r="F365" s="1">
        <v>3</v>
      </c>
      <c r="G365" s="1" t="s">
        <v>993</v>
      </c>
      <c r="H365" s="1" t="s">
        <v>1860</v>
      </c>
      <c r="I365" s="1">
        <v>1</v>
      </c>
      <c r="L365" s="1">
        <v>3</v>
      </c>
      <c r="M365" s="2" t="s">
        <v>3641</v>
      </c>
      <c r="N365" s="2" t="s">
        <v>3642</v>
      </c>
      <c r="O365" s="1" t="s">
        <v>6</v>
      </c>
      <c r="P365" s="1" t="s">
        <v>1888</v>
      </c>
      <c r="T365" s="1" t="s">
        <v>4251</v>
      </c>
      <c r="U365" s="1" t="s">
        <v>297</v>
      </c>
      <c r="V365" s="1" t="s">
        <v>1930</v>
      </c>
      <c r="W365" s="1" t="s">
        <v>94</v>
      </c>
      <c r="X365" s="1" t="s">
        <v>4252</v>
      </c>
      <c r="Y365" s="1" t="s">
        <v>50</v>
      </c>
      <c r="Z365" s="1" t="s">
        <v>1995</v>
      </c>
      <c r="AC365" s="1">
        <v>34</v>
      </c>
      <c r="AD365" s="1" t="s">
        <v>61</v>
      </c>
      <c r="AE365" s="1" t="s">
        <v>2404</v>
      </c>
      <c r="AJ365" s="1" t="s">
        <v>52</v>
      </c>
      <c r="AK365" s="1" t="s">
        <v>2466</v>
      </c>
      <c r="AL365" s="1" t="s">
        <v>100</v>
      </c>
      <c r="AM365" s="1" t="s">
        <v>3468</v>
      </c>
      <c r="AT365" s="1" t="s">
        <v>37</v>
      </c>
      <c r="AU365" s="1" t="s">
        <v>1928</v>
      </c>
      <c r="AV365" s="1" t="s">
        <v>1013</v>
      </c>
      <c r="AW365" s="1" t="s">
        <v>2187</v>
      </c>
      <c r="BG365" s="1" t="s">
        <v>42</v>
      </c>
      <c r="BH365" s="1" t="s">
        <v>2523</v>
      </c>
      <c r="BI365" s="1" t="s">
        <v>1014</v>
      </c>
      <c r="BJ365" s="1" t="s">
        <v>2650</v>
      </c>
      <c r="BK365" s="1" t="s">
        <v>42</v>
      </c>
      <c r="BL365" s="1" t="s">
        <v>2523</v>
      </c>
      <c r="BM365" s="1" t="s">
        <v>1015</v>
      </c>
      <c r="BN365" s="1" t="s">
        <v>2896</v>
      </c>
      <c r="BO365" s="1" t="s">
        <v>42</v>
      </c>
      <c r="BP365" s="1" t="s">
        <v>2523</v>
      </c>
      <c r="BQ365" s="1" t="s">
        <v>1016</v>
      </c>
      <c r="BR365" s="1" t="s">
        <v>3294</v>
      </c>
      <c r="BS365" s="1" t="s">
        <v>209</v>
      </c>
      <c r="BT365" s="1" t="s">
        <v>2475</v>
      </c>
    </row>
    <row r="366" spans="1:31" ht="13.5" customHeight="1">
      <c r="A366" s="6" t="str">
        <f t="shared" si="24"/>
        <v>1837_옥포면_0027</v>
      </c>
      <c r="B366" s="2">
        <v>1837</v>
      </c>
      <c r="C366" s="2" t="s">
        <v>3912</v>
      </c>
      <c r="D366" s="2" t="s">
        <v>3422</v>
      </c>
      <c r="E366" s="2">
        <v>365</v>
      </c>
      <c r="F366" s="1">
        <v>3</v>
      </c>
      <c r="G366" s="1" t="s">
        <v>993</v>
      </c>
      <c r="H366" s="1" t="s">
        <v>1860</v>
      </c>
      <c r="I366" s="1">
        <v>1</v>
      </c>
      <c r="L366" s="1">
        <v>3</v>
      </c>
      <c r="M366" s="2" t="s">
        <v>3641</v>
      </c>
      <c r="N366" s="2" t="s">
        <v>3642</v>
      </c>
      <c r="S366" s="1" t="s">
        <v>59</v>
      </c>
      <c r="T366" s="1" t="s">
        <v>1912</v>
      </c>
      <c r="U366" s="1" t="s">
        <v>37</v>
      </c>
      <c r="V366" s="1" t="s">
        <v>1928</v>
      </c>
      <c r="W366" s="1" t="s">
        <v>224</v>
      </c>
      <c r="X366" s="1" t="s">
        <v>1954</v>
      </c>
      <c r="Y366" s="1" t="s">
        <v>1017</v>
      </c>
      <c r="Z366" s="1" t="s">
        <v>2204</v>
      </c>
      <c r="AC366" s="1">
        <v>16</v>
      </c>
      <c r="AD366" s="1" t="s">
        <v>353</v>
      </c>
      <c r="AE366" s="1" t="s">
        <v>2399</v>
      </c>
    </row>
    <row r="367" spans="1:31" ht="13.5" customHeight="1">
      <c r="A367" s="6" t="str">
        <f t="shared" si="24"/>
        <v>1837_옥포면_0027</v>
      </c>
      <c r="B367" s="2">
        <v>1837</v>
      </c>
      <c r="C367" s="2" t="s">
        <v>4253</v>
      </c>
      <c r="D367" s="2" t="s">
        <v>3422</v>
      </c>
      <c r="E367" s="2">
        <v>366</v>
      </c>
      <c r="F367" s="1">
        <v>3</v>
      </c>
      <c r="G367" s="1" t="s">
        <v>993</v>
      </c>
      <c r="H367" s="1" t="s">
        <v>1860</v>
      </c>
      <c r="I367" s="1">
        <v>1</v>
      </c>
      <c r="L367" s="1">
        <v>3</v>
      </c>
      <c r="M367" s="2" t="s">
        <v>3641</v>
      </c>
      <c r="N367" s="2" t="s">
        <v>3642</v>
      </c>
      <c r="T367" s="1" t="s">
        <v>4254</v>
      </c>
      <c r="U367" s="1" t="s">
        <v>67</v>
      </c>
      <c r="V367" s="1" t="s">
        <v>1927</v>
      </c>
      <c r="Y367" s="1" t="s">
        <v>390</v>
      </c>
      <c r="Z367" s="1" t="s">
        <v>2203</v>
      </c>
      <c r="AC367" s="1">
        <v>21</v>
      </c>
      <c r="AD367" s="1" t="s">
        <v>125</v>
      </c>
      <c r="AE367" s="1" t="s">
        <v>2405</v>
      </c>
    </row>
    <row r="368" spans="1:72" ht="13.5" customHeight="1">
      <c r="A368" s="6" t="str">
        <f t="shared" si="24"/>
        <v>1837_옥포면_0027</v>
      </c>
      <c r="B368" s="2">
        <v>1837</v>
      </c>
      <c r="C368" s="2" t="s">
        <v>4253</v>
      </c>
      <c r="D368" s="2" t="s">
        <v>3422</v>
      </c>
      <c r="E368" s="2">
        <v>367</v>
      </c>
      <c r="F368" s="1">
        <v>3</v>
      </c>
      <c r="G368" s="1" t="s">
        <v>993</v>
      </c>
      <c r="H368" s="1" t="s">
        <v>1860</v>
      </c>
      <c r="I368" s="1">
        <v>1</v>
      </c>
      <c r="L368" s="1">
        <v>4</v>
      </c>
      <c r="M368" s="2" t="s">
        <v>994</v>
      </c>
      <c r="N368" s="2" t="s">
        <v>1877</v>
      </c>
      <c r="T368" s="1" t="s">
        <v>4013</v>
      </c>
      <c r="U368" s="1" t="s">
        <v>1018</v>
      </c>
      <c r="V368" s="1" t="s">
        <v>3460</v>
      </c>
      <c r="W368" s="1" t="s">
        <v>49</v>
      </c>
      <c r="X368" s="1" t="s">
        <v>1966</v>
      </c>
      <c r="Y368" s="1" t="s">
        <v>1019</v>
      </c>
      <c r="Z368" s="1" t="s">
        <v>2202</v>
      </c>
      <c r="AC368" s="1">
        <v>69</v>
      </c>
      <c r="AD368" s="1" t="s">
        <v>113</v>
      </c>
      <c r="AE368" s="1" t="s">
        <v>2443</v>
      </c>
      <c r="AJ368" s="1" t="s">
        <v>17</v>
      </c>
      <c r="AK368" s="1" t="s">
        <v>2467</v>
      </c>
      <c r="AL368" s="1" t="s">
        <v>1020</v>
      </c>
      <c r="AM368" s="1" t="s">
        <v>2507</v>
      </c>
      <c r="AT368" s="1" t="s">
        <v>241</v>
      </c>
      <c r="AU368" s="1" t="s">
        <v>2524</v>
      </c>
      <c r="AV368" s="1" t="s">
        <v>1021</v>
      </c>
      <c r="AW368" s="1" t="s">
        <v>2660</v>
      </c>
      <c r="BG368" s="1" t="s">
        <v>241</v>
      </c>
      <c r="BH368" s="1" t="s">
        <v>2524</v>
      </c>
      <c r="BI368" s="1" t="s">
        <v>1022</v>
      </c>
      <c r="BJ368" s="1" t="s">
        <v>2904</v>
      </c>
      <c r="BK368" s="1" t="s">
        <v>241</v>
      </c>
      <c r="BL368" s="1" t="s">
        <v>2524</v>
      </c>
      <c r="BM368" s="1" t="s">
        <v>1023</v>
      </c>
      <c r="BN368" s="1" t="s">
        <v>3107</v>
      </c>
      <c r="BO368" s="1" t="s">
        <v>241</v>
      </c>
      <c r="BP368" s="1" t="s">
        <v>2524</v>
      </c>
      <c r="BQ368" s="1" t="s">
        <v>1024</v>
      </c>
      <c r="BR368" s="1" t="s">
        <v>3293</v>
      </c>
      <c r="BS368" s="1" t="s">
        <v>133</v>
      </c>
      <c r="BT368" s="1" t="s">
        <v>2480</v>
      </c>
    </row>
    <row r="369" spans="1:72" ht="13.5" customHeight="1">
      <c r="A369" s="6" t="str">
        <f t="shared" si="24"/>
        <v>1837_옥포면_0027</v>
      </c>
      <c r="B369" s="2">
        <v>1837</v>
      </c>
      <c r="C369" s="2" t="s">
        <v>4127</v>
      </c>
      <c r="D369" s="2" t="s">
        <v>3422</v>
      </c>
      <c r="E369" s="2">
        <v>368</v>
      </c>
      <c r="F369" s="1">
        <v>3</v>
      </c>
      <c r="G369" s="1" t="s">
        <v>993</v>
      </c>
      <c r="H369" s="1" t="s">
        <v>1860</v>
      </c>
      <c r="I369" s="1">
        <v>1</v>
      </c>
      <c r="L369" s="1">
        <v>4</v>
      </c>
      <c r="M369" s="2" t="s">
        <v>994</v>
      </c>
      <c r="N369" s="2" t="s">
        <v>1877</v>
      </c>
      <c r="S369" s="1" t="s">
        <v>48</v>
      </c>
      <c r="T369" s="1" t="s">
        <v>1911</v>
      </c>
      <c r="W369" s="1" t="s">
        <v>84</v>
      </c>
      <c r="X369" s="1" t="s">
        <v>1956</v>
      </c>
      <c r="Y369" s="1" t="s">
        <v>246</v>
      </c>
      <c r="Z369" s="1" t="s">
        <v>2027</v>
      </c>
      <c r="AC369" s="1">
        <v>54</v>
      </c>
      <c r="AD369" s="1" t="s">
        <v>703</v>
      </c>
      <c r="AE369" s="1" t="s">
        <v>2437</v>
      </c>
      <c r="AJ369" s="1" t="s">
        <v>17</v>
      </c>
      <c r="AK369" s="1" t="s">
        <v>2467</v>
      </c>
      <c r="AL369" s="1" t="s">
        <v>672</v>
      </c>
      <c r="AM369" s="1" t="s">
        <v>2470</v>
      </c>
      <c r="AT369" s="1" t="s">
        <v>241</v>
      </c>
      <c r="AU369" s="1" t="s">
        <v>2524</v>
      </c>
      <c r="AV369" s="1" t="s">
        <v>982</v>
      </c>
      <c r="AW369" s="1" t="s">
        <v>2659</v>
      </c>
      <c r="BG369" s="1" t="s">
        <v>241</v>
      </c>
      <c r="BH369" s="1" t="s">
        <v>2524</v>
      </c>
      <c r="BI369" s="1" t="s">
        <v>1025</v>
      </c>
      <c r="BJ369" s="1" t="s">
        <v>2903</v>
      </c>
      <c r="BK369" s="1" t="s">
        <v>241</v>
      </c>
      <c r="BL369" s="1" t="s">
        <v>2524</v>
      </c>
      <c r="BM369" s="1" t="s">
        <v>1026</v>
      </c>
      <c r="BN369" s="1" t="s">
        <v>3106</v>
      </c>
      <c r="BO369" s="1" t="s">
        <v>241</v>
      </c>
      <c r="BP369" s="1" t="s">
        <v>2524</v>
      </c>
      <c r="BQ369" s="1" t="s">
        <v>1027</v>
      </c>
      <c r="BR369" s="1" t="s">
        <v>3546</v>
      </c>
      <c r="BS369" s="1" t="s">
        <v>58</v>
      </c>
      <c r="BT369" s="1" t="s">
        <v>2461</v>
      </c>
    </row>
    <row r="370" spans="1:31" ht="13.5" customHeight="1">
      <c r="A370" s="6" t="str">
        <f t="shared" si="24"/>
        <v>1837_옥포면_0027</v>
      </c>
      <c r="B370" s="2">
        <v>1837</v>
      </c>
      <c r="C370" s="2" t="s">
        <v>3964</v>
      </c>
      <c r="D370" s="2" t="s">
        <v>3422</v>
      </c>
      <c r="E370" s="2">
        <v>369</v>
      </c>
      <c r="F370" s="1">
        <v>3</v>
      </c>
      <c r="G370" s="1" t="s">
        <v>993</v>
      </c>
      <c r="H370" s="1" t="s">
        <v>1860</v>
      </c>
      <c r="I370" s="1">
        <v>1</v>
      </c>
      <c r="L370" s="1">
        <v>4</v>
      </c>
      <c r="M370" s="2" t="s">
        <v>994</v>
      </c>
      <c r="N370" s="2" t="s">
        <v>1877</v>
      </c>
      <c r="S370" s="1" t="s">
        <v>315</v>
      </c>
      <c r="T370" s="1" t="s">
        <v>1913</v>
      </c>
      <c r="AC370" s="1">
        <v>15</v>
      </c>
      <c r="AD370" s="1" t="s">
        <v>66</v>
      </c>
      <c r="AE370" s="1" t="s">
        <v>2419</v>
      </c>
    </row>
    <row r="371" spans="1:72" ht="13.5" customHeight="1">
      <c r="A371" s="6" t="str">
        <f t="shared" si="24"/>
        <v>1837_옥포면_0027</v>
      </c>
      <c r="B371" s="2">
        <v>1837</v>
      </c>
      <c r="C371" s="2" t="s">
        <v>4017</v>
      </c>
      <c r="D371" s="2" t="s">
        <v>3422</v>
      </c>
      <c r="E371" s="2">
        <v>370</v>
      </c>
      <c r="F371" s="1">
        <v>3</v>
      </c>
      <c r="G371" s="1" t="s">
        <v>993</v>
      </c>
      <c r="H371" s="1" t="s">
        <v>1860</v>
      </c>
      <c r="I371" s="1">
        <v>1</v>
      </c>
      <c r="L371" s="1">
        <v>5</v>
      </c>
      <c r="M371" s="2" t="s">
        <v>3737</v>
      </c>
      <c r="N371" s="2" t="s">
        <v>3738</v>
      </c>
      <c r="T371" s="1" t="s">
        <v>4251</v>
      </c>
      <c r="U371" s="1" t="s">
        <v>1028</v>
      </c>
      <c r="V371" s="1" t="s">
        <v>1933</v>
      </c>
      <c r="W371" s="1" t="s">
        <v>94</v>
      </c>
      <c r="X371" s="1" t="s">
        <v>4252</v>
      </c>
      <c r="Y371" s="1" t="s">
        <v>10</v>
      </c>
      <c r="Z371" s="1" t="s">
        <v>1981</v>
      </c>
      <c r="AC371" s="1">
        <v>49</v>
      </c>
      <c r="AD371" s="1" t="s">
        <v>199</v>
      </c>
      <c r="AE371" s="1" t="s">
        <v>2413</v>
      </c>
      <c r="AJ371" s="1" t="s">
        <v>17</v>
      </c>
      <c r="AK371" s="1" t="s">
        <v>2467</v>
      </c>
      <c r="AL371" s="1" t="s">
        <v>100</v>
      </c>
      <c r="AM371" s="1" t="s">
        <v>3468</v>
      </c>
      <c r="AT371" s="1" t="s">
        <v>403</v>
      </c>
      <c r="AU371" s="1" t="s">
        <v>1934</v>
      </c>
      <c r="AV371" s="1" t="s">
        <v>1029</v>
      </c>
      <c r="AW371" s="1" t="s">
        <v>2658</v>
      </c>
      <c r="BG371" s="1" t="s">
        <v>844</v>
      </c>
      <c r="BH371" s="1" t="s">
        <v>2779</v>
      </c>
      <c r="BI371" s="1" t="s">
        <v>1030</v>
      </c>
      <c r="BJ371" s="1" t="s">
        <v>2902</v>
      </c>
      <c r="BK371" s="1" t="s">
        <v>983</v>
      </c>
      <c r="BL371" s="1" t="s">
        <v>3000</v>
      </c>
      <c r="BM371" s="1" t="s">
        <v>1031</v>
      </c>
      <c r="BN371" s="1" t="s">
        <v>3105</v>
      </c>
      <c r="BO371" s="1" t="s">
        <v>983</v>
      </c>
      <c r="BP371" s="1" t="s">
        <v>3000</v>
      </c>
      <c r="BQ371" s="1" t="s">
        <v>1032</v>
      </c>
      <c r="BR371" s="1" t="s">
        <v>3589</v>
      </c>
      <c r="BS371" s="1" t="s">
        <v>204</v>
      </c>
      <c r="BT371" s="1" t="s">
        <v>3470</v>
      </c>
    </row>
    <row r="372" spans="1:31" ht="13.5" customHeight="1">
      <c r="A372" s="6" t="str">
        <f t="shared" si="24"/>
        <v>1837_옥포면_0027</v>
      </c>
      <c r="B372" s="2">
        <v>1837</v>
      </c>
      <c r="C372" s="2" t="s">
        <v>3904</v>
      </c>
      <c r="D372" s="2" t="s">
        <v>3422</v>
      </c>
      <c r="E372" s="2">
        <v>371</v>
      </c>
      <c r="F372" s="1">
        <v>3</v>
      </c>
      <c r="G372" s="1" t="s">
        <v>993</v>
      </c>
      <c r="H372" s="1" t="s">
        <v>1860</v>
      </c>
      <c r="I372" s="1">
        <v>1</v>
      </c>
      <c r="L372" s="1">
        <v>5</v>
      </c>
      <c r="M372" s="2" t="s">
        <v>3737</v>
      </c>
      <c r="N372" s="2" t="s">
        <v>3738</v>
      </c>
      <c r="S372" s="1" t="s">
        <v>59</v>
      </c>
      <c r="T372" s="1" t="s">
        <v>1912</v>
      </c>
      <c r="U372" s="1" t="s">
        <v>160</v>
      </c>
      <c r="V372" s="1" t="s">
        <v>1946</v>
      </c>
      <c r="W372" s="1" t="s">
        <v>187</v>
      </c>
      <c r="X372" s="1" t="s">
        <v>4255</v>
      </c>
      <c r="Y372" s="1" t="s">
        <v>1033</v>
      </c>
      <c r="Z372" s="1" t="s">
        <v>2201</v>
      </c>
      <c r="AC372" s="1">
        <v>21</v>
      </c>
      <c r="AD372" s="1" t="s">
        <v>125</v>
      </c>
      <c r="AE372" s="1" t="s">
        <v>2405</v>
      </c>
    </row>
    <row r="373" spans="1:33" ht="13.5" customHeight="1">
      <c r="A373" s="6" t="str">
        <f t="shared" si="24"/>
        <v>1837_옥포면_0027</v>
      </c>
      <c r="B373" s="2">
        <v>1837</v>
      </c>
      <c r="C373" s="2" t="s">
        <v>4253</v>
      </c>
      <c r="D373" s="2" t="s">
        <v>3422</v>
      </c>
      <c r="E373" s="2">
        <v>372</v>
      </c>
      <c r="F373" s="1">
        <v>3</v>
      </c>
      <c r="G373" s="1" t="s">
        <v>993</v>
      </c>
      <c r="H373" s="1" t="s">
        <v>1860</v>
      </c>
      <c r="I373" s="1">
        <v>1</v>
      </c>
      <c r="L373" s="1">
        <v>5</v>
      </c>
      <c r="M373" s="2" t="s">
        <v>3737</v>
      </c>
      <c r="N373" s="2" t="s">
        <v>3738</v>
      </c>
      <c r="S373" s="1" t="s">
        <v>315</v>
      </c>
      <c r="T373" s="1" t="s">
        <v>1913</v>
      </c>
      <c r="AC373" s="1">
        <v>11</v>
      </c>
      <c r="AD373" s="1" t="s">
        <v>215</v>
      </c>
      <c r="AE373" s="1" t="s">
        <v>2408</v>
      </c>
      <c r="AF373" s="1" t="s">
        <v>338</v>
      </c>
      <c r="AG373" s="1" t="s">
        <v>2455</v>
      </c>
    </row>
    <row r="374" spans="1:72" ht="13.5" customHeight="1">
      <c r="A374" s="6" t="str">
        <f t="shared" si="24"/>
        <v>1837_옥포면_0027</v>
      </c>
      <c r="B374" s="2">
        <v>1837</v>
      </c>
      <c r="C374" s="2" t="s">
        <v>4253</v>
      </c>
      <c r="D374" s="2" t="s">
        <v>3422</v>
      </c>
      <c r="E374" s="2">
        <v>373</v>
      </c>
      <c r="F374" s="1">
        <v>3</v>
      </c>
      <c r="G374" s="1" t="s">
        <v>993</v>
      </c>
      <c r="H374" s="1" t="s">
        <v>1860</v>
      </c>
      <c r="I374" s="1">
        <v>2</v>
      </c>
      <c r="J374" s="1" t="s">
        <v>1034</v>
      </c>
      <c r="K374" s="1" t="s">
        <v>1876</v>
      </c>
      <c r="L374" s="1">
        <v>1</v>
      </c>
      <c r="M374" s="2" t="s">
        <v>1034</v>
      </c>
      <c r="N374" s="2" t="s">
        <v>1876</v>
      </c>
      <c r="T374" s="1" t="s">
        <v>4256</v>
      </c>
      <c r="U374" s="1" t="s">
        <v>169</v>
      </c>
      <c r="V374" s="1" t="s">
        <v>1929</v>
      </c>
      <c r="W374" s="1" t="s">
        <v>1035</v>
      </c>
      <c r="X374" s="1" t="s">
        <v>1963</v>
      </c>
      <c r="Y374" s="1" t="s">
        <v>518</v>
      </c>
      <c r="Z374" s="1" t="s">
        <v>2200</v>
      </c>
      <c r="AC374" s="1">
        <v>67</v>
      </c>
      <c r="AD374" s="1" t="s">
        <v>235</v>
      </c>
      <c r="AE374" s="1" t="s">
        <v>2441</v>
      </c>
      <c r="AJ374" s="1" t="s">
        <v>17</v>
      </c>
      <c r="AK374" s="1" t="s">
        <v>2467</v>
      </c>
      <c r="AL374" s="1" t="s">
        <v>784</v>
      </c>
      <c r="AM374" s="1" t="s">
        <v>2478</v>
      </c>
      <c r="AT374" s="1" t="s">
        <v>169</v>
      </c>
      <c r="AU374" s="1" t="s">
        <v>1929</v>
      </c>
      <c r="AV374" s="1" t="s">
        <v>1036</v>
      </c>
      <c r="AW374" s="1" t="s">
        <v>2539</v>
      </c>
      <c r="BG374" s="1" t="s">
        <v>169</v>
      </c>
      <c r="BH374" s="1" t="s">
        <v>1929</v>
      </c>
      <c r="BI374" s="1" t="s">
        <v>1037</v>
      </c>
      <c r="BJ374" s="1" t="s">
        <v>2797</v>
      </c>
      <c r="BK374" s="1" t="s">
        <v>169</v>
      </c>
      <c r="BL374" s="1" t="s">
        <v>1929</v>
      </c>
      <c r="BM374" s="1" t="s">
        <v>1038</v>
      </c>
      <c r="BN374" s="1" t="s">
        <v>3013</v>
      </c>
      <c r="BO374" s="1" t="s">
        <v>169</v>
      </c>
      <c r="BP374" s="1" t="s">
        <v>1929</v>
      </c>
      <c r="BQ374" s="1" t="s">
        <v>1039</v>
      </c>
      <c r="BR374" s="1" t="s">
        <v>3205</v>
      </c>
      <c r="BS374" s="1" t="s">
        <v>672</v>
      </c>
      <c r="BT374" s="1" t="s">
        <v>2470</v>
      </c>
    </row>
    <row r="375" spans="1:72" ht="13.5" customHeight="1">
      <c r="A375" s="6" t="str">
        <f t="shared" si="24"/>
        <v>1837_옥포면_0027</v>
      </c>
      <c r="B375" s="2">
        <v>1837</v>
      </c>
      <c r="C375" s="2" t="s">
        <v>4208</v>
      </c>
      <c r="D375" s="2" t="s">
        <v>3422</v>
      </c>
      <c r="E375" s="2">
        <v>374</v>
      </c>
      <c r="F375" s="1">
        <v>3</v>
      </c>
      <c r="G375" s="1" t="s">
        <v>993</v>
      </c>
      <c r="H375" s="1" t="s">
        <v>1860</v>
      </c>
      <c r="I375" s="1">
        <v>2</v>
      </c>
      <c r="L375" s="1">
        <v>1</v>
      </c>
      <c r="M375" s="2" t="s">
        <v>1034</v>
      </c>
      <c r="N375" s="2" t="s">
        <v>1876</v>
      </c>
      <c r="S375" s="1" t="s">
        <v>48</v>
      </c>
      <c r="T375" s="1" t="s">
        <v>1911</v>
      </c>
      <c r="W375" s="1" t="s">
        <v>203</v>
      </c>
      <c r="X375" s="1" t="s">
        <v>4257</v>
      </c>
      <c r="Y375" s="1" t="s">
        <v>10</v>
      </c>
      <c r="Z375" s="1" t="s">
        <v>1981</v>
      </c>
      <c r="AC375" s="1">
        <v>68</v>
      </c>
      <c r="AD375" s="1" t="s">
        <v>393</v>
      </c>
      <c r="AE375" s="1" t="s">
        <v>2452</v>
      </c>
      <c r="AJ375" s="1" t="s">
        <v>17</v>
      </c>
      <c r="AK375" s="1" t="s">
        <v>2467</v>
      </c>
      <c r="AL375" s="1" t="s">
        <v>204</v>
      </c>
      <c r="AM375" s="1" t="s">
        <v>3470</v>
      </c>
      <c r="AT375" s="1" t="s">
        <v>169</v>
      </c>
      <c r="AU375" s="1" t="s">
        <v>1929</v>
      </c>
      <c r="AV375" s="1" t="s">
        <v>1040</v>
      </c>
      <c r="AW375" s="1" t="s">
        <v>2657</v>
      </c>
      <c r="BG375" s="1" t="s">
        <v>169</v>
      </c>
      <c r="BH375" s="1" t="s">
        <v>1929</v>
      </c>
      <c r="BI375" s="1" t="s">
        <v>1041</v>
      </c>
      <c r="BJ375" s="1" t="s">
        <v>2901</v>
      </c>
      <c r="BK375" s="1" t="s">
        <v>169</v>
      </c>
      <c r="BL375" s="1" t="s">
        <v>1929</v>
      </c>
      <c r="BM375" s="1" t="s">
        <v>1042</v>
      </c>
      <c r="BN375" s="1" t="s">
        <v>3104</v>
      </c>
      <c r="BO375" s="1" t="s">
        <v>169</v>
      </c>
      <c r="BP375" s="1" t="s">
        <v>1929</v>
      </c>
      <c r="BQ375" s="1" t="s">
        <v>1043</v>
      </c>
      <c r="BR375" s="1" t="s">
        <v>3566</v>
      </c>
      <c r="BS375" s="1" t="s">
        <v>389</v>
      </c>
      <c r="BT375" s="1" t="s">
        <v>2503</v>
      </c>
    </row>
    <row r="376" spans="1:31" ht="13.5" customHeight="1">
      <c r="A376" s="6" t="str">
        <f t="shared" si="24"/>
        <v>1837_옥포면_0027</v>
      </c>
      <c r="B376" s="2">
        <v>1837</v>
      </c>
      <c r="C376" s="2" t="s">
        <v>4258</v>
      </c>
      <c r="D376" s="2" t="s">
        <v>3422</v>
      </c>
      <c r="E376" s="2">
        <v>375</v>
      </c>
      <c r="F376" s="1">
        <v>3</v>
      </c>
      <c r="G376" s="1" t="s">
        <v>993</v>
      </c>
      <c r="H376" s="1" t="s">
        <v>1860</v>
      </c>
      <c r="I376" s="1">
        <v>2</v>
      </c>
      <c r="L376" s="1">
        <v>1</v>
      </c>
      <c r="M376" s="2" t="s">
        <v>1034</v>
      </c>
      <c r="N376" s="2" t="s">
        <v>1876</v>
      </c>
      <c r="S376" s="1" t="s">
        <v>59</v>
      </c>
      <c r="T376" s="1" t="s">
        <v>1912</v>
      </c>
      <c r="U376" s="1" t="s">
        <v>471</v>
      </c>
      <c r="V376" s="1" t="s">
        <v>1936</v>
      </c>
      <c r="Y376" s="1" t="s">
        <v>727</v>
      </c>
      <c r="Z376" s="1" t="s">
        <v>1976</v>
      </c>
      <c r="AC376" s="1">
        <v>42</v>
      </c>
      <c r="AD376" s="1" t="s">
        <v>240</v>
      </c>
      <c r="AE376" s="1" t="s">
        <v>2417</v>
      </c>
    </row>
    <row r="377" spans="1:31" ht="13.5" customHeight="1">
      <c r="A377" s="6" t="str">
        <f t="shared" si="24"/>
        <v>1837_옥포면_0027</v>
      </c>
      <c r="B377" s="2">
        <v>1837</v>
      </c>
      <c r="C377" s="2" t="s">
        <v>4090</v>
      </c>
      <c r="D377" s="2" t="s">
        <v>3422</v>
      </c>
      <c r="E377" s="2">
        <v>376</v>
      </c>
      <c r="F377" s="1">
        <v>3</v>
      </c>
      <c r="G377" s="1" t="s">
        <v>993</v>
      </c>
      <c r="H377" s="1" t="s">
        <v>1860</v>
      </c>
      <c r="I377" s="1">
        <v>2</v>
      </c>
      <c r="L377" s="1">
        <v>1</v>
      </c>
      <c r="M377" s="2" t="s">
        <v>1034</v>
      </c>
      <c r="N377" s="2" t="s">
        <v>1876</v>
      </c>
      <c r="S377" s="1" t="s">
        <v>62</v>
      </c>
      <c r="T377" s="1" t="s">
        <v>1917</v>
      </c>
      <c r="W377" s="1" t="s">
        <v>221</v>
      </c>
      <c r="X377" s="1" t="s">
        <v>1964</v>
      </c>
      <c r="Y377" s="1" t="s">
        <v>10</v>
      </c>
      <c r="Z377" s="1" t="s">
        <v>1981</v>
      </c>
      <c r="AC377" s="1">
        <v>41</v>
      </c>
      <c r="AD377" s="1" t="s">
        <v>85</v>
      </c>
      <c r="AE377" s="1" t="s">
        <v>2396</v>
      </c>
    </row>
    <row r="378" spans="1:31" ht="13.5" customHeight="1">
      <c r="A378" s="6" t="str">
        <f t="shared" si="24"/>
        <v>1837_옥포면_0027</v>
      </c>
      <c r="B378" s="2">
        <v>1837</v>
      </c>
      <c r="C378" s="2" t="s">
        <v>4090</v>
      </c>
      <c r="D378" s="2" t="s">
        <v>3422</v>
      </c>
      <c r="E378" s="2">
        <v>377</v>
      </c>
      <c r="F378" s="1">
        <v>3</v>
      </c>
      <c r="G378" s="1" t="s">
        <v>993</v>
      </c>
      <c r="H378" s="1" t="s">
        <v>1860</v>
      </c>
      <c r="I378" s="1">
        <v>2</v>
      </c>
      <c r="L378" s="1">
        <v>1</v>
      </c>
      <c r="M378" s="2" t="s">
        <v>1034</v>
      </c>
      <c r="N378" s="2" t="s">
        <v>1876</v>
      </c>
      <c r="S378" s="1" t="s">
        <v>1044</v>
      </c>
      <c r="T378" s="1" t="s">
        <v>1922</v>
      </c>
      <c r="AC378" s="1">
        <v>8</v>
      </c>
      <c r="AD378" s="1" t="s">
        <v>393</v>
      </c>
      <c r="AE378" s="1" t="s">
        <v>2452</v>
      </c>
    </row>
    <row r="379" spans="1:72" ht="13.5" customHeight="1">
      <c r="A379" s="6" t="str">
        <f t="shared" si="24"/>
        <v>1837_옥포면_0027</v>
      </c>
      <c r="B379" s="2">
        <v>1837</v>
      </c>
      <c r="C379" s="2" t="s">
        <v>4090</v>
      </c>
      <c r="D379" s="2" t="s">
        <v>3422</v>
      </c>
      <c r="E379" s="2">
        <v>378</v>
      </c>
      <c r="F379" s="1">
        <v>3</v>
      </c>
      <c r="G379" s="1" t="s">
        <v>993</v>
      </c>
      <c r="H379" s="1" t="s">
        <v>1860</v>
      </c>
      <c r="I379" s="1">
        <v>2</v>
      </c>
      <c r="L379" s="1">
        <v>2</v>
      </c>
      <c r="M379" s="2" t="s">
        <v>3739</v>
      </c>
      <c r="N379" s="2" t="s">
        <v>3740</v>
      </c>
      <c r="O379" s="1" t="s">
        <v>6</v>
      </c>
      <c r="P379" s="1" t="s">
        <v>1888</v>
      </c>
      <c r="T379" s="1" t="s">
        <v>4251</v>
      </c>
      <c r="U379" s="1" t="s">
        <v>37</v>
      </c>
      <c r="V379" s="1" t="s">
        <v>1928</v>
      </c>
      <c r="W379" s="1" t="s">
        <v>1045</v>
      </c>
      <c r="X379" s="1" t="s">
        <v>1982</v>
      </c>
      <c r="Y379" s="1" t="s">
        <v>1046</v>
      </c>
      <c r="Z379" s="1" t="s">
        <v>2199</v>
      </c>
      <c r="AC379" s="1">
        <v>64</v>
      </c>
      <c r="AD379" s="1" t="s">
        <v>134</v>
      </c>
      <c r="AE379" s="1" t="s">
        <v>2435</v>
      </c>
      <c r="AJ379" s="1" t="s">
        <v>17</v>
      </c>
      <c r="AK379" s="1" t="s">
        <v>2467</v>
      </c>
      <c r="AL379" s="1" t="s">
        <v>100</v>
      </c>
      <c r="AM379" s="1" t="s">
        <v>3468</v>
      </c>
      <c r="AT379" s="1" t="s">
        <v>42</v>
      </c>
      <c r="AU379" s="1" t="s">
        <v>2523</v>
      </c>
      <c r="AV379" s="1" t="s">
        <v>1047</v>
      </c>
      <c r="AW379" s="1" t="s">
        <v>2656</v>
      </c>
      <c r="BG379" s="1" t="s">
        <v>42</v>
      </c>
      <c r="BH379" s="1" t="s">
        <v>2523</v>
      </c>
      <c r="BI379" s="1" t="s">
        <v>4259</v>
      </c>
      <c r="BJ379" s="1" t="s">
        <v>4260</v>
      </c>
      <c r="BK379" s="1" t="s">
        <v>42</v>
      </c>
      <c r="BL379" s="1" t="s">
        <v>2523</v>
      </c>
      <c r="BM379" s="1" t="s">
        <v>1048</v>
      </c>
      <c r="BN379" s="1" t="s">
        <v>1983</v>
      </c>
      <c r="BO379" s="1" t="s">
        <v>42</v>
      </c>
      <c r="BP379" s="1" t="s">
        <v>2523</v>
      </c>
      <c r="BQ379" s="1" t="s">
        <v>1049</v>
      </c>
      <c r="BR379" s="1" t="s">
        <v>3292</v>
      </c>
      <c r="BS379" s="1" t="s">
        <v>58</v>
      </c>
      <c r="BT379" s="1" t="s">
        <v>2461</v>
      </c>
    </row>
    <row r="380" spans="1:31" ht="13.5" customHeight="1">
      <c r="A380" s="6" t="str">
        <f aca="true" t="shared" si="25" ref="A380:A396">HYPERLINK("http://kyu.snu.ac.kr/sdhj/index.jsp?type=hj/GK14719_00IH_0001_0028.jpg","1837_옥포면_0028")</f>
        <v>1837_옥포면_0028</v>
      </c>
      <c r="B380" s="2">
        <v>1837</v>
      </c>
      <c r="C380" s="2" t="s">
        <v>4112</v>
      </c>
      <c r="D380" s="2" t="s">
        <v>3422</v>
      </c>
      <c r="E380" s="2">
        <v>379</v>
      </c>
      <c r="F380" s="1">
        <v>3</v>
      </c>
      <c r="G380" s="1" t="s">
        <v>993</v>
      </c>
      <c r="H380" s="1" t="s">
        <v>1860</v>
      </c>
      <c r="I380" s="1">
        <v>2</v>
      </c>
      <c r="L380" s="1">
        <v>2</v>
      </c>
      <c r="M380" s="2" t="s">
        <v>3739</v>
      </c>
      <c r="N380" s="2" t="s">
        <v>3740</v>
      </c>
      <c r="S380" s="1" t="s">
        <v>59</v>
      </c>
      <c r="T380" s="1" t="s">
        <v>1912</v>
      </c>
      <c r="U380" s="1" t="s">
        <v>37</v>
      </c>
      <c r="V380" s="1" t="s">
        <v>1928</v>
      </c>
      <c r="Y380" s="1" t="s">
        <v>1050</v>
      </c>
      <c r="Z380" s="1" t="s">
        <v>2198</v>
      </c>
      <c r="AC380" s="1">
        <v>32</v>
      </c>
      <c r="AD380" s="1" t="s">
        <v>435</v>
      </c>
      <c r="AE380" s="1" t="s">
        <v>2414</v>
      </c>
    </row>
    <row r="381" spans="1:31" ht="13.5" customHeight="1">
      <c r="A381" s="6" t="str">
        <f t="shared" si="25"/>
        <v>1837_옥포면_0028</v>
      </c>
      <c r="B381" s="2">
        <v>1837</v>
      </c>
      <c r="C381" s="2" t="s">
        <v>4253</v>
      </c>
      <c r="D381" s="2" t="s">
        <v>3422</v>
      </c>
      <c r="E381" s="2">
        <v>380</v>
      </c>
      <c r="F381" s="1">
        <v>3</v>
      </c>
      <c r="G381" s="1" t="s">
        <v>993</v>
      </c>
      <c r="H381" s="1" t="s">
        <v>1860</v>
      </c>
      <c r="I381" s="1">
        <v>2</v>
      </c>
      <c r="L381" s="1">
        <v>2</v>
      </c>
      <c r="M381" s="2" t="s">
        <v>3739</v>
      </c>
      <c r="N381" s="2" t="s">
        <v>3740</v>
      </c>
      <c r="S381" s="1" t="s">
        <v>62</v>
      </c>
      <c r="T381" s="1" t="s">
        <v>1917</v>
      </c>
      <c r="W381" s="1" t="s">
        <v>1051</v>
      </c>
      <c r="X381" s="1" t="s">
        <v>1983</v>
      </c>
      <c r="Y381" s="1" t="s">
        <v>50</v>
      </c>
      <c r="Z381" s="1" t="s">
        <v>1995</v>
      </c>
      <c r="AC381" s="1">
        <v>31</v>
      </c>
      <c r="AD381" s="1" t="s">
        <v>267</v>
      </c>
      <c r="AE381" s="1" t="s">
        <v>2416</v>
      </c>
    </row>
    <row r="382" spans="1:31" ht="13.5" customHeight="1">
      <c r="A382" s="6" t="str">
        <f t="shared" si="25"/>
        <v>1837_옥포면_0028</v>
      </c>
      <c r="B382" s="2">
        <v>1837</v>
      </c>
      <c r="C382" s="2" t="s">
        <v>4253</v>
      </c>
      <c r="D382" s="2" t="s">
        <v>3422</v>
      </c>
      <c r="E382" s="2">
        <v>381</v>
      </c>
      <c r="F382" s="1">
        <v>3</v>
      </c>
      <c r="G382" s="1" t="s">
        <v>993</v>
      </c>
      <c r="H382" s="1" t="s">
        <v>1860</v>
      </c>
      <c r="I382" s="1">
        <v>2</v>
      </c>
      <c r="L382" s="1">
        <v>2</v>
      </c>
      <c r="M382" s="2" t="s">
        <v>3739</v>
      </c>
      <c r="N382" s="2" t="s">
        <v>3740</v>
      </c>
      <c r="S382" s="1" t="s">
        <v>59</v>
      </c>
      <c r="T382" s="1" t="s">
        <v>1912</v>
      </c>
      <c r="U382" s="1" t="s">
        <v>37</v>
      </c>
      <c r="V382" s="1" t="s">
        <v>1928</v>
      </c>
      <c r="Y382" s="1" t="s">
        <v>1052</v>
      </c>
      <c r="Z382" s="1" t="s">
        <v>2197</v>
      </c>
      <c r="AC382" s="1">
        <v>28</v>
      </c>
      <c r="AD382" s="1" t="s">
        <v>446</v>
      </c>
      <c r="AE382" s="1" t="s">
        <v>2424</v>
      </c>
    </row>
    <row r="383" spans="1:31" ht="13.5" customHeight="1">
      <c r="A383" s="6" t="str">
        <f t="shared" si="25"/>
        <v>1837_옥포면_0028</v>
      </c>
      <c r="B383" s="2">
        <v>1837</v>
      </c>
      <c r="C383" s="2" t="s">
        <v>4253</v>
      </c>
      <c r="D383" s="2" t="s">
        <v>3422</v>
      </c>
      <c r="E383" s="2">
        <v>382</v>
      </c>
      <c r="F383" s="1">
        <v>3</v>
      </c>
      <c r="G383" s="1" t="s">
        <v>993</v>
      </c>
      <c r="H383" s="1" t="s">
        <v>1860</v>
      </c>
      <c r="I383" s="1">
        <v>2</v>
      </c>
      <c r="L383" s="1">
        <v>2</v>
      </c>
      <c r="M383" s="2" t="s">
        <v>3739</v>
      </c>
      <c r="N383" s="2" t="s">
        <v>3740</v>
      </c>
      <c r="T383" s="1" t="s">
        <v>4254</v>
      </c>
      <c r="U383" s="1" t="s">
        <v>67</v>
      </c>
      <c r="V383" s="1" t="s">
        <v>1927</v>
      </c>
      <c r="Y383" s="1" t="s">
        <v>1053</v>
      </c>
      <c r="Z383" s="1" t="s">
        <v>2196</v>
      </c>
      <c r="AC383" s="1">
        <v>59</v>
      </c>
      <c r="AD383" s="1" t="s">
        <v>510</v>
      </c>
      <c r="AE383" s="1" t="s">
        <v>2421</v>
      </c>
    </row>
    <row r="384" spans="1:72" ht="13.5" customHeight="1">
      <c r="A384" s="6" t="str">
        <f t="shared" si="25"/>
        <v>1837_옥포면_0028</v>
      </c>
      <c r="B384" s="2">
        <v>1837</v>
      </c>
      <c r="C384" s="2" t="s">
        <v>4253</v>
      </c>
      <c r="D384" s="2" t="s">
        <v>3422</v>
      </c>
      <c r="E384" s="2">
        <v>383</v>
      </c>
      <c r="F384" s="1">
        <v>3</v>
      </c>
      <c r="G384" s="1" t="s">
        <v>993</v>
      </c>
      <c r="H384" s="1" t="s">
        <v>1860</v>
      </c>
      <c r="I384" s="1">
        <v>2</v>
      </c>
      <c r="L384" s="1">
        <v>3</v>
      </c>
      <c r="M384" s="2" t="s">
        <v>3741</v>
      </c>
      <c r="N384" s="2" t="s">
        <v>3742</v>
      </c>
      <c r="Q384" s="1" t="s">
        <v>1054</v>
      </c>
      <c r="R384" s="1" t="s">
        <v>4261</v>
      </c>
      <c r="T384" s="1" t="s">
        <v>4251</v>
      </c>
      <c r="W384" s="1" t="s">
        <v>38</v>
      </c>
      <c r="X384" s="1" t="s">
        <v>4262</v>
      </c>
      <c r="Y384" s="1" t="s">
        <v>50</v>
      </c>
      <c r="Z384" s="1" t="s">
        <v>1995</v>
      </c>
      <c r="AC384" s="1">
        <v>50</v>
      </c>
      <c r="AD384" s="1" t="s">
        <v>199</v>
      </c>
      <c r="AE384" s="1" t="s">
        <v>2413</v>
      </c>
      <c r="AJ384" s="1" t="s">
        <v>52</v>
      </c>
      <c r="AK384" s="1" t="s">
        <v>2466</v>
      </c>
      <c r="AL384" s="1" t="s">
        <v>41</v>
      </c>
      <c r="AM384" s="1" t="s">
        <v>2506</v>
      </c>
      <c r="AT384" s="1" t="s">
        <v>42</v>
      </c>
      <c r="AU384" s="1" t="s">
        <v>2523</v>
      </c>
      <c r="AV384" s="1" t="s">
        <v>1055</v>
      </c>
      <c r="AW384" s="1" t="s">
        <v>2655</v>
      </c>
      <c r="BG384" s="1" t="s">
        <v>42</v>
      </c>
      <c r="BH384" s="1" t="s">
        <v>2523</v>
      </c>
      <c r="BI384" s="1" t="s">
        <v>1056</v>
      </c>
      <c r="BJ384" s="1" t="s">
        <v>2900</v>
      </c>
      <c r="BK384" s="1" t="s">
        <v>42</v>
      </c>
      <c r="BL384" s="1" t="s">
        <v>2523</v>
      </c>
      <c r="BM384" s="1" t="s">
        <v>1057</v>
      </c>
      <c r="BN384" s="1" t="s">
        <v>3103</v>
      </c>
      <c r="BO384" s="1" t="s">
        <v>42</v>
      </c>
      <c r="BP384" s="1" t="s">
        <v>2523</v>
      </c>
      <c r="BQ384" s="1" t="s">
        <v>1058</v>
      </c>
      <c r="BR384" s="1" t="s">
        <v>3291</v>
      </c>
      <c r="BS384" s="1" t="s">
        <v>58</v>
      </c>
      <c r="BT384" s="1" t="s">
        <v>2461</v>
      </c>
    </row>
    <row r="385" spans="1:31" ht="13.5" customHeight="1">
      <c r="A385" s="6" t="str">
        <f t="shared" si="25"/>
        <v>1837_옥포면_0028</v>
      </c>
      <c r="B385" s="2">
        <v>1837</v>
      </c>
      <c r="C385" s="2" t="s">
        <v>4071</v>
      </c>
      <c r="D385" s="2" t="s">
        <v>3422</v>
      </c>
      <c r="E385" s="2">
        <v>384</v>
      </c>
      <c r="F385" s="1">
        <v>3</v>
      </c>
      <c r="G385" s="1" t="s">
        <v>993</v>
      </c>
      <c r="H385" s="1" t="s">
        <v>1860</v>
      </c>
      <c r="I385" s="1">
        <v>2</v>
      </c>
      <c r="L385" s="1">
        <v>3</v>
      </c>
      <c r="M385" s="2" t="s">
        <v>3741</v>
      </c>
      <c r="N385" s="2" t="s">
        <v>3742</v>
      </c>
      <c r="S385" s="1" t="s">
        <v>59</v>
      </c>
      <c r="T385" s="1" t="s">
        <v>1912</v>
      </c>
      <c r="U385" s="1" t="s">
        <v>37</v>
      </c>
      <c r="V385" s="1" t="s">
        <v>1928</v>
      </c>
      <c r="Y385" s="1" t="s">
        <v>1059</v>
      </c>
      <c r="Z385" s="1" t="s">
        <v>2120</v>
      </c>
      <c r="AC385" s="1">
        <v>15</v>
      </c>
      <c r="AD385" s="1" t="s">
        <v>66</v>
      </c>
      <c r="AE385" s="1" t="s">
        <v>2419</v>
      </c>
    </row>
    <row r="386" spans="1:31" ht="13.5" customHeight="1">
      <c r="A386" s="6" t="str">
        <f t="shared" si="25"/>
        <v>1837_옥포면_0028</v>
      </c>
      <c r="B386" s="2">
        <v>1837</v>
      </c>
      <c r="C386" s="2" t="s">
        <v>4253</v>
      </c>
      <c r="D386" s="2" t="s">
        <v>3422</v>
      </c>
      <c r="E386" s="2">
        <v>385</v>
      </c>
      <c r="F386" s="1">
        <v>3</v>
      </c>
      <c r="G386" s="1" t="s">
        <v>993</v>
      </c>
      <c r="H386" s="1" t="s">
        <v>1860</v>
      </c>
      <c r="I386" s="1">
        <v>2</v>
      </c>
      <c r="L386" s="1">
        <v>3</v>
      </c>
      <c r="M386" s="2" t="s">
        <v>3741</v>
      </c>
      <c r="N386" s="2" t="s">
        <v>3742</v>
      </c>
      <c r="T386" s="1" t="s">
        <v>4254</v>
      </c>
      <c r="U386" s="1" t="s">
        <v>67</v>
      </c>
      <c r="V386" s="1" t="s">
        <v>1927</v>
      </c>
      <c r="Y386" s="1" t="s">
        <v>1060</v>
      </c>
      <c r="Z386" s="1" t="s">
        <v>2195</v>
      </c>
      <c r="AC386" s="1">
        <v>30</v>
      </c>
      <c r="AD386" s="1" t="s">
        <v>87</v>
      </c>
      <c r="AE386" s="1" t="s">
        <v>2418</v>
      </c>
    </row>
    <row r="387" spans="1:72" ht="13.5" customHeight="1">
      <c r="A387" s="6" t="str">
        <f t="shared" si="25"/>
        <v>1837_옥포면_0028</v>
      </c>
      <c r="B387" s="2">
        <v>1837</v>
      </c>
      <c r="C387" s="2" t="s">
        <v>4253</v>
      </c>
      <c r="D387" s="2" t="s">
        <v>3422</v>
      </c>
      <c r="E387" s="2">
        <v>386</v>
      </c>
      <c r="F387" s="1">
        <v>3</v>
      </c>
      <c r="G387" s="1" t="s">
        <v>993</v>
      </c>
      <c r="H387" s="1" t="s">
        <v>1860</v>
      </c>
      <c r="I387" s="1">
        <v>2</v>
      </c>
      <c r="L387" s="1">
        <v>4</v>
      </c>
      <c r="M387" s="2" t="s">
        <v>3743</v>
      </c>
      <c r="N387" s="2" t="s">
        <v>3744</v>
      </c>
      <c r="T387" s="1" t="s">
        <v>4206</v>
      </c>
      <c r="U387" s="1" t="s">
        <v>169</v>
      </c>
      <c r="V387" s="1" t="s">
        <v>1929</v>
      </c>
      <c r="W387" s="1" t="s">
        <v>94</v>
      </c>
      <c r="X387" s="1" t="s">
        <v>4209</v>
      </c>
      <c r="Y387" s="1" t="s">
        <v>1061</v>
      </c>
      <c r="Z387" s="1" t="s">
        <v>2194</v>
      </c>
      <c r="AC387" s="1">
        <v>39</v>
      </c>
      <c r="AD387" s="1" t="s">
        <v>114</v>
      </c>
      <c r="AE387" s="1" t="s">
        <v>2407</v>
      </c>
      <c r="AJ387" s="1" t="s">
        <v>17</v>
      </c>
      <c r="AK387" s="1" t="s">
        <v>2467</v>
      </c>
      <c r="AL387" s="1" t="s">
        <v>100</v>
      </c>
      <c r="AM387" s="1" t="s">
        <v>3468</v>
      </c>
      <c r="AT387" s="1" t="s">
        <v>169</v>
      </c>
      <c r="AU387" s="1" t="s">
        <v>1929</v>
      </c>
      <c r="AV387" s="1" t="s">
        <v>752</v>
      </c>
      <c r="AW387" s="1" t="s">
        <v>2654</v>
      </c>
      <c r="BG387" s="1" t="s">
        <v>169</v>
      </c>
      <c r="BH387" s="1" t="s">
        <v>1929</v>
      </c>
      <c r="BI387" s="1" t="s">
        <v>1062</v>
      </c>
      <c r="BJ387" s="1" t="s">
        <v>2899</v>
      </c>
      <c r="BK387" s="1" t="s">
        <v>1063</v>
      </c>
      <c r="BL387" s="1" t="s">
        <v>2778</v>
      </c>
      <c r="BM387" s="1" t="s">
        <v>1064</v>
      </c>
      <c r="BN387" s="1" t="s">
        <v>2865</v>
      </c>
      <c r="BO387" s="1" t="s">
        <v>169</v>
      </c>
      <c r="BP387" s="1" t="s">
        <v>1929</v>
      </c>
      <c r="BQ387" s="1" t="s">
        <v>1065</v>
      </c>
      <c r="BR387" s="1" t="s">
        <v>3290</v>
      </c>
      <c r="BS387" s="1" t="s">
        <v>389</v>
      </c>
      <c r="BT387" s="1" t="s">
        <v>2503</v>
      </c>
    </row>
    <row r="388" spans="1:33" ht="13.5" customHeight="1">
      <c r="A388" s="6" t="str">
        <f t="shared" si="25"/>
        <v>1837_옥포면_0028</v>
      </c>
      <c r="B388" s="2">
        <v>1837</v>
      </c>
      <c r="C388" s="2" t="s">
        <v>4006</v>
      </c>
      <c r="D388" s="2" t="s">
        <v>3422</v>
      </c>
      <c r="E388" s="2">
        <v>387</v>
      </c>
      <c r="F388" s="1">
        <v>3</v>
      </c>
      <c r="G388" s="1" t="s">
        <v>993</v>
      </c>
      <c r="H388" s="1" t="s">
        <v>1860</v>
      </c>
      <c r="I388" s="1">
        <v>2</v>
      </c>
      <c r="L388" s="1">
        <v>4</v>
      </c>
      <c r="M388" s="2" t="s">
        <v>3743</v>
      </c>
      <c r="N388" s="2" t="s">
        <v>3744</v>
      </c>
      <c r="S388" s="1" t="s">
        <v>111</v>
      </c>
      <c r="T388" s="1" t="s">
        <v>1916</v>
      </c>
      <c r="W388" s="1" t="s">
        <v>1066</v>
      </c>
      <c r="X388" s="1" t="s">
        <v>1978</v>
      </c>
      <c r="Y388" s="1" t="s">
        <v>10</v>
      </c>
      <c r="Z388" s="1" t="s">
        <v>1981</v>
      </c>
      <c r="AF388" s="1" t="s">
        <v>287</v>
      </c>
      <c r="AG388" s="1" t="s">
        <v>1971</v>
      </c>
    </row>
    <row r="389" spans="1:72" ht="13.5" customHeight="1">
      <c r="A389" s="6" t="str">
        <f t="shared" si="25"/>
        <v>1837_옥포면_0028</v>
      </c>
      <c r="B389" s="2">
        <v>1837</v>
      </c>
      <c r="C389" s="2" t="s">
        <v>4185</v>
      </c>
      <c r="D389" s="2" t="s">
        <v>3422</v>
      </c>
      <c r="E389" s="2">
        <v>388</v>
      </c>
      <c r="F389" s="1">
        <v>3</v>
      </c>
      <c r="G389" s="1" t="s">
        <v>993</v>
      </c>
      <c r="H389" s="1" t="s">
        <v>1860</v>
      </c>
      <c r="I389" s="1">
        <v>2</v>
      </c>
      <c r="L389" s="1">
        <v>4</v>
      </c>
      <c r="M389" s="2" t="s">
        <v>3743</v>
      </c>
      <c r="N389" s="2" t="s">
        <v>3744</v>
      </c>
      <c r="S389" s="1" t="s">
        <v>48</v>
      </c>
      <c r="T389" s="1" t="s">
        <v>1911</v>
      </c>
      <c r="W389" s="1" t="s">
        <v>88</v>
      </c>
      <c r="X389" s="1" t="s">
        <v>4207</v>
      </c>
      <c r="Y389" s="1" t="s">
        <v>10</v>
      </c>
      <c r="Z389" s="1" t="s">
        <v>1981</v>
      </c>
      <c r="AC389" s="1">
        <v>43</v>
      </c>
      <c r="AD389" s="1" t="s">
        <v>222</v>
      </c>
      <c r="AE389" s="1" t="s">
        <v>2412</v>
      </c>
      <c r="AJ389" s="1" t="s">
        <v>17</v>
      </c>
      <c r="AK389" s="1" t="s">
        <v>2467</v>
      </c>
      <c r="AL389" s="1" t="s">
        <v>135</v>
      </c>
      <c r="AM389" s="1" t="s">
        <v>2489</v>
      </c>
      <c r="AT389" s="1" t="s">
        <v>169</v>
      </c>
      <c r="AU389" s="1" t="s">
        <v>1929</v>
      </c>
      <c r="AV389" s="1" t="s">
        <v>839</v>
      </c>
      <c r="AW389" s="1" t="s">
        <v>2653</v>
      </c>
      <c r="BG389" s="1" t="s">
        <v>169</v>
      </c>
      <c r="BH389" s="1" t="s">
        <v>1929</v>
      </c>
      <c r="BI389" s="1" t="s">
        <v>803</v>
      </c>
      <c r="BJ389" s="1" t="s">
        <v>2898</v>
      </c>
      <c r="BK389" s="1" t="s">
        <v>1063</v>
      </c>
      <c r="BL389" s="1" t="s">
        <v>2778</v>
      </c>
      <c r="BM389" s="1" t="s">
        <v>805</v>
      </c>
      <c r="BN389" s="1" t="s">
        <v>2911</v>
      </c>
      <c r="BO389" s="1" t="s">
        <v>169</v>
      </c>
      <c r="BP389" s="1" t="s">
        <v>1929</v>
      </c>
      <c r="BQ389" s="1" t="s">
        <v>1067</v>
      </c>
      <c r="BR389" s="1" t="s">
        <v>3289</v>
      </c>
      <c r="BS389" s="1" t="s">
        <v>149</v>
      </c>
      <c r="BT389" s="1" t="s">
        <v>2477</v>
      </c>
    </row>
    <row r="390" spans="1:31" ht="13.5" customHeight="1">
      <c r="A390" s="6" t="str">
        <f t="shared" si="25"/>
        <v>1837_옥포면_0028</v>
      </c>
      <c r="B390" s="2">
        <v>1837</v>
      </c>
      <c r="C390" s="2" t="s">
        <v>3964</v>
      </c>
      <c r="D390" s="2" t="s">
        <v>3422</v>
      </c>
      <c r="E390" s="2">
        <v>389</v>
      </c>
      <c r="F390" s="1">
        <v>3</v>
      </c>
      <c r="G390" s="1" t="s">
        <v>993</v>
      </c>
      <c r="H390" s="1" t="s">
        <v>1860</v>
      </c>
      <c r="I390" s="1">
        <v>2</v>
      </c>
      <c r="L390" s="1">
        <v>4</v>
      </c>
      <c r="M390" s="2" t="s">
        <v>3743</v>
      </c>
      <c r="N390" s="2" t="s">
        <v>3744</v>
      </c>
      <c r="S390" s="1" t="s">
        <v>315</v>
      </c>
      <c r="T390" s="1" t="s">
        <v>1913</v>
      </c>
      <c r="AC390" s="1">
        <v>16</v>
      </c>
      <c r="AD390" s="1" t="s">
        <v>353</v>
      </c>
      <c r="AE390" s="1" t="s">
        <v>2399</v>
      </c>
    </row>
    <row r="391" spans="1:31" ht="13.5" customHeight="1">
      <c r="A391" s="6" t="str">
        <f t="shared" si="25"/>
        <v>1837_옥포면_0028</v>
      </c>
      <c r="B391" s="2">
        <v>1837</v>
      </c>
      <c r="C391" s="2" t="s">
        <v>4185</v>
      </c>
      <c r="D391" s="2" t="s">
        <v>3422</v>
      </c>
      <c r="E391" s="2">
        <v>390</v>
      </c>
      <c r="F391" s="1">
        <v>3</v>
      </c>
      <c r="G391" s="1" t="s">
        <v>993</v>
      </c>
      <c r="H391" s="1" t="s">
        <v>1860</v>
      </c>
      <c r="I391" s="1">
        <v>2</v>
      </c>
      <c r="L391" s="1">
        <v>4</v>
      </c>
      <c r="M391" s="2" t="s">
        <v>3743</v>
      </c>
      <c r="N391" s="2" t="s">
        <v>3744</v>
      </c>
      <c r="T391" s="1" t="s">
        <v>4210</v>
      </c>
      <c r="U391" s="1" t="s">
        <v>67</v>
      </c>
      <c r="V391" s="1" t="s">
        <v>1927</v>
      </c>
      <c r="Y391" s="1" t="s">
        <v>223</v>
      </c>
      <c r="Z391" s="1" t="s">
        <v>2193</v>
      </c>
      <c r="AC391" s="1">
        <v>43</v>
      </c>
      <c r="AD391" s="1" t="s">
        <v>91</v>
      </c>
      <c r="AE391" s="1" t="s">
        <v>2448</v>
      </c>
    </row>
    <row r="392" spans="1:31" ht="13.5" customHeight="1">
      <c r="A392" s="6" t="str">
        <f t="shared" si="25"/>
        <v>1837_옥포면_0028</v>
      </c>
      <c r="B392" s="2">
        <v>1837</v>
      </c>
      <c r="C392" s="2" t="s">
        <v>4185</v>
      </c>
      <c r="D392" s="2" t="s">
        <v>3422</v>
      </c>
      <c r="E392" s="2">
        <v>391</v>
      </c>
      <c r="F392" s="1">
        <v>3</v>
      </c>
      <c r="G392" s="1" t="s">
        <v>993</v>
      </c>
      <c r="H392" s="1" t="s">
        <v>1860</v>
      </c>
      <c r="I392" s="1">
        <v>2</v>
      </c>
      <c r="L392" s="1">
        <v>4</v>
      </c>
      <c r="M392" s="2" t="s">
        <v>3743</v>
      </c>
      <c r="N392" s="2" t="s">
        <v>3744</v>
      </c>
      <c r="T392" s="1" t="s">
        <v>4210</v>
      </c>
      <c r="U392" s="1" t="s">
        <v>67</v>
      </c>
      <c r="V392" s="1" t="s">
        <v>1927</v>
      </c>
      <c r="Y392" s="1" t="s">
        <v>1068</v>
      </c>
      <c r="Z392" s="1" t="s">
        <v>2128</v>
      </c>
      <c r="AC392" s="1">
        <v>11</v>
      </c>
      <c r="AD392" s="1" t="s">
        <v>215</v>
      </c>
      <c r="AE392" s="1" t="s">
        <v>2408</v>
      </c>
    </row>
    <row r="393" spans="1:72" ht="13.5" customHeight="1">
      <c r="A393" s="6" t="str">
        <f t="shared" si="25"/>
        <v>1837_옥포면_0028</v>
      </c>
      <c r="B393" s="2">
        <v>1837</v>
      </c>
      <c r="C393" s="2" t="s">
        <v>4185</v>
      </c>
      <c r="D393" s="2" t="s">
        <v>3422</v>
      </c>
      <c r="E393" s="2">
        <v>392</v>
      </c>
      <c r="F393" s="1">
        <v>3</v>
      </c>
      <c r="G393" s="1" t="s">
        <v>993</v>
      </c>
      <c r="H393" s="1" t="s">
        <v>1860</v>
      </c>
      <c r="I393" s="1">
        <v>2</v>
      </c>
      <c r="L393" s="1">
        <v>5</v>
      </c>
      <c r="M393" s="2" t="s">
        <v>3745</v>
      </c>
      <c r="N393" s="2" t="s">
        <v>3746</v>
      </c>
      <c r="O393" s="1" t="s">
        <v>6</v>
      </c>
      <c r="P393" s="1" t="s">
        <v>1888</v>
      </c>
      <c r="T393" s="1" t="s">
        <v>4153</v>
      </c>
      <c r="U393" s="1" t="s">
        <v>37</v>
      </c>
      <c r="V393" s="1" t="s">
        <v>1928</v>
      </c>
      <c r="W393" s="1" t="s">
        <v>156</v>
      </c>
      <c r="X393" s="1" t="s">
        <v>1972</v>
      </c>
      <c r="Y393" s="1" t="s">
        <v>1069</v>
      </c>
      <c r="Z393" s="1" t="s">
        <v>2192</v>
      </c>
      <c r="AC393" s="1">
        <v>24</v>
      </c>
      <c r="AD393" s="1" t="s">
        <v>123</v>
      </c>
      <c r="AE393" s="1" t="s">
        <v>2440</v>
      </c>
      <c r="AJ393" s="1" t="s">
        <v>17</v>
      </c>
      <c r="AK393" s="1" t="s">
        <v>2467</v>
      </c>
      <c r="AL393" s="1" t="s">
        <v>625</v>
      </c>
      <c r="AM393" s="1" t="s">
        <v>2490</v>
      </c>
      <c r="AT393" s="1" t="s">
        <v>42</v>
      </c>
      <c r="AU393" s="1" t="s">
        <v>2523</v>
      </c>
      <c r="AV393" s="1" t="s">
        <v>1070</v>
      </c>
      <c r="AW393" s="1" t="s">
        <v>2652</v>
      </c>
      <c r="BG393" s="1" t="s">
        <v>42</v>
      </c>
      <c r="BH393" s="1" t="s">
        <v>2523</v>
      </c>
      <c r="BI393" s="1" t="s">
        <v>1071</v>
      </c>
      <c r="BJ393" s="1" t="s">
        <v>2897</v>
      </c>
      <c r="BK393" s="1" t="s">
        <v>42</v>
      </c>
      <c r="BL393" s="1" t="s">
        <v>2523</v>
      </c>
      <c r="BM393" s="1" t="s">
        <v>1072</v>
      </c>
      <c r="BN393" s="1" t="s">
        <v>3102</v>
      </c>
      <c r="BO393" s="1" t="s">
        <v>42</v>
      </c>
      <c r="BP393" s="1" t="s">
        <v>2523</v>
      </c>
      <c r="BQ393" s="1" t="s">
        <v>1073</v>
      </c>
      <c r="BR393" s="1" t="s">
        <v>4263</v>
      </c>
      <c r="BS393" s="1" t="s">
        <v>389</v>
      </c>
      <c r="BT393" s="1" t="s">
        <v>2503</v>
      </c>
    </row>
    <row r="394" spans="1:72" ht="13.5" customHeight="1">
      <c r="A394" s="6" t="str">
        <f t="shared" si="25"/>
        <v>1837_옥포면_0028</v>
      </c>
      <c r="B394" s="2">
        <v>1837</v>
      </c>
      <c r="C394" s="2" t="s">
        <v>4264</v>
      </c>
      <c r="D394" s="2" t="s">
        <v>3422</v>
      </c>
      <c r="E394" s="2">
        <v>393</v>
      </c>
      <c r="F394" s="1">
        <v>3</v>
      </c>
      <c r="G394" s="1" t="s">
        <v>993</v>
      </c>
      <c r="H394" s="1" t="s">
        <v>1860</v>
      </c>
      <c r="I394" s="1">
        <v>2</v>
      </c>
      <c r="L394" s="1">
        <v>5</v>
      </c>
      <c r="M394" s="2" t="s">
        <v>3745</v>
      </c>
      <c r="N394" s="2" t="s">
        <v>3746</v>
      </c>
      <c r="S394" s="1" t="s">
        <v>48</v>
      </c>
      <c r="T394" s="1" t="s">
        <v>1911</v>
      </c>
      <c r="W394" s="1" t="s">
        <v>88</v>
      </c>
      <c r="X394" s="1" t="s">
        <v>4265</v>
      </c>
      <c r="Y394" s="1" t="s">
        <v>50</v>
      </c>
      <c r="Z394" s="1" t="s">
        <v>1995</v>
      </c>
      <c r="AC394" s="1">
        <v>24</v>
      </c>
      <c r="AD394" s="1" t="s">
        <v>123</v>
      </c>
      <c r="AE394" s="1" t="s">
        <v>2440</v>
      </c>
      <c r="AJ394" s="1" t="s">
        <v>52</v>
      </c>
      <c r="AK394" s="1" t="s">
        <v>2466</v>
      </c>
      <c r="AL394" s="1" t="s">
        <v>58</v>
      </c>
      <c r="AM394" s="1" t="s">
        <v>2461</v>
      </c>
      <c r="AT394" s="1" t="s">
        <v>42</v>
      </c>
      <c r="AU394" s="1" t="s">
        <v>2523</v>
      </c>
      <c r="AV394" s="1" t="s">
        <v>1074</v>
      </c>
      <c r="AW394" s="1" t="s">
        <v>2651</v>
      </c>
      <c r="BG394" s="1" t="s">
        <v>42</v>
      </c>
      <c r="BH394" s="1" t="s">
        <v>2523</v>
      </c>
      <c r="BI394" s="1" t="s">
        <v>1075</v>
      </c>
      <c r="BJ394" s="1" t="s">
        <v>4266</v>
      </c>
      <c r="BK394" s="1" t="s">
        <v>42</v>
      </c>
      <c r="BL394" s="1" t="s">
        <v>2523</v>
      </c>
      <c r="BM394" s="1" t="s">
        <v>1076</v>
      </c>
      <c r="BN394" s="1" t="s">
        <v>3101</v>
      </c>
      <c r="BO394" s="1" t="s">
        <v>42</v>
      </c>
      <c r="BP394" s="1" t="s">
        <v>2523</v>
      </c>
      <c r="BQ394" s="1" t="s">
        <v>1077</v>
      </c>
      <c r="BR394" s="1" t="s">
        <v>3288</v>
      </c>
      <c r="BS394" s="1" t="s">
        <v>381</v>
      </c>
      <c r="BT394" s="1" t="s">
        <v>2463</v>
      </c>
    </row>
    <row r="395" spans="1:31" ht="13.5" customHeight="1">
      <c r="A395" s="6" t="str">
        <f t="shared" si="25"/>
        <v>1837_옥포면_0028</v>
      </c>
      <c r="B395" s="2">
        <v>1837</v>
      </c>
      <c r="C395" s="2" t="s">
        <v>4127</v>
      </c>
      <c r="D395" s="2" t="s">
        <v>3422</v>
      </c>
      <c r="E395" s="2">
        <v>394</v>
      </c>
      <c r="F395" s="1">
        <v>3</v>
      </c>
      <c r="G395" s="1" t="s">
        <v>993</v>
      </c>
      <c r="H395" s="1" t="s">
        <v>1860</v>
      </c>
      <c r="I395" s="1">
        <v>2</v>
      </c>
      <c r="L395" s="1">
        <v>5</v>
      </c>
      <c r="M395" s="2" t="s">
        <v>3745</v>
      </c>
      <c r="N395" s="2" t="s">
        <v>3746</v>
      </c>
      <c r="S395" s="1" t="s">
        <v>583</v>
      </c>
      <c r="T395" s="1" t="s">
        <v>1915</v>
      </c>
      <c r="U395" s="1" t="s">
        <v>37</v>
      </c>
      <c r="V395" s="1" t="s">
        <v>1928</v>
      </c>
      <c r="Y395" s="1" t="s">
        <v>408</v>
      </c>
      <c r="Z395" s="1" t="s">
        <v>2159</v>
      </c>
      <c r="AC395" s="1">
        <v>20</v>
      </c>
      <c r="AD395" s="1" t="s">
        <v>87</v>
      </c>
      <c r="AE395" s="1" t="s">
        <v>2418</v>
      </c>
    </row>
    <row r="396" spans="1:31" ht="13.5" customHeight="1">
      <c r="A396" s="6" t="str">
        <f t="shared" si="25"/>
        <v>1837_옥포면_0028</v>
      </c>
      <c r="B396" s="2">
        <v>1837</v>
      </c>
      <c r="C396" s="2" t="s">
        <v>4157</v>
      </c>
      <c r="D396" s="2" t="s">
        <v>3422</v>
      </c>
      <c r="E396" s="2">
        <v>395</v>
      </c>
      <c r="F396" s="1">
        <v>3</v>
      </c>
      <c r="G396" s="1" t="s">
        <v>993</v>
      </c>
      <c r="H396" s="1" t="s">
        <v>1860</v>
      </c>
      <c r="I396" s="1">
        <v>2</v>
      </c>
      <c r="L396" s="1">
        <v>5</v>
      </c>
      <c r="M396" s="2" t="s">
        <v>3745</v>
      </c>
      <c r="N396" s="2" t="s">
        <v>3746</v>
      </c>
      <c r="T396" s="1" t="s">
        <v>4158</v>
      </c>
      <c r="U396" s="1" t="s">
        <v>450</v>
      </c>
      <c r="V396" s="1" t="s">
        <v>1943</v>
      </c>
      <c r="Y396" s="1" t="s">
        <v>1078</v>
      </c>
      <c r="Z396" s="1" t="s">
        <v>2191</v>
      </c>
      <c r="AC396" s="1">
        <v>73</v>
      </c>
      <c r="AD396" s="1" t="s">
        <v>264</v>
      </c>
      <c r="AE396" s="1" t="s">
        <v>2425</v>
      </c>
    </row>
    <row r="397" spans="1:72" ht="13.5" customHeight="1">
      <c r="A397" s="6" t="str">
        <f aca="true" t="shared" si="26" ref="A397:A415">HYPERLINK("http://kyu.snu.ac.kr/sdhj/index.jsp?type=hj/GK14719_00IH_0001_0029.jpg","1837_옥포면_0029")</f>
        <v>1837_옥포면_0029</v>
      </c>
      <c r="B397" s="2">
        <v>1837</v>
      </c>
      <c r="C397" s="2" t="s">
        <v>4157</v>
      </c>
      <c r="D397" s="2" t="s">
        <v>3422</v>
      </c>
      <c r="E397" s="2">
        <v>396</v>
      </c>
      <c r="F397" s="1">
        <v>3</v>
      </c>
      <c r="G397" s="1" t="s">
        <v>993</v>
      </c>
      <c r="H397" s="1" t="s">
        <v>1860</v>
      </c>
      <c r="I397" s="1">
        <v>3</v>
      </c>
      <c r="J397" s="1" t="s">
        <v>1079</v>
      </c>
      <c r="K397" s="1" t="s">
        <v>1875</v>
      </c>
      <c r="L397" s="1">
        <v>1</v>
      </c>
      <c r="M397" s="2" t="s">
        <v>1150</v>
      </c>
      <c r="N397" s="2" t="s">
        <v>3282</v>
      </c>
      <c r="T397" s="1" t="s">
        <v>3973</v>
      </c>
      <c r="U397" s="1" t="s">
        <v>37</v>
      </c>
      <c r="V397" s="1" t="s">
        <v>1928</v>
      </c>
      <c r="W397" s="1" t="s">
        <v>63</v>
      </c>
      <c r="X397" s="1" t="s">
        <v>1965</v>
      </c>
      <c r="Y397" s="1" t="s">
        <v>1080</v>
      </c>
      <c r="Z397" s="1" t="s">
        <v>2190</v>
      </c>
      <c r="AC397" s="1">
        <v>73</v>
      </c>
      <c r="AD397" s="1" t="s">
        <v>264</v>
      </c>
      <c r="AE397" s="1" t="s">
        <v>2425</v>
      </c>
      <c r="AJ397" s="1" t="s">
        <v>17</v>
      </c>
      <c r="AK397" s="1" t="s">
        <v>2467</v>
      </c>
      <c r="AL397" s="1" t="s">
        <v>133</v>
      </c>
      <c r="AM397" s="1" t="s">
        <v>2480</v>
      </c>
      <c r="AT397" s="1" t="s">
        <v>42</v>
      </c>
      <c r="AU397" s="1" t="s">
        <v>2523</v>
      </c>
      <c r="AV397" s="1" t="s">
        <v>1081</v>
      </c>
      <c r="AW397" s="1" t="s">
        <v>2644</v>
      </c>
      <c r="BG397" s="1" t="s">
        <v>42</v>
      </c>
      <c r="BH397" s="1" t="s">
        <v>2523</v>
      </c>
      <c r="BI397" s="1" t="s">
        <v>1082</v>
      </c>
      <c r="BJ397" s="1" t="s">
        <v>2891</v>
      </c>
      <c r="BK397" s="1" t="s">
        <v>42</v>
      </c>
      <c r="BL397" s="1" t="s">
        <v>2523</v>
      </c>
      <c r="BM397" s="1" t="s">
        <v>859</v>
      </c>
      <c r="BN397" s="1" t="s">
        <v>2923</v>
      </c>
      <c r="BO397" s="1" t="s">
        <v>42</v>
      </c>
      <c r="BP397" s="1" t="s">
        <v>2523</v>
      </c>
      <c r="BQ397" s="1" t="s">
        <v>1083</v>
      </c>
      <c r="BR397" s="1" t="s">
        <v>3283</v>
      </c>
      <c r="BS397" s="1" t="s">
        <v>139</v>
      </c>
      <c r="BT397" s="1" t="s">
        <v>2468</v>
      </c>
    </row>
    <row r="398" spans="1:31" ht="13.5" customHeight="1">
      <c r="A398" s="6" t="str">
        <f t="shared" si="26"/>
        <v>1837_옥포면_0029</v>
      </c>
      <c r="B398" s="2">
        <v>1837</v>
      </c>
      <c r="C398" s="2" t="s">
        <v>4243</v>
      </c>
      <c r="D398" s="2" t="s">
        <v>3422</v>
      </c>
      <c r="E398" s="2">
        <v>397</v>
      </c>
      <c r="F398" s="1">
        <v>3</v>
      </c>
      <c r="G398" s="1" t="s">
        <v>993</v>
      </c>
      <c r="H398" s="1" t="s">
        <v>1860</v>
      </c>
      <c r="I398" s="1">
        <v>3</v>
      </c>
      <c r="L398" s="1">
        <v>1</v>
      </c>
      <c r="M398" s="2" t="s">
        <v>1150</v>
      </c>
      <c r="N398" s="2" t="s">
        <v>3282</v>
      </c>
      <c r="S398" s="1" t="s">
        <v>59</v>
      </c>
      <c r="T398" s="1" t="s">
        <v>1912</v>
      </c>
      <c r="U398" s="1" t="s">
        <v>37</v>
      </c>
      <c r="V398" s="1" t="s">
        <v>1928</v>
      </c>
      <c r="Y398" s="1" t="s">
        <v>1084</v>
      </c>
      <c r="Z398" s="1" t="s">
        <v>2189</v>
      </c>
      <c r="AC398" s="1">
        <v>43</v>
      </c>
      <c r="AD398" s="1" t="s">
        <v>222</v>
      </c>
      <c r="AE398" s="1" t="s">
        <v>2412</v>
      </c>
    </row>
    <row r="399" spans="1:31" ht="13.5" customHeight="1">
      <c r="A399" s="6" t="str">
        <f t="shared" si="26"/>
        <v>1837_옥포면_0029</v>
      </c>
      <c r="B399" s="2">
        <v>1837</v>
      </c>
      <c r="C399" s="2" t="s">
        <v>3912</v>
      </c>
      <c r="D399" s="2" t="s">
        <v>3422</v>
      </c>
      <c r="E399" s="2">
        <v>398</v>
      </c>
      <c r="F399" s="1">
        <v>3</v>
      </c>
      <c r="G399" s="1" t="s">
        <v>993</v>
      </c>
      <c r="H399" s="1" t="s">
        <v>1860</v>
      </c>
      <c r="I399" s="1">
        <v>3</v>
      </c>
      <c r="L399" s="1">
        <v>1</v>
      </c>
      <c r="M399" s="2" t="s">
        <v>1150</v>
      </c>
      <c r="N399" s="2" t="s">
        <v>3282</v>
      </c>
      <c r="S399" s="1" t="s">
        <v>62</v>
      </c>
      <c r="T399" s="1" t="s">
        <v>1917</v>
      </c>
      <c r="W399" s="1" t="s">
        <v>272</v>
      </c>
      <c r="X399" s="1" t="s">
        <v>1970</v>
      </c>
      <c r="Y399" s="1" t="s">
        <v>50</v>
      </c>
      <c r="Z399" s="1" t="s">
        <v>1995</v>
      </c>
      <c r="AC399" s="1">
        <v>43</v>
      </c>
      <c r="AD399" s="1" t="s">
        <v>222</v>
      </c>
      <c r="AE399" s="1" t="s">
        <v>2412</v>
      </c>
    </row>
    <row r="400" spans="1:31" ht="13.5" customHeight="1">
      <c r="A400" s="6" t="str">
        <f t="shared" si="26"/>
        <v>1837_옥포면_0029</v>
      </c>
      <c r="B400" s="2">
        <v>1837</v>
      </c>
      <c r="C400" s="2" t="s">
        <v>3912</v>
      </c>
      <c r="D400" s="2" t="s">
        <v>3422</v>
      </c>
      <c r="E400" s="2">
        <v>399</v>
      </c>
      <c r="F400" s="1">
        <v>3</v>
      </c>
      <c r="G400" s="1" t="s">
        <v>993</v>
      </c>
      <c r="H400" s="1" t="s">
        <v>1860</v>
      </c>
      <c r="I400" s="1">
        <v>3</v>
      </c>
      <c r="L400" s="1">
        <v>1</v>
      </c>
      <c r="M400" s="2" t="s">
        <v>1150</v>
      </c>
      <c r="N400" s="2" t="s">
        <v>3282</v>
      </c>
      <c r="T400" s="1" t="s">
        <v>3976</v>
      </c>
      <c r="U400" s="1" t="s">
        <v>67</v>
      </c>
      <c r="V400" s="1" t="s">
        <v>1927</v>
      </c>
      <c r="Y400" s="1" t="s">
        <v>1085</v>
      </c>
      <c r="Z400" s="1" t="s">
        <v>2188</v>
      </c>
      <c r="AC400" s="1">
        <v>22</v>
      </c>
      <c r="AD400" s="1" t="s">
        <v>290</v>
      </c>
      <c r="AE400" s="1" t="s">
        <v>2411</v>
      </c>
    </row>
    <row r="401" spans="1:72" ht="13.5" customHeight="1">
      <c r="A401" s="6" t="str">
        <f t="shared" si="26"/>
        <v>1837_옥포면_0029</v>
      </c>
      <c r="B401" s="2">
        <v>1837</v>
      </c>
      <c r="C401" s="2" t="s">
        <v>3912</v>
      </c>
      <c r="D401" s="2" t="s">
        <v>3422</v>
      </c>
      <c r="E401" s="2">
        <v>400</v>
      </c>
      <c r="F401" s="1">
        <v>3</v>
      </c>
      <c r="G401" s="1" t="s">
        <v>993</v>
      </c>
      <c r="H401" s="1" t="s">
        <v>1860</v>
      </c>
      <c r="I401" s="1">
        <v>3</v>
      </c>
      <c r="L401" s="1">
        <v>2</v>
      </c>
      <c r="M401" s="2" t="s">
        <v>3747</v>
      </c>
      <c r="N401" s="2" t="s">
        <v>3748</v>
      </c>
      <c r="O401" s="1" t="s">
        <v>6</v>
      </c>
      <c r="P401" s="1" t="s">
        <v>1888</v>
      </c>
      <c r="T401" s="1" t="s">
        <v>4076</v>
      </c>
      <c r="U401" s="1" t="s">
        <v>37</v>
      </c>
      <c r="V401" s="1" t="s">
        <v>1928</v>
      </c>
      <c r="W401" s="1" t="s">
        <v>94</v>
      </c>
      <c r="X401" s="1" t="s">
        <v>4188</v>
      </c>
      <c r="Y401" s="1" t="s">
        <v>1013</v>
      </c>
      <c r="Z401" s="1" t="s">
        <v>2187</v>
      </c>
      <c r="AC401" s="1">
        <v>61</v>
      </c>
      <c r="AD401" s="1" t="s">
        <v>442</v>
      </c>
      <c r="AE401" s="1" t="s">
        <v>2420</v>
      </c>
      <c r="AJ401" s="1" t="s">
        <v>17</v>
      </c>
      <c r="AK401" s="1" t="s">
        <v>2467</v>
      </c>
      <c r="AL401" s="1" t="s">
        <v>100</v>
      </c>
      <c r="AM401" s="1" t="s">
        <v>3468</v>
      </c>
      <c r="AT401" s="1" t="s">
        <v>42</v>
      </c>
      <c r="AU401" s="1" t="s">
        <v>2523</v>
      </c>
      <c r="AV401" s="1" t="s">
        <v>1014</v>
      </c>
      <c r="AW401" s="1" t="s">
        <v>2650</v>
      </c>
      <c r="BG401" s="1" t="s">
        <v>42</v>
      </c>
      <c r="BH401" s="1" t="s">
        <v>2523</v>
      </c>
      <c r="BI401" s="1" t="s">
        <v>1015</v>
      </c>
      <c r="BJ401" s="1" t="s">
        <v>2896</v>
      </c>
      <c r="BK401" s="1" t="s">
        <v>42</v>
      </c>
      <c r="BL401" s="1" t="s">
        <v>2523</v>
      </c>
      <c r="BM401" s="1" t="s">
        <v>1086</v>
      </c>
      <c r="BN401" s="1" t="s">
        <v>3100</v>
      </c>
      <c r="BO401" s="1" t="s">
        <v>42</v>
      </c>
      <c r="BP401" s="1" t="s">
        <v>2523</v>
      </c>
      <c r="BQ401" s="1" t="s">
        <v>1087</v>
      </c>
      <c r="BR401" s="1" t="s">
        <v>4267</v>
      </c>
      <c r="BS401" s="1" t="s">
        <v>485</v>
      </c>
      <c r="BT401" s="1" t="s">
        <v>2474</v>
      </c>
    </row>
    <row r="402" spans="1:72" ht="13.5" customHeight="1">
      <c r="A402" s="6" t="str">
        <f t="shared" si="26"/>
        <v>1837_옥포면_0029</v>
      </c>
      <c r="B402" s="2">
        <v>1837</v>
      </c>
      <c r="C402" s="2" t="s">
        <v>4268</v>
      </c>
      <c r="D402" s="2" t="s">
        <v>3422</v>
      </c>
      <c r="E402" s="2">
        <v>401</v>
      </c>
      <c r="F402" s="1">
        <v>3</v>
      </c>
      <c r="G402" s="1" t="s">
        <v>993</v>
      </c>
      <c r="H402" s="1" t="s">
        <v>1860</v>
      </c>
      <c r="I402" s="1">
        <v>3</v>
      </c>
      <c r="L402" s="1">
        <v>2</v>
      </c>
      <c r="M402" s="2" t="s">
        <v>3747</v>
      </c>
      <c r="N402" s="2" t="s">
        <v>3748</v>
      </c>
      <c r="S402" s="1" t="s">
        <v>48</v>
      </c>
      <c r="T402" s="1" t="s">
        <v>1911</v>
      </c>
      <c r="W402" s="1" t="s">
        <v>337</v>
      </c>
      <c r="X402" s="1" t="s">
        <v>1960</v>
      </c>
      <c r="Y402" s="1" t="s">
        <v>50</v>
      </c>
      <c r="Z402" s="1" t="s">
        <v>1995</v>
      </c>
      <c r="AC402" s="1">
        <v>58</v>
      </c>
      <c r="AD402" s="1" t="s">
        <v>40</v>
      </c>
      <c r="AE402" s="1" t="s">
        <v>2431</v>
      </c>
      <c r="AJ402" s="1" t="s">
        <v>52</v>
      </c>
      <c r="AK402" s="1" t="s">
        <v>2466</v>
      </c>
      <c r="AL402" s="1" t="s">
        <v>209</v>
      </c>
      <c r="AM402" s="1" t="s">
        <v>2475</v>
      </c>
      <c r="AT402" s="1" t="s">
        <v>42</v>
      </c>
      <c r="AU402" s="1" t="s">
        <v>2523</v>
      </c>
      <c r="AV402" s="1" t="s">
        <v>405</v>
      </c>
      <c r="AW402" s="1" t="s">
        <v>2649</v>
      </c>
      <c r="BG402" s="1" t="s">
        <v>42</v>
      </c>
      <c r="BH402" s="1" t="s">
        <v>2523</v>
      </c>
      <c r="BI402" s="1" t="s">
        <v>1088</v>
      </c>
      <c r="BJ402" s="1" t="s">
        <v>2895</v>
      </c>
      <c r="BK402" s="1" t="s">
        <v>42</v>
      </c>
      <c r="BL402" s="1" t="s">
        <v>2523</v>
      </c>
      <c r="BM402" s="1" t="s">
        <v>1089</v>
      </c>
      <c r="BN402" s="1" t="s">
        <v>3099</v>
      </c>
      <c r="BO402" s="1" t="s">
        <v>42</v>
      </c>
      <c r="BP402" s="1" t="s">
        <v>2523</v>
      </c>
      <c r="BQ402" s="1" t="s">
        <v>1090</v>
      </c>
      <c r="BR402" s="1" t="s">
        <v>3287</v>
      </c>
      <c r="BS402" s="1" t="s">
        <v>1091</v>
      </c>
      <c r="BT402" s="1" t="s">
        <v>3397</v>
      </c>
    </row>
    <row r="403" spans="1:31" ht="13.5" customHeight="1">
      <c r="A403" s="6" t="str">
        <f t="shared" si="26"/>
        <v>1837_옥포면_0029</v>
      </c>
      <c r="B403" s="2">
        <v>1837</v>
      </c>
      <c r="C403" s="2" t="s">
        <v>4269</v>
      </c>
      <c r="D403" s="2" t="s">
        <v>3422</v>
      </c>
      <c r="E403" s="2">
        <v>402</v>
      </c>
      <c r="F403" s="1">
        <v>3</v>
      </c>
      <c r="G403" s="1" t="s">
        <v>993</v>
      </c>
      <c r="H403" s="1" t="s">
        <v>1860</v>
      </c>
      <c r="I403" s="1">
        <v>3</v>
      </c>
      <c r="L403" s="1">
        <v>2</v>
      </c>
      <c r="M403" s="2" t="s">
        <v>3747</v>
      </c>
      <c r="N403" s="2" t="s">
        <v>3748</v>
      </c>
      <c r="S403" s="1" t="s">
        <v>59</v>
      </c>
      <c r="T403" s="1" t="s">
        <v>1912</v>
      </c>
      <c r="U403" s="1" t="s">
        <v>37</v>
      </c>
      <c r="V403" s="1" t="s">
        <v>1928</v>
      </c>
      <c r="Y403" s="1" t="s">
        <v>1092</v>
      </c>
      <c r="Z403" s="1" t="s">
        <v>2186</v>
      </c>
      <c r="AC403" s="1">
        <v>42</v>
      </c>
      <c r="AD403" s="1" t="s">
        <v>240</v>
      </c>
      <c r="AE403" s="1" t="s">
        <v>2417</v>
      </c>
    </row>
    <row r="404" spans="1:31" ht="13.5" customHeight="1">
      <c r="A404" s="6" t="str">
        <f t="shared" si="26"/>
        <v>1837_옥포면_0029</v>
      </c>
      <c r="B404" s="2">
        <v>1837</v>
      </c>
      <c r="C404" s="2" t="s">
        <v>4080</v>
      </c>
      <c r="D404" s="2" t="s">
        <v>3422</v>
      </c>
      <c r="E404" s="2">
        <v>403</v>
      </c>
      <c r="F404" s="1">
        <v>3</v>
      </c>
      <c r="G404" s="1" t="s">
        <v>993</v>
      </c>
      <c r="H404" s="1" t="s">
        <v>1860</v>
      </c>
      <c r="I404" s="1">
        <v>3</v>
      </c>
      <c r="L404" s="1">
        <v>2</v>
      </c>
      <c r="M404" s="2" t="s">
        <v>3747</v>
      </c>
      <c r="N404" s="2" t="s">
        <v>3748</v>
      </c>
      <c r="S404" s="1" t="s">
        <v>62</v>
      </c>
      <c r="T404" s="1" t="s">
        <v>1917</v>
      </c>
      <c r="W404" s="1" t="s">
        <v>337</v>
      </c>
      <c r="X404" s="1" t="s">
        <v>1960</v>
      </c>
      <c r="Y404" s="1" t="s">
        <v>50</v>
      </c>
      <c r="Z404" s="1" t="s">
        <v>1995</v>
      </c>
      <c r="AC404" s="1">
        <v>42</v>
      </c>
      <c r="AD404" s="1" t="s">
        <v>240</v>
      </c>
      <c r="AE404" s="1" t="s">
        <v>2417</v>
      </c>
    </row>
    <row r="405" spans="1:31" ht="13.5" customHeight="1">
      <c r="A405" s="6" t="str">
        <f t="shared" si="26"/>
        <v>1837_옥포면_0029</v>
      </c>
      <c r="B405" s="2">
        <v>1837</v>
      </c>
      <c r="C405" s="2" t="s">
        <v>4080</v>
      </c>
      <c r="D405" s="2" t="s">
        <v>3422</v>
      </c>
      <c r="E405" s="2">
        <v>404</v>
      </c>
      <c r="F405" s="1">
        <v>3</v>
      </c>
      <c r="G405" s="1" t="s">
        <v>993</v>
      </c>
      <c r="H405" s="1" t="s">
        <v>1860</v>
      </c>
      <c r="I405" s="1">
        <v>3</v>
      </c>
      <c r="L405" s="1">
        <v>2</v>
      </c>
      <c r="M405" s="2" t="s">
        <v>3747</v>
      </c>
      <c r="N405" s="2" t="s">
        <v>3748</v>
      </c>
      <c r="S405" s="1" t="s">
        <v>517</v>
      </c>
      <c r="T405" s="1" t="s">
        <v>1918</v>
      </c>
      <c r="Y405" s="1" t="s">
        <v>1093</v>
      </c>
      <c r="Z405" s="1" t="s">
        <v>2185</v>
      </c>
      <c r="AC405" s="1">
        <v>11</v>
      </c>
      <c r="AD405" s="1" t="s">
        <v>215</v>
      </c>
      <c r="AE405" s="1" t="s">
        <v>2408</v>
      </c>
    </row>
    <row r="406" spans="1:31" ht="13.5" customHeight="1">
      <c r="A406" s="6" t="str">
        <f t="shared" si="26"/>
        <v>1837_옥포면_0029</v>
      </c>
      <c r="B406" s="2">
        <v>1837</v>
      </c>
      <c r="C406" s="2" t="s">
        <v>4080</v>
      </c>
      <c r="D406" s="2" t="s">
        <v>3422</v>
      </c>
      <c r="E406" s="2">
        <v>405</v>
      </c>
      <c r="F406" s="1">
        <v>3</v>
      </c>
      <c r="G406" s="1" t="s">
        <v>993</v>
      </c>
      <c r="H406" s="1" t="s">
        <v>1860</v>
      </c>
      <c r="I406" s="1">
        <v>3</v>
      </c>
      <c r="L406" s="1">
        <v>2</v>
      </c>
      <c r="M406" s="2" t="s">
        <v>3747</v>
      </c>
      <c r="N406" s="2" t="s">
        <v>3748</v>
      </c>
      <c r="T406" s="1" t="s">
        <v>4190</v>
      </c>
      <c r="U406" s="1" t="s">
        <v>67</v>
      </c>
      <c r="V406" s="1" t="s">
        <v>1927</v>
      </c>
      <c r="Y406" s="1" t="s">
        <v>846</v>
      </c>
      <c r="Z406" s="1" t="s">
        <v>2184</v>
      </c>
      <c r="AC406" s="1">
        <v>70</v>
      </c>
      <c r="AD406" s="1" t="s">
        <v>215</v>
      </c>
      <c r="AE406" s="1" t="s">
        <v>2408</v>
      </c>
    </row>
    <row r="407" spans="1:72" ht="13.5" customHeight="1">
      <c r="A407" s="6" t="str">
        <f t="shared" si="26"/>
        <v>1837_옥포면_0029</v>
      </c>
      <c r="B407" s="2">
        <v>1837</v>
      </c>
      <c r="C407" s="2" t="s">
        <v>4080</v>
      </c>
      <c r="D407" s="2" t="s">
        <v>3422</v>
      </c>
      <c r="E407" s="2">
        <v>406</v>
      </c>
      <c r="F407" s="1">
        <v>3</v>
      </c>
      <c r="G407" s="1" t="s">
        <v>993</v>
      </c>
      <c r="H407" s="1" t="s">
        <v>1860</v>
      </c>
      <c r="I407" s="1">
        <v>3</v>
      </c>
      <c r="L407" s="1">
        <v>3</v>
      </c>
      <c r="M407" s="2" t="s">
        <v>3749</v>
      </c>
      <c r="N407" s="2" t="s">
        <v>3750</v>
      </c>
      <c r="T407" s="1" t="s">
        <v>4270</v>
      </c>
      <c r="U407" s="1" t="s">
        <v>169</v>
      </c>
      <c r="V407" s="1" t="s">
        <v>1929</v>
      </c>
      <c r="W407" s="1" t="s">
        <v>63</v>
      </c>
      <c r="X407" s="1" t="s">
        <v>1965</v>
      </c>
      <c r="Y407" s="1" t="s">
        <v>1094</v>
      </c>
      <c r="Z407" s="1" t="s">
        <v>2183</v>
      </c>
      <c r="AC407" s="1">
        <v>37</v>
      </c>
      <c r="AD407" s="1" t="s">
        <v>163</v>
      </c>
      <c r="AE407" s="1" t="s">
        <v>2427</v>
      </c>
      <c r="AJ407" s="1" t="s">
        <v>17</v>
      </c>
      <c r="AK407" s="1" t="s">
        <v>2467</v>
      </c>
      <c r="AL407" s="1" t="s">
        <v>133</v>
      </c>
      <c r="AM407" s="1" t="s">
        <v>2480</v>
      </c>
      <c r="AT407" s="1" t="s">
        <v>169</v>
      </c>
      <c r="AU407" s="1" t="s">
        <v>1929</v>
      </c>
      <c r="AV407" s="1" t="s">
        <v>1095</v>
      </c>
      <c r="AW407" s="1" t="s">
        <v>2643</v>
      </c>
      <c r="BG407" s="1" t="s">
        <v>169</v>
      </c>
      <c r="BH407" s="1" t="s">
        <v>1929</v>
      </c>
      <c r="BI407" s="1" t="s">
        <v>1096</v>
      </c>
      <c r="BJ407" s="1" t="s">
        <v>2890</v>
      </c>
      <c r="BK407" s="1" t="s">
        <v>169</v>
      </c>
      <c r="BL407" s="1" t="s">
        <v>1929</v>
      </c>
      <c r="BM407" s="1" t="s">
        <v>152</v>
      </c>
      <c r="BN407" s="1" t="s">
        <v>3094</v>
      </c>
      <c r="BO407" s="1" t="s">
        <v>169</v>
      </c>
      <c r="BP407" s="1" t="s">
        <v>1929</v>
      </c>
      <c r="BQ407" s="1" t="s">
        <v>1097</v>
      </c>
      <c r="BR407" s="1" t="s">
        <v>3565</v>
      </c>
      <c r="BS407" s="1" t="s">
        <v>58</v>
      </c>
      <c r="BT407" s="1" t="s">
        <v>2461</v>
      </c>
    </row>
    <row r="408" spans="1:72" ht="13.5" customHeight="1">
      <c r="A408" s="6" t="str">
        <f t="shared" si="26"/>
        <v>1837_옥포면_0029</v>
      </c>
      <c r="B408" s="2">
        <v>1837</v>
      </c>
      <c r="C408" s="2" t="s">
        <v>4006</v>
      </c>
      <c r="D408" s="2" t="s">
        <v>3422</v>
      </c>
      <c r="E408" s="2">
        <v>407</v>
      </c>
      <c r="F408" s="1">
        <v>3</v>
      </c>
      <c r="G408" s="1" t="s">
        <v>993</v>
      </c>
      <c r="H408" s="1" t="s">
        <v>1860</v>
      </c>
      <c r="I408" s="1">
        <v>3</v>
      </c>
      <c r="L408" s="1">
        <v>3</v>
      </c>
      <c r="M408" s="2" t="s">
        <v>3749</v>
      </c>
      <c r="N408" s="2" t="s">
        <v>3750</v>
      </c>
      <c r="S408" s="1" t="s">
        <v>48</v>
      </c>
      <c r="T408" s="1" t="s">
        <v>1911</v>
      </c>
      <c r="W408" s="1" t="s">
        <v>798</v>
      </c>
      <c r="X408" s="1" t="s">
        <v>1967</v>
      </c>
      <c r="Y408" s="1" t="s">
        <v>10</v>
      </c>
      <c r="Z408" s="1" t="s">
        <v>1981</v>
      </c>
      <c r="AC408" s="1">
        <v>27</v>
      </c>
      <c r="AD408" s="1" t="s">
        <v>186</v>
      </c>
      <c r="AE408" s="1" t="s">
        <v>2429</v>
      </c>
      <c r="AJ408" s="1" t="s">
        <v>17</v>
      </c>
      <c r="AK408" s="1" t="s">
        <v>2467</v>
      </c>
      <c r="AL408" s="1" t="s">
        <v>1098</v>
      </c>
      <c r="AM408" s="1" t="s">
        <v>2481</v>
      </c>
      <c r="AT408" s="1" t="s">
        <v>169</v>
      </c>
      <c r="AU408" s="1" t="s">
        <v>1929</v>
      </c>
      <c r="AV408" s="1" t="s">
        <v>1099</v>
      </c>
      <c r="AW408" s="1" t="s">
        <v>2648</v>
      </c>
      <c r="BG408" s="1" t="s">
        <v>169</v>
      </c>
      <c r="BH408" s="1" t="s">
        <v>1929</v>
      </c>
      <c r="BI408" s="1" t="s">
        <v>1100</v>
      </c>
      <c r="BJ408" s="1" t="s">
        <v>2894</v>
      </c>
      <c r="BK408" s="1" t="s">
        <v>169</v>
      </c>
      <c r="BL408" s="1" t="s">
        <v>1929</v>
      </c>
      <c r="BM408" s="1" t="s">
        <v>1101</v>
      </c>
      <c r="BN408" s="1" t="s">
        <v>3098</v>
      </c>
      <c r="BO408" s="1" t="s">
        <v>169</v>
      </c>
      <c r="BP408" s="1" t="s">
        <v>1929</v>
      </c>
      <c r="BQ408" s="1" t="s">
        <v>1102</v>
      </c>
      <c r="BR408" s="1" t="s">
        <v>4271</v>
      </c>
      <c r="BS408" s="1" t="s">
        <v>154</v>
      </c>
      <c r="BT408" s="1" t="s">
        <v>2516</v>
      </c>
    </row>
    <row r="409" spans="1:31" ht="13.5" customHeight="1">
      <c r="A409" s="6" t="str">
        <f t="shared" si="26"/>
        <v>1837_옥포면_0029</v>
      </c>
      <c r="B409" s="2">
        <v>1837</v>
      </c>
      <c r="C409" s="2" t="s">
        <v>4272</v>
      </c>
      <c r="D409" s="2" t="s">
        <v>3422</v>
      </c>
      <c r="E409" s="2">
        <v>408</v>
      </c>
      <c r="F409" s="1">
        <v>3</v>
      </c>
      <c r="G409" s="1" t="s">
        <v>993</v>
      </c>
      <c r="H409" s="1" t="s">
        <v>1860</v>
      </c>
      <c r="I409" s="1">
        <v>3</v>
      </c>
      <c r="L409" s="1">
        <v>3</v>
      </c>
      <c r="M409" s="2" t="s">
        <v>3749</v>
      </c>
      <c r="N409" s="2" t="s">
        <v>3750</v>
      </c>
      <c r="S409" s="1" t="s">
        <v>59</v>
      </c>
      <c r="T409" s="1" t="s">
        <v>1912</v>
      </c>
      <c r="Y409" s="1" t="s">
        <v>1103</v>
      </c>
      <c r="Z409" s="1" t="s">
        <v>2182</v>
      </c>
      <c r="AC409" s="1">
        <v>16</v>
      </c>
      <c r="AD409" s="1" t="s">
        <v>353</v>
      </c>
      <c r="AE409" s="1" t="s">
        <v>2399</v>
      </c>
    </row>
    <row r="410" spans="1:31" ht="13.5" customHeight="1">
      <c r="A410" s="6" t="str">
        <f t="shared" si="26"/>
        <v>1837_옥포면_0029</v>
      </c>
      <c r="B410" s="2">
        <v>1837</v>
      </c>
      <c r="C410" s="2" t="s">
        <v>4273</v>
      </c>
      <c r="D410" s="2" t="s">
        <v>3422</v>
      </c>
      <c r="E410" s="2">
        <v>409</v>
      </c>
      <c r="F410" s="1">
        <v>3</v>
      </c>
      <c r="G410" s="1" t="s">
        <v>993</v>
      </c>
      <c r="H410" s="1" t="s">
        <v>1860</v>
      </c>
      <c r="I410" s="1">
        <v>3</v>
      </c>
      <c r="L410" s="1">
        <v>3</v>
      </c>
      <c r="M410" s="2" t="s">
        <v>3749</v>
      </c>
      <c r="N410" s="2" t="s">
        <v>3750</v>
      </c>
      <c r="T410" s="1" t="s">
        <v>4274</v>
      </c>
      <c r="U410" s="1" t="s">
        <v>67</v>
      </c>
      <c r="V410" s="1" t="s">
        <v>1927</v>
      </c>
      <c r="Y410" s="1" t="s">
        <v>1104</v>
      </c>
      <c r="Z410" s="1" t="s">
        <v>2181</v>
      </c>
      <c r="AC410" s="1">
        <v>15</v>
      </c>
      <c r="AD410" s="1" t="s">
        <v>66</v>
      </c>
      <c r="AE410" s="1" t="s">
        <v>2419</v>
      </c>
    </row>
    <row r="411" spans="1:72" ht="13.5" customHeight="1">
      <c r="A411" s="6" t="str">
        <f t="shared" si="26"/>
        <v>1837_옥포면_0029</v>
      </c>
      <c r="B411" s="2">
        <v>1837</v>
      </c>
      <c r="C411" s="2" t="s">
        <v>4273</v>
      </c>
      <c r="D411" s="2" t="s">
        <v>3422</v>
      </c>
      <c r="E411" s="2">
        <v>410</v>
      </c>
      <c r="F411" s="1">
        <v>3</v>
      </c>
      <c r="G411" s="1" t="s">
        <v>993</v>
      </c>
      <c r="H411" s="1" t="s">
        <v>1860</v>
      </c>
      <c r="I411" s="1">
        <v>3</v>
      </c>
      <c r="L411" s="1">
        <v>4</v>
      </c>
      <c r="M411" s="2" t="s">
        <v>1079</v>
      </c>
      <c r="N411" s="2" t="s">
        <v>1875</v>
      </c>
      <c r="T411" s="1" t="s">
        <v>4275</v>
      </c>
      <c r="U411" s="1" t="s">
        <v>1105</v>
      </c>
      <c r="V411" s="1" t="s">
        <v>1945</v>
      </c>
      <c r="W411" s="1" t="s">
        <v>304</v>
      </c>
      <c r="X411" s="1" t="s">
        <v>1970</v>
      </c>
      <c r="Y411" s="1" t="s">
        <v>1106</v>
      </c>
      <c r="Z411" s="1" t="s">
        <v>2180</v>
      </c>
      <c r="AC411" s="1">
        <v>57</v>
      </c>
      <c r="AD411" s="1" t="s">
        <v>547</v>
      </c>
      <c r="AE411" s="1" t="s">
        <v>2415</v>
      </c>
      <c r="AJ411" s="1" t="s">
        <v>17</v>
      </c>
      <c r="AK411" s="1" t="s">
        <v>2467</v>
      </c>
      <c r="AL411" s="1" t="s">
        <v>176</v>
      </c>
      <c r="AM411" s="1" t="s">
        <v>2499</v>
      </c>
      <c r="AT411" s="1" t="s">
        <v>1105</v>
      </c>
      <c r="AU411" s="1" t="s">
        <v>1945</v>
      </c>
      <c r="AV411" s="1" t="s">
        <v>1107</v>
      </c>
      <c r="AW411" s="1" t="s">
        <v>2647</v>
      </c>
      <c r="BG411" s="1" t="s">
        <v>1105</v>
      </c>
      <c r="BH411" s="1" t="s">
        <v>1945</v>
      </c>
      <c r="BI411" s="1" t="s">
        <v>1108</v>
      </c>
      <c r="BJ411" s="1" t="s">
        <v>2578</v>
      </c>
      <c r="BK411" s="1" t="s">
        <v>1105</v>
      </c>
      <c r="BL411" s="1" t="s">
        <v>1945</v>
      </c>
      <c r="BM411" s="1" t="s">
        <v>1109</v>
      </c>
      <c r="BN411" s="1" t="s">
        <v>3097</v>
      </c>
      <c r="BO411" s="1" t="s">
        <v>241</v>
      </c>
      <c r="BP411" s="1" t="s">
        <v>2524</v>
      </c>
      <c r="BQ411" s="1" t="s">
        <v>1110</v>
      </c>
      <c r="BR411" s="1" t="s">
        <v>3507</v>
      </c>
      <c r="BS411" s="1" t="s">
        <v>100</v>
      </c>
      <c r="BT411" s="1" t="s">
        <v>3468</v>
      </c>
    </row>
    <row r="412" spans="1:33" ht="13.5" customHeight="1">
      <c r="A412" s="6" t="str">
        <f t="shared" si="26"/>
        <v>1837_옥포면_0029</v>
      </c>
      <c r="B412" s="2">
        <v>1837</v>
      </c>
      <c r="C412" s="2" t="s">
        <v>4276</v>
      </c>
      <c r="D412" s="2" t="s">
        <v>3422</v>
      </c>
      <c r="E412" s="2">
        <v>411</v>
      </c>
      <c r="F412" s="1">
        <v>3</v>
      </c>
      <c r="G412" s="1" t="s">
        <v>993</v>
      </c>
      <c r="H412" s="1" t="s">
        <v>1860</v>
      </c>
      <c r="I412" s="1">
        <v>3</v>
      </c>
      <c r="L412" s="1">
        <v>4</v>
      </c>
      <c r="M412" s="2" t="s">
        <v>1079</v>
      </c>
      <c r="N412" s="2" t="s">
        <v>1875</v>
      </c>
      <c r="S412" s="1" t="s">
        <v>48</v>
      </c>
      <c r="T412" s="1" t="s">
        <v>1911</v>
      </c>
      <c r="W412" s="1" t="s">
        <v>94</v>
      </c>
      <c r="X412" s="1" t="s">
        <v>4277</v>
      </c>
      <c r="Y412" s="1" t="s">
        <v>246</v>
      </c>
      <c r="Z412" s="1" t="s">
        <v>2027</v>
      </c>
      <c r="AF412" s="1" t="s">
        <v>287</v>
      </c>
      <c r="AG412" s="1" t="s">
        <v>1971</v>
      </c>
    </row>
    <row r="413" spans="1:31" ht="13.5" customHeight="1">
      <c r="A413" s="6" t="str">
        <f t="shared" si="26"/>
        <v>1837_옥포면_0029</v>
      </c>
      <c r="B413" s="2">
        <v>1837</v>
      </c>
      <c r="C413" s="2" t="s">
        <v>3941</v>
      </c>
      <c r="D413" s="2" t="s">
        <v>3422</v>
      </c>
      <c r="E413" s="2">
        <v>412</v>
      </c>
      <c r="F413" s="1">
        <v>3</v>
      </c>
      <c r="G413" s="1" t="s">
        <v>993</v>
      </c>
      <c r="H413" s="1" t="s">
        <v>1860</v>
      </c>
      <c r="I413" s="1">
        <v>3</v>
      </c>
      <c r="L413" s="1">
        <v>4</v>
      </c>
      <c r="M413" s="2" t="s">
        <v>1079</v>
      </c>
      <c r="N413" s="2" t="s">
        <v>1875</v>
      </c>
      <c r="S413" s="1" t="s">
        <v>315</v>
      </c>
      <c r="T413" s="1" t="s">
        <v>1913</v>
      </c>
      <c r="AC413" s="1">
        <v>11</v>
      </c>
      <c r="AD413" s="1" t="s">
        <v>377</v>
      </c>
      <c r="AE413" s="1" t="s">
        <v>2447</v>
      </c>
    </row>
    <row r="414" spans="1:31" ht="13.5" customHeight="1">
      <c r="A414" s="6" t="str">
        <f t="shared" si="26"/>
        <v>1837_옥포면_0029</v>
      </c>
      <c r="B414" s="2">
        <v>1837</v>
      </c>
      <c r="C414" s="2" t="s">
        <v>3941</v>
      </c>
      <c r="D414" s="2" t="s">
        <v>3422</v>
      </c>
      <c r="E414" s="2">
        <v>413</v>
      </c>
      <c r="F414" s="1">
        <v>3</v>
      </c>
      <c r="G414" s="1" t="s">
        <v>993</v>
      </c>
      <c r="H414" s="1" t="s">
        <v>1860</v>
      </c>
      <c r="I414" s="1">
        <v>3</v>
      </c>
      <c r="L414" s="1">
        <v>4</v>
      </c>
      <c r="M414" s="2" t="s">
        <v>1079</v>
      </c>
      <c r="N414" s="2" t="s">
        <v>1875</v>
      </c>
      <c r="S414" s="1" t="s">
        <v>315</v>
      </c>
      <c r="T414" s="1" t="s">
        <v>1913</v>
      </c>
      <c r="AC414" s="1">
        <v>8</v>
      </c>
      <c r="AD414" s="1" t="s">
        <v>393</v>
      </c>
      <c r="AE414" s="1" t="s">
        <v>2452</v>
      </c>
    </row>
    <row r="415" spans="1:72" ht="13.5" customHeight="1">
      <c r="A415" s="6" t="str">
        <f t="shared" si="26"/>
        <v>1837_옥포면_0029</v>
      </c>
      <c r="B415" s="2">
        <v>1837</v>
      </c>
      <c r="C415" s="2" t="s">
        <v>3941</v>
      </c>
      <c r="D415" s="2" t="s">
        <v>3422</v>
      </c>
      <c r="E415" s="2">
        <v>414</v>
      </c>
      <c r="F415" s="1">
        <v>3</v>
      </c>
      <c r="G415" s="1" t="s">
        <v>993</v>
      </c>
      <c r="H415" s="1" t="s">
        <v>1860</v>
      </c>
      <c r="I415" s="1">
        <v>3</v>
      </c>
      <c r="L415" s="1">
        <v>5</v>
      </c>
      <c r="M415" s="2" t="s">
        <v>3751</v>
      </c>
      <c r="N415" s="2" t="s">
        <v>3752</v>
      </c>
      <c r="T415" s="1" t="s">
        <v>4278</v>
      </c>
      <c r="U415" s="1" t="s">
        <v>37</v>
      </c>
      <c r="V415" s="1" t="s">
        <v>1928</v>
      </c>
      <c r="W415" s="1" t="s">
        <v>94</v>
      </c>
      <c r="X415" s="1" t="s">
        <v>4279</v>
      </c>
      <c r="Y415" s="1" t="s">
        <v>873</v>
      </c>
      <c r="Z415" s="1" t="s">
        <v>2179</v>
      </c>
      <c r="AC415" s="1">
        <v>37</v>
      </c>
      <c r="AD415" s="1" t="s">
        <v>163</v>
      </c>
      <c r="AE415" s="1" t="s">
        <v>2427</v>
      </c>
      <c r="AJ415" s="1" t="s">
        <v>17</v>
      </c>
      <c r="AK415" s="1" t="s">
        <v>2467</v>
      </c>
      <c r="AL415" s="1" t="s">
        <v>100</v>
      </c>
      <c r="AM415" s="1" t="s">
        <v>3468</v>
      </c>
      <c r="AT415" s="1" t="s">
        <v>42</v>
      </c>
      <c r="AU415" s="1" t="s">
        <v>2523</v>
      </c>
      <c r="AV415" s="1" t="s">
        <v>1111</v>
      </c>
      <c r="AW415" s="1" t="s">
        <v>2581</v>
      </c>
      <c r="BG415" s="1" t="s">
        <v>42</v>
      </c>
      <c r="BH415" s="1" t="s">
        <v>2523</v>
      </c>
      <c r="BI415" s="1" t="s">
        <v>1112</v>
      </c>
      <c r="BJ415" s="1" t="s">
        <v>2813</v>
      </c>
      <c r="BK415" s="1" t="s">
        <v>42</v>
      </c>
      <c r="BL415" s="1" t="s">
        <v>2523</v>
      </c>
      <c r="BM415" s="1" t="s">
        <v>1113</v>
      </c>
      <c r="BN415" s="1" t="s">
        <v>3043</v>
      </c>
      <c r="BO415" s="1" t="s">
        <v>42</v>
      </c>
      <c r="BP415" s="1" t="s">
        <v>2523</v>
      </c>
      <c r="BQ415" s="1" t="s">
        <v>1114</v>
      </c>
      <c r="BR415" s="1" t="s">
        <v>3240</v>
      </c>
      <c r="BS415" s="1" t="s">
        <v>1098</v>
      </c>
      <c r="BT415" s="1" t="s">
        <v>2481</v>
      </c>
    </row>
    <row r="416" spans="1:31" ht="13.5" customHeight="1">
      <c r="A416" s="6" t="str">
        <f aca="true" t="shared" si="27" ref="A416:A432">HYPERLINK("http://kyu.snu.ac.kr/sdhj/index.jsp?type=hj/GK14719_00IH_0001_0030.jpg","1837_옥포면_0030")</f>
        <v>1837_옥포면_0030</v>
      </c>
      <c r="B416" s="2">
        <v>1837</v>
      </c>
      <c r="C416" s="2" t="s">
        <v>3904</v>
      </c>
      <c r="D416" s="2" t="s">
        <v>3422</v>
      </c>
      <c r="E416" s="2">
        <v>415</v>
      </c>
      <c r="F416" s="1">
        <v>3</v>
      </c>
      <c r="G416" s="1" t="s">
        <v>993</v>
      </c>
      <c r="H416" s="1" t="s">
        <v>1860</v>
      </c>
      <c r="I416" s="1">
        <v>3</v>
      </c>
      <c r="L416" s="1">
        <v>5</v>
      </c>
      <c r="M416" s="2" t="s">
        <v>3751</v>
      </c>
      <c r="N416" s="2" t="s">
        <v>3752</v>
      </c>
      <c r="S416" s="1" t="s">
        <v>111</v>
      </c>
      <c r="T416" s="1" t="s">
        <v>1916</v>
      </c>
      <c r="W416" s="1" t="s">
        <v>798</v>
      </c>
      <c r="X416" s="1" t="s">
        <v>1967</v>
      </c>
      <c r="Y416" s="1" t="s">
        <v>50</v>
      </c>
      <c r="Z416" s="1" t="s">
        <v>1995</v>
      </c>
      <c r="AC416" s="1">
        <v>74</v>
      </c>
      <c r="AD416" s="1" t="s">
        <v>519</v>
      </c>
      <c r="AE416" s="1" t="s">
        <v>2444</v>
      </c>
    </row>
    <row r="417" spans="1:72" ht="13.5" customHeight="1">
      <c r="A417" s="6" t="str">
        <f t="shared" si="27"/>
        <v>1837_옥포면_0030</v>
      </c>
      <c r="B417" s="2">
        <v>1837</v>
      </c>
      <c r="C417" s="2" t="s">
        <v>4280</v>
      </c>
      <c r="D417" s="2" t="s">
        <v>3422</v>
      </c>
      <c r="E417" s="2">
        <v>416</v>
      </c>
      <c r="F417" s="1">
        <v>3</v>
      </c>
      <c r="G417" s="1" t="s">
        <v>993</v>
      </c>
      <c r="H417" s="1" t="s">
        <v>1860</v>
      </c>
      <c r="I417" s="1">
        <v>3</v>
      </c>
      <c r="L417" s="1">
        <v>5</v>
      </c>
      <c r="M417" s="2" t="s">
        <v>3751</v>
      </c>
      <c r="N417" s="2" t="s">
        <v>3752</v>
      </c>
      <c r="S417" s="1" t="s">
        <v>48</v>
      </c>
      <c r="T417" s="1" t="s">
        <v>1911</v>
      </c>
      <c r="W417" s="1" t="s">
        <v>1066</v>
      </c>
      <c r="X417" s="1" t="s">
        <v>1978</v>
      </c>
      <c r="Y417" s="1" t="s">
        <v>10</v>
      </c>
      <c r="Z417" s="1" t="s">
        <v>1981</v>
      </c>
      <c r="AC417" s="1">
        <v>37</v>
      </c>
      <c r="AD417" s="1" t="s">
        <v>163</v>
      </c>
      <c r="AE417" s="1" t="s">
        <v>2427</v>
      </c>
      <c r="AJ417" s="1" t="s">
        <v>52</v>
      </c>
      <c r="AK417" s="1" t="s">
        <v>2466</v>
      </c>
      <c r="AL417" s="1" t="s">
        <v>389</v>
      </c>
      <c r="AM417" s="1" t="s">
        <v>2503</v>
      </c>
      <c r="AT417" s="1" t="s">
        <v>42</v>
      </c>
      <c r="AU417" s="1" t="s">
        <v>2523</v>
      </c>
      <c r="AV417" s="1" t="s">
        <v>1115</v>
      </c>
      <c r="AW417" s="1" t="s">
        <v>2646</v>
      </c>
      <c r="BG417" s="1" t="s">
        <v>42</v>
      </c>
      <c r="BH417" s="1" t="s">
        <v>2523</v>
      </c>
      <c r="BI417" s="1" t="s">
        <v>183</v>
      </c>
      <c r="BJ417" s="1" t="s">
        <v>2893</v>
      </c>
      <c r="BK417" s="1" t="s">
        <v>42</v>
      </c>
      <c r="BL417" s="1" t="s">
        <v>2523</v>
      </c>
      <c r="BM417" s="1" t="s">
        <v>1116</v>
      </c>
      <c r="BN417" s="1" t="s">
        <v>3096</v>
      </c>
      <c r="BO417" s="1" t="s">
        <v>42</v>
      </c>
      <c r="BP417" s="1" t="s">
        <v>2523</v>
      </c>
      <c r="BQ417" s="1" t="s">
        <v>1117</v>
      </c>
      <c r="BR417" s="1" t="s">
        <v>3286</v>
      </c>
      <c r="BS417" s="1" t="s">
        <v>164</v>
      </c>
      <c r="BT417" s="1" t="s">
        <v>2469</v>
      </c>
    </row>
    <row r="418" spans="1:31" ht="13.5" customHeight="1">
      <c r="A418" s="6" t="str">
        <f t="shared" si="27"/>
        <v>1837_옥포면_0030</v>
      </c>
      <c r="B418" s="2">
        <v>1837</v>
      </c>
      <c r="C418" s="2" t="s">
        <v>4276</v>
      </c>
      <c r="D418" s="2" t="s">
        <v>3422</v>
      </c>
      <c r="E418" s="2">
        <v>417</v>
      </c>
      <c r="F418" s="1">
        <v>3</v>
      </c>
      <c r="G418" s="1" t="s">
        <v>993</v>
      </c>
      <c r="H418" s="1" t="s">
        <v>1860</v>
      </c>
      <c r="I418" s="1">
        <v>3</v>
      </c>
      <c r="L418" s="1">
        <v>5</v>
      </c>
      <c r="M418" s="2" t="s">
        <v>3751</v>
      </c>
      <c r="N418" s="2" t="s">
        <v>3752</v>
      </c>
      <c r="S418" s="1" t="s">
        <v>583</v>
      </c>
      <c r="T418" s="1" t="s">
        <v>1915</v>
      </c>
      <c r="Y418" s="1" t="s">
        <v>1118</v>
      </c>
      <c r="Z418" s="1" t="s">
        <v>2069</v>
      </c>
      <c r="AC418" s="1">
        <v>31</v>
      </c>
      <c r="AD418" s="1" t="s">
        <v>267</v>
      </c>
      <c r="AE418" s="1" t="s">
        <v>2416</v>
      </c>
    </row>
    <row r="419" spans="1:31" ht="13.5" customHeight="1">
      <c r="A419" s="6" t="str">
        <f t="shared" si="27"/>
        <v>1837_옥포면_0030</v>
      </c>
      <c r="B419" s="2">
        <v>1837</v>
      </c>
      <c r="C419" s="2" t="s">
        <v>4280</v>
      </c>
      <c r="D419" s="2" t="s">
        <v>3422</v>
      </c>
      <c r="E419" s="2">
        <v>418</v>
      </c>
      <c r="F419" s="1">
        <v>3</v>
      </c>
      <c r="G419" s="1" t="s">
        <v>993</v>
      </c>
      <c r="H419" s="1" t="s">
        <v>1860</v>
      </c>
      <c r="I419" s="1">
        <v>3</v>
      </c>
      <c r="L419" s="1">
        <v>5</v>
      </c>
      <c r="M419" s="2" t="s">
        <v>3751</v>
      </c>
      <c r="N419" s="2" t="s">
        <v>3752</v>
      </c>
      <c r="S419" s="1" t="s">
        <v>1119</v>
      </c>
      <c r="T419" s="1" t="s">
        <v>1914</v>
      </c>
      <c r="W419" s="1" t="s">
        <v>49</v>
      </c>
      <c r="X419" s="1" t="s">
        <v>1966</v>
      </c>
      <c r="Y419" s="1" t="s">
        <v>50</v>
      </c>
      <c r="Z419" s="1" t="s">
        <v>1995</v>
      </c>
      <c r="AC419" s="1">
        <v>31</v>
      </c>
      <c r="AD419" s="1" t="s">
        <v>267</v>
      </c>
      <c r="AE419" s="1" t="s">
        <v>2416</v>
      </c>
    </row>
    <row r="420" spans="1:31" ht="13.5" customHeight="1">
      <c r="A420" s="6" t="str">
        <f t="shared" si="27"/>
        <v>1837_옥포면_0030</v>
      </c>
      <c r="B420" s="2">
        <v>1837</v>
      </c>
      <c r="C420" s="2" t="s">
        <v>4280</v>
      </c>
      <c r="D420" s="2" t="s">
        <v>3422</v>
      </c>
      <c r="E420" s="2">
        <v>419</v>
      </c>
      <c r="F420" s="1">
        <v>3</v>
      </c>
      <c r="G420" s="1" t="s">
        <v>993</v>
      </c>
      <c r="H420" s="1" t="s">
        <v>1860</v>
      </c>
      <c r="I420" s="1">
        <v>3</v>
      </c>
      <c r="L420" s="1">
        <v>5</v>
      </c>
      <c r="M420" s="2" t="s">
        <v>3751</v>
      </c>
      <c r="N420" s="2" t="s">
        <v>3752</v>
      </c>
      <c r="S420" s="1" t="s">
        <v>59</v>
      </c>
      <c r="T420" s="1" t="s">
        <v>1912</v>
      </c>
      <c r="Y420" s="1" t="s">
        <v>1120</v>
      </c>
      <c r="Z420" s="1" t="s">
        <v>2178</v>
      </c>
      <c r="AC420" s="1">
        <v>22</v>
      </c>
      <c r="AD420" s="1" t="s">
        <v>290</v>
      </c>
      <c r="AE420" s="1" t="s">
        <v>2411</v>
      </c>
    </row>
    <row r="421" spans="1:31" ht="13.5" customHeight="1">
      <c r="A421" s="6" t="str">
        <f t="shared" si="27"/>
        <v>1837_옥포면_0030</v>
      </c>
      <c r="B421" s="2">
        <v>1837</v>
      </c>
      <c r="C421" s="2" t="s">
        <v>4280</v>
      </c>
      <c r="D421" s="2" t="s">
        <v>3422</v>
      </c>
      <c r="E421" s="2">
        <v>420</v>
      </c>
      <c r="F421" s="1">
        <v>3</v>
      </c>
      <c r="G421" s="1" t="s">
        <v>993</v>
      </c>
      <c r="H421" s="1" t="s">
        <v>1860</v>
      </c>
      <c r="I421" s="1">
        <v>3</v>
      </c>
      <c r="L421" s="1">
        <v>5</v>
      </c>
      <c r="M421" s="2" t="s">
        <v>3751</v>
      </c>
      <c r="N421" s="2" t="s">
        <v>3752</v>
      </c>
      <c r="S421" s="1" t="s">
        <v>62</v>
      </c>
      <c r="T421" s="1" t="s">
        <v>1917</v>
      </c>
      <c r="W421" s="1" t="s">
        <v>88</v>
      </c>
      <c r="X421" s="1" t="s">
        <v>4281</v>
      </c>
      <c r="Y421" s="1" t="s">
        <v>50</v>
      </c>
      <c r="Z421" s="1" t="s">
        <v>1995</v>
      </c>
      <c r="AC421" s="1">
        <v>21</v>
      </c>
      <c r="AD421" s="1" t="s">
        <v>125</v>
      </c>
      <c r="AE421" s="1" t="s">
        <v>2405</v>
      </c>
    </row>
    <row r="422" spans="1:31" ht="13.5" customHeight="1">
      <c r="A422" s="6" t="str">
        <f t="shared" si="27"/>
        <v>1837_옥포면_0030</v>
      </c>
      <c r="B422" s="2">
        <v>1837</v>
      </c>
      <c r="C422" s="2" t="s">
        <v>4280</v>
      </c>
      <c r="D422" s="2" t="s">
        <v>3422</v>
      </c>
      <c r="E422" s="2">
        <v>421</v>
      </c>
      <c r="F422" s="1">
        <v>3</v>
      </c>
      <c r="G422" s="1" t="s">
        <v>993</v>
      </c>
      <c r="H422" s="1" t="s">
        <v>1860</v>
      </c>
      <c r="I422" s="1">
        <v>3</v>
      </c>
      <c r="L422" s="1">
        <v>5</v>
      </c>
      <c r="M422" s="2" t="s">
        <v>3751</v>
      </c>
      <c r="N422" s="2" t="s">
        <v>3752</v>
      </c>
      <c r="T422" s="1" t="s">
        <v>4282</v>
      </c>
      <c r="U422" s="1" t="s">
        <v>67</v>
      </c>
      <c r="V422" s="1" t="s">
        <v>1927</v>
      </c>
      <c r="Y422" s="1" t="s">
        <v>1121</v>
      </c>
      <c r="Z422" s="1" t="s">
        <v>2177</v>
      </c>
      <c r="AC422" s="1">
        <v>74</v>
      </c>
      <c r="AD422" s="1" t="s">
        <v>519</v>
      </c>
      <c r="AE422" s="1" t="s">
        <v>2444</v>
      </c>
    </row>
    <row r="423" spans="1:72" ht="13.5" customHeight="1">
      <c r="A423" s="6" t="str">
        <f t="shared" si="27"/>
        <v>1837_옥포면_0030</v>
      </c>
      <c r="B423" s="2">
        <v>1837</v>
      </c>
      <c r="C423" s="2" t="s">
        <v>4280</v>
      </c>
      <c r="D423" s="2" t="s">
        <v>3422</v>
      </c>
      <c r="E423" s="2">
        <v>422</v>
      </c>
      <c r="F423" s="1">
        <v>3</v>
      </c>
      <c r="G423" s="1" t="s">
        <v>993</v>
      </c>
      <c r="H423" s="1" t="s">
        <v>1860</v>
      </c>
      <c r="I423" s="1">
        <v>4</v>
      </c>
      <c r="J423" s="1" t="s">
        <v>1122</v>
      </c>
      <c r="K423" s="1" t="s">
        <v>1874</v>
      </c>
      <c r="L423" s="1">
        <v>1</v>
      </c>
      <c r="M423" s="2" t="s">
        <v>4283</v>
      </c>
      <c r="N423" s="2" t="s">
        <v>3753</v>
      </c>
      <c r="T423" s="1" t="s">
        <v>4284</v>
      </c>
      <c r="U423" s="1" t="s">
        <v>37</v>
      </c>
      <c r="V423" s="1" t="s">
        <v>1928</v>
      </c>
      <c r="W423" s="1" t="s">
        <v>224</v>
      </c>
      <c r="X423" s="1" t="s">
        <v>1954</v>
      </c>
      <c r="Y423" s="1" t="s">
        <v>3414</v>
      </c>
      <c r="Z423" s="1" t="s">
        <v>2176</v>
      </c>
      <c r="AC423" s="1">
        <v>36</v>
      </c>
      <c r="AD423" s="1" t="s">
        <v>516</v>
      </c>
      <c r="AE423" s="1" t="s">
        <v>2055</v>
      </c>
      <c r="AJ423" s="1" t="s">
        <v>17</v>
      </c>
      <c r="AK423" s="1" t="s">
        <v>2467</v>
      </c>
      <c r="AL423" s="1" t="s">
        <v>139</v>
      </c>
      <c r="AM423" s="1" t="s">
        <v>2468</v>
      </c>
      <c r="AT423" s="1" t="s">
        <v>42</v>
      </c>
      <c r="AU423" s="1" t="s">
        <v>2523</v>
      </c>
      <c r="AV423" s="1" t="s">
        <v>1123</v>
      </c>
      <c r="AW423" s="1" t="s">
        <v>3446</v>
      </c>
      <c r="BG423" s="1" t="s">
        <v>42</v>
      </c>
      <c r="BH423" s="1" t="s">
        <v>2523</v>
      </c>
      <c r="BI423" s="1" t="s">
        <v>1124</v>
      </c>
      <c r="BJ423" s="1" t="s">
        <v>2629</v>
      </c>
      <c r="BK423" s="1" t="s">
        <v>42</v>
      </c>
      <c r="BL423" s="1" t="s">
        <v>2523</v>
      </c>
      <c r="BM423" s="1" t="s">
        <v>1125</v>
      </c>
      <c r="BN423" s="1" t="s">
        <v>2876</v>
      </c>
      <c r="BO423" s="1" t="s">
        <v>42</v>
      </c>
      <c r="BP423" s="1" t="s">
        <v>2523</v>
      </c>
      <c r="BQ423" s="1" t="s">
        <v>1126</v>
      </c>
      <c r="BR423" s="1" t="s">
        <v>3285</v>
      </c>
      <c r="BS423" s="1" t="s">
        <v>485</v>
      </c>
      <c r="BT423" s="1" t="s">
        <v>2474</v>
      </c>
    </row>
    <row r="424" spans="1:72" ht="13.5" customHeight="1">
      <c r="A424" s="6" t="str">
        <f t="shared" si="27"/>
        <v>1837_옥포면_0030</v>
      </c>
      <c r="B424" s="2">
        <v>1837</v>
      </c>
      <c r="C424" s="2" t="s">
        <v>4285</v>
      </c>
      <c r="D424" s="2" t="s">
        <v>3422</v>
      </c>
      <c r="E424" s="2">
        <v>423</v>
      </c>
      <c r="F424" s="1">
        <v>3</v>
      </c>
      <c r="G424" s="1" t="s">
        <v>993</v>
      </c>
      <c r="H424" s="1" t="s">
        <v>1860</v>
      </c>
      <c r="I424" s="1">
        <v>4</v>
      </c>
      <c r="L424" s="1">
        <v>1</v>
      </c>
      <c r="M424" s="2" t="s">
        <v>4283</v>
      </c>
      <c r="N424" s="2" t="s">
        <v>3753</v>
      </c>
      <c r="S424" s="1" t="s">
        <v>48</v>
      </c>
      <c r="T424" s="1" t="s">
        <v>1911</v>
      </c>
      <c r="W424" s="1" t="s">
        <v>88</v>
      </c>
      <c r="X424" s="1" t="s">
        <v>4286</v>
      </c>
      <c r="Y424" s="1" t="s">
        <v>50</v>
      </c>
      <c r="Z424" s="1" t="s">
        <v>1995</v>
      </c>
      <c r="AC424" s="1">
        <v>38</v>
      </c>
      <c r="AD424" s="1" t="s">
        <v>103</v>
      </c>
      <c r="AE424" s="1" t="s">
        <v>2422</v>
      </c>
      <c r="AJ424" s="1" t="s">
        <v>52</v>
      </c>
      <c r="AK424" s="1" t="s">
        <v>2466</v>
      </c>
      <c r="AL424" s="1" t="s">
        <v>58</v>
      </c>
      <c r="AM424" s="1" t="s">
        <v>2461</v>
      </c>
      <c r="AT424" s="1" t="s">
        <v>42</v>
      </c>
      <c r="AU424" s="1" t="s">
        <v>2523</v>
      </c>
      <c r="AV424" s="1" t="s">
        <v>1127</v>
      </c>
      <c r="AW424" s="1" t="s">
        <v>2645</v>
      </c>
      <c r="BG424" s="1" t="s">
        <v>42</v>
      </c>
      <c r="BH424" s="1" t="s">
        <v>2523</v>
      </c>
      <c r="BI424" s="1" t="s">
        <v>1128</v>
      </c>
      <c r="BJ424" s="1" t="s">
        <v>2096</v>
      </c>
      <c r="BK424" s="1" t="s">
        <v>42</v>
      </c>
      <c r="BL424" s="1" t="s">
        <v>2523</v>
      </c>
      <c r="BM424" s="1" t="s">
        <v>1129</v>
      </c>
      <c r="BN424" s="1" t="s">
        <v>3071</v>
      </c>
      <c r="BO424" s="1" t="s">
        <v>42</v>
      </c>
      <c r="BP424" s="1" t="s">
        <v>2523</v>
      </c>
      <c r="BQ424" s="1" t="s">
        <v>1130</v>
      </c>
      <c r="BR424" s="1" t="s">
        <v>3284</v>
      </c>
      <c r="BS424" s="1" t="s">
        <v>164</v>
      </c>
      <c r="BT424" s="1" t="s">
        <v>2469</v>
      </c>
    </row>
    <row r="425" spans="1:31" ht="13.5" customHeight="1">
      <c r="A425" s="6" t="str">
        <f t="shared" si="27"/>
        <v>1837_옥포면_0030</v>
      </c>
      <c r="B425" s="2">
        <v>1837</v>
      </c>
      <c r="C425" s="2" t="s">
        <v>4099</v>
      </c>
      <c r="D425" s="2" t="s">
        <v>3422</v>
      </c>
      <c r="E425" s="2">
        <v>424</v>
      </c>
      <c r="F425" s="1">
        <v>3</v>
      </c>
      <c r="G425" s="1" t="s">
        <v>993</v>
      </c>
      <c r="H425" s="1" t="s">
        <v>1860</v>
      </c>
      <c r="I425" s="1">
        <v>4</v>
      </c>
      <c r="L425" s="1">
        <v>1</v>
      </c>
      <c r="M425" s="2" t="s">
        <v>4283</v>
      </c>
      <c r="N425" s="2" t="s">
        <v>3753</v>
      </c>
      <c r="T425" s="1" t="s">
        <v>4287</v>
      </c>
      <c r="U425" s="1" t="s">
        <v>67</v>
      </c>
      <c r="V425" s="1" t="s">
        <v>1927</v>
      </c>
      <c r="Y425" s="1" t="s">
        <v>1131</v>
      </c>
      <c r="Z425" s="1" t="s">
        <v>2175</v>
      </c>
      <c r="AC425" s="1">
        <v>39</v>
      </c>
      <c r="AD425" s="1" t="s">
        <v>114</v>
      </c>
      <c r="AE425" s="1" t="s">
        <v>2407</v>
      </c>
    </row>
    <row r="426" spans="1:72" ht="13.5" customHeight="1">
      <c r="A426" s="6" t="str">
        <f t="shared" si="27"/>
        <v>1837_옥포면_0030</v>
      </c>
      <c r="B426" s="2">
        <v>1837</v>
      </c>
      <c r="C426" s="2" t="s">
        <v>4288</v>
      </c>
      <c r="D426" s="2" t="s">
        <v>3422</v>
      </c>
      <c r="E426" s="2">
        <v>425</v>
      </c>
      <c r="F426" s="1">
        <v>3</v>
      </c>
      <c r="G426" s="1" t="s">
        <v>993</v>
      </c>
      <c r="H426" s="1" t="s">
        <v>1860</v>
      </c>
      <c r="I426" s="1">
        <v>4</v>
      </c>
      <c r="L426" s="1">
        <v>2</v>
      </c>
      <c r="M426" s="2" t="s">
        <v>3754</v>
      </c>
      <c r="N426" s="2" t="s">
        <v>3755</v>
      </c>
      <c r="T426" s="1" t="s">
        <v>4289</v>
      </c>
      <c r="U426" s="1" t="s">
        <v>37</v>
      </c>
      <c r="V426" s="1" t="s">
        <v>1928</v>
      </c>
      <c r="W426" s="1" t="s">
        <v>49</v>
      </c>
      <c r="X426" s="1" t="s">
        <v>1966</v>
      </c>
      <c r="Y426" s="1" t="s">
        <v>1132</v>
      </c>
      <c r="Z426" s="1" t="s">
        <v>2174</v>
      </c>
      <c r="AC426" s="1">
        <v>67</v>
      </c>
      <c r="AD426" s="1" t="s">
        <v>235</v>
      </c>
      <c r="AE426" s="1" t="s">
        <v>2441</v>
      </c>
      <c r="AJ426" s="1" t="s">
        <v>17</v>
      </c>
      <c r="AK426" s="1" t="s">
        <v>2467</v>
      </c>
      <c r="AL426" s="1" t="s">
        <v>1133</v>
      </c>
      <c r="AM426" s="1" t="s">
        <v>2485</v>
      </c>
      <c r="AT426" s="1" t="s">
        <v>42</v>
      </c>
      <c r="AU426" s="1" t="s">
        <v>2523</v>
      </c>
      <c r="AV426" s="1" t="s">
        <v>1134</v>
      </c>
      <c r="AW426" s="1" t="s">
        <v>3476</v>
      </c>
      <c r="BG426" s="1" t="s">
        <v>42</v>
      </c>
      <c r="BH426" s="1" t="s">
        <v>2523</v>
      </c>
      <c r="BI426" s="1" t="s">
        <v>1135</v>
      </c>
      <c r="BJ426" s="1" t="s">
        <v>2892</v>
      </c>
      <c r="BK426" s="1" t="s">
        <v>42</v>
      </c>
      <c r="BL426" s="1" t="s">
        <v>2523</v>
      </c>
      <c r="BM426" s="1" t="s">
        <v>1136</v>
      </c>
      <c r="BN426" s="1" t="s">
        <v>3095</v>
      </c>
      <c r="BO426" s="1" t="s">
        <v>42</v>
      </c>
      <c r="BP426" s="1" t="s">
        <v>2523</v>
      </c>
      <c r="BQ426" s="1" t="s">
        <v>1137</v>
      </c>
      <c r="BR426" s="1" t="s">
        <v>3485</v>
      </c>
      <c r="BS426" s="1" t="s">
        <v>833</v>
      </c>
      <c r="BT426" s="1" t="s">
        <v>2471</v>
      </c>
    </row>
    <row r="427" spans="1:72" ht="13.5" customHeight="1">
      <c r="A427" s="6" t="str">
        <f t="shared" si="27"/>
        <v>1837_옥포면_0030</v>
      </c>
      <c r="B427" s="2">
        <v>1837</v>
      </c>
      <c r="C427" s="2" t="s">
        <v>4126</v>
      </c>
      <c r="D427" s="2" t="s">
        <v>3422</v>
      </c>
      <c r="E427" s="2">
        <v>426</v>
      </c>
      <c r="F427" s="1">
        <v>3</v>
      </c>
      <c r="G427" s="1" t="s">
        <v>993</v>
      </c>
      <c r="H427" s="1" t="s">
        <v>1860</v>
      </c>
      <c r="I427" s="1">
        <v>4</v>
      </c>
      <c r="L427" s="1">
        <v>2</v>
      </c>
      <c r="M427" s="2" t="s">
        <v>3754</v>
      </c>
      <c r="N427" s="2" t="s">
        <v>3755</v>
      </c>
      <c r="S427" s="1" t="s">
        <v>48</v>
      </c>
      <c r="T427" s="1" t="s">
        <v>1911</v>
      </c>
      <c r="W427" s="1" t="s">
        <v>63</v>
      </c>
      <c r="X427" s="1" t="s">
        <v>1965</v>
      </c>
      <c r="Y427" s="1" t="s">
        <v>50</v>
      </c>
      <c r="Z427" s="1" t="s">
        <v>1995</v>
      </c>
      <c r="AC427" s="1">
        <v>57</v>
      </c>
      <c r="AD427" s="1" t="s">
        <v>547</v>
      </c>
      <c r="AE427" s="1" t="s">
        <v>2415</v>
      </c>
      <c r="AJ427" s="1" t="s">
        <v>52</v>
      </c>
      <c r="AK427" s="1" t="s">
        <v>2466</v>
      </c>
      <c r="AL427" s="1" t="s">
        <v>133</v>
      </c>
      <c r="AM427" s="1" t="s">
        <v>2480</v>
      </c>
      <c r="AT427" s="1" t="s">
        <v>42</v>
      </c>
      <c r="AU427" s="1" t="s">
        <v>2523</v>
      </c>
      <c r="AV427" s="1" t="s">
        <v>1081</v>
      </c>
      <c r="AW427" s="1" t="s">
        <v>2644</v>
      </c>
      <c r="BG427" s="1" t="s">
        <v>42</v>
      </c>
      <c r="BH427" s="1" t="s">
        <v>2523</v>
      </c>
      <c r="BI427" s="1" t="s">
        <v>1082</v>
      </c>
      <c r="BJ427" s="1" t="s">
        <v>2891</v>
      </c>
      <c r="BM427" s="1" t="s">
        <v>859</v>
      </c>
      <c r="BN427" s="1" t="s">
        <v>2923</v>
      </c>
      <c r="BO427" s="1" t="s">
        <v>42</v>
      </c>
      <c r="BP427" s="1" t="s">
        <v>2523</v>
      </c>
      <c r="BQ427" s="1" t="s">
        <v>1083</v>
      </c>
      <c r="BR427" s="1" t="s">
        <v>3283</v>
      </c>
      <c r="BS427" s="1" t="s">
        <v>139</v>
      </c>
      <c r="BT427" s="1" t="s">
        <v>2468</v>
      </c>
    </row>
    <row r="428" spans="1:31" ht="13.5" customHeight="1">
      <c r="A428" s="6" t="str">
        <f t="shared" si="27"/>
        <v>1837_옥포면_0030</v>
      </c>
      <c r="B428" s="2">
        <v>1837</v>
      </c>
      <c r="C428" s="2" t="s">
        <v>4243</v>
      </c>
      <c r="D428" s="2" t="s">
        <v>3422</v>
      </c>
      <c r="E428" s="2">
        <v>427</v>
      </c>
      <c r="F428" s="1">
        <v>3</v>
      </c>
      <c r="G428" s="1" t="s">
        <v>993</v>
      </c>
      <c r="H428" s="1" t="s">
        <v>1860</v>
      </c>
      <c r="I428" s="1">
        <v>4</v>
      </c>
      <c r="L428" s="1">
        <v>2</v>
      </c>
      <c r="M428" s="2" t="s">
        <v>3754</v>
      </c>
      <c r="N428" s="2" t="s">
        <v>3755</v>
      </c>
      <c r="S428" s="1" t="s">
        <v>59</v>
      </c>
      <c r="T428" s="1" t="s">
        <v>1912</v>
      </c>
      <c r="U428" s="1" t="s">
        <v>37</v>
      </c>
      <c r="V428" s="1" t="s">
        <v>1928</v>
      </c>
      <c r="Y428" s="1" t="s">
        <v>1138</v>
      </c>
      <c r="Z428" s="1" t="s">
        <v>2173</v>
      </c>
      <c r="AC428" s="1">
        <v>22</v>
      </c>
      <c r="AD428" s="1" t="s">
        <v>290</v>
      </c>
      <c r="AE428" s="1" t="s">
        <v>2411</v>
      </c>
    </row>
    <row r="429" spans="1:31" ht="13.5" customHeight="1">
      <c r="A429" s="6" t="str">
        <f t="shared" si="27"/>
        <v>1837_옥포면_0030</v>
      </c>
      <c r="B429" s="2">
        <v>1837</v>
      </c>
      <c r="C429" s="2" t="s">
        <v>4011</v>
      </c>
      <c r="D429" s="2" t="s">
        <v>3422</v>
      </c>
      <c r="E429" s="2">
        <v>428</v>
      </c>
      <c r="F429" s="1">
        <v>3</v>
      </c>
      <c r="G429" s="1" t="s">
        <v>993</v>
      </c>
      <c r="H429" s="1" t="s">
        <v>1860</v>
      </c>
      <c r="I429" s="1">
        <v>4</v>
      </c>
      <c r="L429" s="1">
        <v>2</v>
      </c>
      <c r="M429" s="2" t="s">
        <v>3754</v>
      </c>
      <c r="N429" s="2" t="s">
        <v>3755</v>
      </c>
      <c r="S429" s="1" t="s">
        <v>62</v>
      </c>
      <c r="T429" s="1" t="s">
        <v>1917</v>
      </c>
      <c r="W429" s="1" t="s">
        <v>75</v>
      </c>
      <c r="X429" s="1" t="s">
        <v>1975</v>
      </c>
      <c r="Y429" s="1" t="s">
        <v>50</v>
      </c>
      <c r="Z429" s="1" t="s">
        <v>1995</v>
      </c>
      <c r="AC429" s="1">
        <v>29</v>
      </c>
      <c r="AD429" s="1" t="s">
        <v>421</v>
      </c>
      <c r="AE429" s="1" t="s">
        <v>2398</v>
      </c>
    </row>
    <row r="430" spans="1:31" ht="13.5" customHeight="1">
      <c r="A430" s="6" t="str">
        <f t="shared" si="27"/>
        <v>1837_옥포면_0030</v>
      </c>
      <c r="B430" s="2">
        <v>1837</v>
      </c>
      <c r="C430" s="2" t="s">
        <v>4011</v>
      </c>
      <c r="D430" s="2" t="s">
        <v>3422</v>
      </c>
      <c r="E430" s="2">
        <v>429</v>
      </c>
      <c r="F430" s="1">
        <v>3</v>
      </c>
      <c r="G430" s="1" t="s">
        <v>993</v>
      </c>
      <c r="H430" s="1" t="s">
        <v>1860</v>
      </c>
      <c r="I430" s="1">
        <v>4</v>
      </c>
      <c r="L430" s="1">
        <v>2</v>
      </c>
      <c r="M430" s="2" t="s">
        <v>3754</v>
      </c>
      <c r="N430" s="2" t="s">
        <v>3755</v>
      </c>
      <c r="T430" s="1" t="s">
        <v>4290</v>
      </c>
      <c r="U430" s="1" t="s">
        <v>67</v>
      </c>
      <c r="V430" s="1" t="s">
        <v>1927</v>
      </c>
      <c r="Y430" s="1" t="s">
        <v>1139</v>
      </c>
      <c r="Z430" s="1" t="s">
        <v>2172</v>
      </c>
      <c r="AC430" s="1">
        <v>17</v>
      </c>
      <c r="AD430" s="1" t="s">
        <v>375</v>
      </c>
      <c r="AE430" s="1" t="s">
        <v>2428</v>
      </c>
    </row>
    <row r="431" spans="1:72" ht="13.5" customHeight="1">
      <c r="A431" s="6" t="str">
        <f t="shared" si="27"/>
        <v>1837_옥포면_0030</v>
      </c>
      <c r="B431" s="2">
        <v>1837</v>
      </c>
      <c r="C431" s="2" t="s">
        <v>4011</v>
      </c>
      <c r="D431" s="2" t="s">
        <v>3422</v>
      </c>
      <c r="E431" s="2">
        <v>430</v>
      </c>
      <c r="F431" s="1">
        <v>3</v>
      </c>
      <c r="G431" s="1" t="s">
        <v>993</v>
      </c>
      <c r="H431" s="1" t="s">
        <v>1860</v>
      </c>
      <c r="I431" s="1">
        <v>4</v>
      </c>
      <c r="L431" s="1">
        <v>3</v>
      </c>
      <c r="M431" s="2" t="s">
        <v>1122</v>
      </c>
      <c r="N431" s="2" t="s">
        <v>1874</v>
      </c>
      <c r="T431" s="1" t="s">
        <v>4074</v>
      </c>
      <c r="U431" s="1" t="s">
        <v>471</v>
      </c>
      <c r="V431" s="1" t="s">
        <v>1936</v>
      </c>
      <c r="W431" s="1" t="s">
        <v>63</v>
      </c>
      <c r="X431" s="1" t="s">
        <v>1965</v>
      </c>
      <c r="Y431" s="1" t="s">
        <v>1140</v>
      </c>
      <c r="Z431" s="1" t="s">
        <v>2171</v>
      </c>
      <c r="AC431" s="1">
        <v>42</v>
      </c>
      <c r="AD431" s="1" t="s">
        <v>240</v>
      </c>
      <c r="AE431" s="1" t="s">
        <v>2417</v>
      </c>
      <c r="AJ431" s="1" t="s">
        <v>17</v>
      </c>
      <c r="AK431" s="1" t="s">
        <v>2467</v>
      </c>
      <c r="AL431" s="1" t="s">
        <v>133</v>
      </c>
      <c r="AM431" s="1" t="s">
        <v>2480</v>
      </c>
      <c r="AT431" s="1" t="s">
        <v>169</v>
      </c>
      <c r="AU431" s="1" t="s">
        <v>1929</v>
      </c>
      <c r="AV431" s="1" t="s">
        <v>1095</v>
      </c>
      <c r="AW431" s="1" t="s">
        <v>2643</v>
      </c>
      <c r="BG431" s="1" t="s">
        <v>169</v>
      </c>
      <c r="BH431" s="1" t="s">
        <v>1929</v>
      </c>
      <c r="BI431" s="1" t="s">
        <v>1096</v>
      </c>
      <c r="BJ431" s="1" t="s">
        <v>2890</v>
      </c>
      <c r="BK431" s="1" t="s">
        <v>169</v>
      </c>
      <c r="BL431" s="1" t="s">
        <v>1929</v>
      </c>
      <c r="BM431" s="1" t="s">
        <v>152</v>
      </c>
      <c r="BN431" s="1" t="s">
        <v>3094</v>
      </c>
      <c r="BO431" s="1" t="s">
        <v>169</v>
      </c>
      <c r="BP431" s="1" t="s">
        <v>1929</v>
      </c>
      <c r="BQ431" s="1" t="s">
        <v>1097</v>
      </c>
      <c r="BR431" s="1" t="s">
        <v>3565</v>
      </c>
      <c r="BS431" s="1" t="s">
        <v>58</v>
      </c>
      <c r="BT431" s="1" t="s">
        <v>2461</v>
      </c>
    </row>
    <row r="432" spans="1:72" ht="13.5" customHeight="1">
      <c r="A432" s="6" t="str">
        <f t="shared" si="27"/>
        <v>1837_옥포면_0030</v>
      </c>
      <c r="B432" s="2">
        <v>1837</v>
      </c>
      <c r="C432" s="2" t="s">
        <v>4006</v>
      </c>
      <c r="D432" s="2" t="s">
        <v>3422</v>
      </c>
      <c r="E432" s="2">
        <v>431</v>
      </c>
      <c r="F432" s="1">
        <v>3</v>
      </c>
      <c r="G432" s="1" t="s">
        <v>993</v>
      </c>
      <c r="H432" s="1" t="s">
        <v>1860</v>
      </c>
      <c r="I432" s="1">
        <v>4</v>
      </c>
      <c r="L432" s="1">
        <v>3</v>
      </c>
      <c r="M432" s="2" t="s">
        <v>1122</v>
      </c>
      <c r="N432" s="2" t="s">
        <v>1874</v>
      </c>
      <c r="S432" s="1" t="s">
        <v>48</v>
      </c>
      <c r="T432" s="1" t="s">
        <v>1911</v>
      </c>
      <c r="W432" s="1" t="s">
        <v>49</v>
      </c>
      <c r="X432" s="1" t="s">
        <v>1966</v>
      </c>
      <c r="Y432" s="1" t="s">
        <v>10</v>
      </c>
      <c r="Z432" s="1" t="s">
        <v>1981</v>
      </c>
      <c r="AC432" s="1">
        <v>40</v>
      </c>
      <c r="AD432" s="1" t="s">
        <v>83</v>
      </c>
      <c r="AE432" s="1" t="s">
        <v>2423</v>
      </c>
      <c r="AJ432" s="1" t="s">
        <v>17</v>
      </c>
      <c r="AK432" s="1" t="s">
        <v>2467</v>
      </c>
      <c r="AL432" s="1" t="s">
        <v>58</v>
      </c>
      <c r="AM432" s="1" t="s">
        <v>2461</v>
      </c>
      <c r="AT432" s="1" t="s">
        <v>169</v>
      </c>
      <c r="AU432" s="1" t="s">
        <v>1929</v>
      </c>
      <c r="AV432" s="1" t="s">
        <v>1141</v>
      </c>
      <c r="AW432" s="1" t="s">
        <v>2642</v>
      </c>
      <c r="BG432" s="1" t="s">
        <v>169</v>
      </c>
      <c r="BH432" s="1" t="s">
        <v>1929</v>
      </c>
      <c r="BI432" s="1" t="s">
        <v>351</v>
      </c>
      <c r="BJ432" s="1" t="s">
        <v>1976</v>
      </c>
      <c r="BK432" s="1" t="s">
        <v>169</v>
      </c>
      <c r="BL432" s="1" t="s">
        <v>1929</v>
      </c>
      <c r="BM432" s="1" t="s">
        <v>1142</v>
      </c>
      <c r="BN432" s="1" t="s">
        <v>3093</v>
      </c>
      <c r="BO432" s="1" t="s">
        <v>169</v>
      </c>
      <c r="BP432" s="1" t="s">
        <v>1929</v>
      </c>
      <c r="BQ432" s="1" t="s">
        <v>1143</v>
      </c>
      <c r="BR432" s="1" t="s">
        <v>3564</v>
      </c>
      <c r="BS432" s="1" t="s">
        <v>58</v>
      </c>
      <c r="BT432" s="1" t="s">
        <v>2461</v>
      </c>
    </row>
    <row r="433" spans="1:31" ht="13.5" customHeight="1">
      <c r="A433" s="6" t="str">
        <f aca="true" t="shared" si="28" ref="A433:A450">HYPERLINK("http://kyu.snu.ac.kr/sdhj/index.jsp?type=hj/GK14719_00IH_0001_0031.jpg","1837_옥포면_0031")</f>
        <v>1837_옥포면_0031</v>
      </c>
      <c r="B433" s="2">
        <v>1837</v>
      </c>
      <c r="C433" s="2" t="s">
        <v>3933</v>
      </c>
      <c r="D433" s="2" t="s">
        <v>3422</v>
      </c>
      <c r="E433" s="2">
        <v>432</v>
      </c>
      <c r="F433" s="1">
        <v>3</v>
      </c>
      <c r="G433" s="1" t="s">
        <v>993</v>
      </c>
      <c r="H433" s="1" t="s">
        <v>1860</v>
      </c>
      <c r="I433" s="1">
        <v>4</v>
      </c>
      <c r="L433" s="1">
        <v>3</v>
      </c>
      <c r="M433" s="2" t="s">
        <v>1122</v>
      </c>
      <c r="N433" s="2" t="s">
        <v>1874</v>
      </c>
      <c r="S433" s="1" t="s">
        <v>583</v>
      </c>
      <c r="T433" s="1" t="s">
        <v>1915</v>
      </c>
      <c r="U433" s="1" t="s">
        <v>169</v>
      </c>
      <c r="V433" s="1" t="s">
        <v>1929</v>
      </c>
      <c r="Y433" s="1" t="s">
        <v>1144</v>
      </c>
      <c r="Z433" s="1" t="s">
        <v>2170</v>
      </c>
      <c r="AC433" s="1">
        <v>39</v>
      </c>
      <c r="AD433" s="1" t="s">
        <v>114</v>
      </c>
      <c r="AE433" s="1" t="s">
        <v>2407</v>
      </c>
    </row>
    <row r="434" spans="1:31" ht="13.5" customHeight="1">
      <c r="A434" s="6" t="str">
        <f t="shared" si="28"/>
        <v>1837_옥포면_0031</v>
      </c>
      <c r="B434" s="2">
        <v>1837</v>
      </c>
      <c r="C434" s="2" t="s">
        <v>4075</v>
      </c>
      <c r="D434" s="2" t="s">
        <v>3422</v>
      </c>
      <c r="E434" s="2">
        <v>433</v>
      </c>
      <c r="F434" s="1">
        <v>3</v>
      </c>
      <c r="G434" s="1" t="s">
        <v>993</v>
      </c>
      <c r="H434" s="1" t="s">
        <v>1860</v>
      </c>
      <c r="I434" s="1">
        <v>4</v>
      </c>
      <c r="L434" s="1">
        <v>3</v>
      </c>
      <c r="M434" s="2" t="s">
        <v>1122</v>
      </c>
      <c r="N434" s="2" t="s">
        <v>1874</v>
      </c>
      <c r="S434" s="1" t="s">
        <v>1119</v>
      </c>
      <c r="T434" s="1" t="s">
        <v>1914</v>
      </c>
      <c r="W434" s="1" t="s">
        <v>578</v>
      </c>
      <c r="X434" s="1" t="s">
        <v>1973</v>
      </c>
      <c r="Y434" s="1" t="s">
        <v>10</v>
      </c>
      <c r="Z434" s="1" t="s">
        <v>1981</v>
      </c>
      <c r="AC434" s="1">
        <v>40</v>
      </c>
      <c r="AD434" s="1" t="s">
        <v>83</v>
      </c>
      <c r="AE434" s="1" t="s">
        <v>2423</v>
      </c>
    </row>
    <row r="435" spans="1:31" ht="13.5" customHeight="1">
      <c r="A435" s="6" t="str">
        <f t="shared" si="28"/>
        <v>1837_옥포면_0031</v>
      </c>
      <c r="B435" s="2">
        <v>1837</v>
      </c>
      <c r="C435" s="2" t="s">
        <v>4075</v>
      </c>
      <c r="D435" s="2" t="s">
        <v>3422</v>
      </c>
      <c r="E435" s="2">
        <v>434</v>
      </c>
      <c r="F435" s="1">
        <v>3</v>
      </c>
      <c r="G435" s="1" t="s">
        <v>993</v>
      </c>
      <c r="H435" s="1" t="s">
        <v>1860</v>
      </c>
      <c r="I435" s="1">
        <v>4</v>
      </c>
      <c r="L435" s="1">
        <v>3</v>
      </c>
      <c r="M435" s="2" t="s">
        <v>1122</v>
      </c>
      <c r="N435" s="2" t="s">
        <v>1874</v>
      </c>
      <c r="S435" s="1" t="s">
        <v>315</v>
      </c>
      <c r="T435" s="1" t="s">
        <v>1913</v>
      </c>
      <c r="AC435" s="1">
        <v>11</v>
      </c>
      <c r="AD435" s="1" t="s">
        <v>215</v>
      </c>
      <c r="AE435" s="1" t="s">
        <v>2408</v>
      </c>
    </row>
    <row r="436" spans="1:72" ht="13.5" customHeight="1">
      <c r="A436" s="6" t="str">
        <f t="shared" si="28"/>
        <v>1837_옥포면_0031</v>
      </c>
      <c r="B436" s="2">
        <v>1837</v>
      </c>
      <c r="C436" s="2" t="s">
        <v>4075</v>
      </c>
      <c r="D436" s="2" t="s">
        <v>3422</v>
      </c>
      <c r="E436" s="2">
        <v>435</v>
      </c>
      <c r="F436" s="1">
        <v>3</v>
      </c>
      <c r="G436" s="1" t="s">
        <v>993</v>
      </c>
      <c r="H436" s="1" t="s">
        <v>1860</v>
      </c>
      <c r="I436" s="1">
        <v>4</v>
      </c>
      <c r="L436" s="1">
        <v>4</v>
      </c>
      <c r="M436" s="2" t="s">
        <v>3756</v>
      </c>
      <c r="N436" s="2" t="s">
        <v>3757</v>
      </c>
      <c r="O436" s="1" t="s">
        <v>6</v>
      </c>
      <c r="P436" s="1" t="s">
        <v>1888</v>
      </c>
      <c r="T436" s="1" t="s">
        <v>4291</v>
      </c>
      <c r="U436" s="1" t="s">
        <v>37</v>
      </c>
      <c r="V436" s="1" t="s">
        <v>1928</v>
      </c>
      <c r="W436" s="1" t="s">
        <v>38</v>
      </c>
      <c r="X436" s="1" t="s">
        <v>4292</v>
      </c>
      <c r="Y436" s="1" t="s">
        <v>1145</v>
      </c>
      <c r="Z436" s="1" t="s">
        <v>2169</v>
      </c>
      <c r="AC436" s="1">
        <v>26</v>
      </c>
      <c r="AD436" s="1" t="s">
        <v>157</v>
      </c>
      <c r="AE436" s="1" t="s">
        <v>2439</v>
      </c>
      <c r="AJ436" s="1" t="s">
        <v>17</v>
      </c>
      <c r="AK436" s="1" t="s">
        <v>2467</v>
      </c>
      <c r="AL436" s="1" t="s">
        <v>1146</v>
      </c>
      <c r="AM436" s="1" t="s">
        <v>2505</v>
      </c>
      <c r="AT436" s="1" t="s">
        <v>42</v>
      </c>
      <c r="AU436" s="1" t="s">
        <v>2523</v>
      </c>
      <c r="AV436" s="1" t="s">
        <v>1147</v>
      </c>
      <c r="AW436" s="1" t="s">
        <v>2641</v>
      </c>
      <c r="BG436" s="1" t="s">
        <v>42</v>
      </c>
      <c r="BH436" s="1" t="s">
        <v>2523</v>
      </c>
      <c r="BI436" s="1" t="s">
        <v>1148</v>
      </c>
      <c r="BJ436" s="1" t="s">
        <v>2889</v>
      </c>
      <c r="BK436" s="1" t="s">
        <v>42</v>
      </c>
      <c r="BL436" s="1" t="s">
        <v>2523</v>
      </c>
      <c r="BM436" s="1" t="s">
        <v>1149</v>
      </c>
      <c r="BN436" s="1" t="s">
        <v>3092</v>
      </c>
      <c r="BO436" s="1" t="s">
        <v>37</v>
      </c>
      <c r="BP436" s="1" t="s">
        <v>1928</v>
      </c>
      <c r="BQ436" s="1" t="s">
        <v>1150</v>
      </c>
      <c r="BR436" s="1" t="s">
        <v>3282</v>
      </c>
      <c r="BS436" s="1" t="s">
        <v>133</v>
      </c>
      <c r="BT436" s="1" t="s">
        <v>2480</v>
      </c>
    </row>
    <row r="437" spans="1:31" ht="13.5" customHeight="1">
      <c r="A437" s="6" t="str">
        <f t="shared" si="28"/>
        <v>1837_옥포면_0031</v>
      </c>
      <c r="B437" s="2">
        <v>1837</v>
      </c>
      <c r="C437" s="2" t="s">
        <v>3912</v>
      </c>
      <c r="D437" s="2" t="s">
        <v>3422</v>
      </c>
      <c r="E437" s="2">
        <v>436</v>
      </c>
      <c r="F437" s="1">
        <v>3</v>
      </c>
      <c r="G437" s="1" t="s">
        <v>993</v>
      </c>
      <c r="H437" s="1" t="s">
        <v>1860</v>
      </c>
      <c r="I437" s="1">
        <v>4</v>
      </c>
      <c r="L437" s="1">
        <v>4</v>
      </c>
      <c r="M437" s="2" t="s">
        <v>3756</v>
      </c>
      <c r="N437" s="2" t="s">
        <v>3757</v>
      </c>
      <c r="S437" s="1" t="s">
        <v>111</v>
      </c>
      <c r="T437" s="1" t="s">
        <v>1916</v>
      </c>
      <c r="W437" s="1" t="s">
        <v>63</v>
      </c>
      <c r="X437" s="1" t="s">
        <v>1965</v>
      </c>
      <c r="Y437" s="1" t="s">
        <v>50</v>
      </c>
      <c r="Z437" s="1" t="s">
        <v>1995</v>
      </c>
      <c r="AC437" s="1">
        <v>47</v>
      </c>
      <c r="AD437" s="1" t="s">
        <v>488</v>
      </c>
      <c r="AE437" s="1" t="s">
        <v>2442</v>
      </c>
    </row>
    <row r="438" spans="1:72" ht="13.5" customHeight="1">
      <c r="A438" s="6" t="str">
        <f t="shared" si="28"/>
        <v>1837_옥포면_0031</v>
      </c>
      <c r="B438" s="2">
        <v>1837</v>
      </c>
      <c r="C438" s="2" t="s">
        <v>4230</v>
      </c>
      <c r="D438" s="2" t="s">
        <v>3422</v>
      </c>
      <c r="E438" s="2">
        <v>437</v>
      </c>
      <c r="F438" s="1">
        <v>3</v>
      </c>
      <c r="G438" s="1" t="s">
        <v>993</v>
      </c>
      <c r="H438" s="1" t="s">
        <v>1860</v>
      </c>
      <c r="I438" s="1">
        <v>4</v>
      </c>
      <c r="L438" s="1">
        <v>4</v>
      </c>
      <c r="M438" s="2" t="s">
        <v>3756</v>
      </c>
      <c r="N438" s="2" t="s">
        <v>3757</v>
      </c>
      <c r="S438" s="1" t="s">
        <v>48</v>
      </c>
      <c r="T438" s="1" t="s">
        <v>1911</v>
      </c>
      <c r="W438" s="1" t="s">
        <v>63</v>
      </c>
      <c r="X438" s="1" t="s">
        <v>1965</v>
      </c>
      <c r="Y438" s="1" t="s">
        <v>50</v>
      </c>
      <c r="Z438" s="1" t="s">
        <v>1995</v>
      </c>
      <c r="AC438" s="1">
        <v>26</v>
      </c>
      <c r="AD438" s="1" t="s">
        <v>157</v>
      </c>
      <c r="AE438" s="1" t="s">
        <v>2439</v>
      </c>
      <c r="AJ438" s="1" t="s">
        <v>52</v>
      </c>
      <c r="AK438" s="1" t="s">
        <v>2466</v>
      </c>
      <c r="AL438" s="1" t="s">
        <v>133</v>
      </c>
      <c r="AM438" s="1" t="s">
        <v>2480</v>
      </c>
      <c r="AT438" s="1" t="s">
        <v>42</v>
      </c>
      <c r="AU438" s="1" t="s">
        <v>2523</v>
      </c>
      <c r="AV438" s="1" t="s">
        <v>1151</v>
      </c>
      <c r="AW438" s="1" t="s">
        <v>2623</v>
      </c>
      <c r="BG438" s="1" t="s">
        <v>42</v>
      </c>
      <c r="BH438" s="1" t="s">
        <v>2523</v>
      </c>
      <c r="BI438" s="1" t="s">
        <v>1152</v>
      </c>
      <c r="BJ438" s="1" t="s">
        <v>2888</v>
      </c>
      <c r="BK438" s="1" t="s">
        <v>42</v>
      </c>
      <c r="BL438" s="1" t="s">
        <v>2523</v>
      </c>
      <c r="BM438" s="1" t="s">
        <v>1153</v>
      </c>
      <c r="BN438" s="1" t="s">
        <v>3076</v>
      </c>
      <c r="BO438" s="1" t="s">
        <v>42</v>
      </c>
      <c r="BP438" s="1" t="s">
        <v>2523</v>
      </c>
      <c r="BQ438" s="1" t="s">
        <v>1154</v>
      </c>
      <c r="BR438" s="1" t="s">
        <v>3281</v>
      </c>
      <c r="BS438" s="1" t="s">
        <v>672</v>
      </c>
      <c r="BT438" s="1" t="s">
        <v>2470</v>
      </c>
    </row>
    <row r="439" spans="1:31" ht="13.5" customHeight="1">
      <c r="A439" s="6" t="str">
        <f t="shared" si="28"/>
        <v>1837_옥포면_0031</v>
      </c>
      <c r="B439" s="2">
        <v>1837</v>
      </c>
      <c r="C439" s="2" t="s">
        <v>4230</v>
      </c>
      <c r="D439" s="2" t="s">
        <v>3422</v>
      </c>
      <c r="E439" s="2">
        <v>438</v>
      </c>
      <c r="F439" s="1">
        <v>3</v>
      </c>
      <c r="G439" s="1" t="s">
        <v>993</v>
      </c>
      <c r="H439" s="1" t="s">
        <v>1860</v>
      </c>
      <c r="I439" s="1">
        <v>4</v>
      </c>
      <c r="L439" s="1">
        <v>4</v>
      </c>
      <c r="M439" s="2" t="s">
        <v>3756</v>
      </c>
      <c r="N439" s="2" t="s">
        <v>3757</v>
      </c>
      <c r="T439" s="1" t="s">
        <v>4293</v>
      </c>
      <c r="U439" s="1" t="s">
        <v>67</v>
      </c>
      <c r="V439" s="1" t="s">
        <v>1927</v>
      </c>
      <c r="Y439" s="1" t="s">
        <v>1155</v>
      </c>
      <c r="Z439" s="1" t="s">
        <v>2168</v>
      </c>
      <c r="AC439" s="1">
        <v>15</v>
      </c>
      <c r="AD439" s="1" t="s">
        <v>66</v>
      </c>
      <c r="AE439" s="1" t="s">
        <v>2419</v>
      </c>
    </row>
    <row r="440" spans="1:72" ht="13.5" customHeight="1">
      <c r="A440" s="6" t="str">
        <f t="shared" si="28"/>
        <v>1837_옥포면_0031</v>
      </c>
      <c r="B440" s="2">
        <v>1837</v>
      </c>
      <c r="C440" s="2" t="s">
        <v>4230</v>
      </c>
      <c r="D440" s="2" t="s">
        <v>3422</v>
      </c>
      <c r="E440" s="2">
        <v>439</v>
      </c>
      <c r="F440" s="1">
        <v>3</v>
      </c>
      <c r="G440" s="1" t="s">
        <v>993</v>
      </c>
      <c r="H440" s="1" t="s">
        <v>1860</v>
      </c>
      <c r="I440" s="1">
        <v>4</v>
      </c>
      <c r="L440" s="1">
        <v>5</v>
      </c>
      <c r="M440" s="2" t="s">
        <v>3758</v>
      </c>
      <c r="N440" s="2" t="s">
        <v>3759</v>
      </c>
      <c r="Q440" s="1" t="s">
        <v>1156</v>
      </c>
      <c r="R440" s="1" t="s">
        <v>1900</v>
      </c>
      <c r="T440" s="1" t="s">
        <v>4038</v>
      </c>
      <c r="U440" s="1" t="s">
        <v>238</v>
      </c>
      <c r="V440" s="1" t="s">
        <v>1932</v>
      </c>
      <c r="W440" s="1" t="s">
        <v>4294</v>
      </c>
      <c r="X440" s="1" t="s">
        <v>4295</v>
      </c>
      <c r="Y440" s="1" t="s">
        <v>1157</v>
      </c>
      <c r="Z440" s="1" t="s">
        <v>2167</v>
      </c>
      <c r="AC440" s="1">
        <v>35</v>
      </c>
      <c r="AD440" s="1" t="s">
        <v>64</v>
      </c>
      <c r="AE440" s="1" t="s">
        <v>2397</v>
      </c>
      <c r="AJ440" s="1" t="s">
        <v>17</v>
      </c>
      <c r="AK440" s="1" t="s">
        <v>2467</v>
      </c>
      <c r="AL440" s="1" t="s">
        <v>1158</v>
      </c>
      <c r="AM440" s="1" t="s">
        <v>2488</v>
      </c>
      <c r="AT440" s="1" t="s">
        <v>241</v>
      </c>
      <c r="AU440" s="1" t="s">
        <v>2524</v>
      </c>
      <c r="AV440" s="1" t="s">
        <v>1159</v>
      </c>
      <c r="AW440" s="1" t="s">
        <v>2126</v>
      </c>
      <c r="BG440" s="1" t="s">
        <v>241</v>
      </c>
      <c r="BH440" s="1" t="s">
        <v>2524</v>
      </c>
      <c r="BI440" s="1" t="s">
        <v>1160</v>
      </c>
      <c r="BJ440" s="1" t="s">
        <v>2822</v>
      </c>
      <c r="BK440" s="1" t="s">
        <v>241</v>
      </c>
      <c r="BL440" s="1" t="s">
        <v>2524</v>
      </c>
      <c r="BM440" s="1" t="s">
        <v>962</v>
      </c>
      <c r="BN440" s="1" t="s">
        <v>2909</v>
      </c>
      <c r="BO440" s="1" t="s">
        <v>241</v>
      </c>
      <c r="BP440" s="1" t="s">
        <v>2524</v>
      </c>
      <c r="BQ440" s="1" t="s">
        <v>1161</v>
      </c>
      <c r="BR440" s="1" t="s">
        <v>3227</v>
      </c>
      <c r="BS440" s="1" t="s">
        <v>672</v>
      </c>
      <c r="BT440" s="1" t="s">
        <v>2470</v>
      </c>
    </row>
    <row r="441" spans="1:39" ht="13.5" customHeight="1">
      <c r="A441" s="6" t="str">
        <f t="shared" si="28"/>
        <v>1837_옥포면_0031</v>
      </c>
      <c r="B441" s="2">
        <v>1837</v>
      </c>
      <c r="C441" s="2" t="s">
        <v>3964</v>
      </c>
      <c r="D441" s="2" t="s">
        <v>3422</v>
      </c>
      <c r="E441" s="2">
        <v>440</v>
      </c>
      <c r="F441" s="1">
        <v>3</v>
      </c>
      <c r="G441" s="1" t="s">
        <v>993</v>
      </c>
      <c r="H441" s="1" t="s">
        <v>1860</v>
      </c>
      <c r="I441" s="1">
        <v>4</v>
      </c>
      <c r="L441" s="1">
        <v>5</v>
      </c>
      <c r="M441" s="2" t="s">
        <v>3758</v>
      </c>
      <c r="N441" s="2" t="s">
        <v>3759</v>
      </c>
      <c r="S441" s="1" t="s">
        <v>111</v>
      </c>
      <c r="T441" s="1" t="s">
        <v>1916</v>
      </c>
      <c r="W441" s="1" t="s">
        <v>84</v>
      </c>
      <c r="X441" s="1" t="s">
        <v>1956</v>
      </c>
      <c r="Y441" s="1" t="s">
        <v>10</v>
      </c>
      <c r="Z441" s="1" t="s">
        <v>1981</v>
      </c>
      <c r="AC441" s="1">
        <v>81</v>
      </c>
      <c r="AD441" s="1" t="s">
        <v>125</v>
      </c>
      <c r="AE441" s="1" t="s">
        <v>2405</v>
      </c>
      <c r="AJ441" s="1" t="s">
        <v>17</v>
      </c>
      <c r="AK441" s="1" t="s">
        <v>2467</v>
      </c>
      <c r="AL441" s="1" t="s">
        <v>672</v>
      </c>
      <c r="AM441" s="1" t="s">
        <v>2470</v>
      </c>
    </row>
    <row r="442" spans="1:72" ht="13.5" customHeight="1">
      <c r="A442" s="6" t="str">
        <f t="shared" si="28"/>
        <v>1837_옥포면_0031</v>
      </c>
      <c r="B442" s="2">
        <v>1837</v>
      </c>
      <c r="C442" s="2" t="s">
        <v>4041</v>
      </c>
      <c r="D442" s="2" t="s">
        <v>3422</v>
      </c>
      <c r="E442" s="2">
        <v>441</v>
      </c>
      <c r="F442" s="1">
        <v>3</v>
      </c>
      <c r="G442" s="1" t="s">
        <v>993</v>
      </c>
      <c r="H442" s="1" t="s">
        <v>1860</v>
      </c>
      <c r="I442" s="1">
        <v>4</v>
      </c>
      <c r="L442" s="1">
        <v>5</v>
      </c>
      <c r="M442" s="2" t="s">
        <v>3758</v>
      </c>
      <c r="N442" s="2" t="s">
        <v>3759</v>
      </c>
      <c r="S442" s="1" t="s">
        <v>48</v>
      </c>
      <c r="T442" s="1" t="s">
        <v>1911</v>
      </c>
      <c r="W442" s="1" t="s">
        <v>94</v>
      </c>
      <c r="X442" s="1" t="s">
        <v>4040</v>
      </c>
      <c r="Y442" s="1" t="s">
        <v>10</v>
      </c>
      <c r="Z442" s="1" t="s">
        <v>1981</v>
      </c>
      <c r="AC442" s="1">
        <v>34</v>
      </c>
      <c r="AD442" s="1" t="s">
        <v>61</v>
      </c>
      <c r="AE442" s="1" t="s">
        <v>2404</v>
      </c>
      <c r="AT442" s="1" t="s">
        <v>169</v>
      </c>
      <c r="AU442" s="1" t="s">
        <v>1929</v>
      </c>
      <c r="AV442" s="1" t="s">
        <v>1162</v>
      </c>
      <c r="AW442" s="1" t="s">
        <v>2640</v>
      </c>
      <c r="BG442" s="1" t="s">
        <v>169</v>
      </c>
      <c r="BH442" s="1" t="s">
        <v>1929</v>
      </c>
      <c r="BI442" s="1" t="s">
        <v>1163</v>
      </c>
      <c r="BJ442" s="1" t="s">
        <v>2887</v>
      </c>
      <c r="BK442" s="1" t="s">
        <v>169</v>
      </c>
      <c r="BL442" s="1" t="s">
        <v>1929</v>
      </c>
      <c r="BM442" s="1" t="s">
        <v>1164</v>
      </c>
      <c r="BN442" s="1" t="s">
        <v>3088</v>
      </c>
      <c r="BO442" s="1" t="s">
        <v>169</v>
      </c>
      <c r="BP442" s="1" t="s">
        <v>1929</v>
      </c>
      <c r="BQ442" s="1" t="s">
        <v>1165</v>
      </c>
      <c r="BR442" s="1" t="s">
        <v>3490</v>
      </c>
      <c r="BS442" s="1" t="s">
        <v>1166</v>
      </c>
      <c r="BT442" s="1" t="s">
        <v>3396</v>
      </c>
    </row>
    <row r="443" spans="1:31" ht="13.5" customHeight="1">
      <c r="A443" s="6" t="str">
        <f t="shared" si="28"/>
        <v>1837_옥포면_0031</v>
      </c>
      <c r="B443" s="2">
        <v>1837</v>
      </c>
      <c r="C443" s="2" t="s">
        <v>4175</v>
      </c>
      <c r="D443" s="2" t="s">
        <v>3422</v>
      </c>
      <c r="E443" s="2">
        <v>442</v>
      </c>
      <c r="F443" s="1">
        <v>3</v>
      </c>
      <c r="G443" s="1" t="s">
        <v>993</v>
      </c>
      <c r="H443" s="1" t="s">
        <v>1860</v>
      </c>
      <c r="I443" s="1">
        <v>4</v>
      </c>
      <c r="L443" s="1">
        <v>5</v>
      </c>
      <c r="M443" s="2" t="s">
        <v>3758</v>
      </c>
      <c r="N443" s="2" t="s">
        <v>3759</v>
      </c>
      <c r="S443" s="1" t="s">
        <v>59</v>
      </c>
      <c r="T443" s="1" t="s">
        <v>1912</v>
      </c>
      <c r="Y443" s="1" t="s">
        <v>1167</v>
      </c>
      <c r="Z443" s="1" t="s">
        <v>2166</v>
      </c>
      <c r="AC443" s="1">
        <v>12</v>
      </c>
      <c r="AD443" s="1" t="s">
        <v>377</v>
      </c>
      <c r="AE443" s="1" t="s">
        <v>2447</v>
      </c>
    </row>
    <row r="444" spans="1:72" ht="13.5" customHeight="1">
      <c r="A444" s="6" t="str">
        <f t="shared" si="28"/>
        <v>1837_옥포면_0031</v>
      </c>
      <c r="B444" s="2">
        <v>1837</v>
      </c>
      <c r="C444" s="2" t="s">
        <v>4041</v>
      </c>
      <c r="D444" s="2" t="s">
        <v>3422</v>
      </c>
      <c r="E444" s="2">
        <v>443</v>
      </c>
      <c r="F444" s="1">
        <v>3</v>
      </c>
      <c r="G444" s="1" t="s">
        <v>993</v>
      </c>
      <c r="H444" s="1" t="s">
        <v>1860</v>
      </c>
      <c r="I444" s="1">
        <v>5</v>
      </c>
      <c r="J444" s="1" t="s">
        <v>1168</v>
      </c>
      <c r="K444" s="1" t="s">
        <v>4296</v>
      </c>
      <c r="L444" s="1">
        <v>1</v>
      </c>
      <c r="M444" s="2" t="s">
        <v>1168</v>
      </c>
      <c r="N444" s="2" t="s">
        <v>3430</v>
      </c>
      <c r="T444" s="1" t="s">
        <v>3935</v>
      </c>
      <c r="U444" s="1" t="s">
        <v>37</v>
      </c>
      <c r="V444" s="1" t="s">
        <v>1928</v>
      </c>
      <c r="W444" s="1" t="s">
        <v>88</v>
      </c>
      <c r="X444" s="1" t="s">
        <v>4297</v>
      </c>
      <c r="Y444" s="1" t="s">
        <v>1169</v>
      </c>
      <c r="Z444" s="1" t="s">
        <v>2165</v>
      </c>
      <c r="AC444" s="1">
        <v>58</v>
      </c>
      <c r="AD444" s="1" t="s">
        <v>40</v>
      </c>
      <c r="AE444" s="1" t="s">
        <v>2431</v>
      </c>
      <c r="AJ444" s="1" t="s">
        <v>17</v>
      </c>
      <c r="AK444" s="1" t="s">
        <v>2467</v>
      </c>
      <c r="AL444" s="1" t="s">
        <v>684</v>
      </c>
      <c r="AM444" s="1" t="s">
        <v>2502</v>
      </c>
      <c r="AT444" s="1" t="s">
        <v>42</v>
      </c>
      <c r="AU444" s="1" t="s">
        <v>2523</v>
      </c>
      <c r="AV444" s="1" t="s">
        <v>1170</v>
      </c>
      <c r="AW444" s="1" t="s">
        <v>2572</v>
      </c>
      <c r="BG444" s="1" t="s">
        <v>42</v>
      </c>
      <c r="BH444" s="1" t="s">
        <v>2523</v>
      </c>
      <c r="BI444" s="1" t="s">
        <v>1171</v>
      </c>
      <c r="BJ444" s="1" t="s">
        <v>2886</v>
      </c>
      <c r="BK444" s="1" t="s">
        <v>42</v>
      </c>
      <c r="BL444" s="1" t="s">
        <v>2523</v>
      </c>
      <c r="BM444" s="1" t="s">
        <v>1172</v>
      </c>
      <c r="BN444" s="1" t="s">
        <v>3091</v>
      </c>
      <c r="BO444" s="1" t="s">
        <v>42</v>
      </c>
      <c r="BP444" s="1" t="s">
        <v>2523</v>
      </c>
      <c r="BQ444" s="1" t="s">
        <v>1173</v>
      </c>
      <c r="BR444" s="1" t="s">
        <v>3542</v>
      </c>
      <c r="BS444" s="1" t="s">
        <v>643</v>
      </c>
      <c r="BT444" s="1" t="s">
        <v>2498</v>
      </c>
    </row>
    <row r="445" spans="1:33" ht="13.5" customHeight="1">
      <c r="A445" s="6" t="str">
        <f t="shared" si="28"/>
        <v>1837_옥포면_0031</v>
      </c>
      <c r="B445" s="2">
        <v>1837</v>
      </c>
      <c r="C445" s="2" t="s">
        <v>4298</v>
      </c>
      <c r="D445" s="2" t="s">
        <v>3422</v>
      </c>
      <c r="E445" s="2">
        <v>444</v>
      </c>
      <c r="F445" s="1">
        <v>3</v>
      </c>
      <c r="G445" s="1" t="s">
        <v>993</v>
      </c>
      <c r="H445" s="1" t="s">
        <v>1860</v>
      </c>
      <c r="I445" s="1">
        <v>5</v>
      </c>
      <c r="L445" s="1">
        <v>1</v>
      </c>
      <c r="M445" s="2" t="s">
        <v>1168</v>
      </c>
      <c r="N445" s="2" t="s">
        <v>3430</v>
      </c>
      <c r="S445" s="1" t="s">
        <v>111</v>
      </c>
      <c r="T445" s="1" t="s">
        <v>1916</v>
      </c>
      <c r="W445" s="1" t="s">
        <v>88</v>
      </c>
      <c r="X445" s="1" t="s">
        <v>4297</v>
      </c>
      <c r="Y445" s="1" t="s">
        <v>50</v>
      </c>
      <c r="Z445" s="1" t="s">
        <v>1995</v>
      </c>
      <c r="AF445" s="1" t="s">
        <v>287</v>
      </c>
      <c r="AG445" s="1" t="s">
        <v>1971</v>
      </c>
    </row>
    <row r="446" spans="1:72" ht="13.5" customHeight="1">
      <c r="A446" s="6" t="str">
        <f t="shared" si="28"/>
        <v>1837_옥포면_0031</v>
      </c>
      <c r="B446" s="2">
        <v>1837</v>
      </c>
      <c r="C446" s="2" t="s">
        <v>3938</v>
      </c>
      <c r="D446" s="2" t="s">
        <v>3422</v>
      </c>
      <c r="E446" s="2">
        <v>445</v>
      </c>
      <c r="F446" s="1">
        <v>3</v>
      </c>
      <c r="G446" s="1" t="s">
        <v>993</v>
      </c>
      <c r="H446" s="1" t="s">
        <v>1860</v>
      </c>
      <c r="I446" s="1">
        <v>5</v>
      </c>
      <c r="L446" s="1">
        <v>1</v>
      </c>
      <c r="M446" s="2" t="s">
        <v>1168</v>
      </c>
      <c r="N446" s="2" t="s">
        <v>3430</v>
      </c>
      <c r="S446" s="1" t="s">
        <v>48</v>
      </c>
      <c r="T446" s="1" t="s">
        <v>1911</v>
      </c>
      <c r="W446" s="1" t="s">
        <v>94</v>
      </c>
      <c r="X446" s="1" t="s">
        <v>4299</v>
      </c>
      <c r="Y446" s="1" t="s">
        <v>50</v>
      </c>
      <c r="Z446" s="1" t="s">
        <v>1995</v>
      </c>
      <c r="AC446" s="1">
        <v>58</v>
      </c>
      <c r="AD446" s="1" t="s">
        <v>40</v>
      </c>
      <c r="AE446" s="1" t="s">
        <v>2431</v>
      </c>
      <c r="AJ446" s="1" t="s">
        <v>52</v>
      </c>
      <c r="AK446" s="1" t="s">
        <v>2466</v>
      </c>
      <c r="AL446" s="1" t="s">
        <v>100</v>
      </c>
      <c r="AM446" s="1" t="s">
        <v>3468</v>
      </c>
      <c r="AT446" s="1" t="s">
        <v>42</v>
      </c>
      <c r="AU446" s="1" t="s">
        <v>2523</v>
      </c>
      <c r="AV446" s="1" t="s">
        <v>1174</v>
      </c>
      <c r="AW446" s="1" t="s">
        <v>2639</v>
      </c>
      <c r="BG446" s="1" t="s">
        <v>42</v>
      </c>
      <c r="BH446" s="1" t="s">
        <v>2523</v>
      </c>
      <c r="BI446" s="1" t="s">
        <v>1175</v>
      </c>
      <c r="BJ446" s="1" t="s">
        <v>2813</v>
      </c>
      <c r="BK446" s="1" t="s">
        <v>42</v>
      </c>
      <c r="BL446" s="1" t="s">
        <v>2523</v>
      </c>
      <c r="BM446" s="1" t="s">
        <v>1113</v>
      </c>
      <c r="BN446" s="1" t="s">
        <v>3043</v>
      </c>
      <c r="BO446" s="1" t="s">
        <v>42</v>
      </c>
      <c r="BP446" s="1" t="s">
        <v>2523</v>
      </c>
      <c r="BQ446" s="1" t="s">
        <v>1176</v>
      </c>
      <c r="BR446" s="1" t="s">
        <v>3582</v>
      </c>
      <c r="BS446" s="1" t="s">
        <v>47</v>
      </c>
      <c r="BT446" s="1" t="s">
        <v>2484</v>
      </c>
    </row>
    <row r="447" spans="1:31" ht="13.5" customHeight="1">
      <c r="A447" s="6" t="str">
        <f t="shared" si="28"/>
        <v>1837_옥포면_0031</v>
      </c>
      <c r="B447" s="2">
        <v>1837</v>
      </c>
      <c r="C447" s="2" t="s">
        <v>4157</v>
      </c>
      <c r="D447" s="2" t="s">
        <v>3422</v>
      </c>
      <c r="E447" s="2">
        <v>446</v>
      </c>
      <c r="F447" s="1">
        <v>3</v>
      </c>
      <c r="G447" s="1" t="s">
        <v>993</v>
      </c>
      <c r="H447" s="1" t="s">
        <v>1860</v>
      </c>
      <c r="I447" s="1">
        <v>5</v>
      </c>
      <c r="L447" s="1">
        <v>1</v>
      </c>
      <c r="M447" s="2" t="s">
        <v>1168</v>
      </c>
      <c r="N447" s="2" t="s">
        <v>3430</v>
      </c>
      <c r="S447" s="1" t="s">
        <v>59</v>
      </c>
      <c r="T447" s="1" t="s">
        <v>1912</v>
      </c>
      <c r="U447" s="1" t="s">
        <v>37</v>
      </c>
      <c r="V447" s="1" t="s">
        <v>1928</v>
      </c>
      <c r="Y447" s="1" t="s">
        <v>1177</v>
      </c>
      <c r="Z447" s="1" t="s">
        <v>2164</v>
      </c>
      <c r="AC447" s="1">
        <v>36</v>
      </c>
      <c r="AD447" s="1" t="s">
        <v>516</v>
      </c>
      <c r="AE447" s="1" t="s">
        <v>2055</v>
      </c>
    </row>
    <row r="448" spans="1:31" ht="13.5" customHeight="1">
      <c r="A448" s="6" t="str">
        <f t="shared" si="28"/>
        <v>1837_옥포면_0031</v>
      </c>
      <c r="B448" s="2">
        <v>1837</v>
      </c>
      <c r="C448" s="2" t="s">
        <v>3938</v>
      </c>
      <c r="D448" s="2" t="s">
        <v>3422</v>
      </c>
      <c r="E448" s="2">
        <v>447</v>
      </c>
      <c r="F448" s="1">
        <v>3</v>
      </c>
      <c r="G448" s="1" t="s">
        <v>993</v>
      </c>
      <c r="H448" s="1" t="s">
        <v>1860</v>
      </c>
      <c r="I448" s="1">
        <v>5</v>
      </c>
      <c r="L448" s="1">
        <v>1</v>
      </c>
      <c r="M448" s="2" t="s">
        <v>1168</v>
      </c>
      <c r="N448" s="2" t="s">
        <v>3430</v>
      </c>
      <c r="S448" s="1" t="s">
        <v>62</v>
      </c>
      <c r="T448" s="1" t="s">
        <v>1917</v>
      </c>
      <c r="W448" s="1" t="s">
        <v>88</v>
      </c>
      <c r="X448" s="1" t="s">
        <v>4297</v>
      </c>
      <c r="Y448" s="1" t="s">
        <v>50</v>
      </c>
      <c r="Z448" s="1" t="s">
        <v>1995</v>
      </c>
      <c r="AC448" s="1">
        <v>35</v>
      </c>
      <c r="AD448" s="1" t="s">
        <v>64</v>
      </c>
      <c r="AE448" s="1" t="s">
        <v>2397</v>
      </c>
    </row>
    <row r="449" spans="1:31" ht="13.5" customHeight="1">
      <c r="A449" s="6" t="str">
        <f t="shared" si="28"/>
        <v>1837_옥포면_0031</v>
      </c>
      <c r="B449" s="2">
        <v>1837</v>
      </c>
      <c r="C449" s="2" t="s">
        <v>3938</v>
      </c>
      <c r="D449" s="2" t="s">
        <v>3422</v>
      </c>
      <c r="E449" s="2">
        <v>448</v>
      </c>
      <c r="F449" s="1">
        <v>3</v>
      </c>
      <c r="G449" s="1" t="s">
        <v>993</v>
      </c>
      <c r="H449" s="1" t="s">
        <v>1860</v>
      </c>
      <c r="I449" s="1">
        <v>5</v>
      </c>
      <c r="L449" s="1">
        <v>1</v>
      </c>
      <c r="M449" s="2" t="s">
        <v>1168</v>
      </c>
      <c r="N449" s="2" t="s">
        <v>3430</v>
      </c>
      <c r="T449" s="1" t="s">
        <v>3939</v>
      </c>
      <c r="U449" s="1" t="s">
        <v>67</v>
      </c>
      <c r="V449" s="1" t="s">
        <v>1927</v>
      </c>
      <c r="Y449" s="1" t="s">
        <v>1178</v>
      </c>
      <c r="Z449" s="1" t="s">
        <v>2163</v>
      </c>
      <c r="AC449" s="1">
        <v>16</v>
      </c>
      <c r="AD449" s="1" t="s">
        <v>353</v>
      </c>
      <c r="AE449" s="1" t="s">
        <v>2399</v>
      </c>
    </row>
    <row r="450" spans="1:72" ht="13.5" customHeight="1">
      <c r="A450" s="6" t="str">
        <f t="shared" si="28"/>
        <v>1837_옥포면_0031</v>
      </c>
      <c r="B450" s="2">
        <v>1837</v>
      </c>
      <c r="C450" s="2" t="s">
        <v>3938</v>
      </c>
      <c r="D450" s="2" t="s">
        <v>3422</v>
      </c>
      <c r="E450" s="2">
        <v>449</v>
      </c>
      <c r="F450" s="1">
        <v>3</v>
      </c>
      <c r="G450" s="1" t="s">
        <v>993</v>
      </c>
      <c r="H450" s="1" t="s">
        <v>1860</v>
      </c>
      <c r="I450" s="1">
        <v>5</v>
      </c>
      <c r="L450" s="1">
        <v>2</v>
      </c>
      <c r="M450" s="2" t="s">
        <v>3760</v>
      </c>
      <c r="N450" s="2" t="s">
        <v>3761</v>
      </c>
      <c r="O450" s="1" t="s">
        <v>6</v>
      </c>
      <c r="P450" s="1" t="s">
        <v>1888</v>
      </c>
      <c r="T450" s="1" t="s">
        <v>4013</v>
      </c>
      <c r="U450" s="1" t="s">
        <v>37</v>
      </c>
      <c r="V450" s="1" t="s">
        <v>1928</v>
      </c>
      <c r="W450" s="1" t="s">
        <v>75</v>
      </c>
      <c r="X450" s="1" t="s">
        <v>1975</v>
      </c>
      <c r="Y450" s="1" t="s">
        <v>1179</v>
      </c>
      <c r="Z450" s="1" t="s">
        <v>2162</v>
      </c>
      <c r="AC450" s="1">
        <v>62</v>
      </c>
      <c r="AD450" s="1" t="s">
        <v>463</v>
      </c>
      <c r="AE450" s="1" t="s">
        <v>2451</v>
      </c>
      <c r="AJ450" s="1" t="s">
        <v>17</v>
      </c>
      <c r="AK450" s="1" t="s">
        <v>2467</v>
      </c>
      <c r="AL450" s="1" t="s">
        <v>76</v>
      </c>
      <c r="AM450" s="1" t="s">
        <v>2494</v>
      </c>
      <c r="AT450" s="1" t="s">
        <v>42</v>
      </c>
      <c r="AU450" s="1" t="s">
        <v>2523</v>
      </c>
      <c r="AV450" s="1" t="s">
        <v>1180</v>
      </c>
      <c r="AW450" s="1" t="s">
        <v>2638</v>
      </c>
      <c r="BG450" s="1" t="s">
        <v>42</v>
      </c>
      <c r="BH450" s="1" t="s">
        <v>2523</v>
      </c>
      <c r="BI450" s="1" t="s">
        <v>1181</v>
      </c>
      <c r="BJ450" s="1" t="s">
        <v>2885</v>
      </c>
      <c r="BK450" s="1" t="s">
        <v>42</v>
      </c>
      <c r="BL450" s="1" t="s">
        <v>2523</v>
      </c>
      <c r="BM450" s="1" t="s">
        <v>1182</v>
      </c>
      <c r="BN450" s="1" t="s">
        <v>3090</v>
      </c>
      <c r="BO450" s="1" t="s">
        <v>42</v>
      </c>
      <c r="BP450" s="1" t="s">
        <v>2523</v>
      </c>
      <c r="BQ450" s="1" t="s">
        <v>1183</v>
      </c>
      <c r="BR450" s="1" t="s">
        <v>3555</v>
      </c>
      <c r="BS450" s="1" t="s">
        <v>58</v>
      </c>
      <c r="BT450" s="1" t="s">
        <v>2461</v>
      </c>
    </row>
    <row r="451" spans="1:72" ht="13.5" customHeight="1">
      <c r="A451" s="6" t="str">
        <f aca="true" t="shared" si="29" ref="A451:A465">HYPERLINK("http://kyu.snu.ac.kr/sdhj/index.jsp?type=hj/GK14719_00IH_0001_0032.jpg","1837_옥포면_0032")</f>
        <v>1837_옥포면_0032</v>
      </c>
      <c r="B451" s="2">
        <v>1837</v>
      </c>
      <c r="C451" s="2" t="s">
        <v>4300</v>
      </c>
      <c r="D451" s="2" t="s">
        <v>3422</v>
      </c>
      <c r="E451" s="2">
        <v>450</v>
      </c>
      <c r="F451" s="1">
        <v>3</v>
      </c>
      <c r="G451" s="1" t="s">
        <v>993</v>
      </c>
      <c r="H451" s="1" t="s">
        <v>1860</v>
      </c>
      <c r="I451" s="1">
        <v>5</v>
      </c>
      <c r="L451" s="1">
        <v>2</v>
      </c>
      <c r="M451" s="2" t="s">
        <v>3760</v>
      </c>
      <c r="N451" s="2" t="s">
        <v>3761</v>
      </c>
      <c r="S451" s="1" t="s">
        <v>48</v>
      </c>
      <c r="T451" s="1" t="s">
        <v>1911</v>
      </c>
      <c r="W451" s="1" t="s">
        <v>94</v>
      </c>
      <c r="X451" s="1" t="s">
        <v>4170</v>
      </c>
      <c r="Y451" s="1" t="s">
        <v>50</v>
      </c>
      <c r="Z451" s="1" t="s">
        <v>1995</v>
      </c>
      <c r="AC451" s="1">
        <v>58</v>
      </c>
      <c r="AD451" s="1" t="s">
        <v>40</v>
      </c>
      <c r="AE451" s="1" t="s">
        <v>2431</v>
      </c>
      <c r="AJ451" s="1" t="s">
        <v>52</v>
      </c>
      <c r="AK451" s="1" t="s">
        <v>2466</v>
      </c>
      <c r="AL451" s="1" t="s">
        <v>100</v>
      </c>
      <c r="AM451" s="1" t="s">
        <v>3468</v>
      </c>
      <c r="AT451" s="1" t="s">
        <v>42</v>
      </c>
      <c r="AU451" s="1" t="s">
        <v>2523</v>
      </c>
      <c r="AV451" s="1" t="s">
        <v>1184</v>
      </c>
      <c r="AW451" s="1" t="s">
        <v>2637</v>
      </c>
      <c r="BG451" s="1" t="s">
        <v>42</v>
      </c>
      <c r="BH451" s="1" t="s">
        <v>2523</v>
      </c>
      <c r="BI451" s="1" t="s">
        <v>1185</v>
      </c>
      <c r="BJ451" s="1" t="s">
        <v>2884</v>
      </c>
      <c r="BK451" s="1" t="s">
        <v>42</v>
      </c>
      <c r="BL451" s="1" t="s">
        <v>2523</v>
      </c>
      <c r="BM451" s="1" t="s">
        <v>1186</v>
      </c>
      <c r="BN451" s="1" t="s">
        <v>3089</v>
      </c>
      <c r="BO451" s="1" t="s">
        <v>42</v>
      </c>
      <c r="BP451" s="1" t="s">
        <v>2523</v>
      </c>
      <c r="BQ451" s="1" t="s">
        <v>1187</v>
      </c>
      <c r="BR451" s="1" t="s">
        <v>3280</v>
      </c>
      <c r="BS451" s="1" t="s">
        <v>1188</v>
      </c>
      <c r="BT451" s="1" t="s">
        <v>3395</v>
      </c>
    </row>
    <row r="452" spans="1:31" ht="13.5" customHeight="1">
      <c r="A452" s="6" t="str">
        <f t="shared" si="29"/>
        <v>1837_옥포면_0032</v>
      </c>
      <c r="B452" s="2">
        <v>1837</v>
      </c>
      <c r="C452" s="2" t="s">
        <v>3998</v>
      </c>
      <c r="D452" s="2" t="s">
        <v>3422</v>
      </c>
      <c r="E452" s="2">
        <v>451</v>
      </c>
      <c r="F452" s="1">
        <v>3</v>
      </c>
      <c r="G452" s="1" t="s">
        <v>993</v>
      </c>
      <c r="H452" s="1" t="s">
        <v>1860</v>
      </c>
      <c r="I452" s="1">
        <v>5</v>
      </c>
      <c r="L452" s="1">
        <v>2</v>
      </c>
      <c r="M452" s="2" t="s">
        <v>3760</v>
      </c>
      <c r="N452" s="2" t="s">
        <v>3761</v>
      </c>
      <c r="T452" s="1" t="s">
        <v>4018</v>
      </c>
      <c r="U452" s="1" t="s">
        <v>67</v>
      </c>
      <c r="V452" s="1" t="s">
        <v>1927</v>
      </c>
      <c r="Y452" s="1" t="s">
        <v>1189</v>
      </c>
      <c r="Z452" s="1" t="s">
        <v>2046</v>
      </c>
      <c r="AC452" s="1">
        <v>16</v>
      </c>
      <c r="AD452" s="1" t="s">
        <v>353</v>
      </c>
      <c r="AE452" s="1" t="s">
        <v>2399</v>
      </c>
    </row>
    <row r="453" spans="1:72" ht="13.5" customHeight="1">
      <c r="A453" s="6" t="str">
        <f t="shared" si="29"/>
        <v>1837_옥포면_0032</v>
      </c>
      <c r="B453" s="2">
        <v>1837</v>
      </c>
      <c r="C453" s="2" t="s">
        <v>4017</v>
      </c>
      <c r="D453" s="2" t="s">
        <v>3422</v>
      </c>
      <c r="E453" s="2">
        <v>452</v>
      </c>
      <c r="F453" s="1">
        <v>3</v>
      </c>
      <c r="G453" s="1" t="s">
        <v>993</v>
      </c>
      <c r="H453" s="1" t="s">
        <v>1860</v>
      </c>
      <c r="I453" s="1">
        <v>5</v>
      </c>
      <c r="L453" s="1">
        <v>3</v>
      </c>
      <c r="M453" s="2" t="s">
        <v>3762</v>
      </c>
      <c r="N453" s="2" t="s">
        <v>3763</v>
      </c>
      <c r="T453" s="1" t="s">
        <v>3902</v>
      </c>
      <c r="U453" s="1" t="s">
        <v>37</v>
      </c>
      <c r="V453" s="1" t="s">
        <v>1928</v>
      </c>
      <c r="W453" s="1" t="s">
        <v>304</v>
      </c>
      <c r="X453" s="1" t="s">
        <v>1970</v>
      </c>
      <c r="Y453" s="1" t="s">
        <v>842</v>
      </c>
      <c r="Z453" s="1" t="s">
        <v>2161</v>
      </c>
      <c r="AC453" s="1">
        <v>28</v>
      </c>
      <c r="AD453" s="1" t="s">
        <v>446</v>
      </c>
      <c r="AE453" s="1" t="s">
        <v>2424</v>
      </c>
      <c r="AJ453" s="1" t="s">
        <v>17</v>
      </c>
      <c r="AK453" s="1" t="s">
        <v>2467</v>
      </c>
      <c r="AL453" s="1" t="s">
        <v>1190</v>
      </c>
      <c r="AM453" s="1" t="s">
        <v>2496</v>
      </c>
      <c r="AT453" s="1" t="s">
        <v>42</v>
      </c>
      <c r="AU453" s="1" t="s">
        <v>2523</v>
      </c>
      <c r="AV453" s="1" t="s">
        <v>1191</v>
      </c>
      <c r="AW453" s="1" t="s">
        <v>2636</v>
      </c>
      <c r="BG453" s="1" t="s">
        <v>42</v>
      </c>
      <c r="BH453" s="1" t="s">
        <v>2523</v>
      </c>
      <c r="BI453" s="1" t="s">
        <v>1192</v>
      </c>
      <c r="BJ453" s="1" t="s">
        <v>2849</v>
      </c>
      <c r="BK453" s="1" t="s">
        <v>42</v>
      </c>
      <c r="BL453" s="1" t="s">
        <v>2523</v>
      </c>
      <c r="BM453" s="1" t="s">
        <v>1193</v>
      </c>
      <c r="BN453" s="1" t="s">
        <v>3058</v>
      </c>
      <c r="BO453" s="1" t="s">
        <v>42</v>
      </c>
      <c r="BP453" s="1" t="s">
        <v>2523</v>
      </c>
      <c r="BQ453" s="1" t="s">
        <v>3415</v>
      </c>
      <c r="BR453" s="1" t="s">
        <v>3279</v>
      </c>
      <c r="BS453" s="1" t="s">
        <v>58</v>
      </c>
      <c r="BT453" s="1" t="s">
        <v>2461</v>
      </c>
    </row>
    <row r="454" spans="1:31" ht="13.5" customHeight="1">
      <c r="A454" s="6" t="str">
        <f t="shared" si="29"/>
        <v>1837_옥포면_0032</v>
      </c>
      <c r="B454" s="2">
        <v>1837</v>
      </c>
      <c r="C454" s="2" t="s">
        <v>4301</v>
      </c>
      <c r="D454" s="2" t="s">
        <v>3422</v>
      </c>
      <c r="E454" s="2">
        <v>453</v>
      </c>
      <c r="F454" s="1">
        <v>3</v>
      </c>
      <c r="G454" s="1" t="s">
        <v>993</v>
      </c>
      <c r="H454" s="1" t="s">
        <v>1860</v>
      </c>
      <c r="I454" s="1">
        <v>5</v>
      </c>
      <c r="L454" s="1">
        <v>3</v>
      </c>
      <c r="M454" s="2" t="s">
        <v>3762</v>
      </c>
      <c r="N454" s="2" t="s">
        <v>3763</v>
      </c>
      <c r="S454" s="1" t="s">
        <v>111</v>
      </c>
      <c r="T454" s="1" t="s">
        <v>1916</v>
      </c>
      <c r="W454" s="1" t="s">
        <v>230</v>
      </c>
      <c r="X454" s="1" t="s">
        <v>1958</v>
      </c>
      <c r="Y454" s="1" t="s">
        <v>50</v>
      </c>
      <c r="Z454" s="1" t="s">
        <v>1995</v>
      </c>
      <c r="AC454" s="1">
        <v>57</v>
      </c>
      <c r="AD454" s="1" t="s">
        <v>547</v>
      </c>
      <c r="AE454" s="1" t="s">
        <v>2415</v>
      </c>
    </row>
    <row r="455" spans="1:72" ht="13.5" customHeight="1">
      <c r="A455" s="6" t="str">
        <f t="shared" si="29"/>
        <v>1837_옥포면_0032</v>
      </c>
      <c r="B455" s="2">
        <v>1837</v>
      </c>
      <c r="C455" s="2" t="s">
        <v>3906</v>
      </c>
      <c r="D455" s="2" t="s">
        <v>3422</v>
      </c>
      <c r="E455" s="2">
        <v>454</v>
      </c>
      <c r="F455" s="1">
        <v>3</v>
      </c>
      <c r="G455" s="1" t="s">
        <v>993</v>
      </c>
      <c r="H455" s="1" t="s">
        <v>1860</v>
      </c>
      <c r="I455" s="1">
        <v>5</v>
      </c>
      <c r="L455" s="1">
        <v>3</v>
      </c>
      <c r="M455" s="2" t="s">
        <v>3762</v>
      </c>
      <c r="N455" s="2" t="s">
        <v>3763</v>
      </c>
      <c r="S455" s="1" t="s">
        <v>48</v>
      </c>
      <c r="T455" s="1" t="s">
        <v>1911</v>
      </c>
      <c r="W455" s="1" t="s">
        <v>94</v>
      </c>
      <c r="X455" s="1" t="s">
        <v>4172</v>
      </c>
      <c r="Y455" s="1" t="s">
        <v>50</v>
      </c>
      <c r="Z455" s="1" t="s">
        <v>1995</v>
      </c>
      <c r="AC455" s="1">
        <v>28</v>
      </c>
      <c r="AD455" s="1" t="s">
        <v>446</v>
      </c>
      <c r="AE455" s="1" t="s">
        <v>2424</v>
      </c>
      <c r="AJ455" s="1" t="s">
        <v>52</v>
      </c>
      <c r="AK455" s="1" t="s">
        <v>2466</v>
      </c>
      <c r="AL455" s="1" t="s">
        <v>100</v>
      </c>
      <c r="AM455" s="1" t="s">
        <v>3468</v>
      </c>
      <c r="AT455" s="1" t="s">
        <v>42</v>
      </c>
      <c r="AU455" s="1" t="s">
        <v>2523</v>
      </c>
      <c r="AV455" s="1" t="s">
        <v>1194</v>
      </c>
      <c r="AW455" s="1" t="s">
        <v>2635</v>
      </c>
      <c r="BG455" s="1" t="s">
        <v>42</v>
      </c>
      <c r="BH455" s="1" t="s">
        <v>2523</v>
      </c>
      <c r="BI455" s="1" t="s">
        <v>1195</v>
      </c>
      <c r="BJ455" s="1" t="s">
        <v>2883</v>
      </c>
      <c r="BK455" s="1" t="s">
        <v>42</v>
      </c>
      <c r="BL455" s="1" t="s">
        <v>2523</v>
      </c>
      <c r="BM455" s="1" t="s">
        <v>1164</v>
      </c>
      <c r="BN455" s="1" t="s">
        <v>3088</v>
      </c>
      <c r="BO455" s="1" t="s">
        <v>42</v>
      </c>
      <c r="BP455" s="1" t="s">
        <v>2523</v>
      </c>
      <c r="BQ455" s="1" t="s">
        <v>1196</v>
      </c>
      <c r="BR455" s="1" t="s">
        <v>3558</v>
      </c>
      <c r="BS455" s="1" t="s">
        <v>1197</v>
      </c>
      <c r="BT455" s="1" t="s">
        <v>3378</v>
      </c>
    </row>
    <row r="456" spans="1:33" ht="13.5" customHeight="1">
      <c r="A456" s="6" t="str">
        <f t="shared" si="29"/>
        <v>1837_옥포면_0032</v>
      </c>
      <c r="B456" s="2">
        <v>1837</v>
      </c>
      <c r="C456" s="2" t="s">
        <v>4302</v>
      </c>
      <c r="D456" s="2" t="s">
        <v>3422</v>
      </c>
      <c r="E456" s="2">
        <v>455</v>
      </c>
      <c r="F456" s="1">
        <v>3</v>
      </c>
      <c r="G456" s="1" t="s">
        <v>993</v>
      </c>
      <c r="H456" s="1" t="s">
        <v>1860</v>
      </c>
      <c r="I456" s="1">
        <v>5</v>
      </c>
      <c r="L456" s="1">
        <v>3</v>
      </c>
      <c r="M456" s="2" t="s">
        <v>3762</v>
      </c>
      <c r="N456" s="2" t="s">
        <v>3763</v>
      </c>
      <c r="S456" s="1" t="s">
        <v>315</v>
      </c>
      <c r="T456" s="1" t="s">
        <v>1913</v>
      </c>
      <c r="AF456" s="1" t="s">
        <v>287</v>
      </c>
      <c r="AG456" s="1" t="s">
        <v>1971</v>
      </c>
    </row>
    <row r="457" spans="1:33" ht="13.5" customHeight="1">
      <c r="A457" s="6" t="str">
        <f t="shared" si="29"/>
        <v>1837_옥포면_0032</v>
      </c>
      <c r="B457" s="2">
        <v>1837</v>
      </c>
      <c r="C457" s="2" t="s">
        <v>3906</v>
      </c>
      <c r="D457" s="2" t="s">
        <v>3422</v>
      </c>
      <c r="E457" s="2">
        <v>456</v>
      </c>
      <c r="F457" s="1">
        <v>3</v>
      </c>
      <c r="G457" s="1" t="s">
        <v>993</v>
      </c>
      <c r="H457" s="1" t="s">
        <v>1860</v>
      </c>
      <c r="I457" s="1">
        <v>5</v>
      </c>
      <c r="L457" s="1">
        <v>3</v>
      </c>
      <c r="M457" s="2" t="s">
        <v>3762</v>
      </c>
      <c r="N457" s="2" t="s">
        <v>3763</v>
      </c>
      <c r="S457" s="1" t="s">
        <v>583</v>
      </c>
      <c r="T457" s="1" t="s">
        <v>1915</v>
      </c>
      <c r="U457" s="1" t="s">
        <v>37</v>
      </c>
      <c r="V457" s="1" t="s">
        <v>1928</v>
      </c>
      <c r="Y457" s="1" t="s">
        <v>1198</v>
      </c>
      <c r="Z457" s="1" t="s">
        <v>2160</v>
      </c>
      <c r="AC457" s="1">
        <v>15</v>
      </c>
      <c r="AD457" s="1" t="s">
        <v>66</v>
      </c>
      <c r="AE457" s="1" t="s">
        <v>2419</v>
      </c>
      <c r="AF457" s="1" t="s">
        <v>338</v>
      </c>
      <c r="AG457" s="1" t="s">
        <v>2455</v>
      </c>
    </row>
    <row r="458" spans="1:31" ht="13.5" customHeight="1">
      <c r="A458" s="6" t="str">
        <f t="shared" si="29"/>
        <v>1837_옥포면_0032</v>
      </c>
      <c r="B458" s="2">
        <v>1837</v>
      </c>
      <c r="C458" s="2" t="s">
        <v>3906</v>
      </c>
      <c r="D458" s="2" t="s">
        <v>3422</v>
      </c>
      <c r="E458" s="2">
        <v>457</v>
      </c>
      <c r="F458" s="1">
        <v>3</v>
      </c>
      <c r="G458" s="1" t="s">
        <v>993</v>
      </c>
      <c r="H458" s="1" t="s">
        <v>1860</v>
      </c>
      <c r="I458" s="1">
        <v>5</v>
      </c>
      <c r="L458" s="1">
        <v>3</v>
      </c>
      <c r="M458" s="2" t="s">
        <v>3762</v>
      </c>
      <c r="N458" s="2" t="s">
        <v>3763</v>
      </c>
      <c r="T458" s="1" t="s">
        <v>3908</v>
      </c>
      <c r="U458" s="1" t="s">
        <v>67</v>
      </c>
      <c r="V458" s="1" t="s">
        <v>1927</v>
      </c>
      <c r="Y458" s="1" t="s">
        <v>408</v>
      </c>
      <c r="Z458" s="1" t="s">
        <v>2159</v>
      </c>
      <c r="AC458" s="1">
        <v>37</v>
      </c>
      <c r="AD458" s="1" t="s">
        <v>163</v>
      </c>
      <c r="AE458" s="1" t="s">
        <v>2427</v>
      </c>
    </row>
    <row r="459" spans="1:72" ht="13.5" customHeight="1">
      <c r="A459" s="6" t="str">
        <f t="shared" si="29"/>
        <v>1837_옥포면_0032</v>
      </c>
      <c r="B459" s="2">
        <v>1837</v>
      </c>
      <c r="C459" s="2" t="s">
        <v>3906</v>
      </c>
      <c r="D459" s="2" t="s">
        <v>3422</v>
      </c>
      <c r="E459" s="2">
        <v>458</v>
      </c>
      <c r="F459" s="1">
        <v>3</v>
      </c>
      <c r="G459" s="1" t="s">
        <v>993</v>
      </c>
      <c r="H459" s="1" t="s">
        <v>1860</v>
      </c>
      <c r="I459" s="1">
        <v>5</v>
      </c>
      <c r="L459" s="1">
        <v>4</v>
      </c>
      <c r="M459" s="2" t="s">
        <v>3764</v>
      </c>
      <c r="N459" s="2" t="s">
        <v>3765</v>
      </c>
      <c r="T459" s="1" t="s">
        <v>4104</v>
      </c>
      <c r="U459" s="1" t="s">
        <v>251</v>
      </c>
      <c r="V459" s="1" t="s">
        <v>1941</v>
      </c>
      <c r="W459" s="1" t="s">
        <v>1035</v>
      </c>
      <c r="X459" s="1" t="s">
        <v>1963</v>
      </c>
      <c r="Y459" s="1" t="s">
        <v>1199</v>
      </c>
      <c r="Z459" s="1" t="s">
        <v>2158</v>
      </c>
      <c r="AC459" s="1">
        <v>74</v>
      </c>
      <c r="AD459" s="1" t="s">
        <v>519</v>
      </c>
      <c r="AE459" s="1" t="s">
        <v>2444</v>
      </c>
      <c r="AJ459" s="1" t="s">
        <v>17</v>
      </c>
      <c r="AK459" s="1" t="s">
        <v>2467</v>
      </c>
      <c r="AL459" s="1" t="s">
        <v>784</v>
      </c>
      <c r="AM459" s="1" t="s">
        <v>2478</v>
      </c>
      <c r="AT459" s="1" t="s">
        <v>169</v>
      </c>
      <c r="AU459" s="1" t="s">
        <v>1929</v>
      </c>
      <c r="AV459" s="1" t="s">
        <v>1200</v>
      </c>
      <c r="AW459" s="1" t="s">
        <v>2634</v>
      </c>
      <c r="BG459" s="1" t="s">
        <v>169</v>
      </c>
      <c r="BH459" s="1" t="s">
        <v>1929</v>
      </c>
      <c r="BI459" s="1" t="s">
        <v>1201</v>
      </c>
      <c r="BJ459" s="1" t="s">
        <v>2862</v>
      </c>
      <c r="BK459" s="1" t="s">
        <v>169</v>
      </c>
      <c r="BL459" s="1" t="s">
        <v>1929</v>
      </c>
      <c r="BM459" s="1" t="s">
        <v>1202</v>
      </c>
      <c r="BN459" s="1" t="s">
        <v>3035</v>
      </c>
      <c r="BO459" s="1" t="s">
        <v>169</v>
      </c>
      <c r="BP459" s="1" t="s">
        <v>1929</v>
      </c>
      <c r="BQ459" s="1" t="s">
        <v>1203</v>
      </c>
      <c r="BR459" s="1" t="s">
        <v>3278</v>
      </c>
      <c r="BS459" s="1" t="s">
        <v>672</v>
      </c>
      <c r="BT459" s="1" t="s">
        <v>2470</v>
      </c>
    </row>
    <row r="460" spans="1:72" ht="13.5" customHeight="1">
      <c r="A460" s="6" t="str">
        <f t="shared" si="29"/>
        <v>1837_옥포면_0032</v>
      </c>
      <c r="B460" s="2">
        <v>1837</v>
      </c>
      <c r="C460" s="2" t="s">
        <v>4099</v>
      </c>
      <c r="D460" s="2" t="s">
        <v>3422</v>
      </c>
      <c r="E460" s="2">
        <v>459</v>
      </c>
      <c r="F460" s="1">
        <v>3</v>
      </c>
      <c r="G460" s="1" t="s">
        <v>993</v>
      </c>
      <c r="H460" s="1" t="s">
        <v>1860</v>
      </c>
      <c r="I460" s="1">
        <v>5</v>
      </c>
      <c r="L460" s="1">
        <v>4</v>
      </c>
      <c r="M460" s="2" t="s">
        <v>3764</v>
      </c>
      <c r="N460" s="2" t="s">
        <v>3765</v>
      </c>
      <c r="S460" s="1" t="s">
        <v>48</v>
      </c>
      <c r="T460" s="1" t="s">
        <v>1911</v>
      </c>
      <c r="W460" s="1" t="s">
        <v>94</v>
      </c>
      <c r="X460" s="1" t="s">
        <v>4149</v>
      </c>
      <c r="Y460" s="1" t="s">
        <v>50</v>
      </c>
      <c r="Z460" s="1" t="s">
        <v>1995</v>
      </c>
      <c r="AC460" s="1">
        <v>74</v>
      </c>
      <c r="AD460" s="1" t="s">
        <v>519</v>
      </c>
      <c r="AE460" s="1" t="s">
        <v>2444</v>
      </c>
      <c r="AJ460" s="1" t="s">
        <v>17</v>
      </c>
      <c r="AK460" s="1" t="s">
        <v>2467</v>
      </c>
      <c r="AL460" s="1" t="s">
        <v>100</v>
      </c>
      <c r="AM460" s="1" t="s">
        <v>3468</v>
      </c>
      <c r="AT460" s="1" t="s">
        <v>169</v>
      </c>
      <c r="AU460" s="1" t="s">
        <v>1929</v>
      </c>
      <c r="AV460" s="1" t="s">
        <v>1204</v>
      </c>
      <c r="AW460" s="1" t="s">
        <v>2633</v>
      </c>
      <c r="BG460" s="1" t="s">
        <v>169</v>
      </c>
      <c r="BH460" s="1" t="s">
        <v>1929</v>
      </c>
      <c r="BI460" s="1" t="s">
        <v>1205</v>
      </c>
      <c r="BJ460" s="1" t="s">
        <v>2882</v>
      </c>
      <c r="BK460" s="1" t="s">
        <v>169</v>
      </c>
      <c r="BL460" s="1" t="s">
        <v>1929</v>
      </c>
      <c r="BM460" s="1" t="s">
        <v>1206</v>
      </c>
      <c r="BN460" s="1" t="s">
        <v>3087</v>
      </c>
      <c r="BO460" s="1" t="s">
        <v>169</v>
      </c>
      <c r="BP460" s="1" t="s">
        <v>1929</v>
      </c>
      <c r="BQ460" s="1" t="s">
        <v>1207</v>
      </c>
      <c r="BR460" s="1" t="s">
        <v>3277</v>
      </c>
      <c r="BS460" s="1" t="s">
        <v>164</v>
      </c>
      <c r="BT460" s="1" t="s">
        <v>2469</v>
      </c>
    </row>
    <row r="461" spans="1:31" ht="13.5" customHeight="1">
      <c r="A461" s="6" t="str">
        <f t="shared" si="29"/>
        <v>1837_옥포면_0032</v>
      </c>
      <c r="B461" s="2">
        <v>1837</v>
      </c>
      <c r="C461" s="2" t="s">
        <v>4215</v>
      </c>
      <c r="D461" s="2" t="s">
        <v>3422</v>
      </c>
      <c r="E461" s="2">
        <v>460</v>
      </c>
      <c r="F461" s="1">
        <v>3</v>
      </c>
      <c r="G461" s="1" t="s">
        <v>993</v>
      </c>
      <c r="H461" s="1" t="s">
        <v>1860</v>
      </c>
      <c r="I461" s="1">
        <v>5</v>
      </c>
      <c r="L461" s="1">
        <v>4</v>
      </c>
      <c r="M461" s="2" t="s">
        <v>3764</v>
      </c>
      <c r="N461" s="2" t="s">
        <v>3765</v>
      </c>
      <c r="S461" s="1" t="s">
        <v>59</v>
      </c>
      <c r="T461" s="1" t="s">
        <v>1912</v>
      </c>
      <c r="U461" s="1" t="s">
        <v>238</v>
      </c>
      <c r="V461" s="1" t="s">
        <v>1932</v>
      </c>
      <c r="Y461" s="1" t="s">
        <v>1208</v>
      </c>
      <c r="Z461" s="1" t="s">
        <v>2157</v>
      </c>
      <c r="AC461" s="1">
        <v>22</v>
      </c>
      <c r="AD461" s="1" t="s">
        <v>290</v>
      </c>
      <c r="AE461" s="1" t="s">
        <v>2411</v>
      </c>
    </row>
    <row r="462" spans="1:31" ht="13.5" customHeight="1">
      <c r="A462" s="6" t="str">
        <f t="shared" si="29"/>
        <v>1837_옥포면_0032</v>
      </c>
      <c r="B462" s="2">
        <v>1837</v>
      </c>
      <c r="C462" s="2" t="s">
        <v>4303</v>
      </c>
      <c r="D462" s="2" t="s">
        <v>3422</v>
      </c>
      <c r="E462" s="2">
        <v>461</v>
      </c>
      <c r="F462" s="1">
        <v>3</v>
      </c>
      <c r="G462" s="1" t="s">
        <v>993</v>
      </c>
      <c r="H462" s="1" t="s">
        <v>1860</v>
      </c>
      <c r="I462" s="1">
        <v>5</v>
      </c>
      <c r="L462" s="1">
        <v>4</v>
      </c>
      <c r="M462" s="2" t="s">
        <v>3764</v>
      </c>
      <c r="N462" s="2" t="s">
        <v>3765</v>
      </c>
      <c r="S462" s="1" t="s">
        <v>62</v>
      </c>
      <c r="T462" s="1" t="s">
        <v>1917</v>
      </c>
      <c r="W462" s="1" t="s">
        <v>1045</v>
      </c>
      <c r="X462" s="1" t="s">
        <v>1982</v>
      </c>
      <c r="Y462" s="1" t="s">
        <v>10</v>
      </c>
      <c r="Z462" s="1" t="s">
        <v>1981</v>
      </c>
      <c r="AC462" s="1">
        <v>22</v>
      </c>
      <c r="AD462" s="1" t="s">
        <v>290</v>
      </c>
      <c r="AE462" s="1" t="s">
        <v>2411</v>
      </c>
    </row>
    <row r="463" spans="1:72" ht="13.5" customHeight="1">
      <c r="A463" s="6" t="str">
        <f t="shared" si="29"/>
        <v>1837_옥포면_0032</v>
      </c>
      <c r="B463" s="2">
        <v>1837</v>
      </c>
      <c r="C463" s="2" t="s">
        <v>3970</v>
      </c>
      <c r="D463" s="2" t="s">
        <v>3422</v>
      </c>
      <c r="E463" s="2">
        <v>462</v>
      </c>
      <c r="F463" s="1">
        <v>3</v>
      </c>
      <c r="G463" s="1" t="s">
        <v>993</v>
      </c>
      <c r="H463" s="1" t="s">
        <v>1860</v>
      </c>
      <c r="I463" s="1">
        <v>5</v>
      </c>
      <c r="L463" s="1">
        <v>5</v>
      </c>
      <c r="M463" s="2" t="s">
        <v>887</v>
      </c>
      <c r="N463" s="2" t="s">
        <v>3428</v>
      </c>
      <c r="T463" s="1" t="s">
        <v>3896</v>
      </c>
      <c r="U463" s="1" t="s">
        <v>37</v>
      </c>
      <c r="V463" s="1" t="s">
        <v>1928</v>
      </c>
      <c r="W463" s="1" t="s">
        <v>94</v>
      </c>
      <c r="X463" s="1" t="s">
        <v>4224</v>
      </c>
      <c r="Y463" s="1" t="s">
        <v>1209</v>
      </c>
      <c r="Z463" s="1" t="s">
        <v>2156</v>
      </c>
      <c r="AC463" s="1">
        <v>31</v>
      </c>
      <c r="AD463" s="1" t="s">
        <v>267</v>
      </c>
      <c r="AE463" s="1" t="s">
        <v>2416</v>
      </c>
      <c r="AJ463" s="1" t="s">
        <v>17</v>
      </c>
      <c r="AK463" s="1" t="s">
        <v>2467</v>
      </c>
      <c r="AL463" s="1" t="s">
        <v>833</v>
      </c>
      <c r="AM463" s="1" t="s">
        <v>2471</v>
      </c>
      <c r="AT463" s="1" t="s">
        <v>42</v>
      </c>
      <c r="AU463" s="1" t="s">
        <v>2523</v>
      </c>
      <c r="AV463" s="1" t="s">
        <v>1111</v>
      </c>
      <c r="AW463" s="1" t="s">
        <v>2581</v>
      </c>
      <c r="BG463" s="1" t="s">
        <v>42</v>
      </c>
      <c r="BH463" s="1" t="s">
        <v>2523</v>
      </c>
      <c r="BI463" s="1" t="s">
        <v>1210</v>
      </c>
      <c r="BJ463" s="1" t="s">
        <v>2881</v>
      </c>
      <c r="BK463" s="1" t="s">
        <v>42</v>
      </c>
      <c r="BL463" s="1" t="s">
        <v>2523</v>
      </c>
      <c r="BM463" s="1" t="s">
        <v>1211</v>
      </c>
      <c r="BN463" s="1" t="s">
        <v>3086</v>
      </c>
      <c r="BO463" s="1" t="s">
        <v>42</v>
      </c>
      <c r="BP463" s="1" t="s">
        <v>2523</v>
      </c>
      <c r="BQ463" s="1" t="s">
        <v>1212</v>
      </c>
      <c r="BR463" s="1" t="s">
        <v>3276</v>
      </c>
      <c r="BS463" s="1" t="s">
        <v>133</v>
      </c>
      <c r="BT463" s="1" t="s">
        <v>2480</v>
      </c>
    </row>
    <row r="464" spans="1:72" ht="13.5" customHeight="1">
      <c r="A464" s="6" t="str">
        <f t="shared" si="29"/>
        <v>1837_옥포면_0032</v>
      </c>
      <c r="B464" s="2">
        <v>1837</v>
      </c>
      <c r="C464" s="2" t="s">
        <v>4099</v>
      </c>
      <c r="D464" s="2" t="s">
        <v>3422</v>
      </c>
      <c r="E464" s="2">
        <v>463</v>
      </c>
      <c r="F464" s="1">
        <v>3</v>
      </c>
      <c r="G464" s="1" t="s">
        <v>993</v>
      </c>
      <c r="H464" s="1" t="s">
        <v>1860</v>
      </c>
      <c r="I464" s="1">
        <v>5</v>
      </c>
      <c r="L464" s="1">
        <v>5</v>
      </c>
      <c r="M464" s="2" t="s">
        <v>887</v>
      </c>
      <c r="N464" s="2" t="s">
        <v>3428</v>
      </c>
      <c r="S464" s="1" t="s">
        <v>48</v>
      </c>
      <c r="T464" s="1" t="s">
        <v>1911</v>
      </c>
      <c r="W464" s="1" t="s">
        <v>760</v>
      </c>
      <c r="X464" s="1" t="s">
        <v>1969</v>
      </c>
      <c r="Y464" s="1" t="s">
        <v>50</v>
      </c>
      <c r="Z464" s="1" t="s">
        <v>1995</v>
      </c>
      <c r="AC464" s="1">
        <v>31</v>
      </c>
      <c r="AD464" s="1" t="s">
        <v>267</v>
      </c>
      <c r="AE464" s="1" t="s">
        <v>2416</v>
      </c>
      <c r="AJ464" s="1" t="s">
        <v>17</v>
      </c>
      <c r="AK464" s="1" t="s">
        <v>2467</v>
      </c>
      <c r="AL464" s="1" t="s">
        <v>58</v>
      </c>
      <c r="AM464" s="1" t="s">
        <v>2461</v>
      </c>
      <c r="AT464" s="1" t="s">
        <v>42</v>
      </c>
      <c r="AU464" s="1" t="s">
        <v>2523</v>
      </c>
      <c r="AV464" s="1" t="s">
        <v>1213</v>
      </c>
      <c r="AW464" s="1" t="s">
        <v>2632</v>
      </c>
      <c r="BG464" s="1" t="s">
        <v>42</v>
      </c>
      <c r="BH464" s="1" t="s">
        <v>2523</v>
      </c>
      <c r="BI464" s="1" t="s">
        <v>1214</v>
      </c>
      <c r="BJ464" s="1" t="s">
        <v>3447</v>
      </c>
      <c r="BK464" s="1" t="s">
        <v>42</v>
      </c>
      <c r="BL464" s="1" t="s">
        <v>2523</v>
      </c>
      <c r="BM464" s="1" t="s">
        <v>1215</v>
      </c>
      <c r="BN464" s="1" t="s">
        <v>3085</v>
      </c>
      <c r="BO464" s="1" t="s">
        <v>42</v>
      </c>
      <c r="BP464" s="1" t="s">
        <v>2523</v>
      </c>
      <c r="BQ464" s="1" t="s">
        <v>1216</v>
      </c>
      <c r="BR464" s="1" t="s">
        <v>3484</v>
      </c>
      <c r="BS464" s="1" t="s">
        <v>100</v>
      </c>
      <c r="BT464" s="1" t="s">
        <v>3468</v>
      </c>
    </row>
    <row r="465" spans="1:31" ht="13.5" customHeight="1">
      <c r="A465" s="6" t="str">
        <f t="shared" si="29"/>
        <v>1837_옥포면_0032</v>
      </c>
      <c r="B465" s="2">
        <v>1837</v>
      </c>
      <c r="C465" s="2" t="s">
        <v>3900</v>
      </c>
      <c r="D465" s="2" t="s">
        <v>3422</v>
      </c>
      <c r="E465" s="2">
        <v>464</v>
      </c>
      <c r="F465" s="1">
        <v>3</v>
      </c>
      <c r="G465" s="1" t="s">
        <v>993</v>
      </c>
      <c r="H465" s="1" t="s">
        <v>1860</v>
      </c>
      <c r="I465" s="1">
        <v>5</v>
      </c>
      <c r="L465" s="1">
        <v>5</v>
      </c>
      <c r="M465" s="2" t="s">
        <v>887</v>
      </c>
      <c r="N465" s="2" t="s">
        <v>3428</v>
      </c>
      <c r="T465" s="1" t="s">
        <v>3901</v>
      </c>
      <c r="U465" s="1" t="s">
        <v>67</v>
      </c>
      <c r="V465" s="1" t="s">
        <v>1927</v>
      </c>
      <c r="Y465" s="1" t="s">
        <v>1217</v>
      </c>
      <c r="Z465" s="1" t="s">
        <v>2155</v>
      </c>
      <c r="AC465" s="1">
        <v>21</v>
      </c>
      <c r="AD465" s="1" t="s">
        <v>125</v>
      </c>
      <c r="AE465" s="1" t="s">
        <v>2405</v>
      </c>
    </row>
    <row r="466" spans="1:72" ht="13.5" customHeight="1">
      <c r="A466" s="6" t="str">
        <f aca="true" t="shared" si="30" ref="A466:A484">HYPERLINK("http://kyu.snu.ac.kr/sdhj/index.jsp?type=hj/GK14719_00IH_0001_0033.jpg","1837_옥포면_0033")</f>
        <v>1837_옥포면_0033</v>
      </c>
      <c r="B466" s="2">
        <v>1837</v>
      </c>
      <c r="C466" s="2" t="s">
        <v>3900</v>
      </c>
      <c r="D466" s="2" t="s">
        <v>3422</v>
      </c>
      <c r="E466" s="2">
        <v>465</v>
      </c>
      <c r="F466" s="1">
        <v>3</v>
      </c>
      <c r="G466" s="1" t="s">
        <v>993</v>
      </c>
      <c r="H466" s="1" t="s">
        <v>1860</v>
      </c>
      <c r="I466" s="1">
        <v>6</v>
      </c>
      <c r="J466" s="1" t="s">
        <v>1218</v>
      </c>
      <c r="K466" s="1" t="s">
        <v>4304</v>
      </c>
      <c r="L466" s="1">
        <v>1</v>
      </c>
      <c r="M466" s="2" t="s">
        <v>1218</v>
      </c>
      <c r="N466" s="2" t="s">
        <v>3431</v>
      </c>
      <c r="Q466" s="1" t="s">
        <v>1219</v>
      </c>
      <c r="R466" s="1" t="s">
        <v>1899</v>
      </c>
      <c r="T466" s="1" t="s">
        <v>4305</v>
      </c>
      <c r="W466" s="1" t="s">
        <v>4306</v>
      </c>
      <c r="X466" s="1" t="s">
        <v>4307</v>
      </c>
      <c r="Y466" s="1" t="s">
        <v>1220</v>
      </c>
      <c r="Z466" s="1" t="s">
        <v>3448</v>
      </c>
      <c r="AC466" s="1">
        <v>28</v>
      </c>
      <c r="AD466" s="1" t="s">
        <v>446</v>
      </c>
      <c r="AE466" s="1" t="s">
        <v>2424</v>
      </c>
      <c r="AJ466" s="1" t="s">
        <v>17</v>
      </c>
      <c r="AK466" s="1" t="s">
        <v>2467</v>
      </c>
      <c r="AL466" s="1" t="s">
        <v>784</v>
      </c>
      <c r="AM466" s="1" t="s">
        <v>2478</v>
      </c>
      <c r="AT466" s="1" t="s">
        <v>169</v>
      </c>
      <c r="AU466" s="1" t="s">
        <v>1929</v>
      </c>
      <c r="AV466" s="1" t="s">
        <v>1221</v>
      </c>
      <c r="AW466" s="1" t="s">
        <v>2022</v>
      </c>
      <c r="BG466" s="1" t="s">
        <v>169</v>
      </c>
      <c r="BH466" s="1" t="s">
        <v>1929</v>
      </c>
      <c r="BI466" s="1" t="s">
        <v>1222</v>
      </c>
      <c r="BJ466" s="1" t="s">
        <v>2880</v>
      </c>
      <c r="BK466" s="1" t="s">
        <v>169</v>
      </c>
      <c r="BL466" s="1" t="s">
        <v>1929</v>
      </c>
      <c r="BM466" s="1" t="s">
        <v>1201</v>
      </c>
      <c r="BN466" s="1" t="s">
        <v>2862</v>
      </c>
      <c r="BO466" s="1" t="s">
        <v>169</v>
      </c>
      <c r="BP466" s="1" t="s">
        <v>1929</v>
      </c>
      <c r="BQ466" s="1" t="s">
        <v>1223</v>
      </c>
      <c r="BR466" s="1" t="s">
        <v>3275</v>
      </c>
      <c r="BS466" s="1" t="s">
        <v>176</v>
      </c>
      <c r="BT466" s="1" t="s">
        <v>2499</v>
      </c>
    </row>
    <row r="467" spans="1:31" ht="13.5" customHeight="1">
      <c r="A467" s="6" t="str">
        <f t="shared" si="30"/>
        <v>1837_옥포면_0033</v>
      </c>
      <c r="B467" s="2">
        <v>1837</v>
      </c>
      <c r="C467" s="2" t="s">
        <v>4308</v>
      </c>
      <c r="D467" s="2" t="s">
        <v>3422</v>
      </c>
      <c r="E467" s="2">
        <v>466</v>
      </c>
      <c r="F467" s="1">
        <v>3</v>
      </c>
      <c r="G467" s="1" t="s">
        <v>993</v>
      </c>
      <c r="H467" s="1" t="s">
        <v>1860</v>
      </c>
      <c r="I467" s="1">
        <v>6</v>
      </c>
      <c r="L467" s="1">
        <v>1</v>
      </c>
      <c r="M467" s="2" t="s">
        <v>1218</v>
      </c>
      <c r="N467" s="2" t="s">
        <v>3431</v>
      </c>
      <c r="S467" s="1" t="s">
        <v>111</v>
      </c>
      <c r="T467" s="1" t="s">
        <v>1916</v>
      </c>
      <c r="W467" s="1" t="s">
        <v>337</v>
      </c>
      <c r="X467" s="1" t="s">
        <v>1960</v>
      </c>
      <c r="Y467" s="1" t="s">
        <v>10</v>
      </c>
      <c r="Z467" s="1" t="s">
        <v>1981</v>
      </c>
      <c r="AC467" s="1">
        <v>57</v>
      </c>
      <c r="AD467" s="1" t="s">
        <v>547</v>
      </c>
      <c r="AE467" s="1" t="s">
        <v>2415</v>
      </c>
    </row>
    <row r="468" spans="1:72" ht="13.5" customHeight="1">
      <c r="A468" s="6" t="str">
        <f t="shared" si="30"/>
        <v>1837_옥포면_0033</v>
      </c>
      <c r="B468" s="2">
        <v>1837</v>
      </c>
      <c r="C468" s="2" t="s">
        <v>4095</v>
      </c>
      <c r="D468" s="2" t="s">
        <v>3422</v>
      </c>
      <c r="E468" s="2">
        <v>467</v>
      </c>
      <c r="F468" s="1">
        <v>3</v>
      </c>
      <c r="G468" s="1" t="s">
        <v>993</v>
      </c>
      <c r="H468" s="1" t="s">
        <v>1860</v>
      </c>
      <c r="I468" s="1">
        <v>6</v>
      </c>
      <c r="L468" s="1">
        <v>1</v>
      </c>
      <c r="M468" s="2" t="s">
        <v>1218</v>
      </c>
      <c r="N468" s="2" t="s">
        <v>3431</v>
      </c>
      <c r="S468" s="1" t="s">
        <v>48</v>
      </c>
      <c r="T468" s="1" t="s">
        <v>1911</v>
      </c>
      <c r="W468" s="1" t="s">
        <v>161</v>
      </c>
      <c r="X468" s="1" t="s">
        <v>1955</v>
      </c>
      <c r="Y468" s="1" t="s">
        <v>10</v>
      </c>
      <c r="Z468" s="1" t="s">
        <v>1981</v>
      </c>
      <c r="AC468" s="1">
        <v>28</v>
      </c>
      <c r="AD468" s="1" t="s">
        <v>446</v>
      </c>
      <c r="AE468" s="1" t="s">
        <v>2424</v>
      </c>
      <c r="AJ468" s="1" t="s">
        <v>17</v>
      </c>
      <c r="AK468" s="1" t="s">
        <v>2467</v>
      </c>
      <c r="AL468" s="1" t="s">
        <v>164</v>
      </c>
      <c r="AM468" s="1" t="s">
        <v>2469</v>
      </c>
      <c r="AT468" s="1" t="s">
        <v>169</v>
      </c>
      <c r="AU468" s="1" t="s">
        <v>1929</v>
      </c>
      <c r="AV468" s="1" t="s">
        <v>4309</v>
      </c>
      <c r="AW468" s="1" t="s">
        <v>2631</v>
      </c>
      <c r="BG468" s="1" t="s">
        <v>169</v>
      </c>
      <c r="BH468" s="1" t="s">
        <v>1929</v>
      </c>
      <c r="BI468" s="1" t="s">
        <v>1224</v>
      </c>
      <c r="BJ468" s="1" t="s">
        <v>2879</v>
      </c>
      <c r="BK468" s="1" t="s">
        <v>169</v>
      </c>
      <c r="BL468" s="1" t="s">
        <v>1929</v>
      </c>
      <c r="BM468" s="1" t="s">
        <v>1225</v>
      </c>
      <c r="BN468" s="1" t="s">
        <v>3084</v>
      </c>
      <c r="BO468" s="1" t="s">
        <v>169</v>
      </c>
      <c r="BP468" s="1" t="s">
        <v>1929</v>
      </c>
      <c r="BQ468" s="1" t="s">
        <v>1226</v>
      </c>
      <c r="BR468" s="1" t="s">
        <v>3596</v>
      </c>
      <c r="BS468" s="1" t="s">
        <v>81</v>
      </c>
      <c r="BT468" s="1" t="s">
        <v>2486</v>
      </c>
    </row>
    <row r="469" spans="1:31" ht="13.5" customHeight="1">
      <c r="A469" s="6" t="str">
        <f t="shared" si="30"/>
        <v>1837_옥포면_0033</v>
      </c>
      <c r="B469" s="2">
        <v>1837</v>
      </c>
      <c r="C469" s="2" t="s">
        <v>4138</v>
      </c>
      <c r="D469" s="2" t="s">
        <v>3422</v>
      </c>
      <c r="E469" s="2">
        <v>468</v>
      </c>
      <c r="F469" s="1">
        <v>3</v>
      </c>
      <c r="G469" s="1" t="s">
        <v>993</v>
      </c>
      <c r="H469" s="1" t="s">
        <v>1860</v>
      </c>
      <c r="I469" s="1">
        <v>6</v>
      </c>
      <c r="L469" s="1">
        <v>1</v>
      </c>
      <c r="M469" s="2" t="s">
        <v>1218</v>
      </c>
      <c r="N469" s="2" t="s">
        <v>3431</v>
      </c>
      <c r="S469" s="1" t="s">
        <v>583</v>
      </c>
      <c r="T469" s="1" t="s">
        <v>1915</v>
      </c>
      <c r="Y469" s="1" t="s">
        <v>1227</v>
      </c>
      <c r="Z469" s="1" t="s">
        <v>3449</v>
      </c>
      <c r="AC469" s="1">
        <v>11</v>
      </c>
      <c r="AD469" s="1" t="s">
        <v>215</v>
      </c>
      <c r="AE469" s="1" t="s">
        <v>2408</v>
      </c>
    </row>
    <row r="470" spans="1:31" ht="13.5" customHeight="1">
      <c r="A470" s="6" t="str">
        <f t="shared" si="30"/>
        <v>1837_옥포면_0033</v>
      </c>
      <c r="B470" s="2">
        <v>1837</v>
      </c>
      <c r="C470" s="2" t="s">
        <v>4095</v>
      </c>
      <c r="D470" s="2" t="s">
        <v>3422</v>
      </c>
      <c r="E470" s="2">
        <v>469</v>
      </c>
      <c r="F470" s="1">
        <v>3</v>
      </c>
      <c r="G470" s="1" t="s">
        <v>993</v>
      </c>
      <c r="H470" s="1" t="s">
        <v>1860</v>
      </c>
      <c r="I470" s="1">
        <v>6</v>
      </c>
      <c r="L470" s="1">
        <v>1</v>
      </c>
      <c r="M470" s="2" t="s">
        <v>1218</v>
      </c>
      <c r="N470" s="2" t="s">
        <v>3431</v>
      </c>
      <c r="S470" s="1" t="s">
        <v>315</v>
      </c>
      <c r="T470" s="1" t="s">
        <v>1913</v>
      </c>
      <c r="AC470" s="1">
        <v>12</v>
      </c>
      <c r="AD470" s="1" t="s">
        <v>377</v>
      </c>
      <c r="AE470" s="1" t="s">
        <v>2447</v>
      </c>
    </row>
    <row r="471" spans="1:72" ht="13.5" customHeight="1">
      <c r="A471" s="6" t="str">
        <f t="shared" si="30"/>
        <v>1837_옥포면_0033</v>
      </c>
      <c r="B471" s="2">
        <v>1837</v>
      </c>
      <c r="C471" s="2" t="s">
        <v>4095</v>
      </c>
      <c r="D471" s="2" t="s">
        <v>3422</v>
      </c>
      <c r="E471" s="2">
        <v>470</v>
      </c>
      <c r="F471" s="1">
        <v>3</v>
      </c>
      <c r="G471" s="1" t="s">
        <v>993</v>
      </c>
      <c r="H471" s="1" t="s">
        <v>1860</v>
      </c>
      <c r="I471" s="1">
        <v>6</v>
      </c>
      <c r="L471" s="1">
        <v>2</v>
      </c>
      <c r="M471" s="2" t="s">
        <v>3766</v>
      </c>
      <c r="N471" s="2" t="s">
        <v>3767</v>
      </c>
      <c r="Q471" s="1" t="s">
        <v>1228</v>
      </c>
      <c r="R471" s="1" t="s">
        <v>4310</v>
      </c>
      <c r="T471" s="1" t="s">
        <v>4251</v>
      </c>
      <c r="U471" s="1" t="s">
        <v>37</v>
      </c>
      <c r="V471" s="1" t="s">
        <v>1928</v>
      </c>
      <c r="W471" s="1" t="s">
        <v>4311</v>
      </c>
      <c r="X471" s="1" t="s">
        <v>4312</v>
      </c>
      <c r="Y471" s="1" t="s">
        <v>1229</v>
      </c>
      <c r="Z471" s="1" t="s">
        <v>2154</v>
      </c>
      <c r="AC471" s="1">
        <v>50</v>
      </c>
      <c r="AD471" s="1" t="s">
        <v>93</v>
      </c>
      <c r="AE471" s="1" t="s">
        <v>2426</v>
      </c>
      <c r="AJ471" s="1" t="s">
        <v>17</v>
      </c>
      <c r="AK471" s="1" t="s">
        <v>2467</v>
      </c>
      <c r="AL471" s="1" t="s">
        <v>58</v>
      </c>
      <c r="AM471" s="1" t="s">
        <v>2461</v>
      </c>
      <c r="AT471" s="1" t="s">
        <v>42</v>
      </c>
      <c r="AU471" s="1" t="s">
        <v>2523</v>
      </c>
      <c r="AV471" s="1" t="s">
        <v>402</v>
      </c>
      <c r="AW471" s="1" t="s">
        <v>2337</v>
      </c>
      <c r="BG471" s="1" t="s">
        <v>42</v>
      </c>
      <c r="BH471" s="1" t="s">
        <v>2523</v>
      </c>
      <c r="BI471" s="1" t="s">
        <v>1230</v>
      </c>
      <c r="BJ471" s="1" t="s">
        <v>2878</v>
      </c>
      <c r="BK471" s="1" t="s">
        <v>42</v>
      </c>
      <c r="BL471" s="1" t="s">
        <v>2523</v>
      </c>
      <c r="BM471" s="1" t="s">
        <v>1231</v>
      </c>
      <c r="BN471" s="1" t="s">
        <v>3083</v>
      </c>
      <c r="BO471" s="1" t="s">
        <v>42</v>
      </c>
      <c r="BP471" s="1" t="s">
        <v>2523</v>
      </c>
      <c r="BQ471" s="1" t="s">
        <v>1232</v>
      </c>
      <c r="BR471" s="1" t="s">
        <v>3274</v>
      </c>
      <c r="BS471" s="1" t="s">
        <v>381</v>
      </c>
      <c r="BT471" s="1" t="s">
        <v>2463</v>
      </c>
    </row>
    <row r="472" spans="1:72" ht="13.5" customHeight="1">
      <c r="A472" s="6" t="str">
        <f t="shared" si="30"/>
        <v>1837_옥포면_0033</v>
      </c>
      <c r="B472" s="2">
        <v>1837</v>
      </c>
      <c r="C472" s="2" t="s">
        <v>4313</v>
      </c>
      <c r="D472" s="2" t="s">
        <v>3422</v>
      </c>
      <c r="E472" s="2">
        <v>471</v>
      </c>
      <c r="F472" s="1">
        <v>3</v>
      </c>
      <c r="G472" s="1" t="s">
        <v>993</v>
      </c>
      <c r="H472" s="1" t="s">
        <v>1860</v>
      </c>
      <c r="I472" s="1">
        <v>6</v>
      </c>
      <c r="L472" s="1">
        <v>2</v>
      </c>
      <c r="M472" s="2" t="s">
        <v>3766</v>
      </c>
      <c r="N472" s="2" t="s">
        <v>3767</v>
      </c>
      <c r="S472" s="1" t="s">
        <v>48</v>
      </c>
      <c r="T472" s="1" t="s">
        <v>1911</v>
      </c>
      <c r="W472" s="1" t="s">
        <v>63</v>
      </c>
      <c r="X472" s="1" t="s">
        <v>1965</v>
      </c>
      <c r="Y472" s="1" t="s">
        <v>50</v>
      </c>
      <c r="Z472" s="1" t="s">
        <v>1995</v>
      </c>
      <c r="AC472" s="1">
        <v>50</v>
      </c>
      <c r="AD472" s="1" t="s">
        <v>93</v>
      </c>
      <c r="AE472" s="1" t="s">
        <v>2426</v>
      </c>
      <c r="AJ472" s="1" t="s">
        <v>52</v>
      </c>
      <c r="AK472" s="1" t="s">
        <v>2466</v>
      </c>
      <c r="AL472" s="1" t="s">
        <v>133</v>
      </c>
      <c r="AM472" s="1" t="s">
        <v>2480</v>
      </c>
      <c r="AT472" s="1" t="s">
        <v>42</v>
      </c>
      <c r="AU472" s="1" t="s">
        <v>2523</v>
      </c>
      <c r="AV472" s="1" t="s">
        <v>1233</v>
      </c>
      <c r="AW472" s="1" t="s">
        <v>2630</v>
      </c>
      <c r="BG472" s="1" t="s">
        <v>42</v>
      </c>
      <c r="BH472" s="1" t="s">
        <v>2523</v>
      </c>
      <c r="BI472" s="1" t="s">
        <v>1234</v>
      </c>
      <c r="BJ472" s="1" t="s">
        <v>2877</v>
      </c>
      <c r="BK472" s="1" t="s">
        <v>42</v>
      </c>
      <c r="BL472" s="1" t="s">
        <v>2523</v>
      </c>
      <c r="BM472" s="1" t="s">
        <v>1235</v>
      </c>
      <c r="BN472" s="1" t="s">
        <v>3082</v>
      </c>
      <c r="BO472" s="1" t="s">
        <v>42</v>
      </c>
      <c r="BP472" s="1" t="s">
        <v>2523</v>
      </c>
      <c r="BQ472" s="1" t="s">
        <v>1236</v>
      </c>
      <c r="BR472" s="1" t="s">
        <v>3482</v>
      </c>
      <c r="BS472" s="1" t="s">
        <v>100</v>
      </c>
      <c r="BT472" s="1" t="s">
        <v>3468</v>
      </c>
    </row>
    <row r="473" spans="1:31" ht="13.5" customHeight="1">
      <c r="A473" s="6" t="str">
        <f t="shared" si="30"/>
        <v>1837_옥포면_0033</v>
      </c>
      <c r="B473" s="2">
        <v>1837</v>
      </c>
      <c r="C473" s="2" t="s">
        <v>4080</v>
      </c>
      <c r="D473" s="2" t="s">
        <v>3422</v>
      </c>
      <c r="E473" s="2">
        <v>472</v>
      </c>
      <c r="F473" s="1">
        <v>3</v>
      </c>
      <c r="G473" s="1" t="s">
        <v>993</v>
      </c>
      <c r="H473" s="1" t="s">
        <v>1860</v>
      </c>
      <c r="I473" s="1">
        <v>6</v>
      </c>
      <c r="L473" s="1">
        <v>2</v>
      </c>
      <c r="M473" s="2" t="s">
        <v>3766</v>
      </c>
      <c r="N473" s="2" t="s">
        <v>3767</v>
      </c>
      <c r="S473" s="1" t="s">
        <v>583</v>
      </c>
      <c r="T473" s="1" t="s">
        <v>1915</v>
      </c>
      <c r="U473" s="1" t="s">
        <v>37</v>
      </c>
      <c r="V473" s="1" t="s">
        <v>1928</v>
      </c>
      <c r="Y473" s="1" t="s">
        <v>1237</v>
      </c>
      <c r="Z473" s="1" t="s">
        <v>2153</v>
      </c>
      <c r="AC473" s="1">
        <v>41</v>
      </c>
      <c r="AD473" s="1" t="s">
        <v>85</v>
      </c>
      <c r="AE473" s="1" t="s">
        <v>2396</v>
      </c>
    </row>
    <row r="474" spans="1:31" ht="13.5" customHeight="1">
      <c r="A474" s="6" t="str">
        <f t="shared" si="30"/>
        <v>1837_옥포면_0033</v>
      </c>
      <c r="B474" s="2">
        <v>1837</v>
      </c>
      <c r="C474" s="2" t="s">
        <v>4253</v>
      </c>
      <c r="D474" s="2" t="s">
        <v>3422</v>
      </c>
      <c r="E474" s="2">
        <v>473</v>
      </c>
      <c r="F474" s="1">
        <v>3</v>
      </c>
      <c r="G474" s="1" t="s">
        <v>993</v>
      </c>
      <c r="H474" s="1" t="s">
        <v>1860</v>
      </c>
      <c r="I474" s="1">
        <v>6</v>
      </c>
      <c r="L474" s="1">
        <v>2</v>
      </c>
      <c r="M474" s="2" t="s">
        <v>3766</v>
      </c>
      <c r="N474" s="2" t="s">
        <v>3767</v>
      </c>
      <c r="S474" s="1" t="s">
        <v>1119</v>
      </c>
      <c r="T474" s="1" t="s">
        <v>1914</v>
      </c>
      <c r="W474" s="1" t="s">
        <v>203</v>
      </c>
      <c r="X474" s="1" t="s">
        <v>4314</v>
      </c>
      <c r="Y474" s="1" t="s">
        <v>50</v>
      </c>
      <c r="Z474" s="1" t="s">
        <v>1995</v>
      </c>
      <c r="AC474" s="1">
        <v>41</v>
      </c>
      <c r="AD474" s="1" t="s">
        <v>85</v>
      </c>
      <c r="AE474" s="1" t="s">
        <v>2396</v>
      </c>
    </row>
    <row r="475" spans="1:31" ht="13.5" customHeight="1">
      <c r="A475" s="6" t="str">
        <f t="shared" si="30"/>
        <v>1837_옥포면_0033</v>
      </c>
      <c r="B475" s="2">
        <v>1837</v>
      </c>
      <c r="C475" s="2" t="s">
        <v>4253</v>
      </c>
      <c r="D475" s="2" t="s">
        <v>3422</v>
      </c>
      <c r="E475" s="2">
        <v>474</v>
      </c>
      <c r="F475" s="1">
        <v>3</v>
      </c>
      <c r="G475" s="1" t="s">
        <v>993</v>
      </c>
      <c r="H475" s="1" t="s">
        <v>1860</v>
      </c>
      <c r="I475" s="1">
        <v>6</v>
      </c>
      <c r="L475" s="1">
        <v>2</v>
      </c>
      <c r="M475" s="2" t="s">
        <v>3766</v>
      </c>
      <c r="N475" s="2" t="s">
        <v>3767</v>
      </c>
      <c r="T475" s="1" t="s">
        <v>4254</v>
      </c>
      <c r="U475" s="1" t="s">
        <v>67</v>
      </c>
      <c r="V475" s="1" t="s">
        <v>1927</v>
      </c>
      <c r="Y475" s="1" t="s">
        <v>1238</v>
      </c>
      <c r="Z475" s="1" t="s">
        <v>2152</v>
      </c>
      <c r="AC475" s="1">
        <v>23</v>
      </c>
      <c r="AD475" s="1" t="s">
        <v>603</v>
      </c>
      <c r="AE475" s="1" t="s">
        <v>2430</v>
      </c>
    </row>
    <row r="476" spans="1:72" ht="13.5" customHeight="1">
      <c r="A476" s="6" t="str">
        <f t="shared" si="30"/>
        <v>1837_옥포면_0033</v>
      </c>
      <c r="B476" s="2">
        <v>1837</v>
      </c>
      <c r="C476" s="2" t="s">
        <v>4253</v>
      </c>
      <c r="D476" s="2" t="s">
        <v>3422</v>
      </c>
      <c r="E476" s="2">
        <v>475</v>
      </c>
      <c r="F476" s="1">
        <v>3</v>
      </c>
      <c r="G476" s="1" t="s">
        <v>993</v>
      </c>
      <c r="H476" s="1" t="s">
        <v>1860</v>
      </c>
      <c r="I476" s="1">
        <v>6</v>
      </c>
      <c r="L476" s="1">
        <v>3</v>
      </c>
      <c r="M476" s="2" t="s">
        <v>3768</v>
      </c>
      <c r="N476" s="2" t="s">
        <v>3769</v>
      </c>
      <c r="Q476" s="1" t="s">
        <v>1239</v>
      </c>
      <c r="R476" s="1" t="s">
        <v>1898</v>
      </c>
      <c r="T476" s="1" t="s">
        <v>4217</v>
      </c>
      <c r="U476" s="1" t="s">
        <v>37</v>
      </c>
      <c r="V476" s="1" t="s">
        <v>1928</v>
      </c>
      <c r="W476" s="1" t="s">
        <v>4315</v>
      </c>
      <c r="X476" s="1" t="s">
        <v>4316</v>
      </c>
      <c r="Y476" s="1" t="s">
        <v>1123</v>
      </c>
      <c r="Z476" s="1" t="s">
        <v>3446</v>
      </c>
      <c r="AC476" s="1">
        <v>56</v>
      </c>
      <c r="AD476" s="1" t="s">
        <v>148</v>
      </c>
      <c r="AE476" s="1" t="s">
        <v>2450</v>
      </c>
      <c r="AJ476" s="1" t="s">
        <v>17</v>
      </c>
      <c r="AK476" s="1" t="s">
        <v>2467</v>
      </c>
      <c r="AL476" s="1" t="s">
        <v>139</v>
      </c>
      <c r="AM476" s="1" t="s">
        <v>2468</v>
      </c>
      <c r="AT476" s="1" t="s">
        <v>42</v>
      </c>
      <c r="AU476" s="1" t="s">
        <v>2523</v>
      </c>
      <c r="AV476" s="1" t="s">
        <v>1124</v>
      </c>
      <c r="AW476" s="1" t="s">
        <v>2629</v>
      </c>
      <c r="BG476" s="1" t="s">
        <v>42</v>
      </c>
      <c r="BH476" s="1" t="s">
        <v>2523</v>
      </c>
      <c r="BI476" s="1" t="s">
        <v>1125</v>
      </c>
      <c r="BJ476" s="1" t="s">
        <v>2876</v>
      </c>
      <c r="BK476" s="1" t="s">
        <v>42</v>
      </c>
      <c r="BL476" s="1" t="s">
        <v>2523</v>
      </c>
      <c r="BM476" s="1" t="s">
        <v>1240</v>
      </c>
      <c r="BN476" s="1" t="s">
        <v>2808</v>
      </c>
      <c r="BO476" s="1" t="s">
        <v>42</v>
      </c>
      <c r="BP476" s="1" t="s">
        <v>2523</v>
      </c>
      <c r="BQ476" s="1" t="s">
        <v>1241</v>
      </c>
      <c r="BR476" s="1" t="s">
        <v>3537</v>
      </c>
      <c r="BS476" s="1" t="s">
        <v>204</v>
      </c>
      <c r="BT476" s="1" t="s">
        <v>3470</v>
      </c>
    </row>
    <row r="477" spans="1:33" ht="13.5" customHeight="1">
      <c r="A477" s="6" t="str">
        <f t="shared" si="30"/>
        <v>1837_옥포면_0033</v>
      </c>
      <c r="B477" s="2">
        <v>1837</v>
      </c>
      <c r="C477" s="2" t="s">
        <v>4243</v>
      </c>
      <c r="D477" s="2" t="s">
        <v>3422</v>
      </c>
      <c r="E477" s="2">
        <v>476</v>
      </c>
      <c r="F477" s="1">
        <v>3</v>
      </c>
      <c r="G477" s="1" t="s">
        <v>993</v>
      </c>
      <c r="H477" s="1" t="s">
        <v>1860</v>
      </c>
      <c r="I477" s="1">
        <v>6</v>
      </c>
      <c r="L477" s="1">
        <v>3</v>
      </c>
      <c r="M477" s="2" t="s">
        <v>3768</v>
      </c>
      <c r="N477" s="2" t="s">
        <v>3769</v>
      </c>
      <c r="S477" s="1" t="s">
        <v>111</v>
      </c>
      <c r="T477" s="1" t="s">
        <v>1916</v>
      </c>
      <c r="W477" s="1" t="s">
        <v>38</v>
      </c>
      <c r="X477" s="1" t="s">
        <v>4317</v>
      </c>
      <c r="Y477" s="1" t="s">
        <v>50</v>
      </c>
      <c r="Z477" s="1" t="s">
        <v>1995</v>
      </c>
      <c r="AF477" s="1" t="s">
        <v>287</v>
      </c>
      <c r="AG477" s="1" t="s">
        <v>1971</v>
      </c>
    </row>
    <row r="478" spans="1:72" ht="13.5" customHeight="1">
      <c r="A478" s="6" t="str">
        <f t="shared" si="30"/>
        <v>1837_옥포면_0033</v>
      </c>
      <c r="B478" s="2">
        <v>1837</v>
      </c>
      <c r="C478" s="2" t="s">
        <v>4221</v>
      </c>
      <c r="D478" s="2" t="s">
        <v>3422</v>
      </c>
      <c r="E478" s="2">
        <v>477</v>
      </c>
      <c r="F478" s="1">
        <v>3</v>
      </c>
      <c r="G478" s="1" t="s">
        <v>993</v>
      </c>
      <c r="H478" s="1" t="s">
        <v>1860</v>
      </c>
      <c r="I478" s="1">
        <v>6</v>
      </c>
      <c r="L478" s="1">
        <v>3</v>
      </c>
      <c r="M478" s="2" t="s">
        <v>3768</v>
      </c>
      <c r="N478" s="2" t="s">
        <v>3769</v>
      </c>
      <c r="S478" s="1" t="s">
        <v>48</v>
      </c>
      <c r="T478" s="1" t="s">
        <v>1911</v>
      </c>
      <c r="W478" s="1" t="s">
        <v>1242</v>
      </c>
      <c r="X478" s="1" t="s">
        <v>1981</v>
      </c>
      <c r="Y478" s="1" t="s">
        <v>50</v>
      </c>
      <c r="Z478" s="1" t="s">
        <v>1995</v>
      </c>
      <c r="AC478" s="1">
        <v>56</v>
      </c>
      <c r="AD478" s="1" t="s">
        <v>148</v>
      </c>
      <c r="AE478" s="1" t="s">
        <v>2450</v>
      </c>
      <c r="AJ478" s="1" t="s">
        <v>17</v>
      </c>
      <c r="AK478" s="1" t="s">
        <v>2467</v>
      </c>
      <c r="AL478" s="1" t="s">
        <v>485</v>
      </c>
      <c r="AM478" s="1" t="s">
        <v>2474</v>
      </c>
      <c r="AT478" s="1" t="s">
        <v>42</v>
      </c>
      <c r="AU478" s="1" t="s">
        <v>2523</v>
      </c>
      <c r="AV478" s="1" t="s">
        <v>1243</v>
      </c>
      <c r="AW478" s="1" t="s">
        <v>2534</v>
      </c>
      <c r="BG478" s="1" t="s">
        <v>42</v>
      </c>
      <c r="BH478" s="1" t="s">
        <v>2523</v>
      </c>
      <c r="BI478" s="1" t="s">
        <v>1244</v>
      </c>
      <c r="BJ478" s="1" t="s">
        <v>2875</v>
      </c>
      <c r="BK478" s="1" t="s">
        <v>42</v>
      </c>
      <c r="BL478" s="1" t="s">
        <v>2523</v>
      </c>
      <c r="BM478" s="1" t="s">
        <v>1245</v>
      </c>
      <c r="BN478" s="1" t="s">
        <v>3081</v>
      </c>
      <c r="BO478" s="1" t="s">
        <v>42</v>
      </c>
      <c r="BP478" s="1" t="s">
        <v>2523</v>
      </c>
      <c r="BQ478" s="1" t="s">
        <v>1246</v>
      </c>
      <c r="BR478" s="1" t="s">
        <v>3273</v>
      </c>
      <c r="BS478" s="1" t="s">
        <v>133</v>
      </c>
      <c r="BT478" s="1" t="s">
        <v>2480</v>
      </c>
    </row>
    <row r="479" spans="1:31" ht="13.5" customHeight="1">
      <c r="A479" s="6" t="str">
        <f t="shared" si="30"/>
        <v>1837_옥포면_0033</v>
      </c>
      <c r="B479" s="2">
        <v>1837</v>
      </c>
      <c r="C479" s="2" t="s">
        <v>3905</v>
      </c>
      <c r="D479" s="2" t="s">
        <v>3422</v>
      </c>
      <c r="E479" s="2">
        <v>478</v>
      </c>
      <c r="F479" s="1">
        <v>3</v>
      </c>
      <c r="G479" s="1" t="s">
        <v>993</v>
      </c>
      <c r="H479" s="1" t="s">
        <v>1860</v>
      </c>
      <c r="I479" s="1">
        <v>6</v>
      </c>
      <c r="L479" s="1">
        <v>3</v>
      </c>
      <c r="M479" s="2" t="s">
        <v>3768</v>
      </c>
      <c r="N479" s="2" t="s">
        <v>3769</v>
      </c>
      <c r="S479" s="1" t="s">
        <v>59</v>
      </c>
      <c r="T479" s="1" t="s">
        <v>1912</v>
      </c>
      <c r="U479" s="1" t="s">
        <v>37</v>
      </c>
      <c r="V479" s="1" t="s">
        <v>1928</v>
      </c>
      <c r="Y479" s="1" t="s">
        <v>1247</v>
      </c>
      <c r="Z479" s="1" t="s">
        <v>2151</v>
      </c>
      <c r="AC479" s="1">
        <v>22</v>
      </c>
      <c r="AD479" s="1" t="s">
        <v>290</v>
      </c>
      <c r="AE479" s="1" t="s">
        <v>2411</v>
      </c>
    </row>
    <row r="480" spans="1:31" ht="13.5" customHeight="1">
      <c r="A480" s="6" t="str">
        <f t="shared" si="30"/>
        <v>1837_옥포면_0033</v>
      </c>
      <c r="B480" s="2">
        <v>1837</v>
      </c>
      <c r="C480" s="2" t="s">
        <v>4221</v>
      </c>
      <c r="D480" s="2" t="s">
        <v>3422</v>
      </c>
      <c r="E480" s="2">
        <v>479</v>
      </c>
      <c r="F480" s="1">
        <v>3</v>
      </c>
      <c r="G480" s="1" t="s">
        <v>993</v>
      </c>
      <c r="H480" s="1" t="s">
        <v>1860</v>
      </c>
      <c r="I480" s="1">
        <v>6</v>
      </c>
      <c r="L480" s="1">
        <v>3</v>
      </c>
      <c r="M480" s="2" t="s">
        <v>3768</v>
      </c>
      <c r="N480" s="2" t="s">
        <v>3769</v>
      </c>
      <c r="S480" s="1" t="s">
        <v>62</v>
      </c>
      <c r="T480" s="1" t="s">
        <v>1917</v>
      </c>
      <c r="W480" s="1" t="s">
        <v>94</v>
      </c>
      <c r="X480" s="1" t="s">
        <v>4218</v>
      </c>
      <c r="Y480" s="1" t="s">
        <v>50</v>
      </c>
      <c r="Z480" s="1" t="s">
        <v>1995</v>
      </c>
      <c r="AC480" s="1">
        <v>26</v>
      </c>
      <c r="AD480" s="1" t="s">
        <v>157</v>
      </c>
      <c r="AE480" s="1" t="s">
        <v>2439</v>
      </c>
    </row>
    <row r="481" spans="1:31" ht="13.5" customHeight="1">
      <c r="A481" s="6" t="str">
        <f t="shared" si="30"/>
        <v>1837_옥포면_0033</v>
      </c>
      <c r="B481" s="2">
        <v>1837</v>
      </c>
      <c r="C481" s="2" t="s">
        <v>4221</v>
      </c>
      <c r="D481" s="2" t="s">
        <v>3422</v>
      </c>
      <c r="E481" s="2">
        <v>480</v>
      </c>
      <c r="F481" s="1">
        <v>3</v>
      </c>
      <c r="G481" s="1" t="s">
        <v>993</v>
      </c>
      <c r="H481" s="1" t="s">
        <v>1860</v>
      </c>
      <c r="I481" s="1">
        <v>6</v>
      </c>
      <c r="L481" s="1">
        <v>3</v>
      </c>
      <c r="M481" s="2" t="s">
        <v>3768</v>
      </c>
      <c r="N481" s="2" t="s">
        <v>3769</v>
      </c>
      <c r="S481" s="1" t="s">
        <v>59</v>
      </c>
      <c r="T481" s="1" t="s">
        <v>1912</v>
      </c>
      <c r="U481" s="1" t="s">
        <v>37</v>
      </c>
      <c r="V481" s="1" t="s">
        <v>1928</v>
      </c>
      <c r="Y481" s="1" t="s">
        <v>1248</v>
      </c>
      <c r="Z481" s="1" t="s">
        <v>2150</v>
      </c>
      <c r="AC481" s="1">
        <v>18</v>
      </c>
      <c r="AD481" s="1" t="s">
        <v>400</v>
      </c>
      <c r="AE481" s="1" t="s">
        <v>2410</v>
      </c>
    </row>
    <row r="482" spans="1:31" ht="13.5" customHeight="1">
      <c r="A482" s="6" t="str">
        <f t="shared" si="30"/>
        <v>1837_옥포면_0033</v>
      </c>
      <c r="B482" s="2">
        <v>1837</v>
      </c>
      <c r="C482" s="2" t="s">
        <v>4221</v>
      </c>
      <c r="D482" s="2" t="s">
        <v>3422</v>
      </c>
      <c r="E482" s="2">
        <v>481</v>
      </c>
      <c r="F482" s="1">
        <v>3</v>
      </c>
      <c r="G482" s="1" t="s">
        <v>993</v>
      </c>
      <c r="H482" s="1" t="s">
        <v>1860</v>
      </c>
      <c r="I482" s="1">
        <v>6</v>
      </c>
      <c r="L482" s="1">
        <v>3</v>
      </c>
      <c r="M482" s="2" t="s">
        <v>3768</v>
      </c>
      <c r="N482" s="2" t="s">
        <v>3769</v>
      </c>
      <c r="T482" s="1" t="s">
        <v>4223</v>
      </c>
      <c r="U482" s="1" t="s">
        <v>67</v>
      </c>
      <c r="V482" s="1" t="s">
        <v>1927</v>
      </c>
      <c r="Y482" s="1" t="s">
        <v>1249</v>
      </c>
      <c r="Z482" s="1" t="s">
        <v>2149</v>
      </c>
      <c r="AC482" s="1">
        <v>34</v>
      </c>
      <c r="AD482" s="1" t="s">
        <v>61</v>
      </c>
      <c r="AE482" s="1" t="s">
        <v>2404</v>
      </c>
    </row>
    <row r="483" spans="1:72" ht="13.5" customHeight="1">
      <c r="A483" s="6" t="str">
        <f t="shared" si="30"/>
        <v>1837_옥포면_0033</v>
      </c>
      <c r="B483" s="2">
        <v>1837</v>
      </c>
      <c r="C483" s="2" t="s">
        <v>4221</v>
      </c>
      <c r="D483" s="2" t="s">
        <v>3422</v>
      </c>
      <c r="E483" s="2">
        <v>482</v>
      </c>
      <c r="F483" s="1">
        <v>3</v>
      </c>
      <c r="G483" s="1" t="s">
        <v>993</v>
      </c>
      <c r="H483" s="1" t="s">
        <v>1860</v>
      </c>
      <c r="I483" s="1">
        <v>6</v>
      </c>
      <c r="L483" s="1">
        <v>4</v>
      </c>
      <c r="M483" s="2" t="s">
        <v>3770</v>
      </c>
      <c r="N483" s="2" t="s">
        <v>3771</v>
      </c>
      <c r="T483" s="1" t="s">
        <v>4256</v>
      </c>
      <c r="U483" s="1" t="s">
        <v>37</v>
      </c>
      <c r="V483" s="1" t="s">
        <v>1928</v>
      </c>
      <c r="W483" s="1" t="s">
        <v>203</v>
      </c>
      <c r="X483" s="1" t="s">
        <v>4257</v>
      </c>
      <c r="Y483" s="1" t="s">
        <v>1250</v>
      </c>
      <c r="Z483" s="1" t="s">
        <v>2148</v>
      </c>
      <c r="AC483" s="1">
        <v>73</v>
      </c>
      <c r="AD483" s="1" t="s">
        <v>264</v>
      </c>
      <c r="AE483" s="1" t="s">
        <v>2425</v>
      </c>
      <c r="AJ483" s="1" t="s">
        <v>17</v>
      </c>
      <c r="AK483" s="1" t="s">
        <v>2467</v>
      </c>
      <c r="AL483" s="1" t="s">
        <v>1251</v>
      </c>
      <c r="AM483" s="1" t="s">
        <v>2504</v>
      </c>
      <c r="AT483" s="1" t="s">
        <v>42</v>
      </c>
      <c r="AU483" s="1" t="s">
        <v>2523</v>
      </c>
      <c r="AV483" s="1" t="s">
        <v>1252</v>
      </c>
      <c r="AW483" s="1" t="s">
        <v>2628</v>
      </c>
      <c r="BG483" s="1" t="s">
        <v>42</v>
      </c>
      <c r="BH483" s="1" t="s">
        <v>2523</v>
      </c>
      <c r="BI483" s="1" t="s">
        <v>1253</v>
      </c>
      <c r="BJ483" s="1" t="s">
        <v>2815</v>
      </c>
      <c r="BK483" s="1" t="s">
        <v>42</v>
      </c>
      <c r="BL483" s="1" t="s">
        <v>2523</v>
      </c>
      <c r="BM483" s="1" t="s">
        <v>1254</v>
      </c>
      <c r="BN483" s="1" t="s">
        <v>3080</v>
      </c>
      <c r="BO483" s="1" t="s">
        <v>42</v>
      </c>
      <c r="BP483" s="1" t="s">
        <v>2523</v>
      </c>
      <c r="BQ483" s="1" t="s">
        <v>1255</v>
      </c>
      <c r="BR483" s="1" t="s">
        <v>3526</v>
      </c>
      <c r="BS483" s="1" t="s">
        <v>910</v>
      </c>
      <c r="BT483" s="1" t="s">
        <v>3391</v>
      </c>
    </row>
    <row r="484" spans="1:72" ht="13.5" customHeight="1">
      <c r="A484" s="6" t="str">
        <f t="shared" si="30"/>
        <v>1837_옥포면_0033</v>
      </c>
      <c r="B484" s="2">
        <v>1837</v>
      </c>
      <c r="C484" s="2" t="s">
        <v>4023</v>
      </c>
      <c r="D484" s="2" t="s">
        <v>3422</v>
      </c>
      <c r="E484" s="2">
        <v>483</v>
      </c>
      <c r="F484" s="1">
        <v>3</v>
      </c>
      <c r="G484" s="1" t="s">
        <v>993</v>
      </c>
      <c r="H484" s="1" t="s">
        <v>1860</v>
      </c>
      <c r="I484" s="1">
        <v>6</v>
      </c>
      <c r="L484" s="1">
        <v>4</v>
      </c>
      <c r="M484" s="2" t="s">
        <v>3770</v>
      </c>
      <c r="N484" s="2" t="s">
        <v>3771</v>
      </c>
      <c r="S484" s="1" t="s">
        <v>48</v>
      </c>
      <c r="T484" s="1" t="s">
        <v>1911</v>
      </c>
      <c r="W484" s="1" t="s">
        <v>49</v>
      </c>
      <c r="X484" s="1" t="s">
        <v>1966</v>
      </c>
      <c r="Y484" s="1" t="s">
        <v>50</v>
      </c>
      <c r="Z484" s="1" t="s">
        <v>1995</v>
      </c>
      <c r="AC484" s="1">
        <v>66</v>
      </c>
      <c r="AD484" s="1" t="s">
        <v>1256</v>
      </c>
      <c r="AE484" s="1" t="s">
        <v>2449</v>
      </c>
      <c r="AJ484" s="1" t="s">
        <v>52</v>
      </c>
      <c r="AK484" s="1" t="s">
        <v>2466</v>
      </c>
      <c r="AL484" s="1" t="s">
        <v>1133</v>
      </c>
      <c r="AM484" s="1" t="s">
        <v>2485</v>
      </c>
      <c r="AT484" s="1" t="s">
        <v>42</v>
      </c>
      <c r="AU484" s="1" t="s">
        <v>2523</v>
      </c>
      <c r="AV484" s="1" t="s">
        <v>4318</v>
      </c>
      <c r="AW484" s="1" t="s">
        <v>2583</v>
      </c>
      <c r="BG484" s="1" t="s">
        <v>42</v>
      </c>
      <c r="BH484" s="1" t="s">
        <v>2523</v>
      </c>
      <c r="BI484" s="1" t="s">
        <v>1257</v>
      </c>
      <c r="BJ484" s="1" t="s">
        <v>2835</v>
      </c>
      <c r="BK484" s="1" t="s">
        <v>42</v>
      </c>
      <c r="BL484" s="1" t="s">
        <v>2523</v>
      </c>
      <c r="BM484" s="1" t="s">
        <v>1258</v>
      </c>
      <c r="BN484" s="1" t="s">
        <v>3045</v>
      </c>
      <c r="BO484" s="1" t="s">
        <v>42</v>
      </c>
      <c r="BP484" s="1" t="s">
        <v>2523</v>
      </c>
      <c r="BQ484" s="1" t="s">
        <v>1259</v>
      </c>
      <c r="BR484" s="1" t="s">
        <v>3272</v>
      </c>
      <c r="BS484" s="1" t="s">
        <v>1260</v>
      </c>
      <c r="BT484" s="1" t="s">
        <v>2492</v>
      </c>
    </row>
    <row r="485" spans="1:31" ht="13.5" customHeight="1">
      <c r="A485" s="6" t="str">
        <f aca="true" t="shared" si="31" ref="A485:A499">HYPERLINK("http://kyu.snu.ac.kr/sdhj/index.jsp?type=hj/GK14719_00IH_0001_0034.jpg","1837_옥포면_0034")</f>
        <v>1837_옥포면_0034</v>
      </c>
      <c r="B485" s="2">
        <v>1837</v>
      </c>
      <c r="C485" s="2" t="s">
        <v>4041</v>
      </c>
      <c r="D485" s="2" t="s">
        <v>3422</v>
      </c>
      <c r="E485" s="2">
        <v>484</v>
      </c>
      <c r="F485" s="1">
        <v>3</v>
      </c>
      <c r="G485" s="1" t="s">
        <v>993</v>
      </c>
      <c r="H485" s="1" t="s">
        <v>1860</v>
      </c>
      <c r="I485" s="1">
        <v>6</v>
      </c>
      <c r="L485" s="1">
        <v>4</v>
      </c>
      <c r="M485" s="2" t="s">
        <v>3770</v>
      </c>
      <c r="N485" s="2" t="s">
        <v>3771</v>
      </c>
      <c r="S485" s="1" t="s">
        <v>59</v>
      </c>
      <c r="T485" s="1" t="s">
        <v>1912</v>
      </c>
      <c r="U485" s="1" t="s">
        <v>37</v>
      </c>
      <c r="V485" s="1" t="s">
        <v>1928</v>
      </c>
      <c r="Y485" s="1" t="s">
        <v>1261</v>
      </c>
      <c r="Z485" s="1" t="s">
        <v>2147</v>
      </c>
      <c r="AC485" s="1">
        <v>37</v>
      </c>
      <c r="AD485" s="1" t="s">
        <v>163</v>
      </c>
      <c r="AE485" s="1" t="s">
        <v>2427</v>
      </c>
    </row>
    <row r="486" spans="1:31" ht="13.5" customHeight="1">
      <c r="A486" s="6" t="str">
        <f t="shared" si="31"/>
        <v>1837_옥포면_0034</v>
      </c>
      <c r="B486" s="2">
        <v>1837</v>
      </c>
      <c r="C486" s="2" t="s">
        <v>4090</v>
      </c>
      <c r="D486" s="2" t="s">
        <v>3422</v>
      </c>
      <c r="E486" s="2">
        <v>485</v>
      </c>
      <c r="F486" s="1">
        <v>3</v>
      </c>
      <c r="G486" s="1" t="s">
        <v>993</v>
      </c>
      <c r="H486" s="1" t="s">
        <v>1860</v>
      </c>
      <c r="I486" s="1">
        <v>6</v>
      </c>
      <c r="L486" s="1">
        <v>4</v>
      </c>
      <c r="M486" s="2" t="s">
        <v>3770</v>
      </c>
      <c r="N486" s="2" t="s">
        <v>3771</v>
      </c>
      <c r="S486" s="1" t="s">
        <v>62</v>
      </c>
      <c r="T486" s="1" t="s">
        <v>1917</v>
      </c>
      <c r="W486" s="1" t="s">
        <v>578</v>
      </c>
      <c r="X486" s="1" t="s">
        <v>1973</v>
      </c>
      <c r="Y486" s="1" t="s">
        <v>50</v>
      </c>
      <c r="Z486" s="1" t="s">
        <v>1995</v>
      </c>
      <c r="AC486" s="1">
        <v>37</v>
      </c>
      <c r="AD486" s="1" t="s">
        <v>163</v>
      </c>
      <c r="AE486" s="1" t="s">
        <v>2427</v>
      </c>
    </row>
    <row r="487" spans="1:31" ht="13.5" customHeight="1">
      <c r="A487" s="6" t="str">
        <f t="shared" si="31"/>
        <v>1837_옥포면_0034</v>
      </c>
      <c r="B487" s="2">
        <v>1837</v>
      </c>
      <c r="C487" s="2" t="s">
        <v>4090</v>
      </c>
      <c r="D487" s="2" t="s">
        <v>3422</v>
      </c>
      <c r="E487" s="2">
        <v>486</v>
      </c>
      <c r="F487" s="1">
        <v>3</v>
      </c>
      <c r="G487" s="1" t="s">
        <v>993</v>
      </c>
      <c r="H487" s="1" t="s">
        <v>1860</v>
      </c>
      <c r="I487" s="1">
        <v>6</v>
      </c>
      <c r="L487" s="1">
        <v>4</v>
      </c>
      <c r="M487" s="2" t="s">
        <v>3770</v>
      </c>
      <c r="N487" s="2" t="s">
        <v>3771</v>
      </c>
      <c r="T487" s="1" t="s">
        <v>4319</v>
      </c>
      <c r="U487" s="1" t="s">
        <v>67</v>
      </c>
      <c r="V487" s="1" t="s">
        <v>1927</v>
      </c>
      <c r="Y487" s="1" t="s">
        <v>1262</v>
      </c>
      <c r="Z487" s="1" t="s">
        <v>2087</v>
      </c>
      <c r="AC487" s="1">
        <v>19</v>
      </c>
      <c r="AD487" s="1" t="s">
        <v>122</v>
      </c>
      <c r="AE487" s="1" t="s">
        <v>2401</v>
      </c>
    </row>
    <row r="488" spans="1:72" ht="13.5" customHeight="1">
      <c r="A488" s="6" t="str">
        <f t="shared" si="31"/>
        <v>1837_옥포면_0034</v>
      </c>
      <c r="B488" s="2">
        <v>1837</v>
      </c>
      <c r="C488" s="2" t="s">
        <v>4090</v>
      </c>
      <c r="D488" s="2" t="s">
        <v>3422</v>
      </c>
      <c r="E488" s="2">
        <v>487</v>
      </c>
      <c r="F488" s="1">
        <v>3</v>
      </c>
      <c r="G488" s="1" t="s">
        <v>993</v>
      </c>
      <c r="H488" s="1" t="s">
        <v>1860</v>
      </c>
      <c r="I488" s="1">
        <v>6</v>
      </c>
      <c r="L488" s="1">
        <v>5</v>
      </c>
      <c r="M488" s="2" t="s">
        <v>3772</v>
      </c>
      <c r="N488" s="2" t="s">
        <v>3773</v>
      </c>
      <c r="Q488" s="1" t="s">
        <v>1263</v>
      </c>
      <c r="R488" s="1" t="s">
        <v>1897</v>
      </c>
      <c r="T488" s="1" t="s">
        <v>3988</v>
      </c>
      <c r="U488" s="1" t="s">
        <v>401</v>
      </c>
      <c r="V488" s="1" t="s">
        <v>1944</v>
      </c>
      <c r="W488" s="1" t="s">
        <v>4320</v>
      </c>
      <c r="X488" s="1" t="s">
        <v>4321</v>
      </c>
      <c r="Y488" s="1" t="s">
        <v>1264</v>
      </c>
      <c r="Z488" s="1" t="s">
        <v>2146</v>
      </c>
      <c r="AC488" s="1">
        <v>49</v>
      </c>
      <c r="AD488" s="1" t="s">
        <v>342</v>
      </c>
      <c r="AE488" s="1" t="s">
        <v>2403</v>
      </c>
      <c r="AJ488" s="1" t="s">
        <v>17</v>
      </c>
      <c r="AK488" s="1" t="s">
        <v>2467</v>
      </c>
      <c r="AL488" s="1" t="s">
        <v>149</v>
      </c>
      <c r="AM488" s="1" t="s">
        <v>2477</v>
      </c>
      <c r="AT488" s="1" t="s">
        <v>169</v>
      </c>
      <c r="AU488" s="1" t="s">
        <v>1929</v>
      </c>
      <c r="AV488" s="1" t="s">
        <v>1265</v>
      </c>
      <c r="AW488" s="1" t="s">
        <v>2627</v>
      </c>
      <c r="BG488" s="1" t="s">
        <v>169</v>
      </c>
      <c r="BH488" s="1" t="s">
        <v>1929</v>
      </c>
      <c r="BI488" s="1" t="s">
        <v>1266</v>
      </c>
      <c r="BJ488" s="1" t="s">
        <v>2874</v>
      </c>
      <c r="BK488" s="1" t="s">
        <v>169</v>
      </c>
      <c r="BL488" s="1" t="s">
        <v>1929</v>
      </c>
      <c r="BM488" s="1" t="s">
        <v>1267</v>
      </c>
      <c r="BN488" s="1" t="s">
        <v>2550</v>
      </c>
      <c r="BO488" s="1" t="s">
        <v>169</v>
      </c>
      <c r="BP488" s="1" t="s">
        <v>1929</v>
      </c>
      <c r="BQ488" s="1" t="s">
        <v>1268</v>
      </c>
      <c r="BR488" s="1" t="s">
        <v>3499</v>
      </c>
      <c r="BS488" s="1" t="s">
        <v>100</v>
      </c>
      <c r="BT488" s="1" t="s">
        <v>3468</v>
      </c>
    </row>
    <row r="489" spans="1:31" ht="13.5" customHeight="1">
      <c r="A489" s="6" t="str">
        <f t="shared" si="31"/>
        <v>1837_옥포면_0034</v>
      </c>
      <c r="B489" s="2">
        <v>1837</v>
      </c>
      <c r="C489" s="2" t="s">
        <v>3975</v>
      </c>
      <c r="D489" s="2" t="s">
        <v>3422</v>
      </c>
      <c r="E489" s="2">
        <v>488</v>
      </c>
      <c r="F489" s="1">
        <v>3</v>
      </c>
      <c r="G489" s="1" t="s">
        <v>993</v>
      </c>
      <c r="H489" s="1" t="s">
        <v>1860</v>
      </c>
      <c r="I489" s="1">
        <v>6</v>
      </c>
      <c r="L489" s="1">
        <v>5</v>
      </c>
      <c r="M489" s="2" t="s">
        <v>3772</v>
      </c>
      <c r="N489" s="2" t="s">
        <v>3773</v>
      </c>
      <c r="S489" s="1" t="s">
        <v>111</v>
      </c>
      <c r="T489" s="1" t="s">
        <v>1916</v>
      </c>
      <c r="W489" s="1" t="s">
        <v>94</v>
      </c>
      <c r="X489" s="1" t="s">
        <v>4322</v>
      </c>
      <c r="Y489" s="1" t="s">
        <v>10</v>
      </c>
      <c r="Z489" s="1" t="s">
        <v>1981</v>
      </c>
      <c r="AC489" s="1">
        <v>49</v>
      </c>
      <c r="AD489" s="1" t="s">
        <v>342</v>
      </c>
      <c r="AE489" s="1" t="s">
        <v>2403</v>
      </c>
    </row>
    <row r="490" spans="1:72" ht="13.5" customHeight="1">
      <c r="A490" s="6" t="str">
        <f t="shared" si="31"/>
        <v>1837_옥포면_0034</v>
      </c>
      <c r="B490" s="2">
        <v>1837</v>
      </c>
      <c r="C490" s="2" t="s">
        <v>4323</v>
      </c>
      <c r="D490" s="2" t="s">
        <v>3422</v>
      </c>
      <c r="E490" s="2">
        <v>489</v>
      </c>
      <c r="F490" s="1">
        <v>3</v>
      </c>
      <c r="G490" s="1" t="s">
        <v>993</v>
      </c>
      <c r="H490" s="1" t="s">
        <v>1860</v>
      </c>
      <c r="I490" s="1">
        <v>6</v>
      </c>
      <c r="L490" s="1">
        <v>5</v>
      </c>
      <c r="M490" s="2" t="s">
        <v>3772</v>
      </c>
      <c r="N490" s="2" t="s">
        <v>3773</v>
      </c>
      <c r="S490" s="1" t="s">
        <v>48</v>
      </c>
      <c r="T490" s="1" t="s">
        <v>1911</v>
      </c>
      <c r="W490" s="1" t="s">
        <v>1269</v>
      </c>
      <c r="X490" s="1" t="s">
        <v>1980</v>
      </c>
      <c r="Y490" s="1" t="s">
        <v>10</v>
      </c>
      <c r="Z490" s="1" t="s">
        <v>1981</v>
      </c>
      <c r="AC490" s="1">
        <v>49</v>
      </c>
      <c r="AD490" s="1" t="s">
        <v>342</v>
      </c>
      <c r="AE490" s="1" t="s">
        <v>2403</v>
      </c>
      <c r="AJ490" s="1" t="s">
        <v>17</v>
      </c>
      <c r="AK490" s="1" t="s">
        <v>2467</v>
      </c>
      <c r="AL490" s="1" t="s">
        <v>133</v>
      </c>
      <c r="AM490" s="1" t="s">
        <v>2480</v>
      </c>
      <c r="AT490" s="1" t="s">
        <v>169</v>
      </c>
      <c r="AU490" s="1" t="s">
        <v>1929</v>
      </c>
      <c r="AV490" s="1" t="s">
        <v>1159</v>
      </c>
      <c r="AW490" s="1" t="s">
        <v>2126</v>
      </c>
      <c r="BG490" s="1" t="s">
        <v>169</v>
      </c>
      <c r="BH490" s="1" t="s">
        <v>1929</v>
      </c>
      <c r="BI490" s="1" t="s">
        <v>320</v>
      </c>
      <c r="BJ490" s="1" t="s">
        <v>2751</v>
      </c>
      <c r="BK490" s="1" t="s">
        <v>169</v>
      </c>
      <c r="BL490" s="1" t="s">
        <v>1929</v>
      </c>
      <c r="BM490" s="1" t="s">
        <v>1270</v>
      </c>
      <c r="BN490" s="1" t="s">
        <v>3079</v>
      </c>
      <c r="BO490" s="1" t="s">
        <v>169</v>
      </c>
      <c r="BP490" s="1" t="s">
        <v>1929</v>
      </c>
      <c r="BQ490" s="1" t="s">
        <v>1271</v>
      </c>
      <c r="BR490" s="1" t="s">
        <v>3480</v>
      </c>
      <c r="BS490" s="1" t="s">
        <v>1197</v>
      </c>
      <c r="BT490" s="1" t="s">
        <v>3378</v>
      </c>
    </row>
    <row r="491" spans="1:31" ht="13.5" customHeight="1">
      <c r="A491" s="6" t="str">
        <f t="shared" si="31"/>
        <v>1837_옥포면_0034</v>
      </c>
      <c r="B491" s="2">
        <v>1837</v>
      </c>
      <c r="C491" s="2" t="s">
        <v>4041</v>
      </c>
      <c r="D491" s="2" t="s">
        <v>3422</v>
      </c>
      <c r="E491" s="2">
        <v>490</v>
      </c>
      <c r="F491" s="1">
        <v>3</v>
      </c>
      <c r="G491" s="1" t="s">
        <v>993</v>
      </c>
      <c r="H491" s="1" t="s">
        <v>1860</v>
      </c>
      <c r="I491" s="1">
        <v>6</v>
      </c>
      <c r="L491" s="1">
        <v>5</v>
      </c>
      <c r="M491" s="2" t="s">
        <v>3772</v>
      </c>
      <c r="N491" s="2" t="s">
        <v>3773</v>
      </c>
      <c r="S491" s="1" t="s">
        <v>315</v>
      </c>
      <c r="T491" s="1" t="s">
        <v>1913</v>
      </c>
      <c r="AC491" s="1">
        <v>11</v>
      </c>
      <c r="AD491" s="1" t="s">
        <v>215</v>
      </c>
      <c r="AE491" s="1" t="s">
        <v>2408</v>
      </c>
    </row>
    <row r="492" spans="1:72" ht="13.5" customHeight="1">
      <c r="A492" s="6" t="str">
        <f t="shared" si="31"/>
        <v>1837_옥포면_0034</v>
      </c>
      <c r="B492" s="2">
        <v>1837</v>
      </c>
      <c r="C492" s="2" t="s">
        <v>4323</v>
      </c>
      <c r="D492" s="2" t="s">
        <v>3422</v>
      </c>
      <c r="E492" s="2">
        <v>491</v>
      </c>
      <c r="F492" s="1">
        <v>3</v>
      </c>
      <c r="G492" s="1" t="s">
        <v>993</v>
      </c>
      <c r="H492" s="1" t="s">
        <v>1860</v>
      </c>
      <c r="I492" s="1">
        <v>7</v>
      </c>
      <c r="J492" s="1" t="s">
        <v>1272</v>
      </c>
      <c r="K492" s="1" t="s">
        <v>4324</v>
      </c>
      <c r="L492" s="1">
        <v>1</v>
      </c>
      <c r="M492" s="2" t="s">
        <v>1272</v>
      </c>
      <c r="N492" s="2" t="s">
        <v>3774</v>
      </c>
      <c r="T492" s="1" t="s">
        <v>4191</v>
      </c>
      <c r="U492" s="1" t="s">
        <v>37</v>
      </c>
      <c r="V492" s="1" t="s">
        <v>1928</v>
      </c>
      <c r="W492" s="1" t="s">
        <v>88</v>
      </c>
      <c r="X492" s="1" t="s">
        <v>4325</v>
      </c>
      <c r="Y492" s="1" t="s">
        <v>1273</v>
      </c>
      <c r="Z492" s="1" t="s">
        <v>2145</v>
      </c>
      <c r="AC492" s="1">
        <v>44</v>
      </c>
      <c r="AD492" s="1" t="s">
        <v>91</v>
      </c>
      <c r="AE492" s="1" t="s">
        <v>2448</v>
      </c>
      <c r="AJ492" s="1" t="s">
        <v>17</v>
      </c>
      <c r="AK492" s="1" t="s">
        <v>2467</v>
      </c>
      <c r="AL492" s="1" t="s">
        <v>58</v>
      </c>
      <c r="AM492" s="1" t="s">
        <v>2461</v>
      </c>
      <c r="AT492" s="1" t="s">
        <v>42</v>
      </c>
      <c r="AU492" s="1" t="s">
        <v>2523</v>
      </c>
      <c r="AV492" s="1" t="s">
        <v>1274</v>
      </c>
      <c r="AW492" s="1" t="s">
        <v>2626</v>
      </c>
      <c r="BG492" s="1" t="s">
        <v>42</v>
      </c>
      <c r="BH492" s="1" t="s">
        <v>2523</v>
      </c>
      <c r="BI492" s="1" t="s">
        <v>1275</v>
      </c>
      <c r="BJ492" s="1" t="s">
        <v>2873</v>
      </c>
      <c r="BK492" s="1" t="s">
        <v>42</v>
      </c>
      <c r="BL492" s="1" t="s">
        <v>2523</v>
      </c>
      <c r="BM492" s="1" t="s">
        <v>1276</v>
      </c>
      <c r="BN492" s="1" t="s">
        <v>2167</v>
      </c>
      <c r="BO492" s="1" t="s">
        <v>42</v>
      </c>
      <c r="BP492" s="1" t="s">
        <v>2523</v>
      </c>
      <c r="BQ492" s="1" t="s">
        <v>1277</v>
      </c>
      <c r="BR492" s="1" t="s">
        <v>3271</v>
      </c>
      <c r="BS492" s="1" t="s">
        <v>58</v>
      </c>
      <c r="BT492" s="1" t="s">
        <v>2461</v>
      </c>
    </row>
    <row r="493" spans="1:72" ht="13.5" customHeight="1">
      <c r="A493" s="6" t="str">
        <f t="shared" si="31"/>
        <v>1837_옥포면_0034</v>
      </c>
      <c r="B493" s="2">
        <v>1837</v>
      </c>
      <c r="C493" s="2" t="s">
        <v>4157</v>
      </c>
      <c r="D493" s="2" t="s">
        <v>3422</v>
      </c>
      <c r="E493" s="2">
        <v>492</v>
      </c>
      <c r="F493" s="1">
        <v>3</v>
      </c>
      <c r="G493" s="1" t="s">
        <v>993</v>
      </c>
      <c r="H493" s="1" t="s">
        <v>1860</v>
      </c>
      <c r="I493" s="1">
        <v>7</v>
      </c>
      <c r="L493" s="1">
        <v>1</v>
      </c>
      <c r="M493" s="2" t="s">
        <v>1272</v>
      </c>
      <c r="N493" s="2" t="s">
        <v>3774</v>
      </c>
      <c r="S493" s="1" t="s">
        <v>48</v>
      </c>
      <c r="T493" s="1" t="s">
        <v>1911</v>
      </c>
      <c r="W493" s="1" t="s">
        <v>351</v>
      </c>
      <c r="X493" s="1" t="s">
        <v>1976</v>
      </c>
      <c r="Y493" s="1" t="s">
        <v>50</v>
      </c>
      <c r="Z493" s="1" t="s">
        <v>1995</v>
      </c>
      <c r="AC493" s="1">
        <v>45</v>
      </c>
      <c r="AD493" s="1" t="s">
        <v>640</v>
      </c>
      <c r="AE493" s="1" t="s">
        <v>2402</v>
      </c>
      <c r="AJ493" s="1" t="s">
        <v>52</v>
      </c>
      <c r="AK493" s="1" t="s">
        <v>2466</v>
      </c>
      <c r="AL493" s="1" t="s">
        <v>394</v>
      </c>
      <c r="AM493" s="1" t="s">
        <v>2497</v>
      </c>
      <c r="AT493" s="1" t="s">
        <v>42</v>
      </c>
      <c r="AU493" s="1" t="s">
        <v>2523</v>
      </c>
      <c r="AV493" s="1" t="s">
        <v>1278</v>
      </c>
      <c r="AW493" s="1" t="s">
        <v>2625</v>
      </c>
      <c r="BG493" s="1" t="s">
        <v>42</v>
      </c>
      <c r="BH493" s="1" t="s">
        <v>2523</v>
      </c>
      <c r="BI493" s="1" t="s">
        <v>1279</v>
      </c>
      <c r="BJ493" s="1" t="s">
        <v>2872</v>
      </c>
      <c r="BK493" s="1" t="s">
        <v>42</v>
      </c>
      <c r="BL493" s="1" t="s">
        <v>2523</v>
      </c>
      <c r="BM493" s="1" t="s">
        <v>1280</v>
      </c>
      <c r="BN493" s="1" t="s">
        <v>3078</v>
      </c>
      <c r="BO493" s="1" t="s">
        <v>42</v>
      </c>
      <c r="BP493" s="1" t="s">
        <v>2523</v>
      </c>
      <c r="BQ493" s="1" t="s">
        <v>1281</v>
      </c>
      <c r="BR493" s="1" t="s">
        <v>3270</v>
      </c>
      <c r="BS493" s="1" t="s">
        <v>1282</v>
      </c>
      <c r="BT493" s="1" t="s">
        <v>2215</v>
      </c>
    </row>
    <row r="494" spans="1:31" ht="13.5" customHeight="1">
      <c r="A494" s="6" t="str">
        <f t="shared" si="31"/>
        <v>1837_옥포면_0034</v>
      </c>
      <c r="B494" s="2">
        <v>1837</v>
      </c>
      <c r="C494" s="2" t="s">
        <v>4200</v>
      </c>
      <c r="D494" s="2" t="s">
        <v>3422</v>
      </c>
      <c r="E494" s="2">
        <v>493</v>
      </c>
      <c r="F494" s="1">
        <v>3</v>
      </c>
      <c r="G494" s="1" t="s">
        <v>993</v>
      </c>
      <c r="H494" s="1" t="s">
        <v>1860</v>
      </c>
      <c r="I494" s="1">
        <v>7</v>
      </c>
      <c r="L494" s="1">
        <v>1</v>
      </c>
      <c r="M494" s="2" t="s">
        <v>1272</v>
      </c>
      <c r="N494" s="2" t="s">
        <v>3774</v>
      </c>
      <c r="T494" s="1" t="s">
        <v>4194</v>
      </c>
      <c r="U494" s="1" t="s">
        <v>67</v>
      </c>
      <c r="V494" s="1" t="s">
        <v>1927</v>
      </c>
      <c r="Y494" s="1" t="s">
        <v>1283</v>
      </c>
      <c r="Z494" s="1" t="s">
        <v>2144</v>
      </c>
      <c r="AC494" s="1">
        <v>22</v>
      </c>
      <c r="AD494" s="1" t="s">
        <v>290</v>
      </c>
      <c r="AE494" s="1" t="s">
        <v>2411</v>
      </c>
    </row>
    <row r="495" spans="1:31" ht="13.5" customHeight="1">
      <c r="A495" s="6" t="str">
        <f t="shared" si="31"/>
        <v>1837_옥포면_0034</v>
      </c>
      <c r="B495" s="2">
        <v>1837</v>
      </c>
      <c r="C495" s="2" t="s">
        <v>4061</v>
      </c>
      <c r="D495" s="2" t="s">
        <v>3422</v>
      </c>
      <c r="E495" s="2">
        <v>494</v>
      </c>
      <c r="F495" s="1">
        <v>3</v>
      </c>
      <c r="G495" s="1" t="s">
        <v>993</v>
      </c>
      <c r="H495" s="1" t="s">
        <v>1860</v>
      </c>
      <c r="I495" s="1">
        <v>7</v>
      </c>
      <c r="L495" s="1">
        <v>1</v>
      </c>
      <c r="M495" s="2" t="s">
        <v>1272</v>
      </c>
      <c r="N495" s="2" t="s">
        <v>3774</v>
      </c>
      <c r="T495" s="1" t="s">
        <v>4194</v>
      </c>
      <c r="U495" s="1" t="s">
        <v>67</v>
      </c>
      <c r="V495" s="1" t="s">
        <v>1927</v>
      </c>
      <c r="Y495" s="1" t="s">
        <v>1284</v>
      </c>
      <c r="Z495" s="1" t="s">
        <v>2143</v>
      </c>
      <c r="AC495" s="1">
        <v>12</v>
      </c>
      <c r="AD495" s="1" t="s">
        <v>377</v>
      </c>
      <c r="AE495" s="1" t="s">
        <v>2447</v>
      </c>
    </row>
    <row r="496" spans="1:72" ht="13.5" customHeight="1">
      <c r="A496" s="6" t="str">
        <f t="shared" si="31"/>
        <v>1837_옥포면_0034</v>
      </c>
      <c r="B496" s="2">
        <v>1837</v>
      </c>
      <c r="C496" s="2" t="s">
        <v>4061</v>
      </c>
      <c r="D496" s="2" t="s">
        <v>3422</v>
      </c>
      <c r="E496" s="2">
        <v>495</v>
      </c>
      <c r="F496" s="1">
        <v>3</v>
      </c>
      <c r="G496" s="1" t="s">
        <v>993</v>
      </c>
      <c r="H496" s="1" t="s">
        <v>1860</v>
      </c>
      <c r="I496" s="1">
        <v>7</v>
      </c>
      <c r="L496" s="1">
        <v>2</v>
      </c>
      <c r="M496" s="2" t="s">
        <v>3775</v>
      </c>
      <c r="N496" s="2" t="s">
        <v>3776</v>
      </c>
      <c r="T496" s="1" t="s">
        <v>4251</v>
      </c>
      <c r="U496" s="1" t="s">
        <v>297</v>
      </c>
      <c r="V496" s="1" t="s">
        <v>1930</v>
      </c>
      <c r="W496" s="1" t="s">
        <v>230</v>
      </c>
      <c r="X496" s="1" t="s">
        <v>1958</v>
      </c>
      <c r="Y496" s="1" t="s">
        <v>50</v>
      </c>
      <c r="Z496" s="1" t="s">
        <v>1995</v>
      </c>
      <c r="AC496" s="1">
        <v>67</v>
      </c>
      <c r="AD496" s="1" t="s">
        <v>235</v>
      </c>
      <c r="AE496" s="1" t="s">
        <v>2441</v>
      </c>
      <c r="AJ496" s="1" t="s">
        <v>52</v>
      </c>
      <c r="AK496" s="1" t="s">
        <v>2466</v>
      </c>
      <c r="AL496" s="1" t="s">
        <v>220</v>
      </c>
      <c r="AM496" s="1" t="s">
        <v>2479</v>
      </c>
      <c r="AT496" s="1" t="s">
        <v>42</v>
      </c>
      <c r="AU496" s="1" t="s">
        <v>2523</v>
      </c>
      <c r="AV496" s="1" t="s">
        <v>1285</v>
      </c>
      <c r="AW496" s="1" t="s">
        <v>2624</v>
      </c>
      <c r="BG496" s="1" t="s">
        <v>42</v>
      </c>
      <c r="BH496" s="1" t="s">
        <v>2523</v>
      </c>
      <c r="BI496" s="1" t="s">
        <v>1286</v>
      </c>
      <c r="BJ496" s="1" t="s">
        <v>2871</v>
      </c>
      <c r="BK496" s="1" t="s">
        <v>42</v>
      </c>
      <c r="BL496" s="1" t="s">
        <v>2523</v>
      </c>
      <c r="BM496" s="1" t="s">
        <v>1287</v>
      </c>
      <c r="BN496" s="1" t="s">
        <v>3077</v>
      </c>
      <c r="BO496" s="1" t="s">
        <v>42</v>
      </c>
      <c r="BP496" s="1" t="s">
        <v>2523</v>
      </c>
      <c r="BQ496" s="1" t="s">
        <v>1288</v>
      </c>
      <c r="BR496" s="1" t="s">
        <v>3497</v>
      </c>
      <c r="BS496" s="1" t="s">
        <v>100</v>
      </c>
      <c r="BT496" s="1" t="s">
        <v>3468</v>
      </c>
    </row>
    <row r="497" spans="1:31" ht="13.5" customHeight="1">
      <c r="A497" s="6" t="str">
        <f t="shared" si="31"/>
        <v>1837_옥포면_0034</v>
      </c>
      <c r="B497" s="2">
        <v>1837</v>
      </c>
      <c r="C497" s="2" t="s">
        <v>4079</v>
      </c>
      <c r="D497" s="2" t="s">
        <v>3422</v>
      </c>
      <c r="E497" s="2">
        <v>496</v>
      </c>
      <c r="F497" s="1">
        <v>3</v>
      </c>
      <c r="G497" s="1" t="s">
        <v>993</v>
      </c>
      <c r="H497" s="1" t="s">
        <v>1860</v>
      </c>
      <c r="I497" s="1">
        <v>7</v>
      </c>
      <c r="L497" s="1">
        <v>2</v>
      </c>
      <c r="M497" s="2" t="s">
        <v>3775</v>
      </c>
      <c r="N497" s="2" t="s">
        <v>3776</v>
      </c>
      <c r="S497" s="1" t="s">
        <v>315</v>
      </c>
      <c r="T497" s="1" t="s">
        <v>1913</v>
      </c>
      <c r="AC497" s="1">
        <v>18</v>
      </c>
      <c r="AD497" s="1" t="s">
        <v>400</v>
      </c>
      <c r="AE497" s="1" t="s">
        <v>2410</v>
      </c>
    </row>
    <row r="498" spans="1:72" ht="13.5" customHeight="1">
      <c r="A498" s="6" t="str">
        <f t="shared" si="31"/>
        <v>1837_옥포면_0034</v>
      </c>
      <c r="B498" s="2">
        <v>1837</v>
      </c>
      <c r="C498" s="2" t="s">
        <v>4253</v>
      </c>
      <c r="D498" s="2" t="s">
        <v>3422</v>
      </c>
      <c r="E498" s="2">
        <v>497</v>
      </c>
      <c r="F498" s="1">
        <v>3</v>
      </c>
      <c r="G498" s="1" t="s">
        <v>993</v>
      </c>
      <c r="H498" s="1" t="s">
        <v>1860</v>
      </c>
      <c r="I498" s="1">
        <v>7</v>
      </c>
      <c r="L498" s="1">
        <v>3</v>
      </c>
      <c r="M498" s="2" t="s">
        <v>3777</v>
      </c>
      <c r="N498" s="2" t="s">
        <v>3778</v>
      </c>
      <c r="Q498" s="1" t="s">
        <v>1289</v>
      </c>
      <c r="R498" s="1" t="s">
        <v>1896</v>
      </c>
      <c r="T498" s="1" t="s">
        <v>4326</v>
      </c>
      <c r="U498" s="1" t="s">
        <v>471</v>
      </c>
      <c r="V498" s="1" t="s">
        <v>1936</v>
      </c>
      <c r="W498" s="1" t="s">
        <v>4327</v>
      </c>
      <c r="X498" s="1" t="s">
        <v>4328</v>
      </c>
      <c r="Y498" s="1" t="s">
        <v>280</v>
      </c>
      <c r="Z498" s="1" t="s">
        <v>2142</v>
      </c>
      <c r="AC498" s="1">
        <v>38</v>
      </c>
      <c r="AD498" s="1" t="s">
        <v>103</v>
      </c>
      <c r="AE498" s="1" t="s">
        <v>2422</v>
      </c>
      <c r="AJ498" s="1" t="s">
        <v>17</v>
      </c>
      <c r="AK498" s="1" t="s">
        <v>2467</v>
      </c>
      <c r="AL498" s="1" t="s">
        <v>133</v>
      </c>
      <c r="AM498" s="1" t="s">
        <v>2480</v>
      </c>
      <c r="AT498" s="1" t="s">
        <v>169</v>
      </c>
      <c r="AU498" s="1" t="s">
        <v>1929</v>
      </c>
      <c r="AV498" s="1" t="s">
        <v>1151</v>
      </c>
      <c r="AW498" s="1" t="s">
        <v>2623</v>
      </c>
      <c r="BG498" s="1" t="s">
        <v>169</v>
      </c>
      <c r="BH498" s="1" t="s">
        <v>1929</v>
      </c>
      <c r="BI498" s="1" t="s">
        <v>1290</v>
      </c>
      <c r="BJ498" s="1" t="s">
        <v>2870</v>
      </c>
      <c r="BK498" s="1" t="s">
        <v>169</v>
      </c>
      <c r="BL498" s="1" t="s">
        <v>1929</v>
      </c>
      <c r="BM498" s="1" t="s">
        <v>1153</v>
      </c>
      <c r="BN498" s="1" t="s">
        <v>3076</v>
      </c>
      <c r="BO498" s="1" t="s">
        <v>169</v>
      </c>
      <c r="BP498" s="1" t="s">
        <v>1929</v>
      </c>
      <c r="BQ498" s="1" t="s">
        <v>1291</v>
      </c>
      <c r="BR498" s="1" t="s">
        <v>3269</v>
      </c>
      <c r="BS498" s="1" t="s">
        <v>672</v>
      </c>
      <c r="BT498" s="1" t="s">
        <v>2470</v>
      </c>
    </row>
    <row r="499" spans="1:31" ht="13.5" customHeight="1">
      <c r="A499" s="6" t="str">
        <f t="shared" si="31"/>
        <v>1837_옥포면_0034</v>
      </c>
      <c r="B499" s="2">
        <v>1837</v>
      </c>
      <c r="C499" s="2" t="s">
        <v>3941</v>
      </c>
      <c r="D499" s="2" t="s">
        <v>3422</v>
      </c>
      <c r="E499" s="2">
        <v>498</v>
      </c>
      <c r="F499" s="1">
        <v>3</v>
      </c>
      <c r="G499" s="1" t="s">
        <v>993</v>
      </c>
      <c r="H499" s="1" t="s">
        <v>1860</v>
      </c>
      <c r="I499" s="1">
        <v>7</v>
      </c>
      <c r="L499" s="1">
        <v>3</v>
      </c>
      <c r="M499" s="2" t="s">
        <v>3777</v>
      </c>
      <c r="N499" s="2" t="s">
        <v>3778</v>
      </c>
      <c r="S499" s="1" t="s">
        <v>111</v>
      </c>
      <c r="T499" s="1" t="s">
        <v>1916</v>
      </c>
      <c r="W499" s="1" t="s">
        <v>84</v>
      </c>
      <c r="X499" s="1" t="s">
        <v>1956</v>
      </c>
      <c r="Y499" s="1" t="s">
        <v>10</v>
      </c>
      <c r="Z499" s="1" t="s">
        <v>1981</v>
      </c>
      <c r="AC499" s="1">
        <v>80</v>
      </c>
      <c r="AD499" s="1" t="s">
        <v>87</v>
      </c>
      <c r="AE499" s="1" t="s">
        <v>2418</v>
      </c>
    </row>
    <row r="500" spans="1:72" ht="13.5" customHeight="1">
      <c r="A500" s="6" t="str">
        <f aca="true" t="shared" si="32" ref="A500:A521">HYPERLINK("http://kyu.snu.ac.kr/sdhj/index.jsp?type=hj/GK14719_00IH_0001_0035.jpg","1837_옥포면_0035")</f>
        <v>1837_옥포면_0035</v>
      </c>
      <c r="B500" s="2">
        <v>1837</v>
      </c>
      <c r="C500" s="2" t="s">
        <v>4329</v>
      </c>
      <c r="D500" s="2" t="s">
        <v>3422</v>
      </c>
      <c r="E500" s="2">
        <v>499</v>
      </c>
      <c r="F500" s="1">
        <v>3</v>
      </c>
      <c r="G500" s="1" t="s">
        <v>993</v>
      </c>
      <c r="H500" s="1" t="s">
        <v>1860</v>
      </c>
      <c r="I500" s="1">
        <v>7</v>
      </c>
      <c r="L500" s="1">
        <v>3</v>
      </c>
      <c r="M500" s="2" t="s">
        <v>3777</v>
      </c>
      <c r="N500" s="2" t="s">
        <v>3778</v>
      </c>
      <c r="S500" s="1" t="s">
        <v>48</v>
      </c>
      <c r="T500" s="1" t="s">
        <v>1911</v>
      </c>
      <c r="W500" s="1" t="s">
        <v>1292</v>
      </c>
      <c r="X500" s="1" t="s">
        <v>1979</v>
      </c>
      <c r="Y500" s="1" t="s">
        <v>10</v>
      </c>
      <c r="Z500" s="1" t="s">
        <v>1981</v>
      </c>
      <c r="AC500" s="1">
        <v>38</v>
      </c>
      <c r="AD500" s="1" t="s">
        <v>103</v>
      </c>
      <c r="AE500" s="1" t="s">
        <v>2422</v>
      </c>
      <c r="AJ500" s="1" t="s">
        <v>17</v>
      </c>
      <c r="AK500" s="1" t="s">
        <v>2467</v>
      </c>
      <c r="AL500" s="1" t="s">
        <v>389</v>
      </c>
      <c r="AM500" s="1" t="s">
        <v>2503</v>
      </c>
      <c r="AT500" s="1" t="s">
        <v>169</v>
      </c>
      <c r="AU500" s="1" t="s">
        <v>1929</v>
      </c>
      <c r="AV500" s="1" t="s">
        <v>118</v>
      </c>
      <c r="AW500" s="1" t="s">
        <v>2622</v>
      </c>
      <c r="BG500" s="1" t="s">
        <v>169</v>
      </c>
      <c r="BH500" s="1" t="s">
        <v>1929</v>
      </c>
      <c r="BI500" s="1" t="s">
        <v>1293</v>
      </c>
      <c r="BJ500" s="1" t="s">
        <v>2869</v>
      </c>
      <c r="BK500" s="1" t="s">
        <v>169</v>
      </c>
      <c r="BL500" s="1" t="s">
        <v>1929</v>
      </c>
      <c r="BM500" s="1" t="s">
        <v>1294</v>
      </c>
      <c r="BN500" s="1" t="s">
        <v>3075</v>
      </c>
      <c r="BO500" s="1" t="s">
        <v>169</v>
      </c>
      <c r="BP500" s="1" t="s">
        <v>1929</v>
      </c>
      <c r="BQ500" s="1" t="s">
        <v>1295</v>
      </c>
      <c r="BR500" s="1" t="s">
        <v>3515</v>
      </c>
      <c r="BS500" s="1" t="s">
        <v>1133</v>
      </c>
      <c r="BT500" s="1" t="s">
        <v>2485</v>
      </c>
    </row>
    <row r="501" spans="1:35" ht="13.5" customHeight="1">
      <c r="A501" s="6" t="str">
        <f t="shared" si="32"/>
        <v>1837_옥포면_0035</v>
      </c>
      <c r="B501" s="2">
        <v>1837</v>
      </c>
      <c r="C501" s="2" t="s">
        <v>4061</v>
      </c>
      <c r="D501" s="2" t="s">
        <v>3422</v>
      </c>
      <c r="E501" s="2">
        <v>500</v>
      </c>
      <c r="F501" s="1">
        <v>3</v>
      </c>
      <c r="G501" s="1" t="s">
        <v>993</v>
      </c>
      <c r="H501" s="1" t="s">
        <v>1860</v>
      </c>
      <c r="I501" s="1">
        <v>7</v>
      </c>
      <c r="L501" s="1">
        <v>3</v>
      </c>
      <c r="M501" s="2" t="s">
        <v>3777</v>
      </c>
      <c r="N501" s="2" t="s">
        <v>3778</v>
      </c>
      <c r="S501" s="1" t="s">
        <v>325</v>
      </c>
      <c r="T501" s="1" t="s">
        <v>1920</v>
      </c>
      <c r="Y501" s="1" t="s">
        <v>1296</v>
      </c>
      <c r="Z501" s="1" t="s">
        <v>2141</v>
      </c>
      <c r="AG501" s="1" t="s">
        <v>2458</v>
      </c>
      <c r="AI501" s="1" t="s">
        <v>2464</v>
      </c>
    </row>
    <row r="502" spans="1:35" ht="13.5" customHeight="1">
      <c r="A502" s="6" t="str">
        <f t="shared" si="32"/>
        <v>1837_옥포면_0035</v>
      </c>
      <c r="B502" s="2">
        <v>1837</v>
      </c>
      <c r="C502" s="2" t="s">
        <v>4330</v>
      </c>
      <c r="D502" s="2" t="s">
        <v>3422</v>
      </c>
      <c r="E502" s="2">
        <v>501</v>
      </c>
      <c r="F502" s="1">
        <v>3</v>
      </c>
      <c r="G502" s="1" t="s">
        <v>993</v>
      </c>
      <c r="H502" s="1" t="s">
        <v>1860</v>
      </c>
      <c r="I502" s="1">
        <v>7</v>
      </c>
      <c r="L502" s="1">
        <v>3</v>
      </c>
      <c r="M502" s="2" t="s">
        <v>3777</v>
      </c>
      <c r="N502" s="2" t="s">
        <v>3778</v>
      </c>
      <c r="S502" s="1" t="s">
        <v>441</v>
      </c>
      <c r="T502" s="1" t="s">
        <v>1919</v>
      </c>
      <c r="W502" s="1" t="s">
        <v>1066</v>
      </c>
      <c r="X502" s="1" t="s">
        <v>1978</v>
      </c>
      <c r="Y502" s="1" t="s">
        <v>10</v>
      </c>
      <c r="Z502" s="1" t="s">
        <v>1981</v>
      </c>
      <c r="AF502" s="1" t="s">
        <v>1297</v>
      </c>
      <c r="AG502" s="1" t="s">
        <v>2458</v>
      </c>
      <c r="AH502" s="1" t="s">
        <v>1298</v>
      </c>
      <c r="AI502" s="1" t="s">
        <v>2464</v>
      </c>
    </row>
    <row r="503" spans="1:31" ht="13.5" customHeight="1">
      <c r="A503" s="6" t="str">
        <f t="shared" si="32"/>
        <v>1837_옥포면_0035</v>
      </c>
      <c r="B503" s="2">
        <v>1837</v>
      </c>
      <c r="C503" s="2" t="s">
        <v>4330</v>
      </c>
      <c r="D503" s="2" t="s">
        <v>3422</v>
      </c>
      <c r="E503" s="2">
        <v>502</v>
      </c>
      <c r="F503" s="1">
        <v>3</v>
      </c>
      <c r="G503" s="1" t="s">
        <v>993</v>
      </c>
      <c r="H503" s="1" t="s">
        <v>1860</v>
      </c>
      <c r="I503" s="1">
        <v>7</v>
      </c>
      <c r="L503" s="1">
        <v>3</v>
      </c>
      <c r="M503" s="2" t="s">
        <v>3777</v>
      </c>
      <c r="N503" s="2" t="s">
        <v>3778</v>
      </c>
      <c r="S503" s="1" t="s">
        <v>315</v>
      </c>
      <c r="T503" s="1" t="s">
        <v>1913</v>
      </c>
      <c r="AC503" s="1">
        <v>12</v>
      </c>
      <c r="AD503" s="1" t="s">
        <v>377</v>
      </c>
      <c r="AE503" s="1" t="s">
        <v>2447</v>
      </c>
    </row>
    <row r="504" spans="1:72" ht="13.5" customHeight="1">
      <c r="A504" s="6" t="str">
        <f t="shared" si="32"/>
        <v>1837_옥포면_0035</v>
      </c>
      <c r="B504" s="2">
        <v>1837</v>
      </c>
      <c r="C504" s="2" t="s">
        <v>4329</v>
      </c>
      <c r="D504" s="2" t="s">
        <v>3422</v>
      </c>
      <c r="E504" s="2">
        <v>503</v>
      </c>
      <c r="F504" s="1">
        <v>3</v>
      </c>
      <c r="G504" s="1" t="s">
        <v>993</v>
      </c>
      <c r="H504" s="1" t="s">
        <v>1860</v>
      </c>
      <c r="I504" s="1">
        <v>7</v>
      </c>
      <c r="L504" s="1">
        <v>4</v>
      </c>
      <c r="M504" s="2" t="s">
        <v>3779</v>
      </c>
      <c r="N504" s="2" t="s">
        <v>3780</v>
      </c>
      <c r="T504" s="1" t="s">
        <v>4331</v>
      </c>
      <c r="U504" s="1" t="s">
        <v>37</v>
      </c>
      <c r="V504" s="1" t="s">
        <v>1928</v>
      </c>
      <c r="W504" s="1" t="s">
        <v>88</v>
      </c>
      <c r="X504" s="1" t="s">
        <v>4332</v>
      </c>
      <c r="Y504" s="1" t="s">
        <v>1299</v>
      </c>
      <c r="Z504" s="1" t="s">
        <v>2140</v>
      </c>
      <c r="AC504" s="1">
        <v>41</v>
      </c>
      <c r="AD504" s="1" t="s">
        <v>85</v>
      </c>
      <c r="AE504" s="1" t="s">
        <v>2396</v>
      </c>
      <c r="AJ504" s="1" t="s">
        <v>17</v>
      </c>
      <c r="AK504" s="1" t="s">
        <v>2467</v>
      </c>
      <c r="AL504" s="1" t="s">
        <v>684</v>
      </c>
      <c r="AM504" s="1" t="s">
        <v>2502</v>
      </c>
      <c r="AT504" s="1" t="s">
        <v>42</v>
      </c>
      <c r="AU504" s="1" t="s">
        <v>2523</v>
      </c>
      <c r="AV504" s="1" t="s">
        <v>476</v>
      </c>
      <c r="AW504" s="1" t="s">
        <v>2322</v>
      </c>
      <c r="BG504" s="1" t="s">
        <v>42</v>
      </c>
      <c r="BH504" s="1" t="s">
        <v>2523</v>
      </c>
      <c r="BI504" s="1" t="s">
        <v>1300</v>
      </c>
      <c r="BJ504" s="1" t="s">
        <v>2868</v>
      </c>
      <c r="BK504" s="1" t="s">
        <v>42</v>
      </c>
      <c r="BL504" s="1" t="s">
        <v>2523</v>
      </c>
      <c r="BM504" s="1" t="s">
        <v>1301</v>
      </c>
      <c r="BN504" s="1" t="s">
        <v>3074</v>
      </c>
      <c r="BO504" s="1" t="s">
        <v>42</v>
      </c>
      <c r="BP504" s="1" t="s">
        <v>2523</v>
      </c>
      <c r="BQ504" s="1" t="s">
        <v>1302</v>
      </c>
      <c r="BR504" s="1" t="s">
        <v>3533</v>
      </c>
      <c r="BS504" s="1" t="s">
        <v>135</v>
      </c>
      <c r="BT504" s="1" t="s">
        <v>2489</v>
      </c>
    </row>
    <row r="505" spans="1:72" ht="13.5" customHeight="1">
      <c r="A505" s="6" t="str">
        <f t="shared" si="32"/>
        <v>1837_옥포면_0035</v>
      </c>
      <c r="B505" s="2">
        <v>1837</v>
      </c>
      <c r="C505" s="2" t="s">
        <v>4333</v>
      </c>
      <c r="D505" s="2" t="s">
        <v>3422</v>
      </c>
      <c r="E505" s="2">
        <v>504</v>
      </c>
      <c r="F505" s="1">
        <v>3</v>
      </c>
      <c r="G505" s="1" t="s">
        <v>993</v>
      </c>
      <c r="H505" s="1" t="s">
        <v>1860</v>
      </c>
      <c r="I505" s="1">
        <v>7</v>
      </c>
      <c r="L505" s="1">
        <v>4</v>
      </c>
      <c r="M505" s="2" t="s">
        <v>3779</v>
      </c>
      <c r="N505" s="2" t="s">
        <v>3780</v>
      </c>
      <c r="S505" s="1" t="s">
        <v>48</v>
      </c>
      <c r="T505" s="1" t="s">
        <v>1911</v>
      </c>
      <c r="W505" s="1" t="s">
        <v>88</v>
      </c>
      <c r="X505" s="1" t="s">
        <v>4332</v>
      </c>
      <c r="Y505" s="1" t="s">
        <v>50</v>
      </c>
      <c r="Z505" s="1" t="s">
        <v>1995</v>
      </c>
      <c r="AC505" s="1">
        <v>44</v>
      </c>
      <c r="AD505" s="1" t="s">
        <v>91</v>
      </c>
      <c r="AE505" s="1" t="s">
        <v>2448</v>
      </c>
      <c r="AJ505" s="1" t="s">
        <v>52</v>
      </c>
      <c r="AK505" s="1" t="s">
        <v>2466</v>
      </c>
      <c r="AL505" s="1" t="s">
        <v>47</v>
      </c>
      <c r="AM505" s="1" t="s">
        <v>2484</v>
      </c>
      <c r="AT505" s="1" t="s">
        <v>42</v>
      </c>
      <c r="AU505" s="1" t="s">
        <v>2523</v>
      </c>
      <c r="AV505" s="1" t="s">
        <v>1303</v>
      </c>
      <c r="AW505" s="1" t="s">
        <v>2621</v>
      </c>
      <c r="BG505" s="1" t="s">
        <v>42</v>
      </c>
      <c r="BH505" s="1" t="s">
        <v>2523</v>
      </c>
      <c r="BI505" s="1" t="s">
        <v>1304</v>
      </c>
      <c r="BJ505" s="1" t="s">
        <v>2867</v>
      </c>
      <c r="BK505" s="1" t="s">
        <v>42</v>
      </c>
      <c r="BL505" s="1" t="s">
        <v>2523</v>
      </c>
      <c r="BM505" s="1" t="s">
        <v>1305</v>
      </c>
      <c r="BN505" s="1" t="s">
        <v>3073</v>
      </c>
      <c r="BO505" s="1" t="s">
        <v>42</v>
      </c>
      <c r="BP505" s="1" t="s">
        <v>2523</v>
      </c>
      <c r="BQ505" s="1" t="s">
        <v>1306</v>
      </c>
      <c r="BR505" s="1" t="s">
        <v>3268</v>
      </c>
      <c r="BS505" s="1" t="s">
        <v>128</v>
      </c>
      <c r="BT505" s="1" t="s">
        <v>2472</v>
      </c>
    </row>
    <row r="506" spans="1:35" ht="13.5" customHeight="1">
      <c r="A506" s="6" t="str">
        <f t="shared" si="32"/>
        <v>1837_옥포면_0035</v>
      </c>
      <c r="B506" s="2">
        <v>1837</v>
      </c>
      <c r="C506" s="2" t="s">
        <v>4127</v>
      </c>
      <c r="D506" s="2" t="s">
        <v>3422</v>
      </c>
      <c r="E506" s="2">
        <v>505</v>
      </c>
      <c r="F506" s="1">
        <v>3</v>
      </c>
      <c r="G506" s="1" t="s">
        <v>993</v>
      </c>
      <c r="H506" s="1" t="s">
        <v>1860</v>
      </c>
      <c r="I506" s="1">
        <v>7</v>
      </c>
      <c r="L506" s="1">
        <v>4</v>
      </c>
      <c r="M506" s="2" t="s">
        <v>3779</v>
      </c>
      <c r="N506" s="2" t="s">
        <v>3780</v>
      </c>
      <c r="S506" s="1" t="s">
        <v>583</v>
      </c>
      <c r="T506" s="1" t="s">
        <v>1915</v>
      </c>
      <c r="Y506" s="1" t="s">
        <v>1307</v>
      </c>
      <c r="Z506" s="1" t="s">
        <v>2139</v>
      </c>
      <c r="AG506" s="1" t="s">
        <v>2458</v>
      </c>
      <c r="AI506" s="1" t="s">
        <v>2463</v>
      </c>
    </row>
    <row r="507" spans="1:35" ht="13.5" customHeight="1">
      <c r="A507" s="6" t="str">
        <f t="shared" si="32"/>
        <v>1837_옥포면_0035</v>
      </c>
      <c r="B507" s="2">
        <v>1837</v>
      </c>
      <c r="C507" s="2" t="s">
        <v>4333</v>
      </c>
      <c r="D507" s="2" t="s">
        <v>3422</v>
      </c>
      <c r="E507" s="2">
        <v>506</v>
      </c>
      <c r="F507" s="1">
        <v>3</v>
      </c>
      <c r="G507" s="1" t="s">
        <v>993</v>
      </c>
      <c r="H507" s="1" t="s">
        <v>1860</v>
      </c>
      <c r="I507" s="1">
        <v>7</v>
      </c>
      <c r="L507" s="1">
        <v>4</v>
      </c>
      <c r="M507" s="2" t="s">
        <v>3779</v>
      </c>
      <c r="N507" s="2" t="s">
        <v>3780</v>
      </c>
      <c r="S507" s="1" t="s">
        <v>1119</v>
      </c>
      <c r="T507" s="1" t="s">
        <v>1914</v>
      </c>
      <c r="W507" s="1" t="s">
        <v>88</v>
      </c>
      <c r="X507" s="1" t="s">
        <v>4332</v>
      </c>
      <c r="Y507" s="1" t="s">
        <v>50</v>
      </c>
      <c r="Z507" s="1" t="s">
        <v>1995</v>
      </c>
      <c r="AF507" s="1" t="s">
        <v>1297</v>
      </c>
      <c r="AG507" s="1" t="s">
        <v>2458</v>
      </c>
      <c r="AH507" s="1" t="s">
        <v>381</v>
      </c>
      <c r="AI507" s="1" t="s">
        <v>2463</v>
      </c>
    </row>
    <row r="508" spans="1:31" ht="13.5" customHeight="1">
      <c r="A508" s="6" t="str">
        <f t="shared" si="32"/>
        <v>1837_옥포면_0035</v>
      </c>
      <c r="B508" s="2">
        <v>1837</v>
      </c>
      <c r="C508" s="2" t="s">
        <v>4333</v>
      </c>
      <c r="D508" s="2" t="s">
        <v>3422</v>
      </c>
      <c r="E508" s="2">
        <v>507</v>
      </c>
      <c r="F508" s="1">
        <v>3</v>
      </c>
      <c r="G508" s="1" t="s">
        <v>993</v>
      </c>
      <c r="H508" s="1" t="s">
        <v>1860</v>
      </c>
      <c r="I508" s="1">
        <v>7</v>
      </c>
      <c r="L508" s="1">
        <v>4</v>
      </c>
      <c r="M508" s="2" t="s">
        <v>3779</v>
      </c>
      <c r="N508" s="2" t="s">
        <v>3780</v>
      </c>
      <c r="S508" s="1" t="s">
        <v>59</v>
      </c>
      <c r="T508" s="1" t="s">
        <v>1912</v>
      </c>
      <c r="U508" s="1" t="s">
        <v>37</v>
      </c>
      <c r="V508" s="1" t="s">
        <v>1928</v>
      </c>
      <c r="Y508" s="1" t="s">
        <v>1308</v>
      </c>
      <c r="Z508" s="1" t="s">
        <v>2062</v>
      </c>
      <c r="AC508" s="1">
        <v>22</v>
      </c>
      <c r="AD508" s="1" t="s">
        <v>290</v>
      </c>
      <c r="AE508" s="1" t="s">
        <v>2411</v>
      </c>
    </row>
    <row r="509" spans="1:31" ht="13.5" customHeight="1">
      <c r="A509" s="6" t="str">
        <f t="shared" si="32"/>
        <v>1837_옥포면_0035</v>
      </c>
      <c r="B509" s="2">
        <v>1837</v>
      </c>
      <c r="C509" s="2" t="s">
        <v>4333</v>
      </c>
      <c r="D509" s="2" t="s">
        <v>3422</v>
      </c>
      <c r="E509" s="2">
        <v>508</v>
      </c>
      <c r="F509" s="1">
        <v>3</v>
      </c>
      <c r="G509" s="1" t="s">
        <v>993</v>
      </c>
      <c r="H509" s="1" t="s">
        <v>1860</v>
      </c>
      <c r="I509" s="1">
        <v>7</v>
      </c>
      <c r="L509" s="1">
        <v>4</v>
      </c>
      <c r="M509" s="2" t="s">
        <v>3779</v>
      </c>
      <c r="N509" s="2" t="s">
        <v>3780</v>
      </c>
      <c r="T509" s="1" t="s">
        <v>4334</v>
      </c>
      <c r="U509" s="1" t="s">
        <v>67</v>
      </c>
      <c r="V509" s="1" t="s">
        <v>1927</v>
      </c>
      <c r="Y509" s="1" t="s">
        <v>1309</v>
      </c>
      <c r="Z509" s="1" t="s">
        <v>2138</v>
      </c>
      <c r="AC509" s="1">
        <v>69</v>
      </c>
      <c r="AD509" s="1" t="s">
        <v>113</v>
      </c>
      <c r="AE509" s="1" t="s">
        <v>2443</v>
      </c>
    </row>
    <row r="510" spans="1:58" ht="13.5" customHeight="1">
      <c r="A510" s="6" t="str">
        <f t="shared" si="32"/>
        <v>1837_옥포면_0035</v>
      </c>
      <c r="B510" s="2">
        <v>1837</v>
      </c>
      <c r="C510" s="2" t="s">
        <v>4333</v>
      </c>
      <c r="D510" s="2" t="s">
        <v>3422</v>
      </c>
      <c r="E510" s="2">
        <v>509</v>
      </c>
      <c r="F510" s="1">
        <v>3</v>
      </c>
      <c r="G510" s="1" t="s">
        <v>993</v>
      </c>
      <c r="H510" s="1" t="s">
        <v>1860</v>
      </c>
      <c r="I510" s="1">
        <v>7</v>
      </c>
      <c r="L510" s="1">
        <v>4</v>
      </c>
      <c r="M510" s="2" t="s">
        <v>3779</v>
      </c>
      <c r="N510" s="2" t="s">
        <v>3780</v>
      </c>
      <c r="T510" s="1" t="s">
        <v>4334</v>
      </c>
      <c r="U510" s="1" t="s">
        <v>450</v>
      </c>
      <c r="V510" s="1" t="s">
        <v>1943</v>
      </c>
      <c r="Y510" s="1" t="s">
        <v>1310</v>
      </c>
      <c r="Z510" s="1" t="s">
        <v>2137</v>
      </c>
      <c r="AF510" s="1" t="s">
        <v>1311</v>
      </c>
      <c r="AG510" s="1" t="s">
        <v>2457</v>
      </c>
      <c r="AH510" s="1" t="s">
        <v>875</v>
      </c>
      <c r="AI510" s="1" t="s">
        <v>2462</v>
      </c>
      <c r="BF510" s="1" t="s">
        <v>4335</v>
      </c>
    </row>
    <row r="511" spans="1:58" ht="13.5" customHeight="1">
      <c r="A511" s="6" t="str">
        <f t="shared" si="32"/>
        <v>1837_옥포면_0035</v>
      </c>
      <c r="B511" s="2">
        <v>1837</v>
      </c>
      <c r="C511" s="2" t="s">
        <v>4333</v>
      </c>
      <c r="D511" s="2" t="s">
        <v>3422</v>
      </c>
      <c r="E511" s="2">
        <v>510</v>
      </c>
      <c r="F511" s="1">
        <v>3</v>
      </c>
      <c r="G511" s="1" t="s">
        <v>993</v>
      </c>
      <c r="H511" s="1" t="s">
        <v>1860</v>
      </c>
      <c r="I511" s="1">
        <v>7</v>
      </c>
      <c r="L511" s="1">
        <v>4</v>
      </c>
      <c r="M511" s="2" t="s">
        <v>3779</v>
      </c>
      <c r="N511" s="2" t="s">
        <v>3780</v>
      </c>
      <c r="T511" s="1" t="s">
        <v>4334</v>
      </c>
      <c r="U511" s="1" t="s">
        <v>450</v>
      </c>
      <c r="V511" s="1" t="s">
        <v>1943</v>
      </c>
      <c r="Y511" s="1" t="s">
        <v>1312</v>
      </c>
      <c r="Z511" s="1" t="s">
        <v>2136</v>
      </c>
      <c r="AC511" s="1">
        <v>21</v>
      </c>
      <c r="AD511" s="1" t="s">
        <v>125</v>
      </c>
      <c r="AE511" s="1" t="s">
        <v>2405</v>
      </c>
      <c r="BD511" s="1" t="s">
        <v>1309</v>
      </c>
      <c r="BE511" s="1" t="s">
        <v>2138</v>
      </c>
      <c r="BF511" s="1" t="s">
        <v>4336</v>
      </c>
    </row>
    <row r="512" spans="1:58" ht="13.5" customHeight="1">
      <c r="A512" s="6" t="str">
        <f t="shared" si="32"/>
        <v>1837_옥포면_0035</v>
      </c>
      <c r="B512" s="2">
        <v>1837</v>
      </c>
      <c r="C512" s="2" t="s">
        <v>4333</v>
      </c>
      <c r="D512" s="2" t="s">
        <v>3422</v>
      </c>
      <c r="E512" s="2">
        <v>511</v>
      </c>
      <c r="F512" s="1">
        <v>3</v>
      </c>
      <c r="G512" s="1" t="s">
        <v>993</v>
      </c>
      <c r="H512" s="1" t="s">
        <v>1860</v>
      </c>
      <c r="I512" s="1">
        <v>7</v>
      </c>
      <c r="L512" s="1">
        <v>4</v>
      </c>
      <c r="M512" s="2" t="s">
        <v>3779</v>
      </c>
      <c r="N512" s="2" t="s">
        <v>3780</v>
      </c>
      <c r="T512" s="1" t="s">
        <v>4334</v>
      </c>
      <c r="U512" s="1" t="s">
        <v>450</v>
      </c>
      <c r="V512" s="1" t="s">
        <v>1943</v>
      </c>
      <c r="Y512" s="1" t="s">
        <v>1313</v>
      </c>
      <c r="Z512" s="1" t="s">
        <v>2135</v>
      </c>
      <c r="AF512" s="1" t="s">
        <v>1311</v>
      </c>
      <c r="AG512" s="1" t="s">
        <v>2457</v>
      </c>
      <c r="AH512" s="1" t="s">
        <v>58</v>
      </c>
      <c r="AI512" s="1" t="s">
        <v>2461</v>
      </c>
      <c r="BE512" s="1" t="s">
        <v>2138</v>
      </c>
      <c r="BF512" s="1" t="s">
        <v>4337</v>
      </c>
    </row>
    <row r="513" spans="1:72" ht="13.5" customHeight="1">
      <c r="A513" s="6" t="str">
        <f t="shared" si="32"/>
        <v>1837_옥포면_0035</v>
      </c>
      <c r="B513" s="2">
        <v>1837</v>
      </c>
      <c r="C513" s="2" t="s">
        <v>4333</v>
      </c>
      <c r="D513" s="2" t="s">
        <v>3422</v>
      </c>
      <c r="E513" s="2">
        <v>512</v>
      </c>
      <c r="F513" s="1">
        <v>3</v>
      </c>
      <c r="G513" s="1" t="s">
        <v>993</v>
      </c>
      <c r="H513" s="1" t="s">
        <v>1860</v>
      </c>
      <c r="I513" s="1">
        <v>7</v>
      </c>
      <c r="L513" s="1">
        <v>5</v>
      </c>
      <c r="M513" s="2" t="s">
        <v>3781</v>
      </c>
      <c r="N513" s="2" t="s">
        <v>3782</v>
      </c>
      <c r="T513" s="1" t="s">
        <v>4291</v>
      </c>
      <c r="U513" s="1" t="s">
        <v>37</v>
      </c>
      <c r="V513" s="1" t="s">
        <v>1928</v>
      </c>
      <c r="W513" s="1" t="s">
        <v>224</v>
      </c>
      <c r="X513" s="1" t="s">
        <v>1954</v>
      </c>
      <c r="Y513" s="1" t="s">
        <v>1314</v>
      </c>
      <c r="Z513" s="1" t="s">
        <v>2130</v>
      </c>
      <c r="AC513" s="1">
        <v>27</v>
      </c>
      <c r="AD513" s="1" t="s">
        <v>186</v>
      </c>
      <c r="AE513" s="1" t="s">
        <v>2429</v>
      </c>
      <c r="AJ513" s="1" t="s">
        <v>17</v>
      </c>
      <c r="AK513" s="1" t="s">
        <v>2467</v>
      </c>
      <c r="AL513" s="1" t="s">
        <v>139</v>
      </c>
      <c r="AM513" s="1" t="s">
        <v>2468</v>
      </c>
      <c r="AT513" s="1" t="s">
        <v>42</v>
      </c>
      <c r="AU513" s="1" t="s">
        <v>2523</v>
      </c>
      <c r="AV513" s="1" t="s">
        <v>1315</v>
      </c>
      <c r="AW513" s="1" t="s">
        <v>2620</v>
      </c>
      <c r="BG513" s="1" t="s">
        <v>42</v>
      </c>
      <c r="BH513" s="1" t="s">
        <v>2523</v>
      </c>
      <c r="BI513" s="1" t="s">
        <v>1316</v>
      </c>
      <c r="BJ513" s="1" t="s">
        <v>3450</v>
      </c>
      <c r="BK513" s="1" t="s">
        <v>42</v>
      </c>
      <c r="BL513" s="1" t="s">
        <v>2523</v>
      </c>
      <c r="BM513" s="1" t="s">
        <v>1317</v>
      </c>
      <c r="BN513" s="1" t="s">
        <v>3072</v>
      </c>
      <c r="BO513" s="1" t="s">
        <v>42</v>
      </c>
      <c r="BP513" s="1" t="s">
        <v>2523</v>
      </c>
      <c r="BQ513" s="1" t="s">
        <v>1318</v>
      </c>
      <c r="BR513" s="1" t="s">
        <v>3267</v>
      </c>
      <c r="BS513" s="1" t="s">
        <v>1133</v>
      </c>
      <c r="BT513" s="1" t="s">
        <v>2485</v>
      </c>
    </row>
    <row r="514" spans="1:31" ht="13.5" customHeight="1">
      <c r="A514" s="6" t="str">
        <f t="shared" si="32"/>
        <v>1837_옥포면_0035</v>
      </c>
      <c r="B514" s="2">
        <v>1837</v>
      </c>
      <c r="C514" s="2" t="s">
        <v>3933</v>
      </c>
      <c r="D514" s="2" t="s">
        <v>3422</v>
      </c>
      <c r="E514" s="2">
        <v>513</v>
      </c>
      <c r="F514" s="1">
        <v>3</v>
      </c>
      <c r="G514" s="1" t="s">
        <v>993</v>
      </c>
      <c r="H514" s="1" t="s">
        <v>1860</v>
      </c>
      <c r="I514" s="1">
        <v>7</v>
      </c>
      <c r="L514" s="1">
        <v>5</v>
      </c>
      <c r="M514" s="2" t="s">
        <v>3781</v>
      </c>
      <c r="N514" s="2" t="s">
        <v>3782</v>
      </c>
      <c r="S514" s="1" t="s">
        <v>111</v>
      </c>
      <c r="T514" s="1" t="s">
        <v>1916</v>
      </c>
      <c r="W514" s="1" t="s">
        <v>49</v>
      </c>
      <c r="X514" s="1" t="s">
        <v>1966</v>
      </c>
      <c r="Y514" s="1" t="s">
        <v>50</v>
      </c>
      <c r="Z514" s="1" t="s">
        <v>1995</v>
      </c>
      <c r="AC514" s="1">
        <v>73</v>
      </c>
      <c r="AD514" s="1" t="s">
        <v>264</v>
      </c>
      <c r="AE514" s="1" t="s">
        <v>2425</v>
      </c>
    </row>
    <row r="515" spans="1:72" ht="13.5" customHeight="1">
      <c r="A515" s="6" t="str">
        <f t="shared" si="32"/>
        <v>1837_옥포면_0035</v>
      </c>
      <c r="B515" s="2">
        <v>1837</v>
      </c>
      <c r="C515" s="2" t="s">
        <v>4230</v>
      </c>
      <c r="D515" s="2" t="s">
        <v>3422</v>
      </c>
      <c r="E515" s="2">
        <v>514</v>
      </c>
      <c r="F515" s="1">
        <v>3</v>
      </c>
      <c r="G515" s="1" t="s">
        <v>993</v>
      </c>
      <c r="H515" s="1" t="s">
        <v>1860</v>
      </c>
      <c r="I515" s="1">
        <v>7</v>
      </c>
      <c r="L515" s="1">
        <v>5</v>
      </c>
      <c r="M515" s="2" t="s">
        <v>3781</v>
      </c>
      <c r="N515" s="2" t="s">
        <v>3782</v>
      </c>
      <c r="S515" s="1" t="s">
        <v>48</v>
      </c>
      <c r="T515" s="1" t="s">
        <v>1911</v>
      </c>
      <c r="W515" s="1" t="s">
        <v>88</v>
      </c>
      <c r="X515" s="1" t="s">
        <v>4338</v>
      </c>
      <c r="Y515" s="1" t="s">
        <v>50</v>
      </c>
      <c r="Z515" s="1" t="s">
        <v>1995</v>
      </c>
      <c r="AC515" s="1">
        <v>23</v>
      </c>
      <c r="AD515" s="1" t="s">
        <v>603</v>
      </c>
      <c r="AE515" s="1" t="s">
        <v>2430</v>
      </c>
      <c r="AJ515" s="1" t="s">
        <v>52</v>
      </c>
      <c r="AK515" s="1" t="s">
        <v>2466</v>
      </c>
      <c r="AL515" s="1" t="s">
        <v>58</v>
      </c>
      <c r="AM515" s="1" t="s">
        <v>2461</v>
      </c>
      <c r="AT515" s="1" t="s">
        <v>42</v>
      </c>
      <c r="AU515" s="1" t="s">
        <v>2523</v>
      </c>
      <c r="AV515" s="1" t="s">
        <v>1319</v>
      </c>
      <c r="AW515" s="1" t="s">
        <v>2619</v>
      </c>
      <c r="BG515" s="1" t="s">
        <v>42</v>
      </c>
      <c r="BH515" s="1" t="s">
        <v>2523</v>
      </c>
      <c r="BI515" s="1" t="s">
        <v>1128</v>
      </c>
      <c r="BJ515" s="1" t="s">
        <v>2096</v>
      </c>
      <c r="BK515" s="1" t="s">
        <v>42</v>
      </c>
      <c r="BL515" s="1" t="s">
        <v>2523</v>
      </c>
      <c r="BM515" s="1" t="s">
        <v>1129</v>
      </c>
      <c r="BN515" s="1" t="s">
        <v>3071</v>
      </c>
      <c r="BO515" s="1" t="s">
        <v>42</v>
      </c>
      <c r="BP515" s="1" t="s">
        <v>2523</v>
      </c>
      <c r="BQ515" s="1" t="s">
        <v>1320</v>
      </c>
      <c r="BR515" s="1" t="s">
        <v>3529</v>
      </c>
      <c r="BS515" s="1" t="s">
        <v>100</v>
      </c>
      <c r="BT515" s="1" t="s">
        <v>3468</v>
      </c>
    </row>
    <row r="516" spans="1:31" ht="13.5" customHeight="1">
      <c r="A516" s="6" t="str">
        <f t="shared" si="32"/>
        <v>1837_옥포면_0035</v>
      </c>
      <c r="B516" s="2">
        <v>1837</v>
      </c>
      <c r="C516" s="2" t="s">
        <v>4122</v>
      </c>
      <c r="D516" s="2" t="s">
        <v>3422</v>
      </c>
      <c r="E516" s="2">
        <v>515</v>
      </c>
      <c r="F516" s="1">
        <v>3</v>
      </c>
      <c r="G516" s="1" t="s">
        <v>993</v>
      </c>
      <c r="H516" s="1" t="s">
        <v>1860</v>
      </c>
      <c r="I516" s="1">
        <v>7</v>
      </c>
      <c r="L516" s="1">
        <v>5</v>
      </c>
      <c r="M516" s="2" t="s">
        <v>3781</v>
      </c>
      <c r="N516" s="2" t="s">
        <v>3782</v>
      </c>
      <c r="T516" s="1" t="s">
        <v>4293</v>
      </c>
      <c r="U516" s="1" t="s">
        <v>67</v>
      </c>
      <c r="V516" s="1" t="s">
        <v>1927</v>
      </c>
      <c r="Y516" s="1" t="s">
        <v>1321</v>
      </c>
      <c r="Z516" s="1" t="s">
        <v>2134</v>
      </c>
      <c r="AC516" s="1">
        <v>42</v>
      </c>
      <c r="AD516" s="1" t="s">
        <v>240</v>
      </c>
      <c r="AE516" s="1" t="s">
        <v>2417</v>
      </c>
    </row>
    <row r="517" spans="1:72" ht="13.5" customHeight="1">
      <c r="A517" s="6" t="str">
        <f t="shared" si="32"/>
        <v>1837_옥포면_0035</v>
      </c>
      <c r="B517" s="2">
        <v>1837</v>
      </c>
      <c r="C517" s="2" t="s">
        <v>4230</v>
      </c>
      <c r="D517" s="2" t="s">
        <v>3422</v>
      </c>
      <c r="E517" s="2">
        <v>516</v>
      </c>
      <c r="F517" s="1">
        <v>3</v>
      </c>
      <c r="G517" s="1" t="s">
        <v>993</v>
      </c>
      <c r="H517" s="1" t="s">
        <v>1860</v>
      </c>
      <c r="I517" s="1">
        <v>8</v>
      </c>
      <c r="J517" s="1" t="s">
        <v>1322</v>
      </c>
      <c r="K517" s="1" t="s">
        <v>4339</v>
      </c>
      <c r="L517" s="1">
        <v>1</v>
      </c>
      <c r="M517" s="2" t="s">
        <v>1322</v>
      </c>
      <c r="N517" s="2" t="s">
        <v>3432</v>
      </c>
      <c r="T517" s="1" t="s">
        <v>4256</v>
      </c>
      <c r="U517" s="1" t="s">
        <v>169</v>
      </c>
      <c r="V517" s="1" t="s">
        <v>1929</v>
      </c>
      <c r="W517" s="1" t="s">
        <v>94</v>
      </c>
      <c r="X517" s="1" t="s">
        <v>4340</v>
      </c>
      <c r="Y517" s="1" t="s">
        <v>1323</v>
      </c>
      <c r="Z517" s="1" t="s">
        <v>2133</v>
      </c>
      <c r="AC517" s="1">
        <v>55</v>
      </c>
      <c r="AD517" s="1" t="s">
        <v>449</v>
      </c>
      <c r="AE517" s="1" t="s">
        <v>2438</v>
      </c>
      <c r="AJ517" s="1" t="s">
        <v>17</v>
      </c>
      <c r="AK517" s="1" t="s">
        <v>2467</v>
      </c>
      <c r="AL517" s="1" t="s">
        <v>100</v>
      </c>
      <c r="AM517" s="1" t="s">
        <v>3468</v>
      </c>
      <c r="AT517" s="1" t="s">
        <v>169</v>
      </c>
      <c r="AU517" s="1" t="s">
        <v>1929</v>
      </c>
      <c r="AV517" s="1" t="s">
        <v>1324</v>
      </c>
      <c r="AW517" s="1" t="s">
        <v>2618</v>
      </c>
      <c r="BG517" s="1" t="s">
        <v>169</v>
      </c>
      <c r="BH517" s="1" t="s">
        <v>1929</v>
      </c>
      <c r="BI517" s="1" t="s">
        <v>1175</v>
      </c>
      <c r="BJ517" s="1" t="s">
        <v>2813</v>
      </c>
      <c r="BK517" s="1" t="s">
        <v>169</v>
      </c>
      <c r="BL517" s="1" t="s">
        <v>1929</v>
      </c>
      <c r="BM517" s="1" t="s">
        <v>1113</v>
      </c>
      <c r="BN517" s="1" t="s">
        <v>3043</v>
      </c>
      <c r="BO517" s="1" t="s">
        <v>169</v>
      </c>
      <c r="BP517" s="1" t="s">
        <v>1929</v>
      </c>
      <c r="BQ517" s="1" t="s">
        <v>1325</v>
      </c>
      <c r="BR517" s="1" t="s">
        <v>3509</v>
      </c>
      <c r="BS517" s="1" t="s">
        <v>95</v>
      </c>
      <c r="BT517" s="1" t="s">
        <v>2510</v>
      </c>
    </row>
    <row r="518" spans="1:72" ht="13.5" customHeight="1">
      <c r="A518" s="6" t="str">
        <f t="shared" si="32"/>
        <v>1837_옥포면_0035</v>
      </c>
      <c r="B518" s="2">
        <v>1837</v>
      </c>
      <c r="C518" s="2" t="s">
        <v>4341</v>
      </c>
      <c r="D518" s="2" t="s">
        <v>3422</v>
      </c>
      <c r="E518" s="2">
        <v>517</v>
      </c>
      <c r="F518" s="1">
        <v>3</v>
      </c>
      <c r="G518" s="1" t="s">
        <v>993</v>
      </c>
      <c r="H518" s="1" t="s">
        <v>1860</v>
      </c>
      <c r="I518" s="1">
        <v>8</v>
      </c>
      <c r="L518" s="1">
        <v>1</v>
      </c>
      <c r="M518" s="2" t="s">
        <v>1322</v>
      </c>
      <c r="N518" s="2" t="s">
        <v>3432</v>
      </c>
      <c r="S518" s="1" t="s">
        <v>48</v>
      </c>
      <c r="T518" s="1" t="s">
        <v>1911</v>
      </c>
      <c r="W518" s="1" t="s">
        <v>84</v>
      </c>
      <c r="X518" s="1" t="s">
        <v>1956</v>
      </c>
      <c r="Y518" s="1" t="s">
        <v>10</v>
      </c>
      <c r="Z518" s="1" t="s">
        <v>1981</v>
      </c>
      <c r="AC518" s="1">
        <v>55</v>
      </c>
      <c r="AD518" s="1" t="s">
        <v>449</v>
      </c>
      <c r="AE518" s="1" t="s">
        <v>2438</v>
      </c>
      <c r="AJ518" s="1" t="s">
        <v>17</v>
      </c>
      <c r="AK518" s="1" t="s">
        <v>2467</v>
      </c>
      <c r="AL518" s="1" t="s">
        <v>672</v>
      </c>
      <c r="AM518" s="1" t="s">
        <v>2470</v>
      </c>
      <c r="AT518" s="1" t="s">
        <v>169</v>
      </c>
      <c r="AU518" s="1" t="s">
        <v>1929</v>
      </c>
      <c r="AV518" s="1" t="s">
        <v>1326</v>
      </c>
      <c r="AW518" s="1" t="s">
        <v>2617</v>
      </c>
      <c r="BG518" s="1" t="s">
        <v>169</v>
      </c>
      <c r="BH518" s="1" t="s">
        <v>1929</v>
      </c>
      <c r="BI518" s="1" t="s">
        <v>1327</v>
      </c>
      <c r="BJ518" s="1" t="s">
        <v>2866</v>
      </c>
      <c r="BK518" s="1" t="s">
        <v>169</v>
      </c>
      <c r="BL518" s="1" t="s">
        <v>1929</v>
      </c>
      <c r="BM518" s="1" t="s">
        <v>1328</v>
      </c>
      <c r="BN518" s="1" t="s">
        <v>2836</v>
      </c>
      <c r="BO518" s="1" t="s">
        <v>169</v>
      </c>
      <c r="BP518" s="1" t="s">
        <v>1929</v>
      </c>
      <c r="BQ518" s="1" t="s">
        <v>1329</v>
      </c>
      <c r="BR518" s="1" t="s">
        <v>3511</v>
      </c>
      <c r="BS518" s="1" t="s">
        <v>100</v>
      </c>
      <c r="BT518" s="1" t="s">
        <v>3468</v>
      </c>
    </row>
    <row r="519" spans="1:31" ht="13.5" customHeight="1">
      <c r="A519" s="6" t="str">
        <f t="shared" si="32"/>
        <v>1837_옥포면_0035</v>
      </c>
      <c r="B519" s="2">
        <v>1837</v>
      </c>
      <c r="C519" s="2" t="s">
        <v>4342</v>
      </c>
      <c r="D519" s="2" t="s">
        <v>3422</v>
      </c>
      <c r="E519" s="2">
        <v>518</v>
      </c>
      <c r="F519" s="1">
        <v>3</v>
      </c>
      <c r="G519" s="1" t="s">
        <v>993</v>
      </c>
      <c r="H519" s="1" t="s">
        <v>1860</v>
      </c>
      <c r="I519" s="1">
        <v>8</v>
      </c>
      <c r="L519" s="1">
        <v>1</v>
      </c>
      <c r="M519" s="2" t="s">
        <v>1322</v>
      </c>
      <c r="N519" s="2" t="s">
        <v>3432</v>
      </c>
      <c r="S519" s="1" t="s">
        <v>59</v>
      </c>
      <c r="T519" s="1" t="s">
        <v>1912</v>
      </c>
      <c r="U519" s="1" t="s">
        <v>471</v>
      </c>
      <c r="V519" s="1" t="s">
        <v>1936</v>
      </c>
      <c r="Y519" s="1" t="s">
        <v>1330</v>
      </c>
      <c r="Z519" s="1" t="s">
        <v>2132</v>
      </c>
      <c r="AC519" s="1">
        <v>30</v>
      </c>
      <c r="AD519" s="1" t="s">
        <v>461</v>
      </c>
      <c r="AE519" s="1" t="s">
        <v>2035</v>
      </c>
    </row>
    <row r="520" spans="1:31" ht="13.5" customHeight="1">
      <c r="A520" s="6" t="str">
        <f t="shared" si="32"/>
        <v>1837_옥포면_0035</v>
      </c>
      <c r="B520" s="2">
        <v>1837</v>
      </c>
      <c r="C520" s="2" t="s">
        <v>4090</v>
      </c>
      <c r="D520" s="2" t="s">
        <v>3422</v>
      </c>
      <c r="E520" s="2">
        <v>519</v>
      </c>
      <c r="F520" s="1">
        <v>3</v>
      </c>
      <c r="G520" s="1" t="s">
        <v>993</v>
      </c>
      <c r="H520" s="1" t="s">
        <v>1860</v>
      </c>
      <c r="I520" s="1">
        <v>8</v>
      </c>
      <c r="L520" s="1">
        <v>1</v>
      </c>
      <c r="M520" s="2" t="s">
        <v>1322</v>
      </c>
      <c r="N520" s="2" t="s">
        <v>3432</v>
      </c>
      <c r="S520" s="1" t="s">
        <v>62</v>
      </c>
      <c r="T520" s="1" t="s">
        <v>1917</v>
      </c>
      <c r="W520" s="1" t="s">
        <v>1331</v>
      </c>
      <c r="X520" s="1" t="s">
        <v>1954</v>
      </c>
      <c r="Y520" s="1" t="s">
        <v>10</v>
      </c>
      <c r="Z520" s="1" t="s">
        <v>1981</v>
      </c>
      <c r="AC520" s="1">
        <v>30</v>
      </c>
      <c r="AD520" s="1" t="s">
        <v>461</v>
      </c>
      <c r="AE520" s="1" t="s">
        <v>2035</v>
      </c>
    </row>
    <row r="521" spans="1:31" ht="13.5" customHeight="1">
      <c r="A521" s="6" t="str">
        <f t="shared" si="32"/>
        <v>1837_옥포면_0035</v>
      </c>
      <c r="B521" s="2">
        <v>1837</v>
      </c>
      <c r="C521" s="2" t="s">
        <v>4090</v>
      </c>
      <c r="D521" s="2" t="s">
        <v>3422</v>
      </c>
      <c r="E521" s="2">
        <v>520</v>
      </c>
      <c r="F521" s="1">
        <v>3</v>
      </c>
      <c r="G521" s="1" t="s">
        <v>993</v>
      </c>
      <c r="H521" s="1" t="s">
        <v>1860</v>
      </c>
      <c r="I521" s="1">
        <v>8</v>
      </c>
      <c r="L521" s="1">
        <v>1</v>
      </c>
      <c r="M521" s="2" t="s">
        <v>1322</v>
      </c>
      <c r="N521" s="2" t="s">
        <v>3432</v>
      </c>
      <c r="S521" s="1" t="s">
        <v>315</v>
      </c>
      <c r="T521" s="1" t="s">
        <v>1913</v>
      </c>
      <c r="AC521" s="1">
        <v>18</v>
      </c>
      <c r="AD521" s="1" t="s">
        <v>400</v>
      </c>
      <c r="AE521" s="1" t="s">
        <v>2410</v>
      </c>
    </row>
    <row r="522" spans="1:72" ht="13.5" customHeight="1">
      <c r="A522" s="6" t="str">
        <f aca="true" t="shared" si="33" ref="A522:A537">HYPERLINK("http://kyu.snu.ac.kr/sdhj/index.jsp?type=hj/GK14719_00IH_0001_0036.jpg","1837_옥포면_0036")</f>
        <v>1837_옥포면_0036</v>
      </c>
      <c r="B522" s="2">
        <v>1837</v>
      </c>
      <c r="C522" s="2" t="s">
        <v>4090</v>
      </c>
      <c r="D522" s="2" t="s">
        <v>3422</v>
      </c>
      <c r="E522" s="2">
        <v>521</v>
      </c>
      <c r="F522" s="1">
        <v>3</v>
      </c>
      <c r="G522" s="1" t="s">
        <v>993</v>
      </c>
      <c r="H522" s="1" t="s">
        <v>1860</v>
      </c>
      <c r="I522" s="1">
        <v>8</v>
      </c>
      <c r="L522" s="1">
        <v>2</v>
      </c>
      <c r="M522" s="2" t="s">
        <v>3783</v>
      </c>
      <c r="N522" s="2" t="s">
        <v>3784</v>
      </c>
      <c r="T522" s="1" t="s">
        <v>4343</v>
      </c>
      <c r="U522" s="1" t="s">
        <v>37</v>
      </c>
      <c r="V522" s="1" t="s">
        <v>1928</v>
      </c>
      <c r="W522" s="1" t="s">
        <v>94</v>
      </c>
      <c r="X522" s="1" t="s">
        <v>4344</v>
      </c>
      <c r="Y522" s="1" t="s">
        <v>1332</v>
      </c>
      <c r="Z522" s="1" t="s">
        <v>2131</v>
      </c>
      <c r="AC522" s="1">
        <v>47</v>
      </c>
      <c r="AD522" s="1" t="s">
        <v>488</v>
      </c>
      <c r="AE522" s="1" t="s">
        <v>2442</v>
      </c>
      <c r="AJ522" s="1" t="s">
        <v>17</v>
      </c>
      <c r="AK522" s="1" t="s">
        <v>2467</v>
      </c>
      <c r="AL522" s="1" t="s">
        <v>100</v>
      </c>
      <c r="AM522" s="1" t="s">
        <v>3468</v>
      </c>
      <c r="AT522" s="1" t="s">
        <v>42</v>
      </c>
      <c r="AU522" s="1" t="s">
        <v>2523</v>
      </c>
      <c r="AV522" s="1" t="s">
        <v>1333</v>
      </c>
      <c r="AW522" s="1" t="s">
        <v>2616</v>
      </c>
      <c r="BG522" s="1" t="s">
        <v>1063</v>
      </c>
      <c r="BH522" s="1" t="s">
        <v>2778</v>
      </c>
      <c r="BI522" s="1" t="s">
        <v>1064</v>
      </c>
      <c r="BJ522" s="1" t="s">
        <v>2865</v>
      </c>
      <c r="BK522" s="1" t="s">
        <v>42</v>
      </c>
      <c r="BL522" s="1" t="s">
        <v>2523</v>
      </c>
      <c r="BM522" s="1" t="s">
        <v>1334</v>
      </c>
      <c r="BN522" s="1" t="s">
        <v>3070</v>
      </c>
      <c r="BO522" s="1" t="s">
        <v>42</v>
      </c>
      <c r="BP522" s="1" t="s">
        <v>2523</v>
      </c>
      <c r="BQ522" s="1" t="s">
        <v>1335</v>
      </c>
      <c r="BR522" s="1" t="s">
        <v>3266</v>
      </c>
      <c r="BS522" s="1" t="s">
        <v>76</v>
      </c>
      <c r="BT522" s="1" t="s">
        <v>2494</v>
      </c>
    </row>
    <row r="523" spans="1:31" ht="13.5" customHeight="1">
      <c r="A523" s="6" t="str">
        <f t="shared" si="33"/>
        <v>1837_옥포면_0036</v>
      </c>
      <c r="B523" s="2">
        <v>1837</v>
      </c>
      <c r="C523" s="2" t="s">
        <v>4099</v>
      </c>
      <c r="D523" s="2" t="s">
        <v>3422</v>
      </c>
      <c r="E523" s="2">
        <v>522</v>
      </c>
      <c r="F523" s="1">
        <v>3</v>
      </c>
      <c r="G523" s="1" t="s">
        <v>993</v>
      </c>
      <c r="H523" s="1" t="s">
        <v>1860</v>
      </c>
      <c r="I523" s="1">
        <v>8</v>
      </c>
      <c r="L523" s="1">
        <v>2</v>
      </c>
      <c r="M523" s="2" t="s">
        <v>3783</v>
      </c>
      <c r="N523" s="2" t="s">
        <v>3784</v>
      </c>
      <c r="S523" s="1" t="s">
        <v>111</v>
      </c>
      <c r="T523" s="1" t="s">
        <v>1916</v>
      </c>
      <c r="W523" s="1" t="s">
        <v>75</v>
      </c>
      <c r="X523" s="1" t="s">
        <v>1975</v>
      </c>
      <c r="Y523" s="1" t="s">
        <v>50</v>
      </c>
      <c r="Z523" s="1" t="s">
        <v>1995</v>
      </c>
      <c r="AC523" s="1">
        <v>88</v>
      </c>
      <c r="AD523" s="1" t="s">
        <v>446</v>
      </c>
      <c r="AE523" s="1" t="s">
        <v>2424</v>
      </c>
    </row>
    <row r="524" spans="1:72" ht="13.5" customHeight="1">
      <c r="A524" s="6" t="str">
        <f t="shared" si="33"/>
        <v>1837_옥포면_0036</v>
      </c>
      <c r="B524" s="2">
        <v>1837</v>
      </c>
      <c r="C524" s="2" t="s">
        <v>4345</v>
      </c>
      <c r="D524" s="2" t="s">
        <v>3422</v>
      </c>
      <c r="E524" s="2">
        <v>523</v>
      </c>
      <c r="F524" s="1">
        <v>3</v>
      </c>
      <c r="G524" s="1" t="s">
        <v>993</v>
      </c>
      <c r="H524" s="1" t="s">
        <v>1860</v>
      </c>
      <c r="I524" s="1">
        <v>8</v>
      </c>
      <c r="L524" s="1">
        <v>2</v>
      </c>
      <c r="M524" s="2" t="s">
        <v>3783</v>
      </c>
      <c r="N524" s="2" t="s">
        <v>3784</v>
      </c>
      <c r="S524" s="1" t="s">
        <v>48</v>
      </c>
      <c r="T524" s="1" t="s">
        <v>1911</v>
      </c>
      <c r="W524" s="1" t="s">
        <v>88</v>
      </c>
      <c r="X524" s="1" t="s">
        <v>4346</v>
      </c>
      <c r="Y524" s="1" t="s">
        <v>50</v>
      </c>
      <c r="Z524" s="1" t="s">
        <v>1995</v>
      </c>
      <c r="AC524" s="1">
        <v>45</v>
      </c>
      <c r="AD524" s="1" t="s">
        <v>640</v>
      </c>
      <c r="AE524" s="1" t="s">
        <v>2402</v>
      </c>
      <c r="AJ524" s="1" t="s">
        <v>52</v>
      </c>
      <c r="AK524" s="1" t="s">
        <v>2466</v>
      </c>
      <c r="AL524" s="1" t="s">
        <v>1336</v>
      </c>
      <c r="AM524" s="1" t="s">
        <v>2501</v>
      </c>
      <c r="AT524" s="1" t="s">
        <v>42</v>
      </c>
      <c r="AU524" s="1" t="s">
        <v>2523</v>
      </c>
      <c r="AV524" s="1" t="s">
        <v>1011</v>
      </c>
      <c r="AW524" s="1" t="s">
        <v>2615</v>
      </c>
      <c r="BG524" s="1" t="s">
        <v>42</v>
      </c>
      <c r="BH524" s="1" t="s">
        <v>2523</v>
      </c>
      <c r="BI524" s="1" t="s">
        <v>1337</v>
      </c>
      <c r="BJ524" s="1" t="s">
        <v>2864</v>
      </c>
      <c r="BK524" s="1" t="s">
        <v>42</v>
      </c>
      <c r="BL524" s="1" t="s">
        <v>2523</v>
      </c>
      <c r="BM524" s="1" t="s">
        <v>1338</v>
      </c>
      <c r="BN524" s="1" t="s">
        <v>3069</v>
      </c>
      <c r="BO524" s="1" t="s">
        <v>42</v>
      </c>
      <c r="BP524" s="1" t="s">
        <v>2523</v>
      </c>
      <c r="BQ524" s="1" t="s">
        <v>1339</v>
      </c>
      <c r="BR524" s="1" t="s">
        <v>3517</v>
      </c>
      <c r="BS524" s="1" t="s">
        <v>100</v>
      </c>
      <c r="BT524" s="1" t="s">
        <v>3468</v>
      </c>
    </row>
    <row r="525" spans="1:31" ht="13.5" customHeight="1">
      <c r="A525" s="6" t="str">
        <f t="shared" si="33"/>
        <v>1837_옥포면_0036</v>
      </c>
      <c r="B525" s="2">
        <v>1837</v>
      </c>
      <c r="C525" s="2" t="s">
        <v>4200</v>
      </c>
      <c r="D525" s="2" t="s">
        <v>3422</v>
      </c>
      <c r="E525" s="2">
        <v>524</v>
      </c>
      <c r="F525" s="1">
        <v>3</v>
      </c>
      <c r="G525" s="1" t="s">
        <v>993</v>
      </c>
      <c r="H525" s="1" t="s">
        <v>1860</v>
      </c>
      <c r="I525" s="1">
        <v>8</v>
      </c>
      <c r="L525" s="1">
        <v>2</v>
      </c>
      <c r="M525" s="2" t="s">
        <v>3783</v>
      </c>
      <c r="N525" s="2" t="s">
        <v>3784</v>
      </c>
      <c r="S525" s="1" t="s">
        <v>583</v>
      </c>
      <c r="T525" s="1" t="s">
        <v>1915</v>
      </c>
      <c r="U525" s="1" t="s">
        <v>37</v>
      </c>
      <c r="V525" s="1" t="s">
        <v>1928</v>
      </c>
      <c r="Y525" s="1" t="s">
        <v>1314</v>
      </c>
      <c r="Z525" s="1" t="s">
        <v>2130</v>
      </c>
      <c r="AC525" s="1">
        <v>30</v>
      </c>
      <c r="AD525" s="1" t="s">
        <v>461</v>
      </c>
      <c r="AE525" s="1" t="s">
        <v>2035</v>
      </c>
    </row>
    <row r="526" spans="1:31" ht="13.5" customHeight="1">
      <c r="A526" s="6" t="str">
        <f t="shared" si="33"/>
        <v>1837_옥포면_0036</v>
      </c>
      <c r="B526" s="2">
        <v>1837</v>
      </c>
      <c r="C526" s="2" t="s">
        <v>4345</v>
      </c>
      <c r="D526" s="2" t="s">
        <v>3422</v>
      </c>
      <c r="E526" s="2">
        <v>525</v>
      </c>
      <c r="F526" s="1">
        <v>3</v>
      </c>
      <c r="G526" s="1" t="s">
        <v>993</v>
      </c>
      <c r="H526" s="1" t="s">
        <v>1860</v>
      </c>
      <c r="I526" s="1">
        <v>8</v>
      </c>
      <c r="L526" s="1">
        <v>2</v>
      </c>
      <c r="M526" s="2" t="s">
        <v>3783</v>
      </c>
      <c r="N526" s="2" t="s">
        <v>3784</v>
      </c>
      <c r="S526" s="1" t="s">
        <v>1119</v>
      </c>
      <c r="T526" s="1" t="s">
        <v>1914</v>
      </c>
      <c r="W526" s="1" t="s">
        <v>161</v>
      </c>
      <c r="X526" s="1" t="s">
        <v>1955</v>
      </c>
      <c r="Y526" s="1" t="s">
        <v>50</v>
      </c>
      <c r="Z526" s="1" t="s">
        <v>1995</v>
      </c>
      <c r="AC526" s="1">
        <v>30</v>
      </c>
      <c r="AD526" s="1" t="s">
        <v>461</v>
      </c>
      <c r="AE526" s="1" t="s">
        <v>2035</v>
      </c>
    </row>
    <row r="527" spans="1:31" ht="13.5" customHeight="1">
      <c r="A527" s="6" t="str">
        <f t="shared" si="33"/>
        <v>1837_옥포면_0036</v>
      </c>
      <c r="B527" s="2">
        <v>1837</v>
      </c>
      <c r="C527" s="2" t="s">
        <v>4345</v>
      </c>
      <c r="D527" s="2" t="s">
        <v>3422</v>
      </c>
      <c r="E527" s="2">
        <v>526</v>
      </c>
      <c r="F527" s="1">
        <v>3</v>
      </c>
      <c r="G527" s="1" t="s">
        <v>993</v>
      </c>
      <c r="H527" s="1" t="s">
        <v>1860</v>
      </c>
      <c r="I527" s="1">
        <v>8</v>
      </c>
      <c r="L527" s="1">
        <v>2</v>
      </c>
      <c r="M527" s="2" t="s">
        <v>3783</v>
      </c>
      <c r="N527" s="2" t="s">
        <v>3784</v>
      </c>
      <c r="S527" s="1" t="s">
        <v>59</v>
      </c>
      <c r="T527" s="1" t="s">
        <v>1912</v>
      </c>
      <c r="U527" s="1" t="s">
        <v>37</v>
      </c>
      <c r="V527" s="1" t="s">
        <v>1928</v>
      </c>
      <c r="Y527" s="1" t="s">
        <v>1340</v>
      </c>
      <c r="Z527" s="1" t="s">
        <v>2129</v>
      </c>
      <c r="AC527" s="1">
        <v>15</v>
      </c>
      <c r="AD527" s="1" t="s">
        <v>66</v>
      </c>
      <c r="AE527" s="1" t="s">
        <v>2419</v>
      </c>
    </row>
    <row r="528" spans="1:31" ht="13.5" customHeight="1">
      <c r="A528" s="6" t="str">
        <f t="shared" si="33"/>
        <v>1837_옥포면_0036</v>
      </c>
      <c r="B528" s="2">
        <v>1837</v>
      </c>
      <c r="C528" s="2" t="s">
        <v>4345</v>
      </c>
      <c r="D528" s="2" t="s">
        <v>3422</v>
      </c>
      <c r="E528" s="2">
        <v>527</v>
      </c>
      <c r="F528" s="1">
        <v>3</v>
      </c>
      <c r="G528" s="1" t="s">
        <v>993</v>
      </c>
      <c r="H528" s="1" t="s">
        <v>1860</v>
      </c>
      <c r="I528" s="1">
        <v>8</v>
      </c>
      <c r="L528" s="1">
        <v>2</v>
      </c>
      <c r="M528" s="2" t="s">
        <v>3783</v>
      </c>
      <c r="N528" s="2" t="s">
        <v>3784</v>
      </c>
      <c r="T528" s="1" t="s">
        <v>4347</v>
      </c>
      <c r="U528" s="1" t="s">
        <v>67</v>
      </c>
      <c r="V528" s="1" t="s">
        <v>1927</v>
      </c>
      <c r="Y528" s="1" t="s">
        <v>1068</v>
      </c>
      <c r="Z528" s="1" t="s">
        <v>2128</v>
      </c>
      <c r="AC528" s="1">
        <v>49</v>
      </c>
      <c r="AD528" s="1" t="s">
        <v>342</v>
      </c>
      <c r="AE528" s="1" t="s">
        <v>2403</v>
      </c>
    </row>
    <row r="529" spans="1:72" ht="13.5" customHeight="1">
      <c r="A529" s="6" t="str">
        <f t="shared" si="33"/>
        <v>1837_옥포면_0036</v>
      </c>
      <c r="B529" s="2">
        <v>1837</v>
      </c>
      <c r="C529" s="2" t="s">
        <v>4345</v>
      </c>
      <c r="D529" s="2" t="s">
        <v>3422</v>
      </c>
      <c r="E529" s="2">
        <v>528</v>
      </c>
      <c r="F529" s="1">
        <v>3</v>
      </c>
      <c r="G529" s="1" t="s">
        <v>993</v>
      </c>
      <c r="H529" s="1" t="s">
        <v>1860</v>
      </c>
      <c r="I529" s="1">
        <v>8</v>
      </c>
      <c r="L529" s="1">
        <v>3</v>
      </c>
      <c r="M529" s="2" t="s">
        <v>3785</v>
      </c>
      <c r="N529" s="2" t="s">
        <v>3786</v>
      </c>
      <c r="T529" s="1" t="s">
        <v>4191</v>
      </c>
      <c r="U529" s="1" t="s">
        <v>471</v>
      </c>
      <c r="V529" s="1" t="s">
        <v>1936</v>
      </c>
      <c r="W529" s="1" t="s">
        <v>88</v>
      </c>
      <c r="X529" s="1" t="s">
        <v>4325</v>
      </c>
      <c r="Y529" s="1" t="s">
        <v>1341</v>
      </c>
      <c r="Z529" s="1" t="s">
        <v>2127</v>
      </c>
      <c r="AC529" s="1">
        <v>64</v>
      </c>
      <c r="AD529" s="1" t="s">
        <v>134</v>
      </c>
      <c r="AE529" s="1" t="s">
        <v>2435</v>
      </c>
      <c r="AJ529" s="1" t="s">
        <v>17</v>
      </c>
      <c r="AK529" s="1" t="s">
        <v>2467</v>
      </c>
      <c r="AL529" s="1" t="s">
        <v>135</v>
      </c>
      <c r="AM529" s="1" t="s">
        <v>2489</v>
      </c>
      <c r="AT529" s="1" t="s">
        <v>403</v>
      </c>
      <c r="AU529" s="1" t="s">
        <v>1934</v>
      </c>
      <c r="AV529" s="1" t="s">
        <v>1342</v>
      </c>
      <c r="AW529" s="1" t="s">
        <v>2614</v>
      </c>
      <c r="BG529" s="1" t="s">
        <v>403</v>
      </c>
      <c r="BH529" s="1" t="s">
        <v>1934</v>
      </c>
      <c r="BI529" s="1" t="s">
        <v>1343</v>
      </c>
      <c r="BJ529" s="1" t="s">
        <v>2826</v>
      </c>
      <c r="BK529" s="1" t="s">
        <v>403</v>
      </c>
      <c r="BL529" s="1" t="s">
        <v>1934</v>
      </c>
      <c r="BM529" s="1" t="s">
        <v>1344</v>
      </c>
      <c r="BN529" s="1" t="s">
        <v>3068</v>
      </c>
      <c r="BO529" s="1" t="s">
        <v>403</v>
      </c>
      <c r="BP529" s="1" t="s">
        <v>1934</v>
      </c>
      <c r="BQ529" s="1" t="s">
        <v>1345</v>
      </c>
      <c r="BR529" s="1" t="s">
        <v>3265</v>
      </c>
      <c r="BS529" s="1" t="s">
        <v>164</v>
      </c>
      <c r="BT529" s="1" t="s">
        <v>2469</v>
      </c>
    </row>
    <row r="530" spans="1:72" ht="13.5" customHeight="1">
      <c r="A530" s="6" t="str">
        <f t="shared" si="33"/>
        <v>1837_옥포면_0036</v>
      </c>
      <c r="B530" s="2">
        <v>1837</v>
      </c>
      <c r="C530" s="2" t="s">
        <v>4348</v>
      </c>
      <c r="D530" s="2" t="s">
        <v>3422</v>
      </c>
      <c r="E530" s="2">
        <v>529</v>
      </c>
      <c r="F530" s="1">
        <v>3</v>
      </c>
      <c r="G530" s="1" t="s">
        <v>993</v>
      </c>
      <c r="H530" s="1" t="s">
        <v>1860</v>
      </c>
      <c r="I530" s="1">
        <v>8</v>
      </c>
      <c r="L530" s="1">
        <v>3</v>
      </c>
      <c r="M530" s="2" t="s">
        <v>3785</v>
      </c>
      <c r="N530" s="2" t="s">
        <v>3786</v>
      </c>
      <c r="S530" s="1" t="s">
        <v>48</v>
      </c>
      <c r="T530" s="1" t="s">
        <v>1911</v>
      </c>
      <c r="W530" s="1" t="s">
        <v>203</v>
      </c>
      <c r="X530" s="1" t="s">
        <v>4349</v>
      </c>
      <c r="Y530" s="1" t="s">
        <v>10</v>
      </c>
      <c r="Z530" s="1" t="s">
        <v>1981</v>
      </c>
      <c r="AC530" s="1">
        <v>64</v>
      </c>
      <c r="AD530" s="1" t="s">
        <v>134</v>
      </c>
      <c r="AE530" s="1" t="s">
        <v>2435</v>
      </c>
      <c r="AJ530" s="1" t="s">
        <v>17</v>
      </c>
      <c r="AK530" s="1" t="s">
        <v>2467</v>
      </c>
      <c r="AL530" s="1" t="s">
        <v>81</v>
      </c>
      <c r="AM530" s="1" t="s">
        <v>2486</v>
      </c>
      <c r="AT530" s="1" t="s">
        <v>403</v>
      </c>
      <c r="AU530" s="1" t="s">
        <v>1934</v>
      </c>
      <c r="AV530" s="1" t="s">
        <v>1346</v>
      </c>
      <c r="AW530" s="1" t="s">
        <v>3451</v>
      </c>
      <c r="BG530" s="1" t="s">
        <v>403</v>
      </c>
      <c r="BH530" s="1" t="s">
        <v>1934</v>
      </c>
      <c r="BI530" s="1" t="s">
        <v>1347</v>
      </c>
      <c r="BJ530" s="1" t="s">
        <v>2863</v>
      </c>
      <c r="BK530" s="1" t="s">
        <v>403</v>
      </c>
      <c r="BL530" s="1" t="s">
        <v>1934</v>
      </c>
      <c r="BM530" s="1" t="s">
        <v>1348</v>
      </c>
      <c r="BN530" s="1" t="s">
        <v>2241</v>
      </c>
      <c r="BO530" s="1" t="s">
        <v>403</v>
      </c>
      <c r="BP530" s="1" t="s">
        <v>1934</v>
      </c>
      <c r="BQ530" s="1" t="s">
        <v>1349</v>
      </c>
      <c r="BR530" s="1" t="s">
        <v>3264</v>
      </c>
      <c r="BS530" s="1" t="s">
        <v>133</v>
      </c>
      <c r="BT530" s="1" t="s">
        <v>2480</v>
      </c>
    </row>
    <row r="531" spans="1:33" ht="13.5" customHeight="1">
      <c r="A531" s="6" t="str">
        <f t="shared" si="33"/>
        <v>1837_옥포면_0036</v>
      </c>
      <c r="B531" s="2">
        <v>1837</v>
      </c>
      <c r="C531" s="2" t="s">
        <v>4329</v>
      </c>
      <c r="D531" s="2" t="s">
        <v>3422</v>
      </c>
      <c r="E531" s="2">
        <v>530</v>
      </c>
      <c r="F531" s="1">
        <v>3</v>
      </c>
      <c r="G531" s="1" t="s">
        <v>993</v>
      </c>
      <c r="H531" s="1" t="s">
        <v>1860</v>
      </c>
      <c r="I531" s="1">
        <v>8</v>
      </c>
      <c r="L531" s="1">
        <v>3</v>
      </c>
      <c r="M531" s="2" t="s">
        <v>3785</v>
      </c>
      <c r="N531" s="2" t="s">
        <v>3786</v>
      </c>
      <c r="S531" s="1" t="s">
        <v>59</v>
      </c>
      <c r="T531" s="1" t="s">
        <v>1912</v>
      </c>
      <c r="Y531" s="1" t="s">
        <v>1159</v>
      </c>
      <c r="Z531" s="1" t="s">
        <v>2126</v>
      </c>
      <c r="AC531" s="1">
        <v>14</v>
      </c>
      <c r="AD531" s="1" t="s">
        <v>519</v>
      </c>
      <c r="AE531" s="1" t="s">
        <v>2444</v>
      </c>
      <c r="AF531" s="1" t="s">
        <v>338</v>
      </c>
      <c r="AG531" s="1" t="s">
        <v>2455</v>
      </c>
    </row>
    <row r="532" spans="1:31" ht="13.5" customHeight="1">
      <c r="A532" s="6" t="str">
        <f t="shared" si="33"/>
        <v>1837_옥포면_0036</v>
      </c>
      <c r="B532" s="2">
        <v>1837</v>
      </c>
      <c r="C532" s="2" t="s">
        <v>4061</v>
      </c>
      <c r="D532" s="2" t="s">
        <v>3422</v>
      </c>
      <c r="E532" s="2">
        <v>531</v>
      </c>
      <c r="F532" s="1">
        <v>3</v>
      </c>
      <c r="G532" s="1" t="s">
        <v>993</v>
      </c>
      <c r="H532" s="1" t="s">
        <v>1860</v>
      </c>
      <c r="I532" s="1">
        <v>8</v>
      </c>
      <c r="L532" s="1">
        <v>3</v>
      </c>
      <c r="M532" s="2" t="s">
        <v>3785</v>
      </c>
      <c r="N532" s="2" t="s">
        <v>3786</v>
      </c>
      <c r="S532" s="1" t="s">
        <v>315</v>
      </c>
      <c r="T532" s="1" t="s">
        <v>1913</v>
      </c>
      <c r="AC532" s="1">
        <v>14</v>
      </c>
      <c r="AD532" s="1" t="s">
        <v>519</v>
      </c>
      <c r="AE532" s="1" t="s">
        <v>2444</v>
      </c>
    </row>
    <row r="533" spans="1:72" ht="13.5" customHeight="1">
      <c r="A533" s="6" t="str">
        <f t="shared" si="33"/>
        <v>1837_옥포면_0036</v>
      </c>
      <c r="B533" s="2">
        <v>1837</v>
      </c>
      <c r="C533" s="2" t="s">
        <v>4061</v>
      </c>
      <c r="D533" s="2" t="s">
        <v>3422</v>
      </c>
      <c r="E533" s="2">
        <v>532</v>
      </c>
      <c r="F533" s="1">
        <v>3</v>
      </c>
      <c r="G533" s="1" t="s">
        <v>993</v>
      </c>
      <c r="H533" s="1" t="s">
        <v>1860</v>
      </c>
      <c r="I533" s="1">
        <v>8</v>
      </c>
      <c r="L533" s="1">
        <v>4</v>
      </c>
      <c r="M533" s="2" t="s">
        <v>3787</v>
      </c>
      <c r="N533" s="2" t="s">
        <v>3788</v>
      </c>
      <c r="T533" s="1" t="s">
        <v>3958</v>
      </c>
      <c r="U533" s="1" t="s">
        <v>169</v>
      </c>
      <c r="V533" s="1" t="s">
        <v>1929</v>
      </c>
      <c r="W533" s="1" t="s">
        <v>1035</v>
      </c>
      <c r="X533" s="1" t="s">
        <v>1963</v>
      </c>
      <c r="Y533" s="1" t="s">
        <v>1350</v>
      </c>
      <c r="Z533" s="1" t="s">
        <v>2125</v>
      </c>
      <c r="AC533" s="1">
        <v>49</v>
      </c>
      <c r="AD533" s="1" t="s">
        <v>342</v>
      </c>
      <c r="AE533" s="1" t="s">
        <v>2403</v>
      </c>
      <c r="AJ533" s="1" t="s">
        <v>17</v>
      </c>
      <c r="AK533" s="1" t="s">
        <v>2467</v>
      </c>
      <c r="AL533" s="1" t="s">
        <v>784</v>
      </c>
      <c r="AM533" s="1" t="s">
        <v>2478</v>
      </c>
      <c r="AT533" s="1" t="s">
        <v>169</v>
      </c>
      <c r="AU533" s="1" t="s">
        <v>1929</v>
      </c>
      <c r="AV533" s="1" t="s">
        <v>1351</v>
      </c>
      <c r="AW533" s="1" t="s">
        <v>2483</v>
      </c>
      <c r="BG533" s="1" t="s">
        <v>169</v>
      </c>
      <c r="BH533" s="1" t="s">
        <v>1929</v>
      </c>
      <c r="BI533" s="1" t="s">
        <v>1201</v>
      </c>
      <c r="BJ533" s="1" t="s">
        <v>2862</v>
      </c>
      <c r="BK533" s="1" t="s">
        <v>169</v>
      </c>
      <c r="BL533" s="1" t="s">
        <v>1929</v>
      </c>
      <c r="BM533" s="1" t="s">
        <v>1202</v>
      </c>
      <c r="BN533" s="1" t="s">
        <v>3035</v>
      </c>
      <c r="BO533" s="1" t="s">
        <v>169</v>
      </c>
      <c r="BP533" s="1" t="s">
        <v>1929</v>
      </c>
      <c r="BQ533" s="1" t="s">
        <v>1352</v>
      </c>
      <c r="BR533" s="1" t="s">
        <v>4350</v>
      </c>
      <c r="BS533" s="1" t="s">
        <v>485</v>
      </c>
      <c r="BT533" s="1" t="s">
        <v>2474</v>
      </c>
    </row>
    <row r="534" spans="1:72" ht="13.5" customHeight="1">
      <c r="A534" s="6" t="str">
        <f t="shared" si="33"/>
        <v>1837_옥포면_0036</v>
      </c>
      <c r="B534" s="2">
        <v>1837</v>
      </c>
      <c r="C534" s="2" t="s">
        <v>4351</v>
      </c>
      <c r="D534" s="2" t="s">
        <v>3422</v>
      </c>
      <c r="E534" s="2">
        <v>533</v>
      </c>
      <c r="F534" s="1">
        <v>3</v>
      </c>
      <c r="G534" s="1" t="s">
        <v>993</v>
      </c>
      <c r="H534" s="1" t="s">
        <v>1860</v>
      </c>
      <c r="I534" s="1">
        <v>8</v>
      </c>
      <c r="L534" s="1">
        <v>4</v>
      </c>
      <c r="M534" s="2" t="s">
        <v>3787</v>
      </c>
      <c r="N534" s="2" t="s">
        <v>3788</v>
      </c>
      <c r="S534" s="1" t="s">
        <v>48</v>
      </c>
      <c r="T534" s="1" t="s">
        <v>1911</v>
      </c>
      <c r="W534" s="1" t="s">
        <v>230</v>
      </c>
      <c r="X534" s="1" t="s">
        <v>1958</v>
      </c>
      <c r="Y534" s="1" t="s">
        <v>10</v>
      </c>
      <c r="Z534" s="1" t="s">
        <v>1981</v>
      </c>
      <c r="AC534" s="1">
        <v>46</v>
      </c>
      <c r="AD534" s="1" t="s">
        <v>342</v>
      </c>
      <c r="AE534" s="1" t="s">
        <v>2403</v>
      </c>
      <c r="AJ534" s="1" t="s">
        <v>17</v>
      </c>
      <c r="AK534" s="1" t="s">
        <v>2467</v>
      </c>
      <c r="AL534" s="1" t="s">
        <v>58</v>
      </c>
      <c r="AM534" s="1" t="s">
        <v>2461</v>
      </c>
      <c r="AT534" s="1" t="s">
        <v>169</v>
      </c>
      <c r="AU534" s="1" t="s">
        <v>1929</v>
      </c>
      <c r="AV534" s="1" t="s">
        <v>1353</v>
      </c>
      <c r="AW534" s="1" t="s">
        <v>2613</v>
      </c>
      <c r="BG534" s="1" t="s">
        <v>169</v>
      </c>
      <c r="BH534" s="1" t="s">
        <v>1929</v>
      </c>
      <c r="BI534" s="1" t="s">
        <v>1354</v>
      </c>
      <c r="BJ534" s="1" t="s">
        <v>2861</v>
      </c>
      <c r="BK534" s="1" t="s">
        <v>169</v>
      </c>
      <c r="BL534" s="1" t="s">
        <v>1929</v>
      </c>
      <c r="BM534" s="1" t="s">
        <v>860</v>
      </c>
      <c r="BN534" s="1" t="s">
        <v>3067</v>
      </c>
      <c r="BO534" s="1" t="s">
        <v>169</v>
      </c>
      <c r="BP534" s="1" t="s">
        <v>1929</v>
      </c>
      <c r="BQ534" s="1" t="s">
        <v>1355</v>
      </c>
      <c r="BR534" s="1" t="s">
        <v>3496</v>
      </c>
      <c r="BS534" s="1" t="s">
        <v>100</v>
      </c>
      <c r="BT534" s="1" t="s">
        <v>3468</v>
      </c>
    </row>
    <row r="535" spans="1:33" ht="13.5" customHeight="1">
      <c r="A535" s="6" t="str">
        <f t="shared" si="33"/>
        <v>1837_옥포면_0036</v>
      </c>
      <c r="B535" s="2">
        <v>1837</v>
      </c>
      <c r="C535" s="2" t="s">
        <v>3964</v>
      </c>
      <c r="D535" s="2" t="s">
        <v>3422</v>
      </c>
      <c r="E535" s="2">
        <v>534</v>
      </c>
      <c r="F535" s="1">
        <v>3</v>
      </c>
      <c r="G535" s="1" t="s">
        <v>993</v>
      </c>
      <c r="H535" s="1" t="s">
        <v>1860</v>
      </c>
      <c r="I535" s="1">
        <v>8</v>
      </c>
      <c r="L535" s="1">
        <v>4</v>
      </c>
      <c r="M535" s="2" t="s">
        <v>3787</v>
      </c>
      <c r="N535" s="2" t="s">
        <v>3788</v>
      </c>
      <c r="S535" s="1" t="s">
        <v>315</v>
      </c>
      <c r="T535" s="1" t="s">
        <v>1913</v>
      </c>
      <c r="AC535" s="1">
        <v>12</v>
      </c>
      <c r="AD535" s="1" t="s">
        <v>377</v>
      </c>
      <c r="AE535" s="1" t="s">
        <v>2447</v>
      </c>
      <c r="AF535" s="1" t="s">
        <v>338</v>
      </c>
      <c r="AG535" s="1" t="s">
        <v>2455</v>
      </c>
    </row>
    <row r="536" spans="1:72" ht="13.5" customHeight="1">
      <c r="A536" s="6" t="str">
        <f t="shared" si="33"/>
        <v>1837_옥포면_0036</v>
      </c>
      <c r="B536" s="2">
        <v>1837</v>
      </c>
      <c r="C536" s="2" t="s">
        <v>3964</v>
      </c>
      <c r="D536" s="2" t="s">
        <v>3422</v>
      </c>
      <c r="E536" s="2">
        <v>535</v>
      </c>
      <c r="F536" s="1">
        <v>3</v>
      </c>
      <c r="G536" s="1" t="s">
        <v>993</v>
      </c>
      <c r="H536" s="1" t="s">
        <v>1860</v>
      </c>
      <c r="I536" s="1">
        <v>8</v>
      </c>
      <c r="L536" s="1">
        <v>5</v>
      </c>
      <c r="M536" s="2" t="s">
        <v>3789</v>
      </c>
      <c r="N536" s="2" t="s">
        <v>3790</v>
      </c>
      <c r="T536" s="1" t="s">
        <v>4352</v>
      </c>
      <c r="U536" s="1" t="s">
        <v>37</v>
      </c>
      <c r="V536" s="1" t="s">
        <v>1928</v>
      </c>
      <c r="W536" s="1" t="s">
        <v>147</v>
      </c>
      <c r="X536" s="1" t="s">
        <v>1962</v>
      </c>
      <c r="Y536" s="1" t="s">
        <v>1356</v>
      </c>
      <c r="Z536" s="1" t="s">
        <v>2124</v>
      </c>
      <c r="AC536" s="1">
        <v>60</v>
      </c>
      <c r="AD536" s="1" t="s">
        <v>51</v>
      </c>
      <c r="AE536" s="1" t="s">
        <v>2446</v>
      </c>
      <c r="AJ536" s="1" t="s">
        <v>17</v>
      </c>
      <c r="AK536" s="1" t="s">
        <v>2467</v>
      </c>
      <c r="AL536" s="1" t="s">
        <v>149</v>
      </c>
      <c r="AM536" s="1" t="s">
        <v>2477</v>
      </c>
      <c r="AT536" s="1" t="s">
        <v>42</v>
      </c>
      <c r="AU536" s="1" t="s">
        <v>2523</v>
      </c>
      <c r="AV536" s="1" t="s">
        <v>1357</v>
      </c>
      <c r="AW536" s="1" t="s">
        <v>2612</v>
      </c>
      <c r="BG536" s="1" t="s">
        <v>42</v>
      </c>
      <c r="BH536" s="1" t="s">
        <v>2523</v>
      </c>
      <c r="BI536" s="1" t="s">
        <v>1267</v>
      </c>
      <c r="BJ536" s="1" t="s">
        <v>2550</v>
      </c>
      <c r="BK536" s="1" t="s">
        <v>42</v>
      </c>
      <c r="BL536" s="1" t="s">
        <v>2523</v>
      </c>
      <c r="BM536" s="1" t="s">
        <v>1358</v>
      </c>
      <c r="BN536" s="1" t="s">
        <v>3018</v>
      </c>
      <c r="BO536" s="1" t="s">
        <v>42</v>
      </c>
      <c r="BP536" s="1" t="s">
        <v>2523</v>
      </c>
      <c r="BQ536" s="1" t="s">
        <v>1359</v>
      </c>
      <c r="BR536" s="1" t="s">
        <v>3510</v>
      </c>
      <c r="BS536" s="1" t="s">
        <v>100</v>
      </c>
      <c r="BT536" s="1" t="s">
        <v>3468</v>
      </c>
    </row>
    <row r="537" spans="1:72" ht="13.5" customHeight="1">
      <c r="A537" s="6" t="str">
        <f t="shared" si="33"/>
        <v>1837_옥포면_0036</v>
      </c>
      <c r="B537" s="2">
        <v>1837</v>
      </c>
      <c r="C537" s="2" t="s">
        <v>4341</v>
      </c>
      <c r="D537" s="2" t="s">
        <v>3422</v>
      </c>
      <c r="E537" s="2">
        <v>536</v>
      </c>
      <c r="F537" s="1">
        <v>3</v>
      </c>
      <c r="G537" s="1" t="s">
        <v>993</v>
      </c>
      <c r="H537" s="1" t="s">
        <v>1860</v>
      </c>
      <c r="I537" s="1">
        <v>8</v>
      </c>
      <c r="L537" s="1">
        <v>5</v>
      </c>
      <c r="M537" s="2" t="s">
        <v>3789</v>
      </c>
      <c r="N537" s="2" t="s">
        <v>3790</v>
      </c>
      <c r="S537" s="1" t="s">
        <v>48</v>
      </c>
      <c r="T537" s="1" t="s">
        <v>1911</v>
      </c>
      <c r="W537" s="1" t="s">
        <v>161</v>
      </c>
      <c r="X537" s="1" t="s">
        <v>1955</v>
      </c>
      <c r="Y537" s="1" t="s">
        <v>50</v>
      </c>
      <c r="Z537" s="1" t="s">
        <v>1995</v>
      </c>
      <c r="AC537" s="1">
        <v>47</v>
      </c>
      <c r="AD537" s="1" t="s">
        <v>547</v>
      </c>
      <c r="AE537" s="1" t="s">
        <v>2415</v>
      </c>
      <c r="AJ537" s="1" t="s">
        <v>52</v>
      </c>
      <c r="AK537" s="1" t="s">
        <v>2466</v>
      </c>
      <c r="AL537" s="1" t="s">
        <v>164</v>
      </c>
      <c r="AM537" s="1" t="s">
        <v>2469</v>
      </c>
      <c r="AT537" s="1" t="s">
        <v>42</v>
      </c>
      <c r="AU537" s="1" t="s">
        <v>2523</v>
      </c>
      <c r="AV537" s="1" t="s">
        <v>131</v>
      </c>
      <c r="AW537" s="1" t="s">
        <v>2611</v>
      </c>
      <c r="BG537" s="1" t="s">
        <v>42</v>
      </c>
      <c r="BH537" s="1" t="s">
        <v>2523</v>
      </c>
      <c r="BI537" s="1" t="s">
        <v>1360</v>
      </c>
      <c r="BJ537" s="1" t="s">
        <v>2860</v>
      </c>
      <c r="BK537" s="1" t="s">
        <v>42</v>
      </c>
      <c r="BL537" s="1" t="s">
        <v>2523</v>
      </c>
      <c r="BM537" s="1" t="s">
        <v>1361</v>
      </c>
      <c r="BN537" s="1" t="s">
        <v>3066</v>
      </c>
      <c r="BO537" s="1" t="s">
        <v>495</v>
      </c>
      <c r="BP537" s="1" t="s">
        <v>2782</v>
      </c>
      <c r="BQ537" s="1" t="s">
        <v>1362</v>
      </c>
      <c r="BR537" s="1" t="s">
        <v>3263</v>
      </c>
      <c r="BS537" s="1" t="s">
        <v>139</v>
      </c>
      <c r="BT537" s="1" t="s">
        <v>2468</v>
      </c>
    </row>
    <row r="538" spans="1:31" ht="13.5" customHeight="1">
      <c r="A538" s="6" t="str">
        <f aca="true" t="shared" si="34" ref="A538:A555">HYPERLINK("http://kyu.snu.ac.kr/sdhj/index.jsp?type=hj/GK14719_00IH_0001_0037.jpg","1837_옥포면_0037")</f>
        <v>1837_옥포면_0037</v>
      </c>
      <c r="B538" s="2">
        <v>1837</v>
      </c>
      <c r="C538" s="2" t="s">
        <v>3975</v>
      </c>
      <c r="D538" s="2" t="s">
        <v>3422</v>
      </c>
      <c r="E538" s="2">
        <v>537</v>
      </c>
      <c r="F538" s="1">
        <v>3</v>
      </c>
      <c r="G538" s="1" t="s">
        <v>993</v>
      </c>
      <c r="H538" s="1" t="s">
        <v>1860</v>
      </c>
      <c r="I538" s="1">
        <v>8</v>
      </c>
      <c r="L538" s="1">
        <v>5</v>
      </c>
      <c r="M538" s="2" t="s">
        <v>3789</v>
      </c>
      <c r="N538" s="2" t="s">
        <v>3790</v>
      </c>
      <c r="S538" s="1" t="s">
        <v>59</v>
      </c>
      <c r="T538" s="1" t="s">
        <v>1912</v>
      </c>
      <c r="Y538" s="1" t="s">
        <v>1363</v>
      </c>
      <c r="Z538" s="1" t="s">
        <v>4353</v>
      </c>
      <c r="AC538" s="1">
        <v>31</v>
      </c>
      <c r="AD538" s="1" t="s">
        <v>267</v>
      </c>
      <c r="AE538" s="1" t="s">
        <v>2416</v>
      </c>
    </row>
    <row r="539" spans="1:31" ht="13.5" customHeight="1">
      <c r="A539" s="6" t="str">
        <f t="shared" si="34"/>
        <v>1837_옥포면_0037</v>
      </c>
      <c r="B539" s="2">
        <v>1837</v>
      </c>
      <c r="C539" s="2" t="s">
        <v>4341</v>
      </c>
      <c r="D539" s="2" t="s">
        <v>3422</v>
      </c>
      <c r="E539" s="2">
        <v>538</v>
      </c>
      <c r="F539" s="1">
        <v>3</v>
      </c>
      <c r="G539" s="1" t="s">
        <v>993</v>
      </c>
      <c r="H539" s="1" t="s">
        <v>1860</v>
      </c>
      <c r="I539" s="1">
        <v>8</v>
      </c>
      <c r="L539" s="1">
        <v>5</v>
      </c>
      <c r="M539" s="2" t="s">
        <v>3789</v>
      </c>
      <c r="N539" s="2" t="s">
        <v>3790</v>
      </c>
      <c r="S539" s="1" t="s">
        <v>62</v>
      </c>
      <c r="T539" s="1" t="s">
        <v>1917</v>
      </c>
      <c r="W539" s="1" t="s">
        <v>224</v>
      </c>
      <c r="X539" s="1" t="s">
        <v>1954</v>
      </c>
      <c r="Y539" s="1" t="s">
        <v>50</v>
      </c>
      <c r="Z539" s="1" t="s">
        <v>1995</v>
      </c>
      <c r="AC539" s="1">
        <v>27</v>
      </c>
      <c r="AD539" s="1" t="s">
        <v>186</v>
      </c>
      <c r="AE539" s="1" t="s">
        <v>2429</v>
      </c>
    </row>
    <row r="540" spans="1:31" ht="13.5" customHeight="1">
      <c r="A540" s="6" t="str">
        <f t="shared" si="34"/>
        <v>1837_옥포면_0037</v>
      </c>
      <c r="B540" s="2">
        <v>1837</v>
      </c>
      <c r="C540" s="2" t="s">
        <v>4341</v>
      </c>
      <c r="D540" s="2" t="s">
        <v>3422</v>
      </c>
      <c r="E540" s="2">
        <v>539</v>
      </c>
      <c r="F540" s="1">
        <v>3</v>
      </c>
      <c r="G540" s="1" t="s">
        <v>993</v>
      </c>
      <c r="H540" s="1" t="s">
        <v>1860</v>
      </c>
      <c r="I540" s="1">
        <v>8</v>
      </c>
      <c r="L540" s="1">
        <v>5</v>
      </c>
      <c r="M540" s="2" t="s">
        <v>3789</v>
      </c>
      <c r="N540" s="2" t="s">
        <v>3790</v>
      </c>
      <c r="S540" s="1" t="s">
        <v>59</v>
      </c>
      <c r="T540" s="1" t="s">
        <v>1912</v>
      </c>
      <c r="Y540" s="1" t="s">
        <v>1364</v>
      </c>
      <c r="Z540" s="1" t="s">
        <v>4354</v>
      </c>
      <c r="AC540" s="1">
        <v>27</v>
      </c>
      <c r="AD540" s="1" t="s">
        <v>186</v>
      </c>
      <c r="AE540" s="1" t="s">
        <v>2429</v>
      </c>
    </row>
    <row r="541" spans="1:31" ht="13.5" customHeight="1">
      <c r="A541" s="6" t="str">
        <f t="shared" si="34"/>
        <v>1837_옥포면_0037</v>
      </c>
      <c r="B541" s="2">
        <v>1837</v>
      </c>
      <c r="C541" s="2" t="s">
        <v>4341</v>
      </c>
      <c r="D541" s="2" t="s">
        <v>3422</v>
      </c>
      <c r="E541" s="2">
        <v>540</v>
      </c>
      <c r="F541" s="1">
        <v>3</v>
      </c>
      <c r="G541" s="1" t="s">
        <v>993</v>
      </c>
      <c r="H541" s="1" t="s">
        <v>1860</v>
      </c>
      <c r="I541" s="1">
        <v>8</v>
      </c>
      <c r="L541" s="1">
        <v>5</v>
      </c>
      <c r="M541" s="2" t="s">
        <v>3789</v>
      </c>
      <c r="N541" s="2" t="s">
        <v>3790</v>
      </c>
      <c r="S541" s="1" t="s">
        <v>62</v>
      </c>
      <c r="T541" s="1" t="s">
        <v>1917</v>
      </c>
      <c r="W541" s="1" t="s">
        <v>88</v>
      </c>
      <c r="X541" s="1" t="s">
        <v>4355</v>
      </c>
      <c r="Y541" s="1" t="s">
        <v>50</v>
      </c>
      <c r="Z541" s="1" t="s">
        <v>1995</v>
      </c>
      <c r="AC541" s="1">
        <v>26</v>
      </c>
      <c r="AD541" s="1" t="s">
        <v>157</v>
      </c>
      <c r="AE541" s="1" t="s">
        <v>2439</v>
      </c>
    </row>
    <row r="542" spans="1:31" ht="13.5" customHeight="1">
      <c r="A542" s="6" t="str">
        <f t="shared" si="34"/>
        <v>1837_옥포면_0037</v>
      </c>
      <c r="B542" s="2">
        <v>1837</v>
      </c>
      <c r="C542" s="2" t="s">
        <v>4341</v>
      </c>
      <c r="D542" s="2" t="s">
        <v>3422</v>
      </c>
      <c r="E542" s="2">
        <v>541</v>
      </c>
      <c r="F542" s="1">
        <v>3</v>
      </c>
      <c r="G542" s="1" t="s">
        <v>993</v>
      </c>
      <c r="H542" s="1" t="s">
        <v>1860</v>
      </c>
      <c r="I542" s="1">
        <v>8</v>
      </c>
      <c r="L542" s="1">
        <v>5</v>
      </c>
      <c r="M542" s="2" t="s">
        <v>3789</v>
      </c>
      <c r="N542" s="2" t="s">
        <v>3790</v>
      </c>
      <c r="T542" s="1" t="s">
        <v>4356</v>
      </c>
      <c r="U542" s="1" t="s">
        <v>67</v>
      </c>
      <c r="V542" s="1" t="s">
        <v>1927</v>
      </c>
      <c r="Y542" s="1" t="s">
        <v>1365</v>
      </c>
      <c r="Z542" s="1" t="s">
        <v>2123</v>
      </c>
      <c r="AC542" s="1">
        <v>31</v>
      </c>
      <c r="AD542" s="1" t="s">
        <v>267</v>
      </c>
      <c r="AE542" s="1" t="s">
        <v>2416</v>
      </c>
    </row>
    <row r="543" spans="1:72" ht="13.5" customHeight="1">
      <c r="A543" s="6" t="str">
        <f t="shared" si="34"/>
        <v>1837_옥포면_0037</v>
      </c>
      <c r="B543" s="2">
        <v>1837</v>
      </c>
      <c r="C543" s="2" t="s">
        <v>4341</v>
      </c>
      <c r="D543" s="2" t="s">
        <v>3422</v>
      </c>
      <c r="E543" s="2">
        <v>542</v>
      </c>
      <c r="F543" s="1">
        <v>3</v>
      </c>
      <c r="G543" s="1" t="s">
        <v>993</v>
      </c>
      <c r="H543" s="1" t="s">
        <v>1860</v>
      </c>
      <c r="I543" s="1">
        <v>9</v>
      </c>
      <c r="J543" s="1" t="s">
        <v>1366</v>
      </c>
      <c r="K543" s="1" t="s">
        <v>1873</v>
      </c>
      <c r="L543" s="1">
        <v>1</v>
      </c>
      <c r="M543" s="2" t="s">
        <v>1366</v>
      </c>
      <c r="N543" s="2" t="s">
        <v>1873</v>
      </c>
      <c r="T543" s="1" t="s">
        <v>4357</v>
      </c>
      <c r="U543" s="1" t="s">
        <v>37</v>
      </c>
      <c r="V543" s="1" t="s">
        <v>1928</v>
      </c>
      <c r="W543" s="1" t="s">
        <v>1367</v>
      </c>
      <c r="X543" s="1" t="s">
        <v>1977</v>
      </c>
      <c r="Y543" s="1" t="s">
        <v>1368</v>
      </c>
      <c r="Z543" s="1" t="s">
        <v>2122</v>
      </c>
      <c r="AC543" s="1">
        <v>47</v>
      </c>
      <c r="AD543" s="1" t="s">
        <v>488</v>
      </c>
      <c r="AE543" s="1" t="s">
        <v>2442</v>
      </c>
      <c r="AJ543" s="1" t="s">
        <v>17</v>
      </c>
      <c r="AK543" s="1" t="s">
        <v>2467</v>
      </c>
      <c r="AL543" s="1" t="s">
        <v>1369</v>
      </c>
      <c r="AM543" s="1" t="s">
        <v>2500</v>
      </c>
      <c r="AT543" s="1" t="s">
        <v>42</v>
      </c>
      <c r="AU543" s="1" t="s">
        <v>2523</v>
      </c>
      <c r="AV543" s="1" t="s">
        <v>1312</v>
      </c>
      <c r="AW543" s="1" t="s">
        <v>2136</v>
      </c>
      <c r="BG543" s="1" t="s">
        <v>42</v>
      </c>
      <c r="BH543" s="1" t="s">
        <v>2523</v>
      </c>
      <c r="BI543" s="1" t="s">
        <v>1370</v>
      </c>
      <c r="BJ543" s="1" t="s">
        <v>2859</v>
      </c>
      <c r="BK543" s="1" t="s">
        <v>42</v>
      </c>
      <c r="BL543" s="1" t="s">
        <v>2523</v>
      </c>
      <c r="BM543" s="1" t="s">
        <v>1371</v>
      </c>
      <c r="BN543" s="1" t="s">
        <v>3065</v>
      </c>
      <c r="BO543" s="1" t="s">
        <v>42</v>
      </c>
      <c r="BP543" s="1" t="s">
        <v>2523</v>
      </c>
      <c r="BQ543" s="1" t="s">
        <v>1372</v>
      </c>
      <c r="BR543" s="1" t="s">
        <v>3262</v>
      </c>
      <c r="BS543" s="1" t="s">
        <v>133</v>
      </c>
      <c r="BT543" s="1" t="s">
        <v>2480</v>
      </c>
    </row>
    <row r="544" spans="1:72" ht="13.5" customHeight="1">
      <c r="A544" s="6" t="str">
        <f t="shared" si="34"/>
        <v>1837_옥포면_0037</v>
      </c>
      <c r="B544" s="2">
        <v>1837</v>
      </c>
      <c r="C544" s="2" t="s">
        <v>4215</v>
      </c>
      <c r="D544" s="2" t="s">
        <v>3422</v>
      </c>
      <c r="E544" s="2">
        <v>543</v>
      </c>
      <c r="F544" s="1">
        <v>3</v>
      </c>
      <c r="G544" s="1" t="s">
        <v>993</v>
      </c>
      <c r="H544" s="1" t="s">
        <v>1860</v>
      </c>
      <c r="I544" s="1">
        <v>9</v>
      </c>
      <c r="L544" s="1">
        <v>1</v>
      </c>
      <c r="M544" s="2" t="s">
        <v>1366</v>
      </c>
      <c r="N544" s="2" t="s">
        <v>1873</v>
      </c>
      <c r="S544" s="1" t="s">
        <v>48</v>
      </c>
      <c r="T544" s="1" t="s">
        <v>1911</v>
      </c>
      <c r="W544" s="1" t="s">
        <v>63</v>
      </c>
      <c r="X544" s="1" t="s">
        <v>1965</v>
      </c>
      <c r="Y544" s="1" t="s">
        <v>50</v>
      </c>
      <c r="Z544" s="1" t="s">
        <v>1995</v>
      </c>
      <c r="AC544" s="1">
        <v>47</v>
      </c>
      <c r="AD544" s="1" t="s">
        <v>488</v>
      </c>
      <c r="AE544" s="1" t="s">
        <v>2442</v>
      </c>
      <c r="AJ544" s="1" t="s">
        <v>52</v>
      </c>
      <c r="AK544" s="1" t="s">
        <v>2466</v>
      </c>
      <c r="AL544" s="1" t="s">
        <v>133</v>
      </c>
      <c r="AM544" s="1" t="s">
        <v>2480</v>
      </c>
      <c r="AT544" s="1" t="s">
        <v>37</v>
      </c>
      <c r="AU544" s="1" t="s">
        <v>1928</v>
      </c>
      <c r="AV544" s="1" t="s">
        <v>1080</v>
      </c>
      <c r="AW544" s="1" t="s">
        <v>2190</v>
      </c>
      <c r="BG544" s="1" t="s">
        <v>42</v>
      </c>
      <c r="BH544" s="1" t="s">
        <v>2523</v>
      </c>
      <c r="BI544" s="1" t="s">
        <v>1081</v>
      </c>
      <c r="BJ544" s="1" t="s">
        <v>2644</v>
      </c>
      <c r="BK544" s="1" t="s">
        <v>42</v>
      </c>
      <c r="BL544" s="1" t="s">
        <v>2523</v>
      </c>
      <c r="BM544" s="1" t="s">
        <v>1082</v>
      </c>
      <c r="BN544" s="1" t="s">
        <v>2891</v>
      </c>
      <c r="BO544" s="1" t="s">
        <v>42</v>
      </c>
      <c r="BP544" s="1" t="s">
        <v>2523</v>
      </c>
      <c r="BQ544" s="1" t="s">
        <v>1373</v>
      </c>
      <c r="BR544" s="1" t="s">
        <v>3261</v>
      </c>
      <c r="BS544" s="1" t="s">
        <v>324</v>
      </c>
      <c r="BT544" s="1" t="s">
        <v>3386</v>
      </c>
    </row>
    <row r="545" spans="1:31" ht="13.5" customHeight="1">
      <c r="A545" s="6" t="str">
        <f t="shared" si="34"/>
        <v>1837_옥포면_0037</v>
      </c>
      <c r="B545" s="2">
        <v>1837</v>
      </c>
      <c r="C545" s="2" t="s">
        <v>4109</v>
      </c>
      <c r="D545" s="2" t="s">
        <v>3422</v>
      </c>
      <c r="E545" s="2">
        <v>544</v>
      </c>
      <c r="F545" s="1">
        <v>3</v>
      </c>
      <c r="G545" s="1" t="s">
        <v>993</v>
      </c>
      <c r="H545" s="1" t="s">
        <v>1860</v>
      </c>
      <c r="I545" s="1">
        <v>9</v>
      </c>
      <c r="L545" s="1">
        <v>1</v>
      </c>
      <c r="M545" s="2" t="s">
        <v>1366</v>
      </c>
      <c r="N545" s="2" t="s">
        <v>1873</v>
      </c>
      <c r="S545" s="1" t="s">
        <v>59</v>
      </c>
      <c r="T545" s="1" t="s">
        <v>1912</v>
      </c>
      <c r="U545" s="1" t="s">
        <v>37</v>
      </c>
      <c r="V545" s="1" t="s">
        <v>1928</v>
      </c>
      <c r="Y545" s="1" t="s">
        <v>1374</v>
      </c>
      <c r="Z545" s="1" t="s">
        <v>2121</v>
      </c>
      <c r="AC545" s="1">
        <v>22</v>
      </c>
      <c r="AD545" s="1" t="s">
        <v>290</v>
      </c>
      <c r="AE545" s="1" t="s">
        <v>2411</v>
      </c>
    </row>
    <row r="546" spans="1:31" ht="13.5" customHeight="1">
      <c r="A546" s="6" t="str">
        <f t="shared" si="34"/>
        <v>1837_옥포면_0037</v>
      </c>
      <c r="B546" s="2">
        <v>1837</v>
      </c>
      <c r="C546" s="2" t="s">
        <v>4112</v>
      </c>
      <c r="D546" s="2" t="s">
        <v>3422</v>
      </c>
      <c r="E546" s="2">
        <v>545</v>
      </c>
      <c r="F546" s="1">
        <v>3</v>
      </c>
      <c r="G546" s="1" t="s">
        <v>993</v>
      </c>
      <c r="H546" s="1" t="s">
        <v>1860</v>
      </c>
      <c r="I546" s="1">
        <v>9</v>
      </c>
      <c r="L546" s="1">
        <v>1</v>
      </c>
      <c r="M546" s="2" t="s">
        <v>1366</v>
      </c>
      <c r="N546" s="2" t="s">
        <v>1873</v>
      </c>
      <c r="S546" s="1" t="s">
        <v>62</v>
      </c>
      <c r="T546" s="1" t="s">
        <v>1917</v>
      </c>
      <c r="W546" s="1" t="s">
        <v>49</v>
      </c>
      <c r="X546" s="1" t="s">
        <v>1966</v>
      </c>
      <c r="Y546" s="1" t="s">
        <v>50</v>
      </c>
      <c r="Z546" s="1" t="s">
        <v>1995</v>
      </c>
      <c r="AC546" s="1">
        <v>22</v>
      </c>
      <c r="AD546" s="1" t="s">
        <v>290</v>
      </c>
      <c r="AE546" s="1" t="s">
        <v>2411</v>
      </c>
    </row>
    <row r="547" spans="1:31" ht="13.5" customHeight="1">
      <c r="A547" s="6" t="str">
        <f t="shared" si="34"/>
        <v>1837_옥포면_0037</v>
      </c>
      <c r="B547" s="2">
        <v>1837</v>
      </c>
      <c r="C547" s="2" t="s">
        <v>4112</v>
      </c>
      <c r="D547" s="2" t="s">
        <v>3422</v>
      </c>
      <c r="E547" s="2">
        <v>546</v>
      </c>
      <c r="F547" s="1">
        <v>3</v>
      </c>
      <c r="G547" s="1" t="s">
        <v>993</v>
      </c>
      <c r="H547" s="1" t="s">
        <v>1860</v>
      </c>
      <c r="I547" s="1">
        <v>9</v>
      </c>
      <c r="L547" s="1">
        <v>1</v>
      </c>
      <c r="M547" s="2" t="s">
        <v>1366</v>
      </c>
      <c r="N547" s="2" t="s">
        <v>1873</v>
      </c>
      <c r="S547" s="1" t="s">
        <v>59</v>
      </c>
      <c r="T547" s="1" t="s">
        <v>1912</v>
      </c>
      <c r="Y547" s="1" t="s">
        <v>1059</v>
      </c>
      <c r="Z547" s="1" t="s">
        <v>2120</v>
      </c>
      <c r="AC547" s="1">
        <v>19</v>
      </c>
      <c r="AD547" s="1" t="s">
        <v>122</v>
      </c>
      <c r="AE547" s="1" t="s">
        <v>2401</v>
      </c>
    </row>
    <row r="548" spans="1:31" ht="13.5" customHeight="1">
      <c r="A548" s="6" t="str">
        <f t="shared" si="34"/>
        <v>1837_옥포면_0037</v>
      </c>
      <c r="B548" s="2">
        <v>1837</v>
      </c>
      <c r="C548" s="2" t="s">
        <v>4112</v>
      </c>
      <c r="D548" s="2" t="s">
        <v>3422</v>
      </c>
      <c r="E548" s="2">
        <v>547</v>
      </c>
      <c r="F548" s="1">
        <v>3</v>
      </c>
      <c r="G548" s="1" t="s">
        <v>993</v>
      </c>
      <c r="H548" s="1" t="s">
        <v>1860</v>
      </c>
      <c r="I548" s="1">
        <v>9</v>
      </c>
      <c r="L548" s="1">
        <v>1</v>
      </c>
      <c r="M548" s="2" t="s">
        <v>1366</v>
      </c>
      <c r="N548" s="2" t="s">
        <v>1873</v>
      </c>
      <c r="S548" s="1" t="s">
        <v>59</v>
      </c>
      <c r="T548" s="1" t="s">
        <v>1912</v>
      </c>
      <c r="Y548" s="1" t="s">
        <v>1375</v>
      </c>
      <c r="Z548" s="1" t="s">
        <v>2119</v>
      </c>
      <c r="AC548" s="1">
        <v>15</v>
      </c>
      <c r="AD548" s="1" t="s">
        <v>66</v>
      </c>
      <c r="AE548" s="1" t="s">
        <v>2419</v>
      </c>
    </row>
    <row r="549" spans="1:31" ht="13.5" customHeight="1">
      <c r="A549" s="6" t="str">
        <f t="shared" si="34"/>
        <v>1837_옥포면_0037</v>
      </c>
      <c r="B549" s="2">
        <v>1837</v>
      </c>
      <c r="C549" s="2" t="s">
        <v>4112</v>
      </c>
      <c r="D549" s="2" t="s">
        <v>3422</v>
      </c>
      <c r="E549" s="2">
        <v>548</v>
      </c>
      <c r="F549" s="1">
        <v>3</v>
      </c>
      <c r="G549" s="1" t="s">
        <v>993</v>
      </c>
      <c r="H549" s="1" t="s">
        <v>1860</v>
      </c>
      <c r="I549" s="1">
        <v>9</v>
      </c>
      <c r="L549" s="1">
        <v>1</v>
      </c>
      <c r="M549" s="2" t="s">
        <v>1366</v>
      </c>
      <c r="N549" s="2" t="s">
        <v>1873</v>
      </c>
      <c r="T549" s="1" t="s">
        <v>4358</v>
      </c>
      <c r="U549" s="1" t="s">
        <v>67</v>
      </c>
      <c r="V549" s="1" t="s">
        <v>1927</v>
      </c>
      <c r="Y549" s="1" t="s">
        <v>1376</v>
      </c>
      <c r="Z549" s="1" t="s">
        <v>2118</v>
      </c>
      <c r="AC549" s="1">
        <v>28</v>
      </c>
      <c r="AD549" s="1" t="s">
        <v>446</v>
      </c>
      <c r="AE549" s="1" t="s">
        <v>2424</v>
      </c>
    </row>
    <row r="550" spans="1:31" ht="13.5" customHeight="1">
      <c r="A550" s="6" t="str">
        <f t="shared" si="34"/>
        <v>1837_옥포면_0037</v>
      </c>
      <c r="B550" s="2">
        <v>1837</v>
      </c>
      <c r="C550" s="2" t="s">
        <v>4112</v>
      </c>
      <c r="D550" s="2" t="s">
        <v>3422</v>
      </c>
      <c r="E550" s="2">
        <v>549</v>
      </c>
      <c r="F550" s="1">
        <v>3</v>
      </c>
      <c r="G550" s="1" t="s">
        <v>993</v>
      </c>
      <c r="H550" s="1" t="s">
        <v>1860</v>
      </c>
      <c r="I550" s="1">
        <v>9</v>
      </c>
      <c r="L550" s="1">
        <v>1</v>
      </c>
      <c r="M550" s="2" t="s">
        <v>1366</v>
      </c>
      <c r="N550" s="2" t="s">
        <v>1873</v>
      </c>
      <c r="T550" s="1" t="s">
        <v>4358</v>
      </c>
      <c r="U550" s="1" t="s">
        <v>637</v>
      </c>
      <c r="V550" s="1" t="s">
        <v>1942</v>
      </c>
      <c r="Y550" s="1" t="s">
        <v>1377</v>
      </c>
      <c r="Z550" s="1" t="s">
        <v>2117</v>
      </c>
      <c r="AC550" s="1">
        <v>19</v>
      </c>
      <c r="AD550" s="1" t="s">
        <v>122</v>
      </c>
      <c r="AE550" s="1" t="s">
        <v>2401</v>
      </c>
    </row>
    <row r="551" spans="1:72" ht="13.5" customHeight="1">
      <c r="A551" s="6" t="str">
        <f t="shared" si="34"/>
        <v>1837_옥포면_0037</v>
      </c>
      <c r="B551" s="2">
        <v>1837</v>
      </c>
      <c r="C551" s="2" t="s">
        <v>4359</v>
      </c>
      <c r="D551" s="2" t="s">
        <v>3422</v>
      </c>
      <c r="E551" s="2">
        <v>550</v>
      </c>
      <c r="F551" s="1">
        <v>3</v>
      </c>
      <c r="G551" s="1" t="s">
        <v>993</v>
      </c>
      <c r="H551" s="1" t="s">
        <v>1860</v>
      </c>
      <c r="I551" s="1">
        <v>9</v>
      </c>
      <c r="L551" s="1">
        <v>2</v>
      </c>
      <c r="M551" s="2" t="s">
        <v>3791</v>
      </c>
      <c r="N551" s="2" t="s">
        <v>3792</v>
      </c>
      <c r="O551" s="1" t="s">
        <v>6</v>
      </c>
      <c r="P551" s="1" t="s">
        <v>1888</v>
      </c>
      <c r="T551" s="1" t="s">
        <v>4289</v>
      </c>
      <c r="U551" s="1" t="s">
        <v>37</v>
      </c>
      <c r="V551" s="1" t="s">
        <v>1928</v>
      </c>
      <c r="W551" s="1" t="s">
        <v>75</v>
      </c>
      <c r="X551" s="1" t="s">
        <v>1975</v>
      </c>
      <c r="Y551" s="1" t="s">
        <v>1378</v>
      </c>
      <c r="Z551" s="1" t="s">
        <v>2116</v>
      </c>
      <c r="AC551" s="1">
        <v>42</v>
      </c>
      <c r="AD551" s="1" t="s">
        <v>240</v>
      </c>
      <c r="AE551" s="1" t="s">
        <v>2417</v>
      </c>
      <c r="AJ551" s="1" t="s">
        <v>17</v>
      </c>
      <c r="AK551" s="1" t="s">
        <v>2467</v>
      </c>
      <c r="AL551" s="1" t="s">
        <v>76</v>
      </c>
      <c r="AM551" s="1" t="s">
        <v>2494</v>
      </c>
      <c r="AT551" s="1" t="s">
        <v>42</v>
      </c>
      <c r="AU551" s="1" t="s">
        <v>2523</v>
      </c>
      <c r="AV551" s="1" t="s">
        <v>1379</v>
      </c>
      <c r="AW551" s="1" t="s">
        <v>2008</v>
      </c>
      <c r="BG551" s="1" t="s">
        <v>42</v>
      </c>
      <c r="BH551" s="1" t="s">
        <v>2523</v>
      </c>
      <c r="BI551" s="1" t="s">
        <v>1380</v>
      </c>
      <c r="BJ551" s="1" t="s">
        <v>2858</v>
      </c>
      <c r="BK551" s="1" t="s">
        <v>42</v>
      </c>
      <c r="BL551" s="1" t="s">
        <v>2523</v>
      </c>
      <c r="BM551" s="1" t="s">
        <v>1381</v>
      </c>
      <c r="BN551" s="1" t="s">
        <v>2506</v>
      </c>
      <c r="BO551" s="1" t="s">
        <v>42</v>
      </c>
      <c r="BP551" s="1" t="s">
        <v>2523</v>
      </c>
      <c r="BQ551" s="1" t="s">
        <v>1382</v>
      </c>
      <c r="BR551" s="1" t="s">
        <v>3247</v>
      </c>
      <c r="BS551" s="1" t="s">
        <v>1383</v>
      </c>
      <c r="BT551" s="1" t="s">
        <v>3390</v>
      </c>
    </row>
    <row r="552" spans="1:72" ht="13.5" customHeight="1">
      <c r="A552" s="6" t="str">
        <f t="shared" si="34"/>
        <v>1837_옥포면_0037</v>
      </c>
      <c r="B552" s="2">
        <v>1837</v>
      </c>
      <c r="C552" s="2" t="s">
        <v>4165</v>
      </c>
      <c r="D552" s="2" t="s">
        <v>3422</v>
      </c>
      <c r="E552" s="2">
        <v>551</v>
      </c>
      <c r="F552" s="1">
        <v>3</v>
      </c>
      <c r="G552" s="1" t="s">
        <v>993</v>
      </c>
      <c r="H552" s="1" t="s">
        <v>1860</v>
      </c>
      <c r="I552" s="1">
        <v>9</v>
      </c>
      <c r="L552" s="1">
        <v>2</v>
      </c>
      <c r="M552" s="2" t="s">
        <v>3791</v>
      </c>
      <c r="N552" s="2" t="s">
        <v>3792</v>
      </c>
      <c r="S552" s="1" t="s">
        <v>48</v>
      </c>
      <c r="T552" s="1" t="s">
        <v>1911</v>
      </c>
      <c r="W552" s="1" t="s">
        <v>337</v>
      </c>
      <c r="X552" s="1" t="s">
        <v>1960</v>
      </c>
      <c r="Y552" s="1" t="s">
        <v>50</v>
      </c>
      <c r="Z552" s="1" t="s">
        <v>1995</v>
      </c>
      <c r="AC552" s="1">
        <v>37</v>
      </c>
      <c r="AD552" s="1" t="s">
        <v>163</v>
      </c>
      <c r="AE552" s="1" t="s">
        <v>2427</v>
      </c>
      <c r="AJ552" s="1" t="s">
        <v>52</v>
      </c>
      <c r="AK552" s="1" t="s">
        <v>2466</v>
      </c>
      <c r="AL552" s="1" t="s">
        <v>176</v>
      </c>
      <c r="AM552" s="1" t="s">
        <v>2499</v>
      </c>
      <c r="AT552" s="1" t="s">
        <v>42</v>
      </c>
      <c r="AU552" s="1" t="s">
        <v>2523</v>
      </c>
      <c r="AV552" s="1" t="s">
        <v>1384</v>
      </c>
      <c r="AW552" s="1" t="s">
        <v>2610</v>
      </c>
      <c r="BG552" s="1" t="s">
        <v>42</v>
      </c>
      <c r="BH552" s="1" t="s">
        <v>2523</v>
      </c>
      <c r="BI552" s="1" t="s">
        <v>1385</v>
      </c>
      <c r="BJ552" s="1" t="s">
        <v>2857</v>
      </c>
      <c r="BK552" s="1" t="s">
        <v>42</v>
      </c>
      <c r="BL552" s="1" t="s">
        <v>2523</v>
      </c>
      <c r="BM552" s="1" t="s">
        <v>1386</v>
      </c>
      <c r="BN552" s="1" t="s">
        <v>4360</v>
      </c>
      <c r="BO552" s="1" t="s">
        <v>42</v>
      </c>
      <c r="BP552" s="1" t="s">
        <v>2523</v>
      </c>
      <c r="BQ552" s="1" t="s">
        <v>1387</v>
      </c>
      <c r="BR552" s="1" t="s">
        <v>3260</v>
      </c>
      <c r="BS552" s="1" t="s">
        <v>1388</v>
      </c>
      <c r="BT552" s="1" t="s">
        <v>3394</v>
      </c>
    </row>
    <row r="553" spans="1:31" ht="13.5" customHeight="1">
      <c r="A553" s="6" t="str">
        <f t="shared" si="34"/>
        <v>1837_옥포면_0037</v>
      </c>
      <c r="B553" s="2">
        <v>1837</v>
      </c>
      <c r="C553" s="2" t="s">
        <v>4050</v>
      </c>
      <c r="D553" s="2" t="s">
        <v>3422</v>
      </c>
      <c r="E553" s="2">
        <v>552</v>
      </c>
      <c r="F553" s="1">
        <v>3</v>
      </c>
      <c r="G553" s="1" t="s">
        <v>993</v>
      </c>
      <c r="H553" s="1" t="s">
        <v>1860</v>
      </c>
      <c r="I553" s="1">
        <v>9</v>
      </c>
      <c r="L553" s="1">
        <v>2</v>
      </c>
      <c r="M553" s="2" t="s">
        <v>3791</v>
      </c>
      <c r="N553" s="2" t="s">
        <v>3792</v>
      </c>
      <c r="T553" s="1" t="s">
        <v>4290</v>
      </c>
      <c r="U553" s="1" t="s">
        <v>67</v>
      </c>
      <c r="V553" s="1" t="s">
        <v>1927</v>
      </c>
      <c r="Y553" s="1" t="s">
        <v>1389</v>
      </c>
      <c r="Z553" s="1" t="s">
        <v>2005</v>
      </c>
      <c r="AC553" s="1">
        <v>20</v>
      </c>
      <c r="AD553" s="1" t="s">
        <v>87</v>
      </c>
      <c r="AE553" s="1" t="s">
        <v>2418</v>
      </c>
    </row>
    <row r="554" spans="1:72" ht="13.5" customHeight="1">
      <c r="A554" s="6" t="str">
        <f t="shared" si="34"/>
        <v>1837_옥포면_0037</v>
      </c>
      <c r="B554" s="2">
        <v>1837</v>
      </c>
      <c r="C554" s="2" t="s">
        <v>4011</v>
      </c>
      <c r="D554" s="2" t="s">
        <v>3422</v>
      </c>
      <c r="E554" s="2">
        <v>553</v>
      </c>
      <c r="F554" s="1">
        <v>3</v>
      </c>
      <c r="G554" s="1" t="s">
        <v>993</v>
      </c>
      <c r="H554" s="1" t="s">
        <v>1860</v>
      </c>
      <c r="I554" s="1">
        <v>9</v>
      </c>
      <c r="L554" s="1">
        <v>3</v>
      </c>
      <c r="M554" s="2" t="s">
        <v>3793</v>
      </c>
      <c r="N554" s="2" t="s">
        <v>3794</v>
      </c>
      <c r="O554" s="1" t="s">
        <v>6</v>
      </c>
      <c r="P554" s="1" t="s">
        <v>1888</v>
      </c>
      <c r="T554" s="1" t="s">
        <v>4251</v>
      </c>
      <c r="U554" s="1" t="s">
        <v>37</v>
      </c>
      <c r="V554" s="1" t="s">
        <v>1928</v>
      </c>
      <c r="W554" s="1" t="s">
        <v>75</v>
      </c>
      <c r="X554" s="1" t="s">
        <v>1975</v>
      </c>
      <c r="Y554" s="1" t="s">
        <v>414</v>
      </c>
      <c r="Z554" s="1" t="s">
        <v>2115</v>
      </c>
      <c r="AC554" s="1">
        <v>33</v>
      </c>
      <c r="AD554" s="1" t="s">
        <v>159</v>
      </c>
      <c r="AE554" s="1" t="s">
        <v>2433</v>
      </c>
      <c r="AJ554" s="1" t="s">
        <v>17</v>
      </c>
      <c r="AK554" s="1" t="s">
        <v>2467</v>
      </c>
      <c r="AL554" s="1" t="s">
        <v>76</v>
      </c>
      <c r="AM554" s="1" t="s">
        <v>2494</v>
      </c>
      <c r="AT554" s="1" t="s">
        <v>42</v>
      </c>
      <c r="AU554" s="1" t="s">
        <v>2523</v>
      </c>
      <c r="AV554" s="1" t="s">
        <v>1390</v>
      </c>
      <c r="AW554" s="1" t="s">
        <v>2609</v>
      </c>
      <c r="BG554" s="1" t="s">
        <v>42</v>
      </c>
      <c r="BH554" s="1" t="s">
        <v>2523</v>
      </c>
      <c r="BI554" s="1" t="s">
        <v>1180</v>
      </c>
      <c r="BJ554" s="1" t="s">
        <v>2638</v>
      </c>
      <c r="BK554" s="1" t="s">
        <v>42</v>
      </c>
      <c r="BL554" s="1" t="s">
        <v>2523</v>
      </c>
      <c r="BM554" s="1" t="s">
        <v>1181</v>
      </c>
      <c r="BN554" s="1" t="s">
        <v>2885</v>
      </c>
      <c r="BO554" s="1" t="s">
        <v>42</v>
      </c>
      <c r="BP554" s="1" t="s">
        <v>2523</v>
      </c>
      <c r="BQ554" s="1" t="s">
        <v>1391</v>
      </c>
      <c r="BR554" s="1" t="s">
        <v>3530</v>
      </c>
      <c r="BS554" s="1" t="s">
        <v>100</v>
      </c>
      <c r="BT554" s="1" t="s">
        <v>3468</v>
      </c>
    </row>
    <row r="555" spans="1:72" ht="13.5" customHeight="1">
      <c r="A555" s="6" t="str">
        <f t="shared" si="34"/>
        <v>1837_옥포면_0037</v>
      </c>
      <c r="B555" s="2">
        <v>1837</v>
      </c>
      <c r="C555" s="2" t="s">
        <v>4253</v>
      </c>
      <c r="D555" s="2" t="s">
        <v>3422</v>
      </c>
      <c r="E555" s="2">
        <v>554</v>
      </c>
      <c r="F555" s="1">
        <v>3</v>
      </c>
      <c r="G555" s="1" t="s">
        <v>993</v>
      </c>
      <c r="H555" s="1" t="s">
        <v>1860</v>
      </c>
      <c r="I555" s="1">
        <v>9</v>
      </c>
      <c r="L555" s="1">
        <v>3</v>
      </c>
      <c r="M555" s="2" t="s">
        <v>3793</v>
      </c>
      <c r="N555" s="2" t="s">
        <v>3794</v>
      </c>
      <c r="S555" s="1" t="s">
        <v>48</v>
      </c>
      <c r="T555" s="1" t="s">
        <v>1911</v>
      </c>
      <c r="W555" s="1" t="s">
        <v>203</v>
      </c>
      <c r="X555" s="1" t="s">
        <v>4314</v>
      </c>
      <c r="Y555" s="1" t="s">
        <v>50</v>
      </c>
      <c r="Z555" s="1" t="s">
        <v>1995</v>
      </c>
      <c r="AC555" s="1">
        <v>35</v>
      </c>
      <c r="AD555" s="1" t="s">
        <v>64</v>
      </c>
      <c r="AE555" s="1" t="s">
        <v>2397</v>
      </c>
      <c r="AJ555" s="1" t="s">
        <v>52</v>
      </c>
      <c r="AK555" s="1" t="s">
        <v>2466</v>
      </c>
      <c r="AL555" s="1" t="s">
        <v>81</v>
      </c>
      <c r="AM555" s="1" t="s">
        <v>2486</v>
      </c>
      <c r="AT555" s="1" t="s">
        <v>42</v>
      </c>
      <c r="AU555" s="1" t="s">
        <v>2523</v>
      </c>
      <c r="AV555" s="1" t="s">
        <v>1392</v>
      </c>
      <c r="AW555" s="1" t="s">
        <v>2608</v>
      </c>
      <c r="BG555" s="1" t="s">
        <v>42</v>
      </c>
      <c r="BH555" s="1" t="s">
        <v>2523</v>
      </c>
      <c r="BI555" s="1" t="s">
        <v>1393</v>
      </c>
      <c r="BJ555" s="1" t="s">
        <v>2856</v>
      </c>
      <c r="BK555" s="1" t="s">
        <v>42</v>
      </c>
      <c r="BL555" s="1" t="s">
        <v>2523</v>
      </c>
      <c r="BM555" s="1" t="s">
        <v>1394</v>
      </c>
      <c r="BN555" s="1" t="s">
        <v>3064</v>
      </c>
      <c r="BO555" s="1" t="s">
        <v>42</v>
      </c>
      <c r="BP555" s="1" t="s">
        <v>2523</v>
      </c>
      <c r="BQ555" s="1" t="s">
        <v>1395</v>
      </c>
      <c r="BR555" s="1" t="s">
        <v>3259</v>
      </c>
      <c r="BS555" s="1" t="s">
        <v>1396</v>
      </c>
      <c r="BT555" s="1" t="s">
        <v>2483</v>
      </c>
    </row>
    <row r="556" spans="1:31" ht="13.5" customHeight="1">
      <c r="A556" s="6" t="str">
        <f aca="true" t="shared" si="35" ref="A556:A574">HYPERLINK("http://kyu.snu.ac.kr/sdhj/index.jsp?type=hj/GK14719_00IH_0001_0038.jpg","1837_옥포면_0038")</f>
        <v>1837_옥포면_0038</v>
      </c>
      <c r="B556" s="2">
        <v>1837</v>
      </c>
      <c r="C556" s="2" t="s">
        <v>4011</v>
      </c>
      <c r="D556" s="2" t="s">
        <v>3422</v>
      </c>
      <c r="E556" s="2">
        <v>555</v>
      </c>
      <c r="F556" s="1">
        <v>3</v>
      </c>
      <c r="G556" s="1" t="s">
        <v>993</v>
      </c>
      <c r="H556" s="1" t="s">
        <v>1860</v>
      </c>
      <c r="I556" s="1">
        <v>9</v>
      </c>
      <c r="L556" s="1">
        <v>3</v>
      </c>
      <c r="M556" s="2" t="s">
        <v>3793</v>
      </c>
      <c r="N556" s="2" t="s">
        <v>3794</v>
      </c>
      <c r="T556" s="1" t="s">
        <v>4254</v>
      </c>
      <c r="U556" s="1" t="s">
        <v>67</v>
      </c>
      <c r="V556" s="1" t="s">
        <v>1927</v>
      </c>
      <c r="Y556" s="1" t="s">
        <v>1397</v>
      </c>
      <c r="Z556" s="1" t="s">
        <v>2114</v>
      </c>
      <c r="AC556" s="1">
        <v>15</v>
      </c>
      <c r="AD556" s="1" t="s">
        <v>66</v>
      </c>
      <c r="AE556" s="1" t="s">
        <v>2419</v>
      </c>
    </row>
    <row r="557" spans="1:31" ht="13.5" customHeight="1">
      <c r="A557" s="6" t="str">
        <f t="shared" si="35"/>
        <v>1837_옥포면_0038</v>
      </c>
      <c r="B557" s="2">
        <v>1837</v>
      </c>
      <c r="C557" s="2" t="s">
        <v>4253</v>
      </c>
      <c r="D557" s="2" t="s">
        <v>3422</v>
      </c>
      <c r="E557" s="2">
        <v>556</v>
      </c>
      <c r="F557" s="1">
        <v>3</v>
      </c>
      <c r="G557" s="1" t="s">
        <v>993</v>
      </c>
      <c r="H557" s="1" t="s">
        <v>1860</v>
      </c>
      <c r="I557" s="1">
        <v>9</v>
      </c>
      <c r="L557" s="1">
        <v>3</v>
      </c>
      <c r="M557" s="2" t="s">
        <v>3793</v>
      </c>
      <c r="N557" s="2" t="s">
        <v>3794</v>
      </c>
      <c r="T557" s="1" t="s">
        <v>4254</v>
      </c>
      <c r="U557" s="1" t="s">
        <v>67</v>
      </c>
      <c r="V557" s="1" t="s">
        <v>1927</v>
      </c>
      <c r="Y557" s="1" t="s">
        <v>1398</v>
      </c>
      <c r="Z557" s="1" t="s">
        <v>2113</v>
      </c>
      <c r="AC557" s="1">
        <v>13</v>
      </c>
      <c r="AD557" s="1" t="s">
        <v>618</v>
      </c>
      <c r="AE557" s="1" t="s">
        <v>2432</v>
      </c>
    </row>
    <row r="558" spans="1:72" ht="13.5" customHeight="1">
      <c r="A558" s="6" t="str">
        <f t="shared" si="35"/>
        <v>1837_옥포면_0038</v>
      </c>
      <c r="B558" s="2">
        <v>1837</v>
      </c>
      <c r="C558" s="2" t="s">
        <v>4253</v>
      </c>
      <c r="D558" s="2" t="s">
        <v>3422</v>
      </c>
      <c r="E558" s="2">
        <v>557</v>
      </c>
      <c r="F558" s="1">
        <v>3</v>
      </c>
      <c r="G558" s="1" t="s">
        <v>993</v>
      </c>
      <c r="H558" s="1" t="s">
        <v>1860</v>
      </c>
      <c r="I558" s="1">
        <v>9</v>
      </c>
      <c r="L558" s="1">
        <v>4</v>
      </c>
      <c r="M558" s="2" t="s">
        <v>3795</v>
      </c>
      <c r="N558" s="2" t="s">
        <v>3796</v>
      </c>
      <c r="T558" s="1" t="s">
        <v>4291</v>
      </c>
      <c r="U558" s="1" t="s">
        <v>37</v>
      </c>
      <c r="V558" s="1" t="s">
        <v>1928</v>
      </c>
      <c r="W558" s="1" t="s">
        <v>224</v>
      </c>
      <c r="X558" s="1" t="s">
        <v>1954</v>
      </c>
      <c r="Y558" s="1" t="s">
        <v>1399</v>
      </c>
      <c r="Z558" s="1" t="s">
        <v>2112</v>
      </c>
      <c r="AC558" s="1">
        <v>40</v>
      </c>
      <c r="AD558" s="1" t="s">
        <v>83</v>
      </c>
      <c r="AE558" s="1" t="s">
        <v>2423</v>
      </c>
      <c r="AJ558" s="1" t="s">
        <v>17</v>
      </c>
      <c r="AK558" s="1" t="s">
        <v>2467</v>
      </c>
      <c r="AL558" s="1" t="s">
        <v>139</v>
      </c>
      <c r="AM558" s="1" t="s">
        <v>2468</v>
      </c>
      <c r="AT558" s="1" t="s">
        <v>42</v>
      </c>
      <c r="AU558" s="1" t="s">
        <v>2523</v>
      </c>
      <c r="AV558" s="1" t="s">
        <v>1400</v>
      </c>
      <c r="AW558" s="1" t="s">
        <v>3452</v>
      </c>
      <c r="BG558" s="1" t="s">
        <v>42</v>
      </c>
      <c r="BH558" s="1" t="s">
        <v>2523</v>
      </c>
      <c r="BI558" s="1" t="s">
        <v>1401</v>
      </c>
      <c r="BJ558" s="1" t="s">
        <v>2042</v>
      </c>
      <c r="BK558" s="1" t="s">
        <v>42</v>
      </c>
      <c r="BL558" s="1" t="s">
        <v>2523</v>
      </c>
      <c r="BM558" s="1" t="s">
        <v>1000</v>
      </c>
      <c r="BN558" s="1" t="s">
        <v>2834</v>
      </c>
      <c r="BO558" s="1" t="s">
        <v>42</v>
      </c>
      <c r="BP558" s="1" t="s">
        <v>2523</v>
      </c>
      <c r="BQ558" s="1" t="s">
        <v>1402</v>
      </c>
      <c r="BR558" s="1" t="s">
        <v>3256</v>
      </c>
      <c r="BS558" s="1" t="s">
        <v>324</v>
      </c>
      <c r="BT558" s="1" t="s">
        <v>3386</v>
      </c>
    </row>
    <row r="559" spans="1:72" ht="13.5" customHeight="1">
      <c r="A559" s="6" t="str">
        <f t="shared" si="35"/>
        <v>1837_옥포면_0038</v>
      </c>
      <c r="B559" s="2">
        <v>1837</v>
      </c>
      <c r="C559" s="2" t="s">
        <v>3912</v>
      </c>
      <c r="D559" s="2" t="s">
        <v>3422</v>
      </c>
      <c r="E559" s="2">
        <v>558</v>
      </c>
      <c r="F559" s="1">
        <v>3</v>
      </c>
      <c r="G559" s="1" t="s">
        <v>993</v>
      </c>
      <c r="H559" s="1" t="s">
        <v>1860</v>
      </c>
      <c r="I559" s="1">
        <v>9</v>
      </c>
      <c r="L559" s="1">
        <v>4</v>
      </c>
      <c r="M559" s="2" t="s">
        <v>3795</v>
      </c>
      <c r="N559" s="2" t="s">
        <v>3796</v>
      </c>
      <c r="S559" s="1" t="s">
        <v>48</v>
      </c>
      <c r="T559" s="1" t="s">
        <v>1911</v>
      </c>
      <c r="W559" s="1" t="s">
        <v>161</v>
      </c>
      <c r="X559" s="1" t="s">
        <v>1955</v>
      </c>
      <c r="Y559" s="1" t="s">
        <v>50</v>
      </c>
      <c r="Z559" s="1" t="s">
        <v>1995</v>
      </c>
      <c r="AC559" s="1">
        <v>40</v>
      </c>
      <c r="AD559" s="1" t="s">
        <v>83</v>
      </c>
      <c r="AE559" s="1" t="s">
        <v>2423</v>
      </c>
      <c r="AJ559" s="1" t="s">
        <v>52</v>
      </c>
      <c r="AK559" s="1" t="s">
        <v>2466</v>
      </c>
      <c r="AL559" s="1" t="s">
        <v>164</v>
      </c>
      <c r="AM559" s="1" t="s">
        <v>2469</v>
      </c>
      <c r="AT559" s="1" t="s">
        <v>42</v>
      </c>
      <c r="AU559" s="1" t="s">
        <v>2523</v>
      </c>
      <c r="AV559" s="1" t="s">
        <v>1403</v>
      </c>
      <c r="AW559" s="1" t="s">
        <v>2062</v>
      </c>
      <c r="BG559" s="1" t="s">
        <v>42</v>
      </c>
      <c r="BH559" s="1" t="s">
        <v>2523</v>
      </c>
      <c r="BI559" s="1" t="s">
        <v>4361</v>
      </c>
      <c r="BJ559" s="1" t="s">
        <v>4362</v>
      </c>
      <c r="BK559" s="1" t="s">
        <v>42</v>
      </c>
      <c r="BL559" s="1" t="s">
        <v>2523</v>
      </c>
      <c r="BM559" s="1" t="s">
        <v>1404</v>
      </c>
      <c r="BN559" s="1" t="s">
        <v>3063</v>
      </c>
      <c r="BO559" s="1" t="s">
        <v>42</v>
      </c>
      <c r="BP559" s="1" t="s">
        <v>2523</v>
      </c>
      <c r="BQ559" s="1" t="s">
        <v>1405</v>
      </c>
      <c r="BR559" s="1" t="s">
        <v>3258</v>
      </c>
      <c r="BS559" s="1" t="s">
        <v>761</v>
      </c>
      <c r="BT559" s="1" t="s">
        <v>2511</v>
      </c>
    </row>
    <row r="560" spans="1:31" ht="13.5" customHeight="1">
      <c r="A560" s="6" t="str">
        <f t="shared" si="35"/>
        <v>1837_옥포면_0038</v>
      </c>
      <c r="B560" s="2">
        <v>1837</v>
      </c>
      <c r="C560" s="2" t="s">
        <v>4363</v>
      </c>
      <c r="D560" s="2" t="s">
        <v>3422</v>
      </c>
      <c r="E560" s="2">
        <v>559</v>
      </c>
      <c r="F560" s="1">
        <v>3</v>
      </c>
      <c r="G560" s="1" t="s">
        <v>993</v>
      </c>
      <c r="H560" s="1" t="s">
        <v>1860</v>
      </c>
      <c r="I560" s="1">
        <v>9</v>
      </c>
      <c r="L560" s="1">
        <v>4</v>
      </c>
      <c r="M560" s="2" t="s">
        <v>3795</v>
      </c>
      <c r="N560" s="2" t="s">
        <v>3796</v>
      </c>
      <c r="S560" s="1" t="s">
        <v>59</v>
      </c>
      <c r="T560" s="1" t="s">
        <v>1912</v>
      </c>
      <c r="U560" s="1" t="s">
        <v>37</v>
      </c>
      <c r="V560" s="1" t="s">
        <v>1928</v>
      </c>
      <c r="Y560" s="1" t="s">
        <v>1406</v>
      </c>
      <c r="Z560" s="1" t="s">
        <v>1990</v>
      </c>
      <c r="AC560" s="1">
        <v>19</v>
      </c>
      <c r="AD560" s="1" t="s">
        <v>122</v>
      </c>
      <c r="AE560" s="1" t="s">
        <v>2401</v>
      </c>
    </row>
    <row r="561" spans="1:33" ht="13.5" customHeight="1">
      <c r="A561" s="6" t="str">
        <f t="shared" si="35"/>
        <v>1837_옥포면_0038</v>
      </c>
      <c r="B561" s="2">
        <v>1837</v>
      </c>
      <c r="C561" s="2" t="s">
        <v>4230</v>
      </c>
      <c r="D561" s="2" t="s">
        <v>3422</v>
      </c>
      <c r="E561" s="2">
        <v>560</v>
      </c>
      <c r="F561" s="1">
        <v>3</v>
      </c>
      <c r="G561" s="1" t="s">
        <v>993</v>
      </c>
      <c r="H561" s="1" t="s">
        <v>1860</v>
      </c>
      <c r="I561" s="1">
        <v>9</v>
      </c>
      <c r="L561" s="1">
        <v>4</v>
      </c>
      <c r="M561" s="2" t="s">
        <v>3795</v>
      </c>
      <c r="N561" s="2" t="s">
        <v>3796</v>
      </c>
      <c r="S561" s="1" t="s">
        <v>59</v>
      </c>
      <c r="T561" s="1" t="s">
        <v>1912</v>
      </c>
      <c r="U561" s="1" t="s">
        <v>37</v>
      </c>
      <c r="V561" s="1" t="s">
        <v>1928</v>
      </c>
      <c r="Y561" s="1" t="s">
        <v>1407</v>
      </c>
      <c r="Z561" s="1" t="s">
        <v>2111</v>
      </c>
      <c r="AC561" s="1">
        <v>14</v>
      </c>
      <c r="AD561" s="1" t="s">
        <v>519</v>
      </c>
      <c r="AE561" s="1" t="s">
        <v>2444</v>
      </c>
      <c r="AF561" s="1" t="s">
        <v>338</v>
      </c>
      <c r="AG561" s="1" t="s">
        <v>2455</v>
      </c>
    </row>
    <row r="562" spans="1:31" ht="13.5" customHeight="1">
      <c r="A562" s="6" t="str">
        <f t="shared" si="35"/>
        <v>1837_옥포면_0038</v>
      </c>
      <c r="B562" s="2">
        <v>1837</v>
      </c>
      <c r="C562" s="2" t="s">
        <v>4230</v>
      </c>
      <c r="D562" s="2" t="s">
        <v>3422</v>
      </c>
      <c r="E562" s="2">
        <v>561</v>
      </c>
      <c r="F562" s="1">
        <v>3</v>
      </c>
      <c r="G562" s="1" t="s">
        <v>993</v>
      </c>
      <c r="H562" s="1" t="s">
        <v>1860</v>
      </c>
      <c r="I562" s="1">
        <v>9</v>
      </c>
      <c r="L562" s="1">
        <v>4</v>
      </c>
      <c r="M562" s="2" t="s">
        <v>3795</v>
      </c>
      <c r="N562" s="2" t="s">
        <v>3796</v>
      </c>
      <c r="T562" s="1" t="s">
        <v>4293</v>
      </c>
      <c r="U562" s="1" t="s">
        <v>67</v>
      </c>
      <c r="V562" s="1" t="s">
        <v>1927</v>
      </c>
      <c r="Y562" s="1" t="s">
        <v>1408</v>
      </c>
      <c r="Z562" s="1" t="s">
        <v>2110</v>
      </c>
      <c r="AC562" s="1">
        <v>59</v>
      </c>
      <c r="AD562" s="1" t="s">
        <v>264</v>
      </c>
      <c r="AE562" s="1" t="s">
        <v>2425</v>
      </c>
    </row>
    <row r="563" spans="1:33" ht="13.5" customHeight="1">
      <c r="A563" s="6" t="str">
        <f t="shared" si="35"/>
        <v>1837_옥포면_0038</v>
      </c>
      <c r="B563" s="2">
        <v>1837</v>
      </c>
      <c r="C563" s="2" t="s">
        <v>4230</v>
      </c>
      <c r="D563" s="2" t="s">
        <v>3422</v>
      </c>
      <c r="E563" s="2">
        <v>562</v>
      </c>
      <c r="F563" s="1">
        <v>3</v>
      </c>
      <c r="G563" s="1" t="s">
        <v>993</v>
      </c>
      <c r="H563" s="1" t="s">
        <v>1860</v>
      </c>
      <c r="I563" s="1">
        <v>9</v>
      </c>
      <c r="L563" s="1">
        <v>4</v>
      </c>
      <c r="M563" s="2" t="s">
        <v>3795</v>
      </c>
      <c r="N563" s="2" t="s">
        <v>3796</v>
      </c>
      <c r="T563" s="1" t="s">
        <v>4293</v>
      </c>
      <c r="U563" s="1" t="s">
        <v>67</v>
      </c>
      <c r="V563" s="1" t="s">
        <v>1927</v>
      </c>
      <c r="Y563" s="1" t="s">
        <v>1409</v>
      </c>
      <c r="Z563" s="1" t="s">
        <v>2109</v>
      </c>
      <c r="AF563" s="1" t="s">
        <v>287</v>
      </c>
      <c r="AG563" s="1" t="s">
        <v>1971</v>
      </c>
    </row>
    <row r="564" spans="1:72" ht="13.5" customHeight="1">
      <c r="A564" s="6" t="str">
        <f t="shared" si="35"/>
        <v>1837_옥포면_0038</v>
      </c>
      <c r="B564" s="2">
        <v>1837</v>
      </c>
      <c r="C564" s="2" t="s">
        <v>4230</v>
      </c>
      <c r="D564" s="2" t="s">
        <v>3422</v>
      </c>
      <c r="E564" s="2">
        <v>563</v>
      </c>
      <c r="F564" s="1">
        <v>3</v>
      </c>
      <c r="G564" s="1" t="s">
        <v>993</v>
      </c>
      <c r="H564" s="1" t="s">
        <v>1860</v>
      </c>
      <c r="I564" s="1">
        <v>9</v>
      </c>
      <c r="L564" s="1">
        <v>5</v>
      </c>
      <c r="M564" s="2" t="s">
        <v>3797</v>
      </c>
      <c r="N564" s="2" t="s">
        <v>3798</v>
      </c>
      <c r="T564" s="1" t="s">
        <v>4364</v>
      </c>
      <c r="U564" s="1" t="s">
        <v>1028</v>
      </c>
      <c r="V564" s="1" t="s">
        <v>1933</v>
      </c>
      <c r="W564" s="1" t="s">
        <v>230</v>
      </c>
      <c r="X564" s="1" t="s">
        <v>1958</v>
      </c>
      <c r="Y564" s="1" t="s">
        <v>246</v>
      </c>
      <c r="Z564" s="1" t="s">
        <v>2027</v>
      </c>
      <c r="AC564" s="1">
        <v>59</v>
      </c>
      <c r="AD564" s="1" t="s">
        <v>510</v>
      </c>
      <c r="AE564" s="1" t="s">
        <v>2421</v>
      </c>
      <c r="AJ564" s="1" t="s">
        <v>17</v>
      </c>
      <c r="AK564" s="1" t="s">
        <v>2467</v>
      </c>
      <c r="AL564" s="1" t="s">
        <v>58</v>
      </c>
      <c r="AM564" s="1" t="s">
        <v>2461</v>
      </c>
      <c r="AT564" s="1" t="s">
        <v>241</v>
      </c>
      <c r="AU564" s="1" t="s">
        <v>2524</v>
      </c>
      <c r="AV564" s="1" t="s">
        <v>1410</v>
      </c>
      <c r="AW564" s="1" t="s">
        <v>2593</v>
      </c>
      <c r="BG564" s="1" t="s">
        <v>241</v>
      </c>
      <c r="BH564" s="1" t="s">
        <v>2524</v>
      </c>
      <c r="BI564" s="1" t="s">
        <v>1411</v>
      </c>
      <c r="BJ564" s="1" t="s">
        <v>2855</v>
      </c>
      <c r="BK564" s="1" t="s">
        <v>241</v>
      </c>
      <c r="BL564" s="1" t="s">
        <v>2524</v>
      </c>
      <c r="BM564" s="1" t="s">
        <v>1412</v>
      </c>
      <c r="BN564" s="1" t="s">
        <v>3062</v>
      </c>
      <c r="BO564" s="1" t="s">
        <v>241</v>
      </c>
      <c r="BP564" s="1" t="s">
        <v>2524</v>
      </c>
      <c r="BQ564" s="1" t="s">
        <v>1413</v>
      </c>
      <c r="BR564" s="1" t="s">
        <v>3257</v>
      </c>
      <c r="BS564" s="1" t="s">
        <v>1414</v>
      </c>
      <c r="BT564" s="1" t="s">
        <v>2491</v>
      </c>
    </row>
    <row r="565" spans="1:31" ht="13.5" customHeight="1">
      <c r="A565" s="6" t="str">
        <f t="shared" si="35"/>
        <v>1837_옥포면_0038</v>
      </c>
      <c r="B565" s="2">
        <v>1837</v>
      </c>
      <c r="C565" s="2" t="s">
        <v>4365</v>
      </c>
      <c r="D565" s="2" t="s">
        <v>3422</v>
      </c>
      <c r="E565" s="2">
        <v>564</v>
      </c>
      <c r="F565" s="1">
        <v>3</v>
      </c>
      <c r="G565" s="1" t="s">
        <v>993</v>
      </c>
      <c r="H565" s="1" t="s">
        <v>1860</v>
      </c>
      <c r="I565" s="1">
        <v>9</v>
      </c>
      <c r="L565" s="1">
        <v>5</v>
      </c>
      <c r="M565" s="2" t="s">
        <v>3797</v>
      </c>
      <c r="N565" s="2" t="s">
        <v>3798</v>
      </c>
      <c r="S565" s="1" t="s">
        <v>59</v>
      </c>
      <c r="T565" s="1" t="s">
        <v>1912</v>
      </c>
      <c r="U565" s="1" t="s">
        <v>238</v>
      </c>
      <c r="V565" s="1" t="s">
        <v>1932</v>
      </c>
      <c r="W565" s="1" t="s">
        <v>337</v>
      </c>
      <c r="X565" s="1" t="s">
        <v>1960</v>
      </c>
      <c r="Y565" s="1" t="s">
        <v>1415</v>
      </c>
      <c r="Z565" s="1" t="s">
        <v>2108</v>
      </c>
      <c r="AC565" s="1">
        <v>28</v>
      </c>
      <c r="AD565" s="1" t="s">
        <v>446</v>
      </c>
      <c r="AE565" s="1" t="s">
        <v>2424</v>
      </c>
    </row>
    <row r="566" spans="1:33" ht="13.5" customHeight="1">
      <c r="A566" s="6" t="str">
        <f t="shared" si="35"/>
        <v>1837_옥포면_0038</v>
      </c>
      <c r="B566" s="2">
        <v>1837</v>
      </c>
      <c r="C566" s="2" t="s">
        <v>4365</v>
      </c>
      <c r="D566" s="2" t="s">
        <v>3422</v>
      </c>
      <c r="E566" s="2">
        <v>565</v>
      </c>
      <c r="F566" s="1">
        <v>3</v>
      </c>
      <c r="G566" s="1" t="s">
        <v>993</v>
      </c>
      <c r="H566" s="1" t="s">
        <v>1860</v>
      </c>
      <c r="I566" s="1">
        <v>9</v>
      </c>
      <c r="L566" s="1">
        <v>5</v>
      </c>
      <c r="M566" s="2" t="s">
        <v>3797</v>
      </c>
      <c r="N566" s="2" t="s">
        <v>3798</v>
      </c>
      <c r="S566" s="1" t="s">
        <v>315</v>
      </c>
      <c r="T566" s="1" t="s">
        <v>1913</v>
      </c>
      <c r="AF566" s="1" t="s">
        <v>287</v>
      </c>
      <c r="AG566" s="1" t="s">
        <v>1971</v>
      </c>
    </row>
    <row r="567" spans="1:33" ht="13.5" customHeight="1">
      <c r="A567" s="6" t="str">
        <f t="shared" si="35"/>
        <v>1837_옥포면_0038</v>
      </c>
      <c r="B567" s="2">
        <v>1837</v>
      </c>
      <c r="C567" s="2" t="s">
        <v>4365</v>
      </c>
      <c r="D567" s="2" t="s">
        <v>3422</v>
      </c>
      <c r="E567" s="2">
        <v>566</v>
      </c>
      <c r="F567" s="1">
        <v>3</v>
      </c>
      <c r="G567" s="1" t="s">
        <v>993</v>
      </c>
      <c r="H567" s="1" t="s">
        <v>1860</v>
      </c>
      <c r="I567" s="1">
        <v>9</v>
      </c>
      <c r="L567" s="1">
        <v>5</v>
      </c>
      <c r="M567" s="2" t="s">
        <v>3797</v>
      </c>
      <c r="N567" s="2" t="s">
        <v>3798</v>
      </c>
      <c r="S567" s="1" t="s">
        <v>59</v>
      </c>
      <c r="T567" s="1" t="s">
        <v>1912</v>
      </c>
      <c r="Y567" s="1" t="s">
        <v>1416</v>
      </c>
      <c r="Z567" s="1" t="s">
        <v>2107</v>
      </c>
      <c r="AC567" s="1">
        <v>20</v>
      </c>
      <c r="AD567" s="1" t="s">
        <v>87</v>
      </c>
      <c r="AE567" s="1" t="s">
        <v>2418</v>
      </c>
      <c r="AF567" s="1" t="s">
        <v>338</v>
      </c>
      <c r="AG567" s="1" t="s">
        <v>2455</v>
      </c>
    </row>
    <row r="568" spans="1:72" ht="13.5" customHeight="1">
      <c r="A568" s="6" t="str">
        <f t="shared" si="35"/>
        <v>1837_옥포면_0038</v>
      </c>
      <c r="B568" s="2">
        <v>1837</v>
      </c>
      <c r="C568" s="2" t="s">
        <v>4365</v>
      </c>
      <c r="D568" s="2" t="s">
        <v>3422</v>
      </c>
      <c r="E568" s="2">
        <v>567</v>
      </c>
      <c r="F568" s="1">
        <v>3</v>
      </c>
      <c r="G568" s="1" t="s">
        <v>993</v>
      </c>
      <c r="H568" s="1" t="s">
        <v>1860</v>
      </c>
      <c r="I568" s="1">
        <v>10</v>
      </c>
      <c r="J568" s="1" t="s">
        <v>1417</v>
      </c>
      <c r="K568" s="1" t="s">
        <v>1872</v>
      </c>
      <c r="L568" s="1">
        <v>1</v>
      </c>
      <c r="M568" s="2" t="s">
        <v>3799</v>
      </c>
      <c r="N568" s="2" t="s">
        <v>3800</v>
      </c>
      <c r="T568" s="1" t="s">
        <v>4366</v>
      </c>
      <c r="U568" s="1" t="s">
        <v>37</v>
      </c>
      <c r="V568" s="1" t="s">
        <v>1928</v>
      </c>
      <c r="W568" s="1" t="s">
        <v>224</v>
      </c>
      <c r="X568" s="1" t="s">
        <v>1954</v>
      </c>
      <c r="Y568" s="1" t="s">
        <v>1418</v>
      </c>
      <c r="Z568" s="1" t="s">
        <v>2106</v>
      </c>
      <c r="AC568" s="1">
        <v>37</v>
      </c>
      <c r="AD568" s="1" t="s">
        <v>163</v>
      </c>
      <c r="AE568" s="1" t="s">
        <v>2427</v>
      </c>
      <c r="AJ568" s="1" t="s">
        <v>17</v>
      </c>
      <c r="AK568" s="1" t="s">
        <v>2467</v>
      </c>
      <c r="AL568" s="1" t="s">
        <v>139</v>
      </c>
      <c r="AM568" s="1" t="s">
        <v>2468</v>
      </c>
      <c r="AT568" s="1" t="s">
        <v>42</v>
      </c>
      <c r="AU568" s="1" t="s">
        <v>2523</v>
      </c>
      <c r="AV568" s="1" t="s">
        <v>1400</v>
      </c>
      <c r="AW568" s="1" t="s">
        <v>3452</v>
      </c>
      <c r="BG568" s="1" t="s">
        <v>42</v>
      </c>
      <c r="BH568" s="1" t="s">
        <v>2523</v>
      </c>
      <c r="BI568" s="1" t="s">
        <v>1401</v>
      </c>
      <c r="BJ568" s="1" t="s">
        <v>2042</v>
      </c>
      <c r="BK568" s="1" t="s">
        <v>42</v>
      </c>
      <c r="BL568" s="1" t="s">
        <v>2523</v>
      </c>
      <c r="BM568" s="1" t="s">
        <v>1000</v>
      </c>
      <c r="BN568" s="1" t="s">
        <v>2834</v>
      </c>
      <c r="BO568" s="1" t="s">
        <v>42</v>
      </c>
      <c r="BP568" s="1" t="s">
        <v>2523</v>
      </c>
      <c r="BQ568" s="1" t="s">
        <v>1402</v>
      </c>
      <c r="BR568" s="1" t="s">
        <v>3256</v>
      </c>
      <c r="BS568" s="1" t="s">
        <v>324</v>
      </c>
      <c r="BT568" s="1" t="s">
        <v>3386</v>
      </c>
    </row>
    <row r="569" spans="1:72" ht="13.5" customHeight="1">
      <c r="A569" s="6" t="str">
        <f t="shared" si="35"/>
        <v>1837_옥포면_0038</v>
      </c>
      <c r="B569" s="2">
        <v>1837</v>
      </c>
      <c r="C569" s="2" t="s">
        <v>3912</v>
      </c>
      <c r="D569" s="2" t="s">
        <v>3422</v>
      </c>
      <c r="E569" s="2">
        <v>568</v>
      </c>
      <c r="F569" s="1">
        <v>3</v>
      </c>
      <c r="G569" s="1" t="s">
        <v>993</v>
      </c>
      <c r="H569" s="1" t="s">
        <v>1860</v>
      </c>
      <c r="I569" s="1">
        <v>10</v>
      </c>
      <c r="L569" s="1">
        <v>1</v>
      </c>
      <c r="M569" s="2" t="s">
        <v>3799</v>
      </c>
      <c r="N569" s="2" t="s">
        <v>3800</v>
      </c>
      <c r="S569" s="1" t="s">
        <v>48</v>
      </c>
      <c r="T569" s="1" t="s">
        <v>1911</v>
      </c>
      <c r="W569" s="1" t="s">
        <v>94</v>
      </c>
      <c r="X569" s="1" t="s">
        <v>4367</v>
      </c>
      <c r="Y569" s="1" t="s">
        <v>50</v>
      </c>
      <c r="Z569" s="1" t="s">
        <v>1995</v>
      </c>
      <c r="AC569" s="1">
        <v>37</v>
      </c>
      <c r="AD569" s="1" t="s">
        <v>163</v>
      </c>
      <c r="AE569" s="1" t="s">
        <v>2427</v>
      </c>
      <c r="AJ569" s="1" t="s">
        <v>52</v>
      </c>
      <c r="AK569" s="1" t="s">
        <v>2466</v>
      </c>
      <c r="AL569" s="1" t="s">
        <v>833</v>
      </c>
      <c r="AM569" s="1" t="s">
        <v>2471</v>
      </c>
      <c r="AT569" s="1" t="s">
        <v>42</v>
      </c>
      <c r="AU569" s="1" t="s">
        <v>2523</v>
      </c>
      <c r="AV569" s="1" t="s">
        <v>1419</v>
      </c>
      <c r="AW569" s="1" t="s">
        <v>2607</v>
      </c>
      <c r="BG569" s="1" t="s">
        <v>42</v>
      </c>
      <c r="BH569" s="1" t="s">
        <v>2523</v>
      </c>
      <c r="BI569" s="1" t="s">
        <v>1420</v>
      </c>
      <c r="BJ569" s="1" t="s">
        <v>2854</v>
      </c>
      <c r="BK569" s="1" t="s">
        <v>42</v>
      </c>
      <c r="BL569" s="1" t="s">
        <v>2523</v>
      </c>
      <c r="BM569" s="1" t="s">
        <v>1421</v>
      </c>
      <c r="BN569" s="1" t="s">
        <v>2600</v>
      </c>
      <c r="BO569" s="1" t="s">
        <v>42</v>
      </c>
      <c r="BP569" s="1" t="s">
        <v>2523</v>
      </c>
      <c r="BQ569" s="1" t="s">
        <v>1422</v>
      </c>
      <c r="BR569" s="1" t="s">
        <v>3255</v>
      </c>
      <c r="BS569" s="1" t="s">
        <v>1423</v>
      </c>
      <c r="BT569" s="1" t="s">
        <v>3383</v>
      </c>
    </row>
    <row r="570" spans="1:33" ht="13.5" customHeight="1">
      <c r="A570" s="6" t="str">
        <f t="shared" si="35"/>
        <v>1837_옥포면_0038</v>
      </c>
      <c r="B570" s="2">
        <v>1837</v>
      </c>
      <c r="C570" s="2" t="s">
        <v>3948</v>
      </c>
      <c r="D570" s="2" t="s">
        <v>3422</v>
      </c>
      <c r="E570" s="2">
        <v>569</v>
      </c>
      <c r="F570" s="1">
        <v>3</v>
      </c>
      <c r="G570" s="1" t="s">
        <v>993</v>
      </c>
      <c r="H570" s="1" t="s">
        <v>1860</v>
      </c>
      <c r="I570" s="1">
        <v>10</v>
      </c>
      <c r="L570" s="1">
        <v>1</v>
      </c>
      <c r="M570" s="2" t="s">
        <v>3799</v>
      </c>
      <c r="N570" s="2" t="s">
        <v>3800</v>
      </c>
      <c r="T570" s="1" t="s">
        <v>4368</v>
      </c>
      <c r="U570" s="1" t="s">
        <v>67</v>
      </c>
      <c r="V570" s="1" t="s">
        <v>1927</v>
      </c>
      <c r="Y570" s="1" t="s">
        <v>1424</v>
      </c>
      <c r="Z570" s="1" t="s">
        <v>2105</v>
      </c>
      <c r="AF570" s="1" t="s">
        <v>287</v>
      </c>
      <c r="AG570" s="1" t="s">
        <v>1971</v>
      </c>
    </row>
    <row r="571" spans="1:31" ht="13.5" customHeight="1">
      <c r="A571" s="6" t="str">
        <f t="shared" si="35"/>
        <v>1837_옥포면_0038</v>
      </c>
      <c r="B571" s="2">
        <v>1837</v>
      </c>
      <c r="C571" s="2" t="s">
        <v>4140</v>
      </c>
      <c r="D571" s="2" t="s">
        <v>3422</v>
      </c>
      <c r="E571" s="2">
        <v>570</v>
      </c>
      <c r="F571" s="1">
        <v>3</v>
      </c>
      <c r="G571" s="1" t="s">
        <v>993</v>
      </c>
      <c r="H571" s="1" t="s">
        <v>1860</v>
      </c>
      <c r="I571" s="1">
        <v>10</v>
      </c>
      <c r="L571" s="1">
        <v>1</v>
      </c>
      <c r="M571" s="2" t="s">
        <v>3799</v>
      </c>
      <c r="N571" s="2" t="s">
        <v>3800</v>
      </c>
      <c r="T571" s="1" t="s">
        <v>4368</v>
      </c>
      <c r="U571" s="1" t="s">
        <v>67</v>
      </c>
      <c r="V571" s="1" t="s">
        <v>1927</v>
      </c>
      <c r="Y571" s="1" t="s">
        <v>1425</v>
      </c>
      <c r="Z571" s="1" t="s">
        <v>2081</v>
      </c>
      <c r="AC571" s="1">
        <v>15</v>
      </c>
      <c r="AD571" s="1" t="s">
        <v>66</v>
      </c>
      <c r="AE571" s="1" t="s">
        <v>2419</v>
      </c>
    </row>
    <row r="572" spans="1:72" ht="13.5" customHeight="1">
      <c r="A572" s="6" t="str">
        <f t="shared" si="35"/>
        <v>1837_옥포면_0038</v>
      </c>
      <c r="B572" s="2">
        <v>1837</v>
      </c>
      <c r="C572" s="2" t="s">
        <v>4140</v>
      </c>
      <c r="D572" s="2" t="s">
        <v>3422</v>
      </c>
      <c r="E572" s="2">
        <v>571</v>
      </c>
      <c r="F572" s="1">
        <v>3</v>
      </c>
      <c r="G572" s="1" t="s">
        <v>993</v>
      </c>
      <c r="H572" s="1" t="s">
        <v>1860</v>
      </c>
      <c r="I572" s="1">
        <v>10</v>
      </c>
      <c r="L572" s="1">
        <v>2</v>
      </c>
      <c r="M572" s="2" t="s">
        <v>3801</v>
      </c>
      <c r="N572" s="2" t="s">
        <v>3802</v>
      </c>
      <c r="T572" s="1" t="s">
        <v>4369</v>
      </c>
      <c r="U572" s="1" t="s">
        <v>37</v>
      </c>
      <c r="V572" s="1" t="s">
        <v>1928</v>
      </c>
      <c r="W572" s="1" t="s">
        <v>224</v>
      </c>
      <c r="X572" s="1" t="s">
        <v>1954</v>
      </c>
      <c r="Y572" s="1" t="s">
        <v>1426</v>
      </c>
      <c r="Z572" s="1" t="s">
        <v>2104</v>
      </c>
      <c r="AC572" s="1">
        <v>52</v>
      </c>
      <c r="AD572" s="1" t="s">
        <v>279</v>
      </c>
      <c r="AE572" s="1" t="s">
        <v>2400</v>
      </c>
      <c r="AJ572" s="1" t="s">
        <v>17</v>
      </c>
      <c r="AK572" s="1" t="s">
        <v>2467</v>
      </c>
      <c r="AL572" s="1" t="s">
        <v>139</v>
      </c>
      <c r="AM572" s="1" t="s">
        <v>2468</v>
      </c>
      <c r="AT572" s="1" t="s">
        <v>42</v>
      </c>
      <c r="AU572" s="1" t="s">
        <v>2523</v>
      </c>
      <c r="AV572" s="1" t="s">
        <v>1427</v>
      </c>
      <c r="AW572" s="1" t="s">
        <v>3453</v>
      </c>
      <c r="BG572" s="1" t="s">
        <v>42</v>
      </c>
      <c r="BH572" s="1" t="s">
        <v>2523</v>
      </c>
      <c r="BI572" s="1" t="s">
        <v>1428</v>
      </c>
      <c r="BJ572" s="1" t="s">
        <v>2812</v>
      </c>
      <c r="BK572" s="1" t="s">
        <v>42</v>
      </c>
      <c r="BL572" s="1" t="s">
        <v>2523</v>
      </c>
      <c r="BM572" s="1" t="s">
        <v>1429</v>
      </c>
      <c r="BN572" s="1" t="s">
        <v>3023</v>
      </c>
      <c r="BO572" s="1" t="s">
        <v>42</v>
      </c>
      <c r="BP572" s="1" t="s">
        <v>2523</v>
      </c>
      <c r="BQ572" s="1" t="s">
        <v>1430</v>
      </c>
      <c r="BR572" s="1" t="s">
        <v>3540</v>
      </c>
      <c r="BS572" s="1" t="s">
        <v>41</v>
      </c>
      <c r="BT572" s="1" t="s">
        <v>2506</v>
      </c>
    </row>
    <row r="573" spans="1:72" ht="13.5" customHeight="1">
      <c r="A573" s="6" t="str">
        <f t="shared" si="35"/>
        <v>1837_옥포면_0038</v>
      </c>
      <c r="B573" s="2">
        <v>1837</v>
      </c>
      <c r="C573" s="2" t="s">
        <v>3989</v>
      </c>
      <c r="D573" s="2" t="s">
        <v>3422</v>
      </c>
      <c r="E573" s="2">
        <v>572</v>
      </c>
      <c r="F573" s="1">
        <v>3</v>
      </c>
      <c r="G573" s="1" t="s">
        <v>993</v>
      </c>
      <c r="H573" s="1" t="s">
        <v>1860</v>
      </c>
      <c r="I573" s="1">
        <v>10</v>
      </c>
      <c r="L573" s="1">
        <v>2</v>
      </c>
      <c r="M573" s="2" t="s">
        <v>3801</v>
      </c>
      <c r="N573" s="2" t="s">
        <v>3802</v>
      </c>
      <c r="S573" s="1" t="s">
        <v>48</v>
      </c>
      <c r="T573" s="1" t="s">
        <v>1911</v>
      </c>
      <c r="W573" s="1" t="s">
        <v>75</v>
      </c>
      <c r="X573" s="1" t="s">
        <v>1975</v>
      </c>
      <c r="Y573" s="1" t="s">
        <v>50</v>
      </c>
      <c r="Z573" s="1" t="s">
        <v>1995</v>
      </c>
      <c r="AC573" s="1">
        <v>38</v>
      </c>
      <c r="AD573" s="1" t="s">
        <v>103</v>
      </c>
      <c r="AE573" s="1" t="s">
        <v>2422</v>
      </c>
      <c r="AJ573" s="1" t="s">
        <v>52</v>
      </c>
      <c r="AK573" s="1" t="s">
        <v>2466</v>
      </c>
      <c r="AL573" s="1" t="s">
        <v>76</v>
      </c>
      <c r="AM573" s="1" t="s">
        <v>2494</v>
      </c>
      <c r="AT573" s="1" t="s">
        <v>42</v>
      </c>
      <c r="AU573" s="1" t="s">
        <v>2523</v>
      </c>
      <c r="AV573" s="1" t="s">
        <v>609</v>
      </c>
      <c r="AW573" s="1" t="s">
        <v>2606</v>
      </c>
      <c r="BG573" s="1" t="s">
        <v>42</v>
      </c>
      <c r="BH573" s="1" t="s">
        <v>2523</v>
      </c>
      <c r="BI573" s="1" t="s">
        <v>1431</v>
      </c>
      <c r="BJ573" s="1" t="s">
        <v>2853</v>
      </c>
      <c r="BK573" s="1" t="s">
        <v>42</v>
      </c>
      <c r="BL573" s="1" t="s">
        <v>2523</v>
      </c>
      <c r="BM573" s="1" t="s">
        <v>131</v>
      </c>
      <c r="BN573" s="1" t="s">
        <v>2611</v>
      </c>
      <c r="BO573" s="1" t="s">
        <v>42</v>
      </c>
      <c r="BP573" s="1" t="s">
        <v>2523</v>
      </c>
      <c r="BQ573" s="1" t="s">
        <v>611</v>
      </c>
      <c r="BR573" s="1" t="s">
        <v>3254</v>
      </c>
      <c r="BS573" s="1" t="s">
        <v>149</v>
      </c>
      <c r="BT573" s="1" t="s">
        <v>2477</v>
      </c>
    </row>
    <row r="574" spans="1:33" ht="13.5" customHeight="1">
      <c r="A574" s="6" t="str">
        <f t="shared" si="35"/>
        <v>1837_옥포면_0038</v>
      </c>
      <c r="B574" s="2">
        <v>1837</v>
      </c>
      <c r="C574" s="2" t="s">
        <v>4127</v>
      </c>
      <c r="D574" s="2" t="s">
        <v>3422</v>
      </c>
      <c r="E574" s="2">
        <v>573</v>
      </c>
      <c r="F574" s="1">
        <v>3</v>
      </c>
      <c r="G574" s="1" t="s">
        <v>993</v>
      </c>
      <c r="H574" s="1" t="s">
        <v>1860</v>
      </c>
      <c r="I574" s="1">
        <v>10</v>
      </c>
      <c r="L574" s="1">
        <v>2</v>
      </c>
      <c r="M574" s="2" t="s">
        <v>3801</v>
      </c>
      <c r="N574" s="2" t="s">
        <v>3802</v>
      </c>
      <c r="T574" s="1" t="s">
        <v>4370</v>
      </c>
      <c r="U574" s="1" t="s">
        <v>67</v>
      </c>
      <c r="V574" s="1" t="s">
        <v>1927</v>
      </c>
      <c r="Y574" s="1" t="s">
        <v>1432</v>
      </c>
      <c r="Z574" s="1" t="s">
        <v>2103</v>
      </c>
      <c r="AF574" s="1" t="s">
        <v>287</v>
      </c>
      <c r="AG574" s="1" t="s">
        <v>1971</v>
      </c>
    </row>
    <row r="575" spans="1:31" ht="13.5" customHeight="1">
      <c r="A575" s="6" t="str">
        <f aca="true" t="shared" si="36" ref="A575:A586">HYPERLINK("http://kyu.snu.ac.kr/sdhj/index.jsp?type=hj/GK14719_00IH_0001_0039.jpg","1837_옥포면_0039")</f>
        <v>1837_옥포면_0039</v>
      </c>
      <c r="B575" s="2">
        <v>1837</v>
      </c>
      <c r="C575" s="2" t="s">
        <v>4208</v>
      </c>
      <c r="D575" s="2" t="s">
        <v>3422</v>
      </c>
      <c r="E575" s="2">
        <v>574</v>
      </c>
      <c r="F575" s="1">
        <v>3</v>
      </c>
      <c r="G575" s="1" t="s">
        <v>993</v>
      </c>
      <c r="H575" s="1" t="s">
        <v>1860</v>
      </c>
      <c r="I575" s="1">
        <v>10</v>
      </c>
      <c r="L575" s="1">
        <v>2</v>
      </c>
      <c r="M575" s="2" t="s">
        <v>3801</v>
      </c>
      <c r="N575" s="2" t="s">
        <v>3802</v>
      </c>
      <c r="T575" s="1" t="s">
        <v>4370</v>
      </c>
      <c r="U575" s="1" t="s">
        <v>67</v>
      </c>
      <c r="V575" s="1" t="s">
        <v>1927</v>
      </c>
      <c r="Y575" s="1" t="s">
        <v>425</v>
      </c>
      <c r="Z575" s="1" t="s">
        <v>2102</v>
      </c>
      <c r="AC575" s="1">
        <v>26</v>
      </c>
      <c r="AD575" s="1" t="s">
        <v>157</v>
      </c>
      <c r="AE575" s="1" t="s">
        <v>2439</v>
      </c>
    </row>
    <row r="576" spans="1:72" ht="13.5" customHeight="1">
      <c r="A576" s="6" t="str">
        <f t="shared" si="36"/>
        <v>1837_옥포면_0039</v>
      </c>
      <c r="B576" s="2">
        <v>1837</v>
      </c>
      <c r="C576" s="2" t="s">
        <v>4208</v>
      </c>
      <c r="D576" s="2" t="s">
        <v>3422</v>
      </c>
      <c r="E576" s="2">
        <v>575</v>
      </c>
      <c r="F576" s="1">
        <v>3</v>
      </c>
      <c r="G576" s="1" t="s">
        <v>993</v>
      </c>
      <c r="H576" s="1" t="s">
        <v>1860</v>
      </c>
      <c r="I576" s="1">
        <v>10</v>
      </c>
      <c r="L576" s="1">
        <v>3</v>
      </c>
      <c r="M576" s="2" t="s">
        <v>3803</v>
      </c>
      <c r="N576" s="2" t="s">
        <v>3804</v>
      </c>
      <c r="Q576" s="1" t="s">
        <v>1433</v>
      </c>
      <c r="R576" s="1" t="s">
        <v>4371</v>
      </c>
      <c r="T576" s="1" t="s">
        <v>4008</v>
      </c>
      <c r="W576" s="1" t="s">
        <v>4372</v>
      </c>
      <c r="X576" s="1" t="s">
        <v>4186</v>
      </c>
      <c r="Y576" s="1" t="s">
        <v>1434</v>
      </c>
      <c r="Z576" s="1" t="s">
        <v>2101</v>
      </c>
      <c r="AC576" s="1">
        <v>22</v>
      </c>
      <c r="AD576" s="1" t="s">
        <v>290</v>
      </c>
      <c r="AE576" s="1" t="s">
        <v>2411</v>
      </c>
      <c r="AJ576" s="1" t="s">
        <v>17</v>
      </c>
      <c r="AK576" s="1" t="s">
        <v>2467</v>
      </c>
      <c r="AL576" s="1" t="s">
        <v>833</v>
      </c>
      <c r="AM576" s="1" t="s">
        <v>2471</v>
      </c>
      <c r="AT576" s="1" t="s">
        <v>42</v>
      </c>
      <c r="AU576" s="1" t="s">
        <v>2523</v>
      </c>
      <c r="AV576" s="1" t="s">
        <v>1435</v>
      </c>
      <c r="AW576" s="1" t="s">
        <v>2605</v>
      </c>
      <c r="BG576" s="1" t="s">
        <v>42</v>
      </c>
      <c r="BH576" s="1" t="s">
        <v>2523</v>
      </c>
      <c r="BI576" s="1" t="s">
        <v>1111</v>
      </c>
      <c r="BJ576" s="1" t="s">
        <v>2581</v>
      </c>
      <c r="BK576" s="1" t="s">
        <v>42</v>
      </c>
      <c r="BL576" s="1" t="s">
        <v>2523</v>
      </c>
      <c r="BM576" s="1" t="s">
        <v>1210</v>
      </c>
      <c r="BN576" s="1" t="s">
        <v>2881</v>
      </c>
      <c r="BO576" s="1" t="s">
        <v>42</v>
      </c>
      <c r="BP576" s="1" t="s">
        <v>2523</v>
      </c>
      <c r="BQ576" s="1" t="s">
        <v>1436</v>
      </c>
      <c r="BR576" s="1" t="s">
        <v>3545</v>
      </c>
      <c r="BS576" s="1" t="s">
        <v>58</v>
      </c>
      <c r="BT576" s="1" t="s">
        <v>2461</v>
      </c>
    </row>
    <row r="577" spans="1:31" ht="13.5" customHeight="1">
      <c r="A577" s="6" t="str">
        <f t="shared" si="36"/>
        <v>1837_옥포면_0039</v>
      </c>
      <c r="B577" s="2">
        <v>1837</v>
      </c>
      <c r="C577" s="2" t="s">
        <v>4039</v>
      </c>
      <c r="D577" s="2" t="s">
        <v>3422</v>
      </c>
      <c r="E577" s="2">
        <v>576</v>
      </c>
      <c r="F577" s="1">
        <v>3</v>
      </c>
      <c r="G577" s="1" t="s">
        <v>993</v>
      </c>
      <c r="H577" s="1" t="s">
        <v>1860</v>
      </c>
      <c r="I577" s="1">
        <v>10</v>
      </c>
      <c r="L577" s="1">
        <v>3</v>
      </c>
      <c r="M577" s="2" t="s">
        <v>3803</v>
      </c>
      <c r="N577" s="2" t="s">
        <v>3804</v>
      </c>
      <c r="S577" s="1" t="s">
        <v>111</v>
      </c>
      <c r="T577" s="1" t="s">
        <v>1916</v>
      </c>
      <c r="W577" s="1" t="s">
        <v>88</v>
      </c>
      <c r="X577" s="1" t="s">
        <v>4184</v>
      </c>
      <c r="Y577" s="1" t="s">
        <v>50</v>
      </c>
      <c r="Z577" s="1" t="s">
        <v>1995</v>
      </c>
      <c r="AC577" s="1">
        <v>52</v>
      </c>
      <c r="AD577" s="1" t="s">
        <v>279</v>
      </c>
      <c r="AE577" s="1" t="s">
        <v>2400</v>
      </c>
    </row>
    <row r="578" spans="1:72" ht="13.5" customHeight="1">
      <c r="A578" s="6" t="str">
        <f t="shared" si="36"/>
        <v>1837_옥포면_0039</v>
      </c>
      <c r="B578" s="2">
        <v>1837</v>
      </c>
      <c r="C578" s="2" t="s">
        <v>3933</v>
      </c>
      <c r="D578" s="2" t="s">
        <v>3422</v>
      </c>
      <c r="E578" s="2">
        <v>577</v>
      </c>
      <c r="F578" s="1">
        <v>3</v>
      </c>
      <c r="G578" s="1" t="s">
        <v>993</v>
      </c>
      <c r="H578" s="1" t="s">
        <v>1860</v>
      </c>
      <c r="I578" s="1">
        <v>10</v>
      </c>
      <c r="L578" s="1">
        <v>3</v>
      </c>
      <c r="M578" s="2" t="s">
        <v>3803</v>
      </c>
      <c r="N578" s="2" t="s">
        <v>3804</v>
      </c>
      <c r="S578" s="1" t="s">
        <v>48</v>
      </c>
      <c r="T578" s="1" t="s">
        <v>1911</v>
      </c>
      <c r="W578" s="1" t="s">
        <v>88</v>
      </c>
      <c r="X578" s="1" t="s">
        <v>4184</v>
      </c>
      <c r="Y578" s="1" t="s">
        <v>50</v>
      </c>
      <c r="Z578" s="1" t="s">
        <v>1995</v>
      </c>
      <c r="AC578" s="1">
        <v>25</v>
      </c>
      <c r="AD578" s="1" t="s">
        <v>123</v>
      </c>
      <c r="AE578" s="1" t="s">
        <v>2440</v>
      </c>
      <c r="AJ578" s="1" t="s">
        <v>52</v>
      </c>
      <c r="AK578" s="1" t="s">
        <v>2466</v>
      </c>
      <c r="AL578" s="1" t="s">
        <v>643</v>
      </c>
      <c r="AM578" s="1" t="s">
        <v>2498</v>
      </c>
      <c r="AT578" s="1" t="s">
        <v>42</v>
      </c>
      <c r="AU578" s="1" t="s">
        <v>2523</v>
      </c>
      <c r="AV578" s="1" t="s">
        <v>3416</v>
      </c>
      <c r="AW578" s="1" t="s">
        <v>2604</v>
      </c>
      <c r="BG578" s="1" t="s">
        <v>42</v>
      </c>
      <c r="BH578" s="1" t="s">
        <v>2523</v>
      </c>
      <c r="BI578" s="1" t="s">
        <v>1437</v>
      </c>
      <c r="BJ578" s="1" t="s">
        <v>2852</v>
      </c>
      <c r="BK578" s="1" t="s">
        <v>42</v>
      </c>
      <c r="BL578" s="1" t="s">
        <v>2523</v>
      </c>
      <c r="BM578" s="1" t="s">
        <v>1438</v>
      </c>
      <c r="BN578" s="1" t="s">
        <v>3061</v>
      </c>
      <c r="BO578" s="1" t="s">
        <v>42</v>
      </c>
      <c r="BP578" s="1" t="s">
        <v>2523</v>
      </c>
      <c r="BQ578" s="1" t="s">
        <v>1439</v>
      </c>
      <c r="BR578" s="1" t="s">
        <v>3253</v>
      </c>
      <c r="BS578" s="1" t="s">
        <v>1440</v>
      </c>
      <c r="BT578" s="1" t="s">
        <v>3393</v>
      </c>
    </row>
    <row r="579" spans="1:31" ht="13.5" customHeight="1">
      <c r="A579" s="6" t="str">
        <f t="shared" si="36"/>
        <v>1837_옥포면_0039</v>
      </c>
      <c r="B579" s="2">
        <v>1837</v>
      </c>
      <c r="C579" s="2" t="s">
        <v>4273</v>
      </c>
      <c r="D579" s="2" t="s">
        <v>3422</v>
      </c>
      <c r="E579" s="2">
        <v>578</v>
      </c>
      <c r="F579" s="1">
        <v>3</v>
      </c>
      <c r="G579" s="1" t="s">
        <v>993</v>
      </c>
      <c r="H579" s="1" t="s">
        <v>1860</v>
      </c>
      <c r="I579" s="1">
        <v>10</v>
      </c>
      <c r="L579" s="1">
        <v>3</v>
      </c>
      <c r="M579" s="2" t="s">
        <v>3803</v>
      </c>
      <c r="N579" s="2" t="s">
        <v>3804</v>
      </c>
      <c r="T579" s="1" t="s">
        <v>4012</v>
      </c>
      <c r="U579" s="1" t="s">
        <v>67</v>
      </c>
      <c r="V579" s="1" t="s">
        <v>1927</v>
      </c>
      <c r="Y579" s="1" t="s">
        <v>1441</v>
      </c>
      <c r="Z579" s="1" t="s">
        <v>2100</v>
      </c>
      <c r="AC579" s="1">
        <v>30</v>
      </c>
      <c r="AD579" s="1" t="s">
        <v>461</v>
      </c>
      <c r="AE579" s="1" t="s">
        <v>2035</v>
      </c>
    </row>
    <row r="580" spans="1:72" ht="13.5" customHeight="1">
      <c r="A580" s="6" t="str">
        <f t="shared" si="36"/>
        <v>1837_옥포면_0039</v>
      </c>
      <c r="B580" s="2">
        <v>1837</v>
      </c>
      <c r="C580" s="2" t="s">
        <v>3933</v>
      </c>
      <c r="D580" s="2" t="s">
        <v>3422</v>
      </c>
      <c r="E580" s="2">
        <v>579</v>
      </c>
      <c r="F580" s="1">
        <v>3</v>
      </c>
      <c r="G580" s="1" t="s">
        <v>993</v>
      </c>
      <c r="H580" s="1" t="s">
        <v>1860</v>
      </c>
      <c r="I580" s="1">
        <v>10</v>
      </c>
      <c r="L580" s="1">
        <v>4</v>
      </c>
      <c r="M580" s="2" t="s">
        <v>1417</v>
      </c>
      <c r="N580" s="2" t="s">
        <v>1872</v>
      </c>
      <c r="T580" s="1" t="s">
        <v>4047</v>
      </c>
      <c r="U580" s="1" t="s">
        <v>251</v>
      </c>
      <c r="V580" s="1" t="s">
        <v>1941</v>
      </c>
      <c r="W580" s="1" t="s">
        <v>351</v>
      </c>
      <c r="X580" s="1" t="s">
        <v>1976</v>
      </c>
      <c r="Y580" s="1" t="s">
        <v>1442</v>
      </c>
      <c r="Z580" s="1" t="s">
        <v>2099</v>
      </c>
      <c r="AC580" s="1">
        <v>34</v>
      </c>
      <c r="AD580" s="1" t="s">
        <v>61</v>
      </c>
      <c r="AE580" s="1" t="s">
        <v>2404</v>
      </c>
      <c r="AJ580" s="1" t="s">
        <v>17</v>
      </c>
      <c r="AK580" s="1" t="s">
        <v>2467</v>
      </c>
      <c r="AL580" s="1" t="s">
        <v>394</v>
      </c>
      <c r="AM580" s="1" t="s">
        <v>2497</v>
      </c>
      <c r="AT580" s="1" t="s">
        <v>169</v>
      </c>
      <c r="AU580" s="1" t="s">
        <v>1929</v>
      </c>
      <c r="AV580" s="1" t="s">
        <v>862</v>
      </c>
      <c r="AW580" s="1" t="s">
        <v>2603</v>
      </c>
      <c r="BG580" s="1" t="s">
        <v>169</v>
      </c>
      <c r="BH580" s="1" t="s">
        <v>1929</v>
      </c>
      <c r="BI580" s="1" t="s">
        <v>1443</v>
      </c>
      <c r="BJ580" s="1" t="s">
        <v>2851</v>
      </c>
      <c r="BK580" s="1" t="s">
        <v>169</v>
      </c>
      <c r="BL580" s="1" t="s">
        <v>1929</v>
      </c>
      <c r="BM580" s="1" t="s">
        <v>1444</v>
      </c>
      <c r="BN580" s="1" t="s">
        <v>3060</v>
      </c>
      <c r="BO580" s="1" t="s">
        <v>169</v>
      </c>
      <c r="BP580" s="1" t="s">
        <v>1929</v>
      </c>
      <c r="BQ580" s="1" t="s">
        <v>1445</v>
      </c>
      <c r="BR580" s="1" t="s">
        <v>3252</v>
      </c>
      <c r="BS580" s="1" t="s">
        <v>149</v>
      </c>
      <c r="BT580" s="1" t="s">
        <v>2477</v>
      </c>
    </row>
    <row r="581" spans="1:31" ht="13.5" customHeight="1">
      <c r="A581" s="6" t="str">
        <f t="shared" si="36"/>
        <v>1837_옥포면_0039</v>
      </c>
      <c r="B581" s="2">
        <v>1837</v>
      </c>
      <c r="C581" s="2" t="s">
        <v>4373</v>
      </c>
      <c r="D581" s="2" t="s">
        <v>3422</v>
      </c>
      <c r="E581" s="2">
        <v>580</v>
      </c>
      <c r="F581" s="1">
        <v>3</v>
      </c>
      <c r="G581" s="1" t="s">
        <v>993</v>
      </c>
      <c r="H581" s="1" t="s">
        <v>1860</v>
      </c>
      <c r="I581" s="1">
        <v>10</v>
      </c>
      <c r="L581" s="1">
        <v>4</v>
      </c>
      <c r="M581" s="2" t="s">
        <v>1417</v>
      </c>
      <c r="N581" s="2" t="s">
        <v>1872</v>
      </c>
      <c r="S581" s="1" t="s">
        <v>111</v>
      </c>
      <c r="T581" s="1" t="s">
        <v>1916</v>
      </c>
      <c r="W581" s="1" t="s">
        <v>147</v>
      </c>
      <c r="X581" s="1" t="s">
        <v>1962</v>
      </c>
      <c r="Y581" s="1" t="s">
        <v>10</v>
      </c>
      <c r="Z581" s="1" t="s">
        <v>1981</v>
      </c>
      <c r="AC581" s="1">
        <v>74</v>
      </c>
      <c r="AD581" s="1" t="s">
        <v>519</v>
      </c>
      <c r="AE581" s="1" t="s">
        <v>2444</v>
      </c>
    </row>
    <row r="582" spans="1:72" ht="13.5" customHeight="1">
      <c r="A582" s="6" t="str">
        <f t="shared" si="36"/>
        <v>1837_옥포면_0039</v>
      </c>
      <c r="B582" s="2">
        <v>1837</v>
      </c>
      <c r="C582" s="2" t="s">
        <v>4051</v>
      </c>
      <c r="D582" s="2" t="s">
        <v>3422</v>
      </c>
      <c r="E582" s="2">
        <v>581</v>
      </c>
      <c r="F582" s="1">
        <v>3</v>
      </c>
      <c r="G582" s="1" t="s">
        <v>993</v>
      </c>
      <c r="H582" s="1" t="s">
        <v>1860</v>
      </c>
      <c r="I582" s="1">
        <v>10</v>
      </c>
      <c r="L582" s="1">
        <v>4</v>
      </c>
      <c r="M582" s="2" t="s">
        <v>1417</v>
      </c>
      <c r="N582" s="2" t="s">
        <v>1872</v>
      </c>
      <c r="S582" s="1" t="s">
        <v>48</v>
      </c>
      <c r="T582" s="1" t="s">
        <v>1911</v>
      </c>
      <c r="W582" s="1" t="s">
        <v>828</v>
      </c>
      <c r="X582" s="1" t="s">
        <v>1957</v>
      </c>
      <c r="Y582" s="1" t="s">
        <v>10</v>
      </c>
      <c r="Z582" s="1" t="s">
        <v>1981</v>
      </c>
      <c r="AC582" s="1">
        <v>34</v>
      </c>
      <c r="AD582" s="1" t="s">
        <v>61</v>
      </c>
      <c r="AE582" s="1" t="s">
        <v>2404</v>
      </c>
      <c r="AJ582" s="1" t="s">
        <v>17</v>
      </c>
      <c r="AK582" s="1" t="s">
        <v>2467</v>
      </c>
      <c r="AL582" s="1" t="s">
        <v>829</v>
      </c>
      <c r="AM582" s="1" t="s">
        <v>3471</v>
      </c>
      <c r="AT582" s="1" t="s">
        <v>169</v>
      </c>
      <c r="AU582" s="1" t="s">
        <v>1929</v>
      </c>
      <c r="AV582" s="1" t="s">
        <v>1446</v>
      </c>
      <c r="AW582" s="1" t="s">
        <v>2602</v>
      </c>
      <c r="BG582" s="1" t="s">
        <v>169</v>
      </c>
      <c r="BH582" s="1" t="s">
        <v>1929</v>
      </c>
      <c r="BI582" s="1" t="s">
        <v>1346</v>
      </c>
      <c r="BJ582" s="1" t="s">
        <v>3451</v>
      </c>
      <c r="BK582" s="1" t="s">
        <v>169</v>
      </c>
      <c r="BL582" s="1" t="s">
        <v>1929</v>
      </c>
      <c r="BM582" s="1" t="s">
        <v>1447</v>
      </c>
      <c r="BN582" s="1" t="s">
        <v>2008</v>
      </c>
      <c r="BO582" s="1" t="s">
        <v>169</v>
      </c>
      <c r="BP582" s="1" t="s">
        <v>1929</v>
      </c>
      <c r="BQ582" s="1" t="s">
        <v>1448</v>
      </c>
      <c r="BR582" s="1" t="s">
        <v>3514</v>
      </c>
      <c r="BS582" s="1" t="s">
        <v>910</v>
      </c>
      <c r="BT582" s="1" t="s">
        <v>3391</v>
      </c>
    </row>
    <row r="583" spans="1:72" ht="13.5" customHeight="1">
      <c r="A583" s="6" t="str">
        <f t="shared" si="36"/>
        <v>1837_옥포면_0039</v>
      </c>
      <c r="B583" s="2">
        <v>1837</v>
      </c>
      <c r="C583" s="2" t="s">
        <v>4017</v>
      </c>
      <c r="D583" s="2" t="s">
        <v>3422</v>
      </c>
      <c r="E583" s="2">
        <v>582</v>
      </c>
      <c r="F583" s="1">
        <v>3</v>
      </c>
      <c r="G583" s="1" t="s">
        <v>993</v>
      </c>
      <c r="H583" s="1" t="s">
        <v>1860</v>
      </c>
      <c r="I583" s="1">
        <v>10</v>
      </c>
      <c r="L583" s="1">
        <v>5</v>
      </c>
      <c r="M583" s="2" t="s">
        <v>3805</v>
      </c>
      <c r="N583" s="2" t="s">
        <v>3806</v>
      </c>
      <c r="T583" s="1" t="s">
        <v>4366</v>
      </c>
      <c r="U583" s="1" t="s">
        <v>915</v>
      </c>
      <c r="V583" s="1" t="s">
        <v>1935</v>
      </c>
      <c r="W583" s="1" t="s">
        <v>147</v>
      </c>
      <c r="X583" s="1" t="s">
        <v>1962</v>
      </c>
      <c r="Y583" s="1" t="s">
        <v>1449</v>
      </c>
      <c r="Z583" s="1" t="s">
        <v>2098</v>
      </c>
      <c r="AC583" s="1">
        <v>40</v>
      </c>
      <c r="AD583" s="1" t="s">
        <v>83</v>
      </c>
      <c r="AE583" s="1" t="s">
        <v>2423</v>
      </c>
      <c r="AJ583" s="1" t="s">
        <v>17</v>
      </c>
      <c r="AK583" s="1" t="s">
        <v>2467</v>
      </c>
      <c r="AL583" s="1" t="s">
        <v>149</v>
      </c>
      <c r="AM583" s="1" t="s">
        <v>2477</v>
      </c>
      <c r="AT583" s="1" t="s">
        <v>42</v>
      </c>
      <c r="AU583" s="1" t="s">
        <v>2523</v>
      </c>
      <c r="AV583" s="1" t="s">
        <v>487</v>
      </c>
      <c r="AW583" s="1" t="s">
        <v>2320</v>
      </c>
      <c r="BG583" s="1" t="s">
        <v>42</v>
      </c>
      <c r="BH583" s="1" t="s">
        <v>2523</v>
      </c>
      <c r="BI583" s="1" t="s">
        <v>1267</v>
      </c>
      <c r="BJ583" s="1" t="s">
        <v>2550</v>
      </c>
      <c r="BK583" s="1" t="s">
        <v>42</v>
      </c>
      <c r="BL583" s="1" t="s">
        <v>2523</v>
      </c>
      <c r="BM583" s="1" t="s">
        <v>1358</v>
      </c>
      <c r="BN583" s="1" t="s">
        <v>3018</v>
      </c>
      <c r="BO583" s="1" t="s">
        <v>42</v>
      </c>
      <c r="BP583" s="1" t="s">
        <v>2523</v>
      </c>
      <c r="BQ583" s="1" t="s">
        <v>1450</v>
      </c>
      <c r="BR583" s="1" t="s">
        <v>3221</v>
      </c>
      <c r="BS583" s="1" t="s">
        <v>47</v>
      </c>
      <c r="BT583" s="1" t="s">
        <v>2484</v>
      </c>
    </row>
    <row r="584" spans="1:33" ht="13.5" customHeight="1">
      <c r="A584" s="6" t="str">
        <f t="shared" si="36"/>
        <v>1837_옥포면_0039</v>
      </c>
      <c r="B584" s="2">
        <v>1837</v>
      </c>
      <c r="C584" s="2" t="s">
        <v>4053</v>
      </c>
      <c r="D584" s="2" t="s">
        <v>3422</v>
      </c>
      <c r="E584" s="2">
        <v>583</v>
      </c>
      <c r="F584" s="1">
        <v>3</v>
      </c>
      <c r="G584" s="1" t="s">
        <v>993</v>
      </c>
      <c r="H584" s="1" t="s">
        <v>1860</v>
      </c>
      <c r="I584" s="1">
        <v>10</v>
      </c>
      <c r="L584" s="1">
        <v>5</v>
      </c>
      <c r="M584" s="2" t="s">
        <v>3805</v>
      </c>
      <c r="N584" s="2" t="s">
        <v>3806</v>
      </c>
      <c r="S584" s="1" t="s">
        <v>111</v>
      </c>
      <c r="T584" s="1" t="s">
        <v>1916</v>
      </c>
      <c r="W584" s="1" t="s">
        <v>49</v>
      </c>
      <c r="X584" s="1" t="s">
        <v>1966</v>
      </c>
      <c r="Y584" s="1" t="s">
        <v>50</v>
      </c>
      <c r="Z584" s="1" t="s">
        <v>1995</v>
      </c>
      <c r="AF584" s="1" t="s">
        <v>287</v>
      </c>
      <c r="AG584" s="1" t="s">
        <v>1971</v>
      </c>
    </row>
    <row r="585" spans="1:72" ht="13.5" customHeight="1">
      <c r="A585" s="6" t="str">
        <f t="shared" si="36"/>
        <v>1837_옥포면_0039</v>
      </c>
      <c r="B585" s="2">
        <v>1837</v>
      </c>
      <c r="C585" s="2" t="s">
        <v>4140</v>
      </c>
      <c r="D585" s="2" t="s">
        <v>3422</v>
      </c>
      <c r="E585" s="2">
        <v>584</v>
      </c>
      <c r="F585" s="1">
        <v>3</v>
      </c>
      <c r="G585" s="1" t="s">
        <v>993</v>
      </c>
      <c r="H585" s="1" t="s">
        <v>1860</v>
      </c>
      <c r="I585" s="1">
        <v>10</v>
      </c>
      <c r="L585" s="1">
        <v>5</v>
      </c>
      <c r="M585" s="2" t="s">
        <v>3805</v>
      </c>
      <c r="N585" s="2" t="s">
        <v>3806</v>
      </c>
      <c r="S585" s="1" t="s">
        <v>48</v>
      </c>
      <c r="T585" s="1" t="s">
        <v>1911</v>
      </c>
      <c r="W585" s="1" t="s">
        <v>84</v>
      </c>
      <c r="X585" s="1" t="s">
        <v>1956</v>
      </c>
      <c r="Y585" s="1" t="s">
        <v>50</v>
      </c>
      <c r="Z585" s="1" t="s">
        <v>1995</v>
      </c>
      <c r="AC585" s="1">
        <v>28</v>
      </c>
      <c r="AD585" s="1" t="s">
        <v>446</v>
      </c>
      <c r="AE585" s="1" t="s">
        <v>2424</v>
      </c>
      <c r="AJ585" s="1" t="s">
        <v>52</v>
      </c>
      <c r="AK585" s="1" t="s">
        <v>2466</v>
      </c>
      <c r="AL585" s="1" t="s">
        <v>672</v>
      </c>
      <c r="AM585" s="1" t="s">
        <v>2470</v>
      </c>
      <c r="AT585" s="1" t="s">
        <v>4374</v>
      </c>
      <c r="AU585" s="1" t="s">
        <v>4375</v>
      </c>
      <c r="AV585" s="1" t="s">
        <v>1451</v>
      </c>
      <c r="AW585" s="1" t="s">
        <v>2601</v>
      </c>
      <c r="BG585" s="1" t="s">
        <v>42</v>
      </c>
      <c r="BH585" s="1" t="s">
        <v>2523</v>
      </c>
      <c r="BI585" s="1" t="s">
        <v>1452</v>
      </c>
      <c r="BJ585" s="1" t="s">
        <v>2850</v>
      </c>
      <c r="BK585" s="1" t="s">
        <v>42</v>
      </c>
      <c r="BL585" s="1" t="s">
        <v>2523</v>
      </c>
      <c r="BM585" s="1" t="s">
        <v>1453</v>
      </c>
      <c r="BN585" s="1" t="s">
        <v>3059</v>
      </c>
      <c r="BO585" s="1" t="s">
        <v>42</v>
      </c>
      <c r="BP585" s="1" t="s">
        <v>2523</v>
      </c>
      <c r="BQ585" s="1" t="s">
        <v>1454</v>
      </c>
      <c r="BR585" s="1" t="s">
        <v>3587</v>
      </c>
      <c r="BS585" s="1" t="s">
        <v>128</v>
      </c>
      <c r="BT585" s="1" t="s">
        <v>2472</v>
      </c>
    </row>
    <row r="586" spans="1:31" ht="13.5" customHeight="1">
      <c r="A586" s="6" t="str">
        <f t="shared" si="36"/>
        <v>1837_옥포면_0039</v>
      </c>
      <c r="B586" s="2">
        <v>1837</v>
      </c>
      <c r="C586" s="2" t="s">
        <v>4323</v>
      </c>
      <c r="D586" s="2" t="s">
        <v>3422</v>
      </c>
      <c r="E586" s="2">
        <v>585</v>
      </c>
      <c r="F586" s="1">
        <v>3</v>
      </c>
      <c r="G586" s="1" t="s">
        <v>993</v>
      </c>
      <c r="H586" s="1" t="s">
        <v>1860</v>
      </c>
      <c r="I586" s="1">
        <v>10</v>
      </c>
      <c r="L586" s="1">
        <v>5</v>
      </c>
      <c r="M586" s="2" t="s">
        <v>3805</v>
      </c>
      <c r="N586" s="2" t="s">
        <v>3806</v>
      </c>
      <c r="T586" s="1" t="s">
        <v>4368</v>
      </c>
      <c r="U586" s="1" t="s">
        <v>67</v>
      </c>
      <c r="V586" s="1" t="s">
        <v>1927</v>
      </c>
      <c r="Y586" s="1" t="s">
        <v>1455</v>
      </c>
      <c r="Z586" s="1" t="s">
        <v>2097</v>
      </c>
      <c r="AC586" s="1">
        <v>15</v>
      </c>
      <c r="AD586" s="1" t="s">
        <v>66</v>
      </c>
      <c r="AE586" s="1" t="s">
        <v>2419</v>
      </c>
    </row>
    <row r="587" spans="1:72" ht="13.5" customHeight="1">
      <c r="A587" s="6" t="str">
        <f aca="true" t="shared" si="37" ref="A587:A602">HYPERLINK("http://kyu.snu.ac.kr/sdhj/index.jsp?type=hj/GK14719_00IH_0001_0040.jpg","1837_옥포면_0040")</f>
        <v>1837_옥포면_0040</v>
      </c>
      <c r="B587" s="2">
        <v>1837</v>
      </c>
      <c r="C587" s="2" t="s">
        <v>4140</v>
      </c>
      <c r="D587" s="2" t="s">
        <v>3422</v>
      </c>
      <c r="E587" s="2">
        <v>586</v>
      </c>
      <c r="F587" s="1">
        <v>3</v>
      </c>
      <c r="G587" s="1" t="s">
        <v>993</v>
      </c>
      <c r="H587" s="1" t="s">
        <v>1860</v>
      </c>
      <c r="I587" s="1">
        <v>11</v>
      </c>
      <c r="J587" s="1" t="s">
        <v>1456</v>
      </c>
      <c r="K587" s="1" t="s">
        <v>4376</v>
      </c>
      <c r="L587" s="1">
        <v>1</v>
      </c>
      <c r="M587" s="2" t="s">
        <v>1456</v>
      </c>
      <c r="N587" s="2" t="s">
        <v>3433</v>
      </c>
      <c r="Q587" s="1" t="s">
        <v>1457</v>
      </c>
      <c r="R587" s="1" t="s">
        <v>1895</v>
      </c>
      <c r="T587" s="1" t="s">
        <v>4098</v>
      </c>
      <c r="U587" s="1" t="s">
        <v>169</v>
      </c>
      <c r="V587" s="1" t="s">
        <v>1929</v>
      </c>
      <c r="W587" s="1" t="s">
        <v>4377</v>
      </c>
      <c r="X587" s="1" t="s">
        <v>4378</v>
      </c>
      <c r="Y587" s="1" t="s">
        <v>1214</v>
      </c>
      <c r="Z587" s="1" t="s">
        <v>3447</v>
      </c>
      <c r="AC587" s="1">
        <v>30</v>
      </c>
      <c r="AD587" s="1" t="s">
        <v>267</v>
      </c>
      <c r="AE587" s="1" t="s">
        <v>2416</v>
      </c>
      <c r="AJ587" s="1" t="s">
        <v>17</v>
      </c>
      <c r="AK587" s="1" t="s">
        <v>2467</v>
      </c>
      <c r="AL587" s="1" t="s">
        <v>1190</v>
      </c>
      <c r="AM587" s="1" t="s">
        <v>2496</v>
      </c>
      <c r="AT587" s="1" t="s">
        <v>169</v>
      </c>
      <c r="AU587" s="1" t="s">
        <v>1929</v>
      </c>
      <c r="AV587" s="1" t="s">
        <v>1458</v>
      </c>
      <c r="AW587" s="1" t="s">
        <v>2600</v>
      </c>
      <c r="BG587" s="1" t="s">
        <v>169</v>
      </c>
      <c r="BH587" s="1" t="s">
        <v>1929</v>
      </c>
      <c r="BI587" s="1" t="s">
        <v>1192</v>
      </c>
      <c r="BJ587" s="1" t="s">
        <v>2849</v>
      </c>
      <c r="BK587" s="1" t="s">
        <v>169</v>
      </c>
      <c r="BL587" s="1" t="s">
        <v>1929</v>
      </c>
      <c r="BM587" s="1" t="s">
        <v>1193</v>
      </c>
      <c r="BN587" s="1" t="s">
        <v>3058</v>
      </c>
      <c r="BO587" s="1" t="s">
        <v>169</v>
      </c>
      <c r="BP587" s="1" t="s">
        <v>1929</v>
      </c>
      <c r="BQ587" s="1" t="s">
        <v>1459</v>
      </c>
      <c r="BR587" s="1" t="s">
        <v>3251</v>
      </c>
      <c r="BS587" s="1" t="s">
        <v>180</v>
      </c>
      <c r="BT587" s="1" t="s">
        <v>3392</v>
      </c>
    </row>
    <row r="588" spans="1:72" ht="13.5" customHeight="1">
      <c r="A588" s="6" t="str">
        <f t="shared" si="37"/>
        <v>1837_옥포면_0040</v>
      </c>
      <c r="B588" s="2">
        <v>1837</v>
      </c>
      <c r="C588" s="2" t="s">
        <v>4341</v>
      </c>
      <c r="D588" s="2" t="s">
        <v>3422</v>
      </c>
      <c r="E588" s="2">
        <v>587</v>
      </c>
      <c r="F588" s="1">
        <v>3</v>
      </c>
      <c r="G588" s="1" t="s">
        <v>993</v>
      </c>
      <c r="H588" s="1" t="s">
        <v>1860</v>
      </c>
      <c r="I588" s="1">
        <v>11</v>
      </c>
      <c r="L588" s="1">
        <v>1</v>
      </c>
      <c r="M588" s="2" t="s">
        <v>1456</v>
      </c>
      <c r="N588" s="2" t="s">
        <v>3433</v>
      </c>
      <c r="S588" s="1" t="s">
        <v>48</v>
      </c>
      <c r="T588" s="1" t="s">
        <v>1911</v>
      </c>
      <c r="W588" s="1" t="s">
        <v>94</v>
      </c>
      <c r="X588" s="1" t="s">
        <v>4100</v>
      </c>
      <c r="Y588" s="1" t="s">
        <v>10</v>
      </c>
      <c r="Z588" s="1" t="s">
        <v>1981</v>
      </c>
      <c r="AC588" s="1">
        <v>33</v>
      </c>
      <c r="AD588" s="1" t="s">
        <v>159</v>
      </c>
      <c r="AE588" s="1" t="s">
        <v>2433</v>
      </c>
      <c r="AJ588" s="1" t="s">
        <v>17</v>
      </c>
      <c r="AK588" s="1" t="s">
        <v>2467</v>
      </c>
      <c r="AL588" s="1" t="s">
        <v>100</v>
      </c>
      <c r="AM588" s="1" t="s">
        <v>3468</v>
      </c>
      <c r="AT588" s="1" t="s">
        <v>169</v>
      </c>
      <c r="AU588" s="1" t="s">
        <v>1929</v>
      </c>
      <c r="AV588" s="1" t="s">
        <v>1460</v>
      </c>
      <c r="AW588" s="1" t="s">
        <v>2599</v>
      </c>
      <c r="BG588" s="1" t="s">
        <v>169</v>
      </c>
      <c r="BH588" s="1" t="s">
        <v>1929</v>
      </c>
      <c r="BI588" s="1" t="s">
        <v>1461</v>
      </c>
      <c r="BJ588" s="1" t="s">
        <v>2164</v>
      </c>
      <c r="BK588" s="1" t="s">
        <v>169</v>
      </c>
      <c r="BL588" s="1" t="s">
        <v>1929</v>
      </c>
      <c r="BM588" s="1" t="s">
        <v>1462</v>
      </c>
      <c r="BN588" s="1" t="s">
        <v>2532</v>
      </c>
      <c r="BO588" s="1" t="s">
        <v>169</v>
      </c>
      <c r="BP588" s="1" t="s">
        <v>1929</v>
      </c>
      <c r="BQ588" s="1" t="s">
        <v>1463</v>
      </c>
      <c r="BR588" s="1" t="s">
        <v>3250</v>
      </c>
      <c r="BS588" s="1" t="s">
        <v>784</v>
      </c>
      <c r="BT588" s="1" t="s">
        <v>2478</v>
      </c>
    </row>
    <row r="589" spans="1:31" ht="13.5" customHeight="1">
      <c r="A589" s="6" t="str">
        <f t="shared" si="37"/>
        <v>1837_옥포면_0040</v>
      </c>
      <c r="B589" s="2">
        <v>1837</v>
      </c>
      <c r="C589" s="2" t="s">
        <v>3963</v>
      </c>
      <c r="D589" s="2" t="s">
        <v>3422</v>
      </c>
      <c r="E589" s="2">
        <v>588</v>
      </c>
      <c r="F589" s="1">
        <v>3</v>
      </c>
      <c r="G589" s="1" t="s">
        <v>993</v>
      </c>
      <c r="H589" s="1" t="s">
        <v>1860</v>
      </c>
      <c r="I589" s="1">
        <v>11</v>
      </c>
      <c r="L589" s="1">
        <v>1</v>
      </c>
      <c r="M589" s="2" t="s">
        <v>1456</v>
      </c>
      <c r="N589" s="2" t="s">
        <v>3433</v>
      </c>
      <c r="S589" s="1" t="s">
        <v>1464</v>
      </c>
      <c r="T589" s="1" t="s">
        <v>1921</v>
      </c>
      <c r="W589" s="1" t="s">
        <v>161</v>
      </c>
      <c r="X589" s="1" t="s">
        <v>1955</v>
      </c>
      <c r="Y589" s="1" t="s">
        <v>10</v>
      </c>
      <c r="Z589" s="1" t="s">
        <v>1981</v>
      </c>
      <c r="AC589" s="1">
        <v>43</v>
      </c>
      <c r="AD589" s="1" t="s">
        <v>222</v>
      </c>
      <c r="AE589" s="1" t="s">
        <v>2412</v>
      </c>
    </row>
    <row r="590" spans="1:31" ht="13.5" customHeight="1">
      <c r="A590" s="6" t="str">
        <f t="shared" si="37"/>
        <v>1837_옥포면_0040</v>
      </c>
      <c r="B590" s="2">
        <v>1837</v>
      </c>
      <c r="C590" s="2" t="s">
        <v>4050</v>
      </c>
      <c r="D590" s="2" t="s">
        <v>3422</v>
      </c>
      <c r="E590" s="2">
        <v>589</v>
      </c>
      <c r="F590" s="1">
        <v>3</v>
      </c>
      <c r="G590" s="1" t="s">
        <v>993</v>
      </c>
      <c r="H590" s="1" t="s">
        <v>1860</v>
      </c>
      <c r="I590" s="1">
        <v>11</v>
      </c>
      <c r="L590" s="1">
        <v>1</v>
      </c>
      <c r="M590" s="2" t="s">
        <v>1456</v>
      </c>
      <c r="N590" s="2" t="s">
        <v>3433</v>
      </c>
      <c r="S590" s="1" t="s">
        <v>315</v>
      </c>
      <c r="T590" s="1" t="s">
        <v>1913</v>
      </c>
      <c r="AC590" s="1">
        <v>11</v>
      </c>
      <c r="AD590" s="1" t="s">
        <v>215</v>
      </c>
      <c r="AE590" s="1" t="s">
        <v>2408</v>
      </c>
    </row>
    <row r="591" spans="1:72" ht="13.5" customHeight="1">
      <c r="A591" s="6" t="str">
        <f t="shared" si="37"/>
        <v>1837_옥포면_0040</v>
      </c>
      <c r="B591" s="2">
        <v>1837</v>
      </c>
      <c r="C591" s="2" t="s">
        <v>4050</v>
      </c>
      <c r="D591" s="2" t="s">
        <v>3422</v>
      </c>
      <c r="E591" s="2">
        <v>590</v>
      </c>
      <c r="F591" s="1">
        <v>3</v>
      </c>
      <c r="G591" s="1" t="s">
        <v>993</v>
      </c>
      <c r="H591" s="1" t="s">
        <v>1860</v>
      </c>
      <c r="I591" s="1">
        <v>11</v>
      </c>
      <c r="L591" s="1">
        <v>2</v>
      </c>
      <c r="M591" s="2" t="s">
        <v>3807</v>
      </c>
      <c r="N591" s="2" t="s">
        <v>3808</v>
      </c>
      <c r="T591" s="1" t="s">
        <v>4379</v>
      </c>
      <c r="U591" s="1" t="s">
        <v>37</v>
      </c>
      <c r="V591" s="1" t="s">
        <v>1928</v>
      </c>
      <c r="W591" s="1" t="s">
        <v>224</v>
      </c>
      <c r="X591" s="1" t="s">
        <v>1954</v>
      </c>
      <c r="Y591" s="1" t="s">
        <v>1128</v>
      </c>
      <c r="Z591" s="1" t="s">
        <v>2096</v>
      </c>
      <c r="AC591" s="1">
        <v>50</v>
      </c>
      <c r="AD591" s="1" t="s">
        <v>199</v>
      </c>
      <c r="AE591" s="1" t="s">
        <v>2413</v>
      </c>
      <c r="AJ591" s="1" t="s">
        <v>17</v>
      </c>
      <c r="AK591" s="1" t="s">
        <v>2467</v>
      </c>
      <c r="AL591" s="1" t="s">
        <v>139</v>
      </c>
      <c r="AM591" s="1" t="s">
        <v>2468</v>
      </c>
      <c r="AT591" s="1" t="s">
        <v>42</v>
      </c>
      <c r="AU591" s="1" t="s">
        <v>2523</v>
      </c>
      <c r="AV591" s="1" t="s">
        <v>1465</v>
      </c>
      <c r="AW591" s="1" t="s">
        <v>3454</v>
      </c>
      <c r="BG591" s="1" t="s">
        <v>42</v>
      </c>
      <c r="BH591" s="1" t="s">
        <v>2523</v>
      </c>
      <c r="BI591" s="1" t="s">
        <v>1466</v>
      </c>
      <c r="BJ591" s="1" t="s">
        <v>2848</v>
      </c>
      <c r="BK591" s="1" t="s">
        <v>42</v>
      </c>
      <c r="BL591" s="1" t="s">
        <v>2523</v>
      </c>
      <c r="BM591" s="1" t="s">
        <v>1467</v>
      </c>
      <c r="BN591" s="1" t="s">
        <v>3057</v>
      </c>
      <c r="BO591" s="1" t="s">
        <v>42</v>
      </c>
      <c r="BP591" s="1" t="s">
        <v>2523</v>
      </c>
      <c r="BQ591" s="1" t="s">
        <v>1468</v>
      </c>
      <c r="BR591" s="1" t="s">
        <v>4380</v>
      </c>
      <c r="BS591" s="1" t="s">
        <v>1133</v>
      </c>
      <c r="BT591" s="1" t="s">
        <v>2485</v>
      </c>
    </row>
    <row r="592" spans="1:72" ht="13.5" customHeight="1">
      <c r="A592" s="6" t="str">
        <f t="shared" si="37"/>
        <v>1837_옥포면_0040</v>
      </c>
      <c r="B592" s="2">
        <v>1837</v>
      </c>
      <c r="C592" s="2" t="s">
        <v>4381</v>
      </c>
      <c r="D592" s="2" t="s">
        <v>3422</v>
      </c>
      <c r="E592" s="2">
        <v>591</v>
      </c>
      <c r="F592" s="1">
        <v>3</v>
      </c>
      <c r="G592" s="1" t="s">
        <v>993</v>
      </c>
      <c r="H592" s="1" t="s">
        <v>1860</v>
      </c>
      <c r="I592" s="1">
        <v>11</v>
      </c>
      <c r="L592" s="1">
        <v>2</v>
      </c>
      <c r="M592" s="2" t="s">
        <v>3807</v>
      </c>
      <c r="N592" s="2" t="s">
        <v>3808</v>
      </c>
      <c r="S592" s="1" t="s">
        <v>48</v>
      </c>
      <c r="T592" s="1" t="s">
        <v>1911</v>
      </c>
      <c r="W592" s="1" t="s">
        <v>75</v>
      </c>
      <c r="X592" s="1" t="s">
        <v>1975</v>
      </c>
      <c r="Y592" s="1" t="s">
        <v>50</v>
      </c>
      <c r="Z592" s="1" t="s">
        <v>1995</v>
      </c>
      <c r="AC592" s="1">
        <v>50</v>
      </c>
      <c r="AD592" s="1" t="s">
        <v>199</v>
      </c>
      <c r="AE592" s="1" t="s">
        <v>2413</v>
      </c>
      <c r="AJ592" s="1" t="s">
        <v>17</v>
      </c>
      <c r="AK592" s="1" t="s">
        <v>2467</v>
      </c>
      <c r="AL592" s="1" t="s">
        <v>76</v>
      </c>
      <c r="AM592" s="1" t="s">
        <v>2494</v>
      </c>
      <c r="AT592" s="1" t="s">
        <v>42</v>
      </c>
      <c r="AU592" s="1" t="s">
        <v>2523</v>
      </c>
      <c r="AV592" s="1" t="s">
        <v>1469</v>
      </c>
      <c r="AW592" s="1" t="s">
        <v>2598</v>
      </c>
      <c r="BG592" s="1" t="s">
        <v>42</v>
      </c>
      <c r="BH592" s="1" t="s">
        <v>2523</v>
      </c>
      <c r="BI592" s="1" t="s">
        <v>1470</v>
      </c>
      <c r="BJ592" s="1" t="s">
        <v>2847</v>
      </c>
      <c r="BK592" s="1" t="s">
        <v>42</v>
      </c>
      <c r="BL592" s="1" t="s">
        <v>2523</v>
      </c>
      <c r="BM592" s="1" t="s">
        <v>1471</v>
      </c>
      <c r="BN592" s="1" t="s">
        <v>3056</v>
      </c>
      <c r="BO592" s="1" t="s">
        <v>42</v>
      </c>
      <c r="BP592" s="1" t="s">
        <v>2523</v>
      </c>
      <c r="BQ592" s="1" t="s">
        <v>1472</v>
      </c>
      <c r="BR592" s="1" t="s">
        <v>3498</v>
      </c>
      <c r="BS592" s="1" t="s">
        <v>135</v>
      </c>
      <c r="BT592" s="1" t="s">
        <v>2489</v>
      </c>
    </row>
    <row r="593" spans="1:31" ht="13.5" customHeight="1">
      <c r="A593" s="6" t="str">
        <f t="shared" si="37"/>
        <v>1837_옥포면_0040</v>
      </c>
      <c r="B593" s="2">
        <v>1837</v>
      </c>
      <c r="C593" s="2" t="s">
        <v>3933</v>
      </c>
      <c r="D593" s="2" t="s">
        <v>3422</v>
      </c>
      <c r="E593" s="2">
        <v>592</v>
      </c>
      <c r="F593" s="1">
        <v>3</v>
      </c>
      <c r="G593" s="1" t="s">
        <v>993</v>
      </c>
      <c r="H593" s="1" t="s">
        <v>1860</v>
      </c>
      <c r="I593" s="1">
        <v>11</v>
      </c>
      <c r="L593" s="1">
        <v>2</v>
      </c>
      <c r="M593" s="2" t="s">
        <v>3807</v>
      </c>
      <c r="N593" s="2" t="s">
        <v>3808</v>
      </c>
      <c r="S593" s="1" t="s">
        <v>59</v>
      </c>
      <c r="T593" s="1" t="s">
        <v>1912</v>
      </c>
      <c r="U593" s="1" t="s">
        <v>37</v>
      </c>
      <c r="V593" s="1" t="s">
        <v>1928</v>
      </c>
      <c r="Y593" s="1" t="s">
        <v>1473</v>
      </c>
      <c r="Z593" s="1" t="s">
        <v>2095</v>
      </c>
      <c r="AA593" s="1" t="s">
        <v>1474</v>
      </c>
      <c r="AB593" s="1" t="s">
        <v>2315</v>
      </c>
      <c r="AC593" s="1">
        <v>22</v>
      </c>
      <c r="AD593" s="1" t="s">
        <v>290</v>
      </c>
      <c r="AE593" s="1" t="s">
        <v>2411</v>
      </c>
    </row>
    <row r="594" spans="1:31" ht="13.5" customHeight="1">
      <c r="A594" s="6" t="str">
        <f t="shared" si="37"/>
        <v>1837_옥포면_0040</v>
      </c>
      <c r="B594" s="2">
        <v>1837</v>
      </c>
      <c r="C594" s="2" t="s">
        <v>4127</v>
      </c>
      <c r="D594" s="2" t="s">
        <v>3422</v>
      </c>
      <c r="E594" s="2">
        <v>593</v>
      </c>
      <c r="F594" s="1">
        <v>3</v>
      </c>
      <c r="G594" s="1" t="s">
        <v>993</v>
      </c>
      <c r="H594" s="1" t="s">
        <v>1860</v>
      </c>
      <c r="I594" s="1">
        <v>11</v>
      </c>
      <c r="L594" s="1">
        <v>2</v>
      </c>
      <c r="M594" s="2" t="s">
        <v>3807</v>
      </c>
      <c r="N594" s="2" t="s">
        <v>3808</v>
      </c>
      <c r="T594" s="1" t="s">
        <v>4382</v>
      </c>
      <c r="U594" s="1" t="s">
        <v>67</v>
      </c>
      <c r="V594" s="1" t="s">
        <v>1927</v>
      </c>
      <c r="Y594" s="1" t="s">
        <v>1475</v>
      </c>
      <c r="Z594" s="1" t="s">
        <v>2094</v>
      </c>
      <c r="AC594" s="1">
        <v>14</v>
      </c>
      <c r="AD594" s="1" t="s">
        <v>519</v>
      </c>
      <c r="AE594" s="1" t="s">
        <v>2444</v>
      </c>
    </row>
    <row r="595" spans="1:72" ht="13.5" customHeight="1">
      <c r="A595" s="6" t="str">
        <f t="shared" si="37"/>
        <v>1837_옥포면_0040</v>
      </c>
      <c r="B595" s="2">
        <v>1837</v>
      </c>
      <c r="C595" s="2" t="s">
        <v>4127</v>
      </c>
      <c r="D595" s="2" t="s">
        <v>3422</v>
      </c>
      <c r="E595" s="2">
        <v>594</v>
      </c>
      <c r="F595" s="1">
        <v>3</v>
      </c>
      <c r="G595" s="1" t="s">
        <v>993</v>
      </c>
      <c r="H595" s="1" t="s">
        <v>1860</v>
      </c>
      <c r="I595" s="1">
        <v>11</v>
      </c>
      <c r="L595" s="1">
        <v>3</v>
      </c>
      <c r="M595" s="2" t="s">
        <v>3809</v>
      </c>
      <c r="N595" s="2" t="s">
        <v>3810</v>
      </c>
      <c r="Q595" s="1" t="s">
        <v>1476</v>
      </c>
      <c r="R595" s="1" t="s">
        <v>1894</v>
      </c>
      <c r="T595" s="1" t="s">
        <v>4104</v>
      </c>
      <c r="W595" s="1" t="s">
        <v>4383</v>
      </c>
      <c r="X595" s="1" t="s">
        <v>4384</v>
      </c>
      <c r="Y595" s="1" t="s">
        <v>1477</v>
      </c>
      <c r="Z595" s="1" t="s">
        <v>2093</v>
      </c>
      <c r="AC595" s="1">
        <v>30</v>
      </c>
      <c r="AD595" s="1" t="s">
        <v>461</v>
      </c>
      <c r="AE595" s="1" t="s">
        <v>2035</v>
      </c>
      <c r="AJ595" s="1" t="s">
        <v>17</v>
      </c>
      <c r="AK595" s="1" t="s">
        <v>2467</v>
      </c>
      <c r="AL595" s="1" t="s">
        <v>1478</v>
      </c>
      <c r="AM595" s="1" t="s">
        <v>2495</v>
      </c>
      <c r="AT595" s="1" t="s">
        <v>169</v>
      </c>
      <c r="AU595" s="1" t="s">
        <v>1929</v>
      </c>
      <c r="AV595" s="1" t="s">
        <v>1479</v>
      </c>
      <c r="AW595" s="1" t="s">
        <v>2587</v>
      </c>
      <c r="BG595" s="1" t="s">
        <v>169</v>
      </c>
      <c r="BH595" s="1" t="s">
        <v>1929</v>
      </c>
      <c r="BI595" s="1" t="s">
        <v>1160</v>
      </c>
      <c r="BJ595" s="1" t="s">
        <v>2822</v>
      </c>
      <c r="BK595" s="1" t="s">
        <v>169</v>
      </c>
      <c r="BL595" s="1" t="s">
        <v>1929</v>
      </c>
      <c r="BM595" s="1" t="s">
        <v>962</v>
      </c>
      <c r="BN595" s="1" t="s">
        <v>2909</v>
      </c>
      <c r="BO595" s="1" t="s">
        <v>169</v>
      </c>
      <c r="BP595" s="1" t="s">
        <v>1929</v>
      </c>
      <c r="BQ595" s="1" t="s">
        <v>1480</v>
      </c>
      <c r="BR595" s="1" t="s">
        <v>3573</v>
      </c>
      <c r="BS595" s="1" t="s">
        <v>58</v>
      </c>
      <c r="BT595" s="1" t="s">
        <v>2461</v>
      </c>
    </row>
    <row r="596" spans="1:72" ht="13.5" customHeight="1">
      <c r="A596" s="6" t="str">
        <f t="shared" si="37"/>
        <v>1837_옥포면_0040</v>
      </c>
      <c r="B596" s="2">
        <v>1837</v>
      </c>
      <c r="C596" s="2" t="s">
        <v>4385</v>
      </c>
      <c r="D596" s="2" t="s">
        <v>3422</v>
      </c>
      <c r="E596" s="2">
        <v>595</v>
      </c>
      <c r="F596" s="1">
        <v>3</v>
      </c>
      <c r="G596" s="1" t="s">
        <v>993</v>
      </c>
      <c r="H596" s="1" t="s">
        <v>1860</v>
      </c>
      <c r="I596" s="1">
        <v>11</v>
      </c>
      <c r="L596" s="1">
        <v>3</v>
      </c>
      <c r="M596" s="2" t="s">
        <v>3809</v>
      </c>
      <c r="N596" s="2" t="s">
        <v>3810</v>
      </c>
      <c r="S596" s="1" t="s">
        <v>48</v>
      </c>
      <c r="T596" s="1" t="s">
        <v>1911</v>
      </c>
      <c r="W596" s="1" t="s">
        <v>88</v>
      </c>
      <c r="X596" s="1" t="s">
        <v>4386</v>
      </c>
      <c r="Y596" s="1" t="s">
        <v>10</v>
      </c>
      <c r="Z596" s="1" t="s">
        <v>1981</v>
      </c>
      <c r="AC596" s="1">
        <v>31</v>
      </c>
      <c r="AD596" s="1" t="s">
        <v>267</v>
      </c>
      <c r="AE596" s="1" t="s">
        <v>2416</v>
      </c>
      <c r="AJ596" s="1" t="s">
        <v>17</v>
      </c>
      <c r="AK596" s="1" t="s">
        <v>2467</v>
      </c>
      <c r="AL596" s="1" t="s">
        <v>58</v>
      </c>
      <c r="AM596" s="1" t="s">
        <v>2461</v>
      </c>
      <c r="AT596" s="1" t="s">
        <v>169</v>
      </c>
      <c r="AU596" s="1" t="s">
        <v>1929</v>
      </c>
      <c r="AV596" s="1" t="s">
        <v>1481</v>
      </c>
      <c r="AW596" s="1" t="s">
        <v>2597</v>
      </c>
      <c r="BG596" s="1" t="s">
        <v>169</v>
      </c>
      <c r="BH596" s="1" t="s">
        <v>1929</v>
      </c>
      <c r="BI596" s="1" t="s">
        <v>1482</v>
      </c>
      <c r="BJ596" s="1" t="s">
        <v>2846</v>
      </c>
      <c r="BK596" s="1" t="s">
        <v>169</v>
      </c>
      <c r="BL596" s="1" t="s">
        <v>1929</v>
      </c>
      <c r="BM596" s="1" t="s">
        <v>960</v>
      </c>
      <c r="BN596" s="1" t="s">
        <v>2216</v>
      </c>
      <c r="BO596" s="1" t="s">
        <v>169</v>
      </c>
      <c r="BP596" s="1" t="s">
        <v>1929</v>
      </c>
      <c r="BQ596" s="1" t="s">
        <v>1483</v>
      </c>
      <c r="BR596" s="1" t="s">
        <v>3483</v>
      </c>
      <c r="BS596" s="1" t="s">
        <v>95</v>
      </c>
      <c r="BT596" s="1" t="s">
        <v>2510</v>
      </c>
    </row>
    <row r="597" spans="1:72" ht="13.5" customHeight="1">
      <c r="A597" s="6" t="str">
        <f t="shared" si="37"/>
        <v>1837_옥포면_0040</v>
      </c>
      <c r="B597" s="2">
        <v>1837</v>
      </c>
      <c r="C597" s="2" t="s">
        <v>4329</v>
      </c>
      <c r="D597" s="2" t="s">
        <v>3422</v>
      </c>
      <c r="E597" s="2">
        <v>596</v>
      </c>
      <c r="F597" s="1">
        <v>3</v>
      </c>
      <c r="G597" s="1" t="s">
        <v>993</v>
      </c>
      <c r="H597" s="1" t="s">
        <v>1860</v>
      </c>
      <c r="I597" s="1">
        <v>11</v>
      </c>
      <c r="L597" s="1">
        <v>4</v>
      </c>
      <c r="M597" s="2" t="s">
        <v>3811</v>
      </c>
      <c r="N597" s="2" t="s">
        <v>3812</v>
      </c>
      <c r="T597" s="1" t="s">
        <v>4052</v>
      </c>
      <c r="U597" s="1" t="s">
        <v>37</v>
      </c>
      <c r="V597" s="1" t="s">
        <v>1928</v>
      </c>
      <c r="W597" s="1" t="s">
        <v>798</v>
      </c>
      <c r="X597" s="1" t="s">
        <v>1967</v>
      </c>
      <c r="Y597" s="1" t="s">
        <v>412</v>
      </c>
      <c r="Z597" s="1" t="s">
        <v>2092</v>
      </c>
      <c r="AC597" s="1">
        <v>45</v>
      </c>
      <c r="AD597" s="1" t="s">
        <v>640</v>
      </c>
      <c r="AE597" s="1" t="s">
        <v>2402</v>
      </c>
      <c r="AJ597" s="1" t="s">
        <v>17</v>
      </c>
      <c r="AK597" s="1" t="s">
        <v>2467</v>
      </c>
      <c r="AL597" s="1" t="s">
        <v>1098</v>
      </c>
      <c r="AM597" s="1" t="s">
        <v>2481</v>
      </c>
      <c r="AT597" s="1" t="s">
        <v>42</v>
      </c>
      <c r="AU597" s="1" t="s">
        <v>2523</v>
      </c>
      <c r="AV597" s="1" t="s">
        <v>1484</v>
      </c>
      <c r="AW597" s="1" t="s">
        <v>2596</v>
      </c>
      <c r="BG597" s="1" t="s">
        <v>42</v>
      </c>
      <c r="BH597" s="1" t="s">
        <v>2523</v>
      </c>
      <c r="BI597" s="1" t="s">
        <v>1485</v>
      </c>
      <c r="BJ597" s="1" t="s">
        <v>2845</v>
      </c>
      <c r="BK597" s="1" t="s">
        <v>42</v>
      </c>
      <c r="BL597" s="1" t="s">
        <v>2523</v>
      </c>
      <c r="BM597" s="1" t="s">
        <v>1486</v>
      </c>
      <c r="BN597" s="1" t="s">
        <v>3055</v>
      </c>
      <c r="BO597" s="1" t="s">
        <v>42</v>
      </c>
      <c r="BP597" s="1" t="s">
        <v>2523</v>
      </c>
      <c r="BQ597" s="1" t="s">
        <v>1487</v>
      </c>
      <c r="BR597" s="1" t="s">
        <v>3249</v>
      </c>
      <c r="BS597" s="1" t="s">
        <v>58</v>
      </c>
      <c r="BT597" s="1" t="s">
        <v>2461</v>
      </c>
    </row>
    <row r="598" spans="1:72" ht="13.5" customHeight="1">
      <c r="A598" s="6" t="str">
        <f t="shared" si="37"/>
        <v>1837_옥포면_0040</v>
      </c>
      <c r="B598" s="2">
        <v>1837</v>
      </c>
      <c r="C598" s="2" t="s">
        <v>4387</v>
      </c>
      <c r="D598" s="2" t="s">
        <v>3422</v>
      </c>
      <c r="E598" s="2">
        <v>597</v>
      </c>
      <c r="F598" s="1">
        <v>3</v>
      </c>
      <c r="G598" s="1" t="s">
        <v>993</v>
      </c>
      <c r="H598" s="1" t="s">
        <v>1860</v>
      </c>
      <c r="I598" s="1">
        <v>11</v>
      </c>
      <c r="L598" s="1">
        <v>4</v>
      </c>
      <c r="M598" s="2" t="s">
        <v>3811</v>
      </c>
      <c r="N598" s="2" t="s">
        <v>3812</v>
      </c>
      <c r="S598" s="1" t="s">
        <v>48</v>
      </c>
      <c r="T598" s="1" t="s">
        <v>1911</v>
      </c>
      <c r="W598" s="1" t="s">
        <v>224</v>
      </c>
      <c r="X598" s="1" t="s">
        <v>1954</v>
      </c>
      <c r="Y598" s="1" t="s">
        <v>50</v>
      </c>
      <c r="Z598" s="1" t="s">
        <v>1995</v>
      </c>
      <c r="AC598" s="1">
        <v>45</v>
      </c>
      <c r="AD598" s="1" t="s">
        <v>640</v>
      </c>
      <c r="AE598" s="1" t="s">
        <v>2402</v>
      </c>
      <c r="AJ598" s="1" t="s">
        <v>52</v>
      </c>
      <c r="AK598" s="1" t="s">
        <v>2466</v>
      </c>
      <c r="AL598" s="1" t="s">
        <v>139</v>
      </c>
      <c r="AM598" s="1" t="s">
        <v>2468</v>
      </c>
      <c r="AT598" s="1" t="s">
        <v>37</v>
      </c>
      <c r="AU598" s="1" t="s">
        <v>1928</v>
      </c>
      <c r="AV598" s="1" t="s">
        <v>3417</v>
      </c>
      <c r="AW598" s="1" t="s">
        <v>3455</v>
      </c>
      <c r="BG598" s="1" t="s">
        <v>42</v>
      </c>
      <c r="BH598" s="1" t="s">
        <v>2523</v>
      </c>
      <c r="BI598" s="1" t="s">
        <v>1488</v>
      </c>
      <c r="BJ598" s="1" t="s">
        <v>2589</v>
      </c>
      <c r="BK598" s="1" t="s">
        <v>42</v>
      </c>
      <c r="BL598" s="1" t="s">
        <v>2523</v>
      </c>
      <c r="BM598" s="1" t="s">
        <v>1000</v>
      </c>
      <c r="BN598" s="1" t="s">
        <v>2834</v>
      </c>
      <c r="BO598" s="1" t="s">
        <v>42</v>
      </c>
      <c r="BP598" s="1" t="s">
        <v>2523</v>
      </c>
      <c r="BQ598" s="1" t="s">
        <v>1489</v>
      </c>
      <c r="BR598" s="1" t="s">
        <v>3196</v>
      </c>
      <c r="BS598" s="1" t="s">
        <v>1260</v>
      </c>
      <c r="BT598" s="1" t="s">
        <v>2492</v>
      </c>
    </row>
    <row r="599" spans="1:31" ht="13.5" customHeight="1">
      <c r="A599" s="6" t="str">
        <f t="shared" si="37"/>
        <v>1837_옥포면_0040</v>
      </c>
      <c r="B599" s="2">
        <v>1837</v>
      </c>
      <c r="C599" s="2" t="s">
        <v>3948</v>
      </c>
      <c r="D599" s="2" t="s">
        <v>3422</v>
      </c>
      <c r="E599" s="2">
        <v>598</v>
      </c>
      <c r="F599" s="1">
        <v>3</v>
      </c>
      <c r="G599" s="1" t="s">
        <v>993</v>
      </c>
      <c r="H599" s="1" t="s">
        <v>1860</v>
      </c>
      <c r="I599" s="1">
        <v>11</v>
      </c>
      <c r="L599" s="1">
        <v>4</v>
      </c>
      <c r="M599" s="2" t="s">
        <v>3811</v>
      </c>
      <c r="N599" s="2" t="s">
        <v>3812</v>
      </c>
      <c r="S599" s="1" t="s">
        <v>59</v>
      </c>
      <c r="T599" s="1" t="s">
        <v>1912</v>
      </c>
      <c r="U599" s="1" t="s">
        <v>37</v>
      </c>
      <c r="V599" s="1" t="s">
        <v>1928</v>
      </c>
      <c r="Y599" s="1" t="s">
        <v>1490</v>
      </c>
      <c r="Z599" s="1" t="s">
        <v>2091</v>
      </c>
      <c r="AC599" s="1">
        <v>21</v>
      </c>
      <c r="AD599" s="1" t="s">
        <v>125</v>
      </c>
      <c r="AE599" s="1" t="s">
        <v>2405</v>
      </c>
    </row>
    <row r="600" spans="1:33" ht="13.5" customHeight="1">
      <c r="A600" s="6" t="str">
        <f t="shared" si="37"/>
        <v>1837_옥포면_0040</v>
      </c>
      <c r="B600" s="2">
        <v>1837</v>
      </c>
      <c r="C600" s="2" t="s">
        <v>4053</v>
      </c>
      <c r="D600" s="2" t="s">
        <v>3422</v>
      </c>
      <c r="E600" s="2">
        <v>599</v>
      </c>
      <c r="F600" s="1">
        <v>3</v>
      </c>
      <c r="G600" s="1" t="s">
        <v>993</v>
      </c>
      <c r="H600" s="1" t="s">
        <v>1860</v>
      </c>
      <c r="I600" s="1">
        <v>11</v>
      </c>
      <c r="L600" s="1">
        <v>4</v>
      </c>
      <c r="M600" s="2" t="s">
        <v>3811</v>
      </c>
      <c r="N600" s="2" t="s">
        <v>3812</v>
      </c>
      <c r="S600" s="1" t="s">
        <v>62</v>
      </c>
      <c r="T600" s="1" t="s">
        <v>1917</v>
      </c>
      <c r="W600" s="1" t="s">
        <v>88</v>
      </c>
      <c r="X600" s="1" t="s">
        <v>4196</v>
      </c>
      <c r="Y600" s="1" t="s">
        <v>50</v>
      </c>
      <c r="Z600" s="1" t="s">
        <v>1995</v>
      </c>
      <c r="AC600" s="1">
        <v>24</v>
      </c>
      <c r="AD600" s="1" t="s">
        <v>89</v>
      </c>
      <c r="AE600" s="1" t="s">
        <v>2409</v>
      </c>
      <c r="AF600" s="1" t="s">
        <v>338</v>
      </c>
      <c r="AG600" s="1" t="s">
        <v>2455</v>
      </c>
    </row>
    <row r="601" spans="1:31" ht="13.5" customHeight="1">
      <c r="A601" s="6" t="str">
        <f t="shared" si="37"/>
        <v>1837_옥포면_0040</v>
      </c>
      <c r="B601" s="2">
        <v>1837</v>
      </c>
      <c r="C601" s="2" t="s">
        <v>4053</v>
      </c>
      <c r="D601" s="2" t="s">
        <v>3422</v>
      </c>
      <c r="E601" s="2">
        <v>600</v>
      </c>
      <c r="F601" s="1">
        <v>3</v>
      </c>
      <c r="G601" s="1" t="s">
        <v>993</v>
      </c>
      <c r="H601" s="1" t="s">
        <v>1860</v>
      </c>
      <c r="I601" s="1">
        <v>11</v>
      </c>
      <c r="L601" s="1">
        <v>4</v>
      </c>
      <c r="M601" s="2" t="s">
        <v>3811</v>
      </c>
      <c r="N601" s="2" t="s">
        <v>3812</v>
      </c>
      <c r="T601" s="1" t="s">
        <v>4054</v>
      </c>
      <c r="U601" s="1" t="s">
        <v>67</v>
      </c>
      <c r="V601" s="1" t="s">
        <v>1927</v>
      </c>
      <c r="Y601" s="1" t="s">
        <v>1491</v>
      </c>
      <c r="Z601" s="1" t="s">
        <v>2090</v>
      </c>
      <c r="AC601" s="1">
        <v>34</v>
      </c>
      <c r="AD601" s="1" t="s">
        <v>61</v>
      </c>
      <c r="AE601" s="1" t="s">
        <v>2404</v>
      </c>
    </row>
    <row r="602" spans="1:72" ht="13.5" customHeight="1">
      <c r="A602" s="6" t="str">
        <f t="shared" si="37"/>
        <v>1837_옥포면_0040</v>
      </c>
      <c r="B602" s="2">
        <v>1837</v>
      </c>
      <c r="C602" s="2" t="s">
        <v>4359</v>
      </c>
      <c r="D602" s="2" t="s">
        <v>3422</v>
      </c>
      <c r="E602" s="2">
        <v>601</v>
      </c>
      <c r="F602" s="1">
        <v>3</v>
      </c>
      <c r="G602" s="1" t="s">
        <v>993</v>
      </c>
      <c r="H602" s="1" t="s">
        <v>1860</v>
      </c>
      <c r="I602" s="1">
        <v>11</v>
      </c>
      <c r="L602" s="1">
        <v>5</v>
      </c>
      <c r="M602" s="2" t="s">
        <v>4388</v>
      </c>
      <c r="N602" s="2" t="s">
        <v>3813</v>
      </c>
      <c r="T602" s="1" t="s">
        <v>4251</v>
      </c>
      <c r="U602" s="1" t="s">
        <v>37</v>
      </c>
      <c r="V602" s="1" t="s">
        <v>1928</v>
      </c>
      <c r="W602" s="1" t="s">
        <v>224</v>
      </c>
      <c r="X602" s="1" t="s">
        <v>1954</v>
      </c>
      <c r="Y602" s="1" t="s">
        <v>4389</v>
      </c>
      <c r="Z602" s="1" t="s">
        <v>4390</v>
      </c>
      <c r="AC602" s="1">
        <v>37</v>
      </c>
      <c r="AD602" s="1" t="s">
        <v>163</v>
      </c>
      <c r="AE602" s="1" t="s">
        <v>2427</v>
      </c>
      <c r="AJ602" s="1" t="s">
        <v>17</v>
      </c>
      <c r="AK602" s="1" t="s">
        <v>2467</v>
      </c>
      <c r="AL602" s="1" t="s">
        <v>139</v>
      </c>
      <c r="AM602" s="1" t="s">
        <v>2468</v>
      </c>
      <c r="AT602" s="1" t="s">
        <v>42</v>
      </c>
      <c r="AU602" s="1" t="s">
        <v>2523</v>
      </c>
      <c r="AV602" s="1" t="s">
        <v>1492</v>
      </c>
      <c r="AW602" s="1" t="s">
        <v>2273</v>
      </c>
      <c r="BG602" s="1" t="s">
        <v>42</v>
      </c>
      <c r="BH602" s="1" t="s">
        <v>2523</v>
      </c>
      <c r="BI602" s="1" t="s">
        <v>1493</v>
      </c>
      <c r="BJ602" s="1" t="s">
        <v>4391</v>
      </c>
      <c r="BK602" s="1" t="s">
        <v>42</v>
      </c>
      <c r="BL602" s="1" t="s">
        <v>2523</v>
      </c>
      <c r="BM602" s="1" t="s">
        <v>1494</v>
      </c>
      <c r="BN602" s="1" t="s">
        <v>3054</v>
      </c>
      <c r="BO602" s="1" t="s">
        <v>42</v>
      </c>
      <c r="BP602" s="1" t="s">
        <v>2523</v>
      </c>
      <c r="BQ602" s="1" t="s">
        <v>1495</v>
      </c>
      <c r="BR602" s="1" t="s">
        <v>3248</v>
      </c>
      <c r="BS602" s="1" t="s">
        <v>672</v>
      </c>
      <c r="BT602" s="1" t="s">
        <v>2470</v>
      </c>
    </row>
    <row r="603" spans="1:72" ht="13.5" customHeight="1">
      <c r="A603" s="6" t="str">
        <f aca="true" t="shared" si="38" ref="A603:A616">HYPERLINK("http://kyu.snu.ac.kr/sdhj/index.jsp?type=hj/GK14719_00IH_0001_0041.jpg","1837_옥포면_0041")</f>
        <v>1837_옥포면_0041</v>
      </c>
      <c r="B603" s="2">
        <v>1837</v>
      </c>
      <c r="C603" s="2" t="s">
        <v>4200</v>
      </c>
      <c r="D603" s="2" t="s">
        <v>3422</v>
      </c>
      <c r="E603" s="2">
        <v>602</v>
      </c>
      <c r="F603" s="1">
        <v>3</v>
      </c>
      <c r="G603" s="1" t="s">
        <v>993</v>
      </c>
      <c r="H603" s="1" t="s">
        <v>1860</v>
      </c>
      <c r="I603" s="1">
        <v>11</v>
      </c>
      <c r="L603" s="1">
        <v>5</v>
      </c>
      <c r="M603" s="2" t="s">
        <v>4388</v>
      </c>
      <c r="N603" s="2" t="s">
        <v>3813</v>
      </c>
      <c r="S603" s="1" t="s">
        <v>48</v>
      </c>
      <c r="T603" s="1" t="s">
        <v>1911</v>
      </c>
      <c r="W603" s="1" t="s">
        <v>94</v>
      </c>
      <c r="X603" s="1" t="s">
        <v>4252</v>
      </c>
      <c r="Y603" s="1" t="s">
        <v>50</v>
      </c>
      <c r="Z603" s="1" t="s">
        <v>1995</v>
      </c>
      <c r="AC603" s="1">
        <v>37</v>
      </c>
      <c r="AD603" s="1" t="s">
        <v>163</v>
      </c>
      <c r="AE603" s="1" t="s">
        <v>2427</v>
      </c>
      <c r="AJ603" s="1" t="s">
        <v>52</v>
      </c>
      <c r="AK603" s="1" t="s">
        <v>2466</v>
      </c>
      <c r="AL603" s="1" t="s">
        <v>100</v>
      </c>
      <c r="AM603" s="1" t="s">
        <v>3468</v>
      </c>
      <c r="AT603" s="1" t="s">
        <v>42</v>
      </c>
      <c r="AU603" s="1" t="s">
        <v>2523</v>
      </c>
      <c r="AV603" s="1" t="s">
        <v>1496</v>
      </c>
      <c r="AW603" s="1" t="s">
        <v>2595</v>
      </c>
      <c r="BG603" s="1" t="s">
        <v>42</v>
      </c>
      <c r="BH603" s="1" t="s">
        <v>2523</v>
      </c>
      <c r="BI603" s="1" t="s">
        <v>1497</v>
      </c>
      <c r="BJ603" s="1" t="s">
        <v>2844</v>
      </c>
      <c r="BK603" s="1" t="s">
        <v>42</v>
      </c>
      <c r="BL603" s="1" t="s">
        <v>2523</v>
      </c>
      <c r="BM603" s="1" t="s">
        <v>1498</v>
      </c>
      <c r="BN603" s="1" t="s">
        <v>3053</v>
      </c>
      <c r="BO603" s="1" t="s">
        <v>42</v>
      </c>
      <c r="BP603" s="1" t="s">
        <v>2523</v>
      </c>
      <c r="BQ603" s="1" t="s">
        <v>1499</v>
      </c>
      <c r="BR603" s="1" t="s">
        <v>3503</v>
      </c>
      <c r="BS603" s="1" t="s">
        <v>910</v>
      </c>
      <c r="BT603" s="1" t="s">
        <v>3391</v>
      </c>
    </row>
    <row r="604" spans="1:31" ht="13.5" customHeight="1">
      <c r="A604" s="6" t="str">
        <f t="shared" si="38"/>
        <v>1837_옥포면_0041</v>
      </c>
      <c r="B604" s="2">
        <v>1837</v>
      </c>
      <c r="C604" s="2" t="s">
        <v>3900</v>
      </c>
      <c r="D604" s="2" t="s">
        <v>3422</v>
      </c>
      <c r="E604" s="2">
        <v>603</v>
      </c>
      <c r="F604" s="1">
        <v>3</v>
      </c>
      <c r="G604" s="1" t="s">
        <v>993</v>
      </c>
      <c r="H604" s="1" t="s">
        <v>1860</v>
      </c>
      <c r="I604" s="1">
        <v>11</v>
      </c>
      <c r="L604" s="1">
        <v>5</v>
      </c>
      <c r="M604" s="2" t="s">
        <v>4388</v>
      </c>
      <c r="N604" s="2" t="s">
        <v>3813</v>
      </c>
      <c r="T604" s="1" t="s">
        <v>4254</v>
      </c>
      <c r="U604" s="1" t="s">
        <v>67</v>
      </c>
      <c r="V604" s="1" t="s">
        <v>1927</v>
      </c>
      <c r="Y604" s="1" t="s">
        <v>1500</v>
      </c>
      <c r="Z604" s="1" t="s">
        <v>2089</v>
      </c>
      <c r="AC604" s="1">
        <v>17</v>
      </c>
      <c r="AD604" s="1" t="s">
        <v>400</v>
      </c>
      <c r="AE604" s="1" t="s">
        <v>2410</v>
      </c>
    </row>
    <row r="605" spans="1:72" ht="13.5" customHeight="1">
      <c r="A605" s="6" t="str">
        <f t="shared" si="38"/>
        <v>1837_옥포면_0041</v>
      </c>
      <c r="B605" s="2">
        <v>1837</v>
      </c>
      <c r="C605" s="2" t="s">
        <v>4253</v>
      </c>
      <c r="D605" s="2" t="s">
        <v>3422</v>
      </c>
      <c r="E605" s="2">
        <v>604</v>
      </c>
      <c r="F605" s="1">
        <v>3</v>
      </c>
      <c r="G605" s="1" t="s">
        <v>993</v>
      </c>
      <c r="H605" s="1" t="s">
        <v>1860</v>
      </c>
      <c r="I605" s="1">
        <v>12</v>
      </c>
      <c r="J605" s="1" t="s">
        <v>3418</v>
      </c>
      <c r="K605" s="1" t="s">
        <v>1871</v>
      </c>
      <c r="L605" s="1">
        <v>1</v>
      </c>
      <c r="M605" s="2" t="s">
        <v>3814</v>
      </c>
      <c r="N605" s="2" t="s">
        <v>3815</v>
      </c>
      <c r="O605" s="1" t="s">
        <v>6</v>
      </c>
      <c r="P605" s="1" t="s">
        <v>1888</v>
      </c>
      <c r="T605" s="1" t="s">
        <v>3935</v>
      </c>
      <c r="U605" s="1" t="s">
        <v>37</v>
      </c>
      <c r="V605" s="1" t="s">
        <v>1928</v>
      </c>
      <c r="W605" s="1" t="s">
        <v>75</v>
      </c>
      <c r="X605" s="1" t="s">
        <v>1975</v>
      </c>
      <c r="Y605" s="1" t="s">
        <v>739</v>
      </c>
      <c r="Z605" s="1" t="s">
        <v>2088</v>
      </c>
      <c r="AC605" s="1">
        <v>29</v>
      </c>
      <c r="AD605" s="1" t="s">
        <v>421</v>
      </c>
      <c r="AE605" s="1" t="s">
        <v>2398</v>
      </c>
      <c r="AJ605" s="1" t="s">
        <v>17</v>
      </c>
      <c r="AK605" s="1" t="s">
        <v>2467</v>
      </c>
      <c r="AL605" s="1" t="s">
        <v>76</v>
      </c>
      <c r="AM605" s="1" t="s">
        <v>2494</v>
      </c>
      <c r="AT605" s="1" t="s">
        <v>42</v>
      </c>
      <c r="AU605" s="1" t="s">
        <v>2523</v>
      </c>
      <c r="AV605" s="1" t="s">
        <v>1379</v>
      </c>
      <c r="AW605" s="1" t="s">
        <v>2008</v>
      </c>
      <c r="BG605" s="1" t="s">
        <v>1501</v>
      </c>
      <c r="BH605" s="1" t="s">
        <v>2777</v>
      </c>
      <c r="BI605" s="1" t="s">
        <v>1502</v>
      </c>
      <c r="BJ605" s="1" t="s">
        <v>2843</v>
      </c>
      <c r="BK605" s="1" t="s">
        <v>42</v>
      </c>
      <c r="BL605" s="1" t="s">
        <v>2523</v>
      </c>
      <c r="BM605" s="1" t="s">
        <v>1381</v>
      </c>
      <c r="BN605" s="1" t="s">
        <v>2506</v>
      </c>
      <c r="BO605" s="1" t="s">
        <v>42</v>
      </c>
      <c r="BP605" s="1" t="s">
        <v>2523</v>
      </c>
      <c r="BQ605" s="1" t="s">
        <v>1382</v>
      </c>
      <c r="BR605" s="1" t="s">
        <v>3247</v>
      </c>
      <c r="BS605" s="1" t="s">
        <v>1383</v>
      </c>
      <c r="BT605" s="1" t="s">
        <v>3390</v>
      </c>
    </row>
    <row r="606" spans="1:72" ht="13.5" customHeight="1">
      <c r="A606" s="6" t="str">
        <f t="shared" si="38"/>
        <v>1837_옥포면_0041</v>
      </c>
      <c r="B606" s="2">
        <v>1837</v>
      </c>
      <c r="C606" s="2" t="s">
        <v>4165</v>
      </c>
      <c r="D606" s="2" t="s">
        <v>3422</v>
      </c>
      <c r="E606" s="2">
        <v>605</v>
      </c>
      <c r="F606" s="1">
        <v>3</v>
      </c>
      <c r="G606" s="1" t="s">
        <v>993</v>
      </c>
      <c r="H606" s="1" t="s">
        <v>1860</v>
      </c>
      <c r="I606" s="1">
        <v>12</v>
      </c>
      <c r="L606" s="1">
        <v>1</v>
      </c>
      <c r="M606" s="2" t="s">
        <v>3814</v>
      </c>
      <c r="N606" s="2" t="s">
        <v>3815</v>
      </c>
      <c r="S606" s="1" t="s">
        <v>48</v>
      </c>
      <c r="T606" s="1" t="s">
        <v>1911</v>
      </c>
      <c r="W606" s="1" t="s">
        <v>94</v>
      </c>
      <c r="X606" s="1" t="s">
        <v>4299</v>
      </c>
      <c r="Y606" s="1" t="s">
        <v>50</v>
      </c>
      <c r="Z606" s="1" t="s">
        <v>1995</v>
      </c>
      <c r="AC606" s="1">
        <v>34</v>
      </c>
      <c r="AD606" s="1" t="s">
        <v>61</v>
      </c>
      <c r="AE606" s="1" t="s">
        <v>2404</v>
      </c>
      <c r="AJ606" s="1" t="s">
        <v>17</v>
      </c>
      <c r="AK606" s="1" t="s">
        <v>2467</v>
      </c>
      <c r="AL606" s="1" t="s">
        <v>100</v>
      </c>
      <c r="AM606" s="1" t="s">
        <v>3468</v>
      </c>
      <c r="AT606" s="1" t="s">
        <v>42</v>
      </c>
      <c r="AU606" s="1" t="s">
        <v>2523</v>
      </c>
      <c r="AV606" s="1" t="s">
        <v>1503</v>
      </c>
      <c r="AW606" s="1" t="s">
        <v>2594</v>
      </c>
      <c r="BG606" s="1" t="s">
        <v>42</v>
      </c>
      <c r="BH606" s="1" t="s">
        <v>2523</v>
      </c>
      <c r="BI606" s="1" t="s">
        <v>1504</v>
      </c>
      <c r="BJ606" s="1" t="s">
        <v>2842</v>
      </c>
      <c r="BK606" s="1" t="s">
        <v>42</v>
      </c>
      <c r="BL606" s="1" t="s">
        <v>2523</v>
      </c>
      <c r="BM606" s="1" t="s">
        <v>570</v>
      </c>
      <c r="BN606" s="1" t="s">
        <v>3052</v>
      </c>
      <c r="BO606" s="1" t="s">
        <v>42</v>
      </c>
      <c r="BP606" s="1" t="s">
        <v>2523</v>
      </c>
      <c r="BQ606" s="1" t="s">
        <v>1505</v>
      </c>
      <c r="BR606" s="1" t="s">
        <v>3516</v>
      </c>
      <c r="BS606" s="1" t="s">
        <v>714</v>
      </c>
      <c r="BT606" s="1" t="s">
        <v>3389</v>
      </c>
    </row>
    <row r="607" spans="1:31" ht="13.5" customHeight="1">
      <c r="A607" s="6" t="str">
        <f t="shared" si="38"/>
        <v>1837_옥포면_0041</v>
      </c>
      <c r="B607" s="2">
        <v>1837</v>
      </c>
      <c r="C607" s="2" t="s">
        <v>3917</v>
      </c>
      <c r="D607" s="2" t="s">
        <v>3422</v>
      </c>
      <c r="E607" s="2">
        <v>606</v>
      </c>
      <c r="F607" s="1">
        <v>3</v>
      </c>
      <c r="G607" s="1" t="s">
        <v>993</v>
      </c>
      <c r="H607" s="1" t="s">
        <v>1860</v>
      </c>
      <c r="I607" s="1">
        <v>12</v>
      </c>
      <c r="L607" s="1">
        <v>1</v>
      </c>
      <c r="M607" s="2" t="s">
        <v>3814</v>
      </c>
      <c r="N607" s="2" t="s">
        <v>3815</v>
      </c>
      <c r="T607" s="1" t="s">
        <v>3939</v>
      </c>
      <c r="U607" s="1" t="s">
        <v>67</v>
      </c>
      <c r="V607" s="1" t="s">
        <v>1927</v>
      </c>
      <c r="Y607" s="1" t="s">
        <v>1262</v>
      </c>
      <c r="Z607" s="1" t="s">
        <v>2087</v>
      </c>
      <c r="AC607" s="1">
        <v>16</v>
      </c>
      <c r="AD607" s="1" t="s">
        <v>353</v>
      </c>
      <c r="AE607" s="1" t="s">
        <v>2399</v>
      </c>
    </row>
    <row r="608" spans="1:72" ht="13.5" customHeight="1">
      <c r="A608" s="6" t="str">
        <f t="shared" si="38"/>
        <v>1837_옥포면_0041</v>
      </c>
      <c r="B608" s="2">
        <v>1837</v>
      </c>
      <c r="C608" s="2" t="s">
        <v>3938</v>
      </c>
      <c r="D608" s="2" t="s">
        <v>3422</v>
      </c>
      <c r="E608" s="2">
        <v>607</v>
      </c>
      <c r="F608" s="1">
        <v>3</v>
      </c>
      <c r="G608" s="1" t="s">
        <v>993</v>
      </c>
      <c r="H608" s="1" t="s">
        <v>1860</v>
      </c>
      <c r="I608" s="1">
        <v>12</v>
      </c>
      <c r="L608" s="1">
        <v>2</v>
      </c>
      <c r="M608" s="2" t="s">
        <v>3816</v>
      </c>
      <c r="N608" s="2" t="s">
        <v>3817</v>
      </c>
      <c r="T608" s="1" t="s">
        <v>3958</v>
      </c>
      <c r="U608" s="1" t="s">
        <v>475</v>
      </c>
      <c r="V608" s="1" t="s">
        <v>1940</v>
      </c>
      <c r="W608" s="1" t="s">
        <v>272</v>
      </c>
      <c r="X608" s="1" t="s">
        <v>1970</v>
      </c>
      <c r="Y608" s="1" t="s">
        <v>1506</v>
      </c>
      <c r="Z608" s="1" t="s">
        <v>2012</v>
      </c>
      <c r="AC608" s="1">
        <v>65</v>
      </c>
      <c r="AD608" s="1" t="s">
        <v>357</v>
      </c>
      <c r="AE608" s="1" t="s">
        <v>2445</v>
      </c>
      <c r="AJ608" s="1" t="s">
        <v>17</v>
      </c>
      <c r="AK608" s="1" t="s">
        <v>2467</v>
      </c>
      <c r="AL608" s="1" t="s">
        <v>273</v>
      </c>
      <c r="AM608" s="1" t="s">
        <v>2493</v>
      </c>
      <c r="AT608" s="1" t="s">
        <v>241</v>
      </c>
      <c r="AU608" s="1" t="s">
        <v>2524</v>
      </c>
      <c r="AV608" s="1" t="s">
        <v>1507</v>
      </c>
      <c r="AW608" s="1" t="s">
        <v>2593</v>
      </c>
      <c r="BG608" s="1" t="s">
        <v>241</v>
      </c>
      <c r="BH608" s="1" t="s">
        <v>2524</v>
      </c>
      <c r="BI608" s="1" t="s">
        <v>1312</v>
      </c>
      <c r="BJ608" s="1" t="s">
        <v>2136</v>
      </c>
      <c r="BK608" s="1" t="s">
        <v>241</v>
      </c>
      <c r="BL608" s="1" t="s">
        <v>2524</v>
      </c>
      <c r="BM608" s="1" t="s">
        <v>1508</v>
      </c>
      <c r="BN608" s="1" t="s">
        <v>3051</v>
      </c>
      <c r="BO608" s="1" t="s">
        <v>241</v>
      </c>
      <c r="BP608" s="1" t="s">
        <v>2524</v>
      </c>
      <c r="BQ608" s="1" t="s">
        <v>1509</v>
      </c>
      <c r="BR608" s="1" t="s">
        <v>3246</v>
      </c>
      <c r="BS608" s="1" t="s">
        <v>220</v>
      </c>
      <c r="BT608" s="1" t="s">
        <v>2479</v>
      </c>
    </row>
    <row r="609" spans="1:33" ht="13.5" customHeight="1">
      <c r="A609" s="6" t="str">
        <f t="shared" si="38"/>
        <v>1837_옥포면_0041</v>
      </c>
      <c r="B609" s="2">
        <v>1837</v>
      </c>
      <c r="C609" s="2" t="s">
        <v>4276</v>
      </c>
      <c r="D609" s="2" t="s">
        <v>3422</v>
      </c>
      <c r="E609" s="2">
        <v>608</v>
      </c>
      <c r="F609" s="1">
        <v>3</v>
      </c>
      <c r="G609" s="1" t="s">
        <v>993</v>
      </c>
      <c r="H609" s="1" t="s">
        <v>1860</v>
      </c>
      <c r="I609" s="1">
        <v>12</v>
      </c>
      <c r="L609" s="1">
        <v>2</v>
      </c>
      <c r="M609" s="2" t="s">
        <v>3816</v>
      </c>
      <c r="N609" s="2" t="s">
        <v>3817</v>
      </c>
      <c r="S609" s="1" t="s">
        <v>48</v>
      </c>
      <c r="T609" s="1" t="s">
        <v>1911</v>
      </c>
      <c r="W609" s="1" t="s">
        <v>1510</v>
      </c>
      <c r="X609" s="1" t="s">
        <v>1974</v>
      </c>
      <c r="Y609" s="1" t="s">
        <v>246</v>
      </c>
      <c r="Z609" s="1" t="s">
        <v>2027</v>
      </c>
      <c r="AF609" s="1" t="s">
        <v>287</v>
      </c>
      <c r="AG609" s="1" t="s">
        <v>1971</v>
      </c>
    </row>
    <row r="610" spans="1:31" ht="13.5" customHeight="1">
      <c r="A610" s="6" t="str">
        <f t="shared" si="38"/>
        <v>1837_옥포면_0041</v>
      </c>
      <c r="B610" s="2">
        <v>1837</v>
      </c>
      <c r="C610" s="2" t="s">
        <v>3964</v>
      </c>
      <c r="D610" s="2" t="s">
        <v>3422</v>
      </c>
      <c r="E610" s="2">
        <v>609</v>
      </c>
      <c r="F610" s="1">
        <v>3</v>
      </c>
      <c r="G610" s="1" t="s">
        <v>993</v>
      </c>
      <c r="H610" s="1" t="s">
        <v>1860</v>
      </c>
      <c r="I610" s="1">
        <v>12</v>
      </c>
      <c r="L610" s="1">
        <v>2</v>
      </c>
      <c r="M610" s="2" t="s">
        <v>3816</v>
      </c>
      <c r="N610" s="2" t="s">
        <v>3817</v>
      </c>
      <c r="S610" s="1" t="s">
        <v>59</v>
      </c>
      <c r="T610" s="1" t="s">
        <v>1912</v>
      </c>
      <c r="U610" s="1" t="s">
        <v>1511</v>
      </c>
      <c r="V610" s="1" t="s">
        <v>1939</v>
      </c>
      <c r="Y610" s="1" t="s">
        <v>1512</v>
      </c>
      <c r="Z610" s="1" t="s">
        <v>2086</v>
      </c>
      <c r="AC610" s="1">
        <v>36</v>
      </c>
      <c r="AD610" s="1" t="s">
        <v>516</v>
      </c>
      <c r="AE610" s="1" t="s">
        <v>2055</v>
      </c>
    </row>
    <row r="611" spans="1:31" ht="13.5" customHeight="1">
      <c r="A611" s="6" t="str">
        <f t="shared" si="38"/>
        <v>1837_옥포면_0041</v>
      </c>
      <c r="B611" s="2">
        <v>1837</v>
      </c>
      <c r="C611" s="2" t="s">
        <v>4178</v>
      </c>
      <c r="D611" s="2" t="s">
        <v>3422</v>
      </c>
      <c r="E611" s="2">
        <v>610</v>
      </c>
      <c r="F611" s="1">
        <v>3</v>
      </c>
      <c r="G611" s="1" t="s">
        <v>993</v>
      </c>
      <c r="H611" s="1" t="s">
        <v>1860</v>
      </c>
      <c r="I611" s="1">
        <v>12</v>
      </c>
      <c r="L611" s="1">
        <v>2</v>
      </c>
      <c r="M611" s="2" t="s">
        <v>3816</v>
      </c>
      <c r="N611" s="2" t="s">
        <v>3817</v>
      </c>
      <c r="S611" s="1" t="s">
        <v>62</v>
      </c>
      <c r="T611" s="1" t="s">
        <v>1917</v>
      </c>
      <c r="W611" s="1" t="s">
        <v>88</v>
      </c>
      <c r="X611" s="1" t="s">
        <v>4392</v>
      </c>
      <c r="Y611" s="1" t="s">
        <v>246</v>
      </c>
      <c r="Z611" s="1" t="s">
        <v>2027</v>
      </c>
      <c r="AC611" s="1">
        <v>36</v>
      </c>
      <c r="AD611" s="1" t="s">
        <v>516</v>
      </c>
      <c r="AE611" s="1" t="s">
        <v>2055</v>
      </c>
    </row>
    <row r="612" spans="1:72" ht="13.5" customHeight="1">
      <c r="A612" s="6" t="str">
        <f t="shared" si="38"/>
        <v>1837_옥포면_0041</v>
      </c>
      <c r="B612" s="2">
        <v>1837</v>
      </c>
      <c r="C612" s="2" t="s">
        <v>3964</v>
      </c>
      <c r="D612" s="2" t="s">
        <v>3422</v>
      </c>
      <c r="E612" s="2">
        <v>611</v>
      </c>
      <c r="F612" s="1">
        <v>3</v>
      </c>
      <c r="G612" s="1" t="s">
        <v>993</v>
      </c>
      <c r="H612" s="1" t="s">
        <v>1860</v>
      </c>
      <c r="I612" s="1">
        <v>12</v>
      </c>
      <c r="L612" s="1">
        <v>3</v>
      </c>
      <c r="M612" s="2" t="s">
        <v>3818</v>
      </c>
      <c r="N612" s="2" t="s">
        <v>3819</v>
      </c>
      <c r="Q612" s="1" t="s">
        <v>1513</v>
      </c>
      <c r="R612" s="1" t="s">
        <v>1893</v>
      </c>
      <c r="T612" s="1" t="s">
        <v>4291</v>
      </c>
      <c r="U612" s="1" t="s">
        <v>169</v>
      </c>
      <c r="V612" s="1" t="s">
        <v>1929</v>
      </c>
      <c r="W612" s="1" t="s">
        <v>4393</v>
      </c>
      <c r="X612" s="1" t="s">
        <v>4394</v>
      </c>
      <c r="Y612" s="1" t="s">
        <v>1514</v>
      </c>
      <c r="Z612" s="1" t="s">
        <v>2085</v>
      </c>
      <c r="AC612" s="1">
        <v>34</v>
      </c>
      <c r="AD612" s="1" t="s">
        <v>61</v>
      </c>
      <c r="AE612" s="1" t="s">
        <v>2404</v>
      </c>
      <c r="AJ612" s="1" t="s">
        <v>17</v>
      </c>
      <c r="AK612" s="1" t="s">
        <v>2467</v>
      </c>
      <c r="AL612" s="1" t="s">
        <v>784</v>
      </c>
      <c r="AM612" s="1" t="s">
        <v>2478</v>
      </c>
      <c r="AT612" s="1" t="s">
        <v>169</v>
      </c>
      <c r="AU612" s="1" t="s">
        <v>1929</v>
      </c>
      <c r="AV612" s="1" t="s">
        <v>1170</v>
      </c>
      <c r="AW612" s="1" t="s">
        <v>2572</v>
      </c>
      <c r="BG612" s="1" t="s">
        <v>169</v>
      </c>
      <c r="BH612" s="1" t="s">
        <v>1929</v>
      </c>
      <c r="BI612" s="1" t="s">
        <v>1515</v>
      </c>
      <c r="BJ612" s="1" t="s">
        <v>2801</v>
      </c>
      <c r="BK612" s="1" t="s">
        <v>169</v>
      </c>
      <c r="BL612" s="1" t="s">
        <v>1929</v>
      </c>
      <c r="BM612" s="1" t="s">
        <v>1037</v>
      </c>
      <c r="BN612" s="1" t="s">
        <v>2797</v>
      </c>
      <c r="BO612" s="1" t="s">
        <v>169</v>
      </c>
      <c r="BP612" s="1" t="s">
        <v>1929</v>
      </c>
      <c r="BQ612" s="1" t="s">
        <v>1516</v>
      </c>
      <c r="BR612" s="1" t="s">
        <v>3230</v>
      </c>
      <c r="BS612" s="1" t="s">
        <v>133</v>
      </c>
      <c r="BT612" s="1" t="s">
        <v>2480</v>
      </c>
    </row>
    <row r="613" spans="1:33" ht="13.5" customHeight="1">
      <c r="A613" s="6" t="str">
        <f t="shared" si="38"/>
        <v>1837_옥포면_0041</v>
      </c>
      <c r="B613" s="2">
        <v>1837</v>
      </c>
      <c r="C613" s="2" t="s">
        <v>3917</v>
      </c>
      <c r="D613" s="2" t="s">
        <v>3422</v>
      </c>
      <c r="E613" s="2">
        <v>612</v>
      </c>
      <c r="F613" s="1">
        <v>3</v>
      </c>
      <c r="G613" s="1" t="s">
        <v>993</v>
      </c>
      <c r="H613" s="1" t="s">
        <v>1860</v>
      </c>
      <c r="I613" s="1">
        <v>12</v>
      </c>
      <c r="L613" s="1">
        <v>3</v>
      </c>
      <c r="M613" s="2" t="s">
        <v>3818</v>
      </c>
      <c r="N613" s="2" t="s">
        <v>3819</v>
      </c>
      <c r="S613" s="1" t="s">
        <v>111</v>
      </c>
      <c r="T613" s="1" t="s">
        <v>1916</v>
      </c>
      <c r="W613" s="1" t="s">
        <v>63</v>
      </c>
      <c r="X613" s="1" t="s">
        <v>1965</v>
      </c>
      <c r="Y613" s="1" t="s">
        <v>10</v>
      </c>
      <c r="Z613" s="1" t="s">
        <v>1981</v>
      </c>
      <c r="AF613" s="1" t="s">
        <v>287</v>
      </c>
      <c r="AG613" s="1" t="s">
        <v>1971</v>
      </c>
    </row>
    <row r="614" spans="1:72" ht="13.5" customHeight="1">
      <c r="A614" s="6" t="str">
        <f t="shared" si="38"/>
        <v>1837_옥포면_0041</v>
      </c>
      <c r="B614" s="2">
        <v>1837</v>
      </c>
      <c r="C614" s="2" t="s">
        <v>4230</v>
      </c>
      <c r="D614" s="2" t="s">
        <v>3422</v>
      </c>
      <c r="E614" s="2">
        <v>613</v>
      </c>
      <c r="F614" s="1">
        <v>3</v>
      </c>
      <c r="G614" s="1" t="s">
        <v>993</v>
      </c>
      <c r="H614" s="1" t="s">
        <v>1860</v>
      </c>
      <c r="I614" s="1">
        <v>12</v>
      </c>
      <c r="L614" s="1">
        <v>3</v>
      </c>
      <c r="M614" s="2" t="s">
        <v>3818</v>
      </c>
      <c r="N614" s="2" t="s">
        <v>3819</v>
      </c>
      <c r="S614" s="1" t="s">
        <v>48</v>
      </c>
      <c r="T614" s="1" t="s">
        <v>1911</v>
      </c>
      <c r="W614" s="1" t="s">
        <v>221</v>
      </c>
      <c r="X614" s="1" t="s">
        <v>1964</v>
      </c>
      <c r="Y614" s="1" t="s">
        <v>10</v>
      </c>
      <c r="Z614" s="1" t="s">
        <v>1981</v>
      </c>
      <c r="AC614" s="1">
        <v>34</v>
      </c>
      <c r="AD614" s="1" t="s">
        <v>61</v>
      </c>
      <c r="AE614" s="1" t="s">
        <v>2404</v>
      </c>
      <c r="AJ614" s="1" t="s">
        <v>17</v>
      </c>
      <c r="AK614" s="1" t="s">
        <v>2467</v>
      </c>
      <c r="AL614" s="1" t="s">
        <v>220</v>
      </c>
      <c r="AM614" s="1" t="s">
        <v>2479</v>
      </c>
      <c r="AT614" s="1" t="s">
        <v>169</v>
      </c>
      <c r="AU614" s="1" t="s">
        <v>1929</v>
      </c>
      <c r="AV614" s="1" t="s">
        <v>1517</v>
      </c>
      <c r="AW614" s="1" t="s">
        <v>2592</v>
      </c>
      <c r="BG614" s="1" t="s">
        <v>169</v>
      </c>
      <c r="BH614" s="1" t="s">
        <v>1929</v>
      </c>
      <c r="BI614" s="1" t="s">
        <v>1518</v>
      </c>
      <c r="BJ614" s="1" t="s">
        <v>2841</v>
      </c>
      <c r="BK614" s="1" t="s">
        <v>169</v>
      </c>
      <c r="BL614" s="1" t="s">
        <v>1929</v>
      </c>
      <c r="BM614" s="1" t="s">
        <v>1519</v>
      </c>
      <c r="BN614" s="1" t="s">
        <v>3050</v>
      </c>
      <c r="BO614" s="1" t="s">
        <v>169</v>
      </c>
      <c r="BP614" s="1" t="s">
        <v>1929</v>
      </c>
      <c r="BQ614" s="1" t="s">
        <v>1520</v>
      </c>
      <c r="BR614" s="1" t="s">
        <v>3245</v>
      </c>
      <c r="BS614" s="1" t="s">
        <v>841</v>
      </c>
      <c r="BT614" s="1" t="s">
        <v>3473</v>
      </c>
    </row>
    <row r="615" spans="1:31" ht="13.5" customHeight="1">
      <c r="A615" s="6" t="str">
        <f t="shared" si="38"/>
        <v>1837_옥포면_0041</v>
      </c>
      <c r="B615" s="2">
        <v>1837</v>
      </c>
      <c r="C615" s="2" t="s">
        <v>3989</v>
      </c>
      <c r="D615" s="2" t="s">
        <v>3422</v>
      </c>
      <c r="E615" s="2">
        <v>614</v>
      </c>
      <c r="F615" s="1">
        <v>3</v>
      </c>
      <c r="G615" s="1" t="s">
        <v>993</v>
      </c>
      <c r="H615" s="1" t="s">
        <v>1860</v>
      </c>
      <c r="I615" s="1">
        <v>12</v>
      </c>
      <c r="L615" s="1">
        <v>3</v>
      </c>
      <c r="M615" s="2" t="s">
        <v>3818</v>
      </c>
      <c r="N615" s="2" t="s">
        <v>3819</v>
      </c>
      <c r="S615" s="1" t="s">
        <v>325</v>
      </c>
      <c r="T615" s="1" t="s">
        <v>1920</v>
      </c>
      <c r="Y615" s="1" t="s">
        <v>1521</v>
      </c>
      <c r="Z615" s="1" t="s">
        <v>2084</v>
      </c>
      <c r="AC615" s="1">
        <v>55</v>
      </c>
      <c r="AD615" s="1" t="s">
        <v>449</v>
      </c>
      <c r="AE615" s="1" t="s">
        <v>2438</v>
      </c>
    </row>
    <row r="616" spans="1:31" ht="13.5" customHeight="1">
      <c r="A616" s="6" t="str">
        <f t="shared" si="38"/>
        <v>1837_옥포면_0041</v>
      </c>
      <c r="B616" s="2">
        <v>1837</v>
      </c>
      <c r="C616" s="2" t="s">
        <v>4230</v>
      </c>
      <c r="D616" s="2" t="s">
        <v>3422</v>
      </c>
      <c r="E616" s="2">
        <v>615</v>
      </c>
      <c r="F616" s="1">
        <v>3</v>
      </c>
      <c r="G616" s="1" t="s">
        <v>993</v>
      </c>
      <c r="H616" s="1" t="s">
        <v>1860</v>
      </c>
      <c r="I616" s="1">
        <v>12</v>
      </c>
      <c r="L616" s="1">
        <v>3</v>
      </c>
      <c r="M616" s="2" t="s">
        <v>3818</v>
      </c>
      <c r="N616" s="2" t="s">
        <v>3819</v>
      </c>
      <c r="S616" s="1" t="s">
        <v>441</v>
      </c>
      <c r="T616" s="1" t="s">
        <v>1919</v>
      </c>
      <c r="W616" s="1" t="s">
        <v>94</v>
      </c>
      <c r="X616" s="1" t="s">
        <v>4395</v>
      </c>
      <c r="Y616" s="1" t="s">
        <v>10</v>
      </c>
      <c r="Z616" s="1" t="s">
        <v>1981</v>
      </c>
      <c r="AC616" s="1">
        <v>47</v>
      </c>
      <c r="AD616" s="1" t="s">
        <v>488</v>
      </c>
      <c r="AE616" s="1" t="s">
        <v>2442</v>
      </c>
    </row>
    <row r="617" spans="1:72" ht="13.5" customHeight="1">
      <c r="A617" s="6" t="str">
        <f aca="true" t="shared" si="39" ref="A617:A635">HYPERLINK("http://kyu.snu.ac.kr/sdhj/index.jsp?type=hj/GK14719_00IH_0001_0042.jpg","1837_옥포면_0042")</f>
        <v>1837_옥포면_0042</v>
      </c>
      <c r="B617" s="2">
        <v>1837</v>
      </c>
      <c r="C617" s="2" t="s">
        <v>4230</v>
      </c>
      <c r="D617" s="2" t="s">
        <v>3422</v>
      </c>
      <c r="E617" s="2">
        <v>616</v>
      </c>
      <c r="F617" s="1">
        <v>3</v>
      </c>
      <c r="G617" s="1" t="s">
        <v>993</v>
      </c>
      <c r="H617" s="1" t="s">
        <v>1860</v>
      </c>
      <c r="I617" s="1">
        <v>12</v>
      </c>
      <c r="L617" s="1">
        <v>4</v>
      </c>
      <c r="M617" s="2" t="s">
        <v>3820</v>
      </c>
      <c r="N617" s="2" t="s">
        <v>3821</v>
      </c>
      <c r="Q617" s="1" t="s">
        <v>1522</v>
      </c>
      <c r="R617" s="1" t="s">
        <v>4396</v>
      </c>
      <c r="T617" s="1" t="s">
        <v>4397</v>
      </c>
      <c r="U617" s="1" t="s">
        <v>1523</v>
      </c>
      <c r="V617" s="1" t="s">
        <v>1938</v>
      </c>
      <c r="W617" s="1" t="s">
        <v>4398</v>
      </c>
      <c r="X617" s="1" t="s">
        <v>4399</v>
      </c>
      <c r="Y617" s="1" t="s">
        <v>1524</v>
      </c>
      <c r="Z617" s="1" t="s">
        <v>2083</v>
      </c>
      <c r="AC617" s="1">
        <v>37</v>
      </c>
      <c r="AD617" s="1" t="s">
        <v>163</v>
      </c>
      <c r="AE617" s="1" t="s">
        <v>2427</v>
      </c>
      <c r="AJ617" s="1" t="s">
        <v>17</v>
      </c>
      <c r="AK617" s="1" t="s">
        <v>2467</v>
      </c>
      <c r="AL617" s="1" t="s">
        <v>100</v>
      </c>
      <c r="AM617" s="1" t="s">
        <v>3468</v>
      </c>
      <c r="AT617" s="1" t="s">
        <v>169</v>
      </c>
      <c r="AU617" s="1" t="s">
        <v>1929</v>
      </c>
      <c r="AV617" s="1" t="s">
        <v>1525</v>
      </c>
      <c r="AW617" s="1" t="s">
        <v>2591</v>
      </c>
      <c r="BG617" s="1" t="s">
        <v>169</v>
      </c>
      <c r="BH617" s="1" t="s">
        <v>1929</v>
      </c>
      <c r="BI617" s="1" t="s">
        <v>1526</v>
      </c>
      <c r="BJ617" s="1" t="s">
        <v>2840</v>
      </c>
      <c r="BK617" s="1" t="s">
        <v>169</v>
      </c>
      <c r="BL617" s="1" t="s">
        <v>1929</v>
      </c>
      <c r="BM617" s="1" t="s">
        <v>1527</v>
      </c>
      <c r="BN617" s="1" t="s">
        <v>3049</v>
      </c>
      <c r="BO617" s="1" t="s">
        <v>169</v>
      </c>
      <c r="BP617" s="1" t="s">
        <v>1929</v>
      </c>
      <c r="BQ617" s="1" t="s">
        <v>1528</v>
      </c>
      <c r="BR617" s="1" t="s">
        <v>3244</v>
      </c>
      <c r="BS617" s="1" t="s">
        <v>672</v>
      </c>
      <c r="BT617" s="1" t="s">
        <v>2470</v>
      </c>
    </row>
    <row r="618" spans="1:72" ht="13.5" customHeight="1">
      <c r="A618" s="6" t="str">
        <f t="shared" si="39"/>
        <v>1837_옥포면_0042</v>
      </c>
      <c r="B618" s="2">
        <v>1837</v>
      </c>
      <c r="C618" s="2" t="s">
        <v>3904</v>
      </c>
      <c r="D618" s="2" t="s">
        <v>3422</v>
      </c>
      <c r="E618" s="2">
        <v>617</v>
      </c>
      <c r="F618" s="1">
        <v>3</v>
      </c>
      <c r="G618" s="1" t="s">
        <v>993</v>
      </c>
      <c r="H618" s="1" t="s">
        <v>1860</v>
      </c>
      <c r="I618" s="1">
        <v>12</v>
      </c>
      <c r="L618" s="1">
        <v>4</v>
      </c>
      <c r="M618" s="2" t="s">
        <v>3820</v>
      </c>
      <c r="N618" s="2" t="s">
        <v>3821</v>
      </c>
      <c r="S618" s="1" t="s">
        <v>48</v>
      </c>
      <c r="T618" s="1" t="s">
        <v>1911</v>
      </c>
      <c r="W618" s="1" t="s">
        <v>94</v>
      </c>
      <c r="X618" s="1" t="s">
        <v>4399</v>
      </c>
      <c r="Y618" s="1" t="s">
        <v>10</v>
      </c>
      <c r="Z618" s="1" t="s">
        <v>1981</v>
      </c>
      <c r="AC618" s="1">
        <v>37</v>
      </c>
      <c r="AD618" s="1" t="s">
        <v>163</v>
      </c>
      <c r="AE618" s="1" t="s">
        <v>2427</v>
      </c>
      <c r="AJ618" s="1" t="s">
        <v>17</v>
      </c>
      <c r="AK618" s="1" t="s">
        <v>2467</v>
      </c>
      <c r="AL618" s="1" t="s">
        <v>100</v>
      </c>
      <c r="AM618" s="1" t="s">
        <v>3468</v>
      </c>
      <c r="AT618" s="1" t="s">
        <v>169</v>
      </c>
      <c r="AU618" s="1" t="s">
        <v>1929</v>
      </c>
      <c r="AV618" s="1" t="s">
        <v>1529</v>
      </c>
      <c r="AW618" s="1" t="s">
        <v>2590</v>
      </c>
      <c r="BG618" s="1" t="s">
        <v>169</v>
      </c>
      <c r="BH618" s="1" t="s">
        <v>1929</v>
      </c>
      <c r="BI618" s="1" t="s">
        <v>1530</v>
      </c>
      <c r="BJ618" s="1" t="s">
        <v>2839</v>
      </c>
      <c r="BK618" s="1" t="s">
        <v>169</v>
      </c>
      <c r="BL618" s="1" t="s">
        <v>1929</v>
      </c>
      <c r="BM618" s="1" t="s">
        <v>1531</v>
      </c>
      <c r="BN618" s="1" t="s">
        <v>3048</v>
      </c>
      <c r="BO618" s="1" t="s">
        <v>169</v>
      </c>
      <c r="BP618" s="1" t="s">
        <v>1929</v>
      </c>
      <c r="BQ618" s="1" t="s">
        <v>1532</v>
      </c>
      <c r="BR618" s="1" t="s">
        <v>3456</v>
      </c>
      <c r="BS618" s="1" t="s">
        <v>58</v>
      </c>
      <c r="BT618" s="1" t="s">
        <v>2461</v>
      </c>
    </row>
    <row r="619" spans="1:31" ht="13.5" customHeight="1">
      <c r="A619" s="6" t="str">
        <f t="shared" si="39"/>
        <v>1837_옥포면_0042</v>
      </c>
      <c r="B619" s="2">
        <v>1837</v>
      </c>
      <c r="C619" s="2" t="s">
        <v>4050</v>
      </c>
      <c r="D619" s="2" t="s">
        <v>3422</v>
      </c>
      <c r="E619" s="2">
        <v>618</v>
      </c>
      <c r="F619" s="1">
        <v>3</v>
      </c>
      <c r="G619" s="1" t="s">
        <v>993</v>
      </c>
      <c r="H619" s="1" t="s">
        <v>1860</v>
      </c>
      <c r="I619" s="1">
        <v>12</v>
      </c>
      <c r="L619" s="1">
        <v>4</v>
      </c>
      <c r="M619" s="2" t="s">
        <v>3820</v>
      </c>
      <c r="N619" s="2" t="s">
        <v>3821</v>
      </c>
      <c r="S619" s="1" t="s">
        <v>315</v>
      </c>
      <c r="T619" s="1" t="s">
        <v>1913</v>
      </c>
      <c r="AC619" s="1">
        <v>14</v>
      </c>
      <c r="AD619" s="1" t="s">
        <v>519</v>
      </c>
      <c r="AE619" s="1" t="s">
        <v>2444</v>
      </c>
    </row>
    <row r="620" spans="1:72" ht="13.5" customHeight="1">
      <c r="A620" s="6" t="str">
        <f t="shared" si="39"/>
        <v>1837_옥포면_0042</v>
      </c>
      <c r="B620" s="2">
        <v>1837</v>
      </c>
      <c r="C620" s="2" t="s">
        <v>4079</v>
      </c>
      <c r="D620" s="2" t="s">
        <v>3422</v>
      </c>
      <c r="E620" s="2">
        <v>619</v>
      </c>
      <c r="F620" s="1">
        <v>3</v>
      </c>
      <c r="G620" s="1" t="s">
        <v>993</v>
      </c>
      <c r="H620" s="1" t="s">
        <v>1860</v>
      </c>
      <c r="I620" s="1">
        <v>12</v>
      </c>
      <c r="L620" s="1">
        <v>5</v>
      </c>
      <c r="M620" s="2" t="s">
        <v>3822</v>
      </c>
      <c r="N620" s="2" t="s">
        <v>3823</v>
      </c>
      <c r="T620" s="1" t="s">
        <v>3953</v>
      </c>
      <c r="U620" s="1" t="s">
        <v>37</v>
      </c>
      <c r="V620" s="1" t="s">
        <v>1928</v>
      </c>
      <c r="W620" s="1" t="s">
        <v>224</v>
      </c>
      <c r="X620" s="1" t="s">
        <v>1954</v>
      </c>
      <c r="Y620" s="1" t="s">
        <v>1533</v>
      </c>
      <c r="Z620" s="1" t="s">
        <v>3455</v>
      </c>
      <c r="AC620" s="1">
        <v>69</v>
      </c>
      <c r="AD620" s="1" t="s">
        <v>113</v>
      </c>
      <c r="AE620" s="1" t="s">
        <v>2443</v>
      </c>
      <c r="AJ620" s="1" t="s">
        <v>17</v>
      </c>
      <c r="AK620" s="1" t="s">
        <v>2467</v>
      </c>
      <c r="AL620" s="1" t="s">
        <v>139</v>
      </c>
      <c r="AM620" s="1" t="s">
        <v>2468</v>
      </c>
      <c r="AT620" s="1" t="s">
        <v>42</v>
      </c>
      <c r="AU620" s="1" t="s">
        <v>2523</v>
      </c>
      <c r="AV620" s="1" t="s">
        <v>1488</v>
      </c>
      <c r="AW620" s="1" t="s">
        <v>2589</v>
      </c>
      <c r="BG620" s="1" t="s">
        <v>999</v>
      </c>
      <c r="BH620" s="1" t="s">
        <v>2776</v>
      </c>
      <c r="BI620" s="1" t="s">
        <v>1000</v>
      </c>
      <c r="BJ620" s="1" t="s">
        <v>2834</v>
      </c>
      <c r="BK620" s="1" t="s">
        <v>42</v>
      </c>
      <c r="BL620" s="1" t="s">
        <v>2523</v>
      </c>
      <c r="BM620" s="1" t="s">
        <v>1534</v>
      </c>
      <c r="BN620" s="1" t="s">
        <v>3041</v>
      </c>
      <c r="BO620" s="1" t="s">
        <v>42</v>
      </c>
      <c r="BP620" s="1" t="s">
        <v>2523</v>
      </c>
      <c r="BQ620" s="1" t="s">
        <v>1535</v>
      </c>
      <c r="BR620" s="1" t="s">
        <v>3243</v>
      </c>
      <c r="BS620" s="1" t="s">
        <v>829</v>
      </c>
      <c r="BT620" s="1" t="s">
        <v>3471</v>
      </c>
    </row>
    <row r="621" spans="1:72" ht="13.5" customHeight="1">
      <c r="A621" s="6" t="str">
        <f t="shared" si="39"/>
        <v>1837_옥포면_0042</v>
      </c>
      <c r="B621" s="2">
        <v>1837</v>
      </c>
      <c r="C621" s="2" t="s">
        <v>4400</v>
      </c>
      <c r="D621" s="2" t="s">
        <v>3422</v>
      </c>
      <c r="E621" s="2">
        <v>620</v>
      </c>
      <c r="F621" s="1">
        <v>3</v>
      </c>
      <c r="G621" s="1" t="s">
        <v>993</v>
      </c>
      <c r="H621" s="1" t="s">
        <v>1860</v>
      </c>
      <c r="I621" s="1">
        <v>12</v>
      </c>
      <c r="L621" s="1">
        <v>5</v>
      </c>
      <c r="M621" s="2" t="s">
        <v>3822</v>
      </c>
      <c r="N621" s="2" t="s">
        <v>3823</v>
      </c>
      <c r="S621" s="1" t="s">
        <v>48</v>
      </c>
      <c r="T621" s="1" t="s">
        <v>1911</v>
      </c>
      <c r="W621" s="1" t="s">
        <v>578</v>
      </c>
      <c r="X621" s="1" t="s">
        <v>1973</v>
      </c>
      <c r="Y621" s="1" t="s">
        <v>50</v>
      </c>
      <c r="Z621" s="1" t="s">
        <v>1995</v>
      </c>
      <c r="AC621" s="1">
        <v>69</v>
      </c>
      <c r="AD621" s="1" t="s">
        <v>113</v>
      </c>
      <c r="AE621" s="1" t="s">
        <v>2443</v>
      </c>
      <c r="AJ621" s="1" t="s">
        <v>52</v>
      </c>
      <c r="AK621" s="1" t="s">
        <v>2466</v>
      </c>
      <c r="AL621" s="1" t="s">
        <v>1260</v>
      </c>
      <c r="AM621" s="1" t="s">
        <v>2492</v>
      </c>
      <c r="AT621" s="1" t="s">
        <v>42</v>
      </c>
      <c r="AU621" s="1" t="s">
        <v>2523</v>
      </c>
      <c r="AV621" s="1" t="s">
        <v>1536</v>
      </c>
      <c r="AW621" s="1" t="s">
        <v>2588</v>
      </c>
      <c r="BG621" s="1" t="s">
        <v>42</v>
      </c>
      <c r="BH621" s="1" t="s">
        <v>2523</v>
      </c>
      <c r="BI621" s="1" t="s">
        <v>916</v>
      </c>
      <c r="BJ621" s="1" t="s">
        <v>2838</v>
      </c>
      <c r="BK621" s="1" t="s">
        <v>42</v>
      </c>
      <c r="BL621" s="1" t="s">
        <v>2523</v>
      </c>
      <c r="BM621" s="1" t="s">
        <v>1537</v>
      </c>
      <c r="BN621" s="1" t="s">
        <v>2833</v>
      </c>
      <c r="BO621" s="1" t="s">
        <v>42</v>
      </c>
      <c r="BP621" s="1" t="s">
        <v>2523</v>
      </c>
      <c r="BQ621" s="1" t="s">
        <v>1538</v>
      </c>
      <c r="BR621" s="1" t="s">
        <v>3520</v>
      </c>
      <c r="BS621" s="1" t="s">
        <v>95</v>
      </c>
      <c r="BT621" s="1" t="s">
        <v>2510</v>
      </c>
    </row>
    <row r="622" spans="1:31" ht="13.5" customHeight="1">
      <c r="A622" s="6" t="str">
        <f t="shared" si="39"/>
        <v>1837_옥포면_0042</v>
      </c>
      <c r="B622" s="2">
        <v>1837</v>
      </c>
      <c r="C622" s="2" t="s">
        <v>3904</v>
      </c>
      <c r="D622" s="2" t="s">
        <v>3422</v>
      </c>
      <c r="E622" s="2">
        <v>621</v>
      </c>
      <c r="F622" s="1">
        <v>3</v>
      </c>
      <c r="G622" s="1" t="s">
        <v>993</v>
      </c>
      <c r="H622" s="1" t="s">
        <v>1860</v>
      </c>
      <c r="I622" s="1">
        <v>12</v>
      </c>
      <c r="L622" s="1">
        <v>5</v>
      </c>
      <c r="M622" s="2" t="s">
        <v>3822</v>
      </c>
      <c r="N622" s="2" t="s">
        <v>3823</v>
      </c>
      <c r="S622" s="1" t="s">
        <v>62</v>
      </c>
      <c r="T622" s="1" t="s">
        <v>1917</v>
      </c>
      <c r="W622" s="1" t="s">
        <v>94</v>
      </c>
      <c r="X622" s="1" t="s">
        <v>4401</v>
      </c>
      <c r="Y622" s="1" t="s">
        <v>50</v>
      </c>
      <c r="Z622" s="1" t="s">
        <v>1995</v>
      </c>
      <c r="AC622" s="1">
        <v>35</v>
      </c>
      <c r="AD622" s="1" t="s">
        <v>64</v>
      </c>
      <c r="AE622" s="1" t="s">
        <v>2397</v>
      </c>
    </row>
    <row r="623" spans="1:31" ht="13.5" customHeight="1">
      <c r="A623" s="6" t="str">
        <f t="shared" si="39"/>
        <v>1837_옥포면_0042</v>
      </c>
      <c r="B623" s="2">
        <v>1837</v>
      </c>
      <c r="C623" s="2" t="s">
        <v>3898</v>
      </c>
      <c r="D623" s="2" t="s">
        <v>3422</v>
      </c>
      <c r="E623" s="2">
        <v>622</v>
      </c>
      <c r="F623" s="1">
        <v>3</v>
      </c>
      <c r="G623" s="1" t="s">
        <v>993</v>
      </c>
      <c r="H623" s="1" t="s">
        <v>1860</v>
      </c>
      <c r="I623" s="1">
        <v>12</v>
      </c>
      <c r="L623" s="1">
        <v>5</v>
      </c>
      <c r="M623" s="2" t="s">
        <v>3822</v>
      </c>
      <c r="N623" s="2" t="s">
        <v>3823</v>
      </c>
      <c r="S623" s="1" t="s">
        <v>517</v>
      </c>
      <c r="T623" s="1" t="s">
        <v>1918</v>
      </c>
      <c r="Y623" s="1" t="s">
        <v>1539</v>
      </c>
      <c r="Z623" s="1" t="s">
        <v>2082</v>
      </c>
      <c r="AC623" s="1">
        <v>13</v>
      </c>
      <c r="AD623" s="1" t="s">
        <v>264</v>
      </c>
      <c r="AE623" s="1" t="s">
        <v>2425</v>
      </c>
    </row>
    <row r="624" spans="1:33" ht="13.5" customHeight="1">
      <c r="A624" s="6" t="str">
        <f t="shared" si="39"/>
        <v>1837_옥포면_0042</v>
      </c>
      <c r="B624" s="2">
        <v>1837</v>
      </c>
      <c r="C624" s="2" t="s">
        <v>3898</v>
      </c>
      <c r="D624" s="2" t="s">
        <v>3422</v>
      </c>
      <c r="E624" s="2">
        <v>623</v>
      </c>
      <c r="F624" s="1">
        <v>3</v>
      </c>
      <c r="G624" s="1" t="s">
        <v>993</v>
      </c>
      <c r="H624" s="1" t="s">
        <v>1860</v>
      </c>
      <c r="I624" s="1">
        <v>12</v>
      </c>
      <c r="L624" s="1">
        <v>5</v>
      </c>
      <c r="M624" s="2" t="s">
        <v>3822</v>
      </c>
      <c r="N624" s="2" t="s">
        <v>3823</v>
      </c>
      <c r="T624" s="1" t="s">
        <v>3957</v>
      </c>
      <c r="U624" s="1" t="s">
        <v>67</v>
      </c>
      <c r="V624" s="1" t="s">
        <v>1927</v>
      </c>
      <c r="Y624" s="1" t="s">
        <v>1425</v>
      </c>
      <c r="Z624" s="1" t="s">
        <v>2081</v>
      </c>
      <c r="AF624" s="1" t="s">
        <v>287</v>
      </c>
      <c r="AG624" s="1" t="s">
        <v>1971</v>
      </c>
    </row>
    <row r="625" spans="1:31" ht="13.5" customHeight="1">
      <c r="A625" s="6" t="str">
        <f t="shared" si="39"/>
        <v>1837_옥포면_0042</v>
      </c>
      <c r="B625" s="2">
        <v>1837</v>
      </c>
      <c r="C625" s="2" t="s">
        <v>3898</v>
      </c>
      <c r="D625" s="2" t="s">
        <v>3422</v>
      </c>
      <c r="E625" s="2">
        <v>624</v>
      </c>
      <c r="F625" s="1">
        <v>3</v>
      </c>
      <c r="G625" s="1" t="s">
        <v>993</v>
      </c>
      <c r="H625" s="1" t="s">
        <v>1860</v>
      </c>
      <c r="I625" s="1">
        <v>12</v>
      </c>
      <c r="L625" s="1">
        <v>5</v>
      </c>
      <c r="M625" s="2" t="s">
        <v>3822</v>
      </c>
      <c r="N625" s="2" t="s">
        <v>3823</v>
      </c>
      <c r="T625" s="1" t="s">
        <v>3957</v>
      </c>
      <c r="U625" s="1" t="s">
        <v>67</v>
      </c>
      <c r="V625" s="1" t="s">
        <v>1927</v>
      </c>
      <c r="Y625" s="1" t="s">
        <v>1540</v>
      </c>
      <c r="Z625" s="1" t="s">
        <v>2080</v>
      </c>
      <c r="AC625" s="1">
        <v>16</v>
      </c>
      <c r="AD625" s="1" t="s">
        <v>353</v>
      </c>
      <c r="AE625" s="1" t="s">
        <v>2399</v>
      </c>
    </row>
    <row r="626" spans="1:33" ht="13.5" customHeight="1">
      <c r="A626" s="6" t="str">
        <f t="shared" si="39"/>
        <v>1837_옥포면_0042</v>
      </c>
      <c r="B626" s="2">
        <v>1837</v>
      </c>
      <c r="C626" s="2" t="s">
        <v>3898</v>
      </c>
      <c r="D626" s="2" t="s">
        <v>3422</v>
      </c>
      <c r="E626" s="2">
        <v>625</v>
      </c>
      <c r="F626" s="1">
        <v>3</v>
      </c>
      <c r="G626" s="1" t="s">
        <v>993</v>
      </c>
      <c r="H626" s="1" t="s">
        <v>1860</v>
      </c>
      <c r="I626" s="1">
        <v>12</v>
      </c>
      <c r="L626" s="1">
        <v>5</v>
      </c>
      <c r="M626" s="2" t="s">
        <v>3822</v>
      </c>
      <c r="N626" s="2" t="s">
        <v>3823</v>
      </c>
      <c r="T626" s="1" t="s">
        <v>3957</v>
      </c>
      <c r="U626" s="1" t="s">
        <v>67</v>
      </c>
      <c r="V626" s="1" t="s">
        <v>1927</v>
      </c>
      <c r="Y626" s="1" t="s">
        <v>1541</v>
      </c>
      <c r="Z626" s="1" t="s">
        <v>2079</v>
      </c>
      <c r="AF626" s="1" t="s">
        <v>1542</v>
      </c>
      <c r="AG626" s="1" t="s">
        <v>1969</v>
      </c>
    </row>
    <row r="627" spans="1:72" ht="13.5" customHeight="1">
      <c r="A627" s="6" t="str">
        <f t="shared" si="39"/>
        <v>1837_옥포면_0042</v>
      </c>
      <c r="B627" s="2">
        <v>1837</v>
      </c>
      <c r="C627" s="2" t="s">
        <v>3898</v>
      </c>
      <c r="D627" s="2" t="s">
        <v>3422</v>
      </c>
      <c r="E627" s="2">
        <v>626</v>
      </c>
      <c r="F627" s="1">
        <v>3</v>
      </c>
      <c r="G627" s="1" t="s">
        <v>993</v>
      </c>
      <c r="H627" s="1" t="s">
        <v>1860</v>
      </c>
      <c r="I627" s="1">
        <v>13</v>
      </c>
      <c r="J627" s="1" t="s">
        <v>1543</v>
      </c>
      <c r="K627" s="1" t="s">
        <v>1870</v>
      </c>
      <c r="L627" s="1">
        <v>1</v>
      </c>
      <c r="M627" s="2" t="s">
        <v>3824</v>
      </c>
      <c r="N627" s="2" t="s">
        <v>3825</v>
      </c>
      <c r="O627" s="1" t="s">
        <v>6</v>
      </c>
      <c r="P627" s="1" t="s">
        <v>1888</v>
      </c>
      <c r="T627" s="1" t="s">
        <v>4289</v>
      </c>
      <c r="U627" s="1" t="s">
        <v>169</v>
      </c>
      <c r="V627" s="1" t="s">
        <v>1929</v>
      </c>
      <c r="W627" s="1" t="s">
        <v>63</v>
      </c>
      <c r="X627" s="1" t="s">
        <v>1965</v>
      </c>
      <c r="Y627" s="1" t="s">
        <v>1544</v>
      </c>
      <c r="Z627" s="1" t="s">
        <v>2078</v>
      </c>
      <c r="AC627" s="1">
        <v>31</v>
      </c>
      <c r="AD627" s="1" t="s">
        <v>267</v>
      </c>
      <c r="AE627" s="1" t="s">
        <v>2416</v>
      </c>
      <c r="AJ627" s="1" t="s">
        <v>17</v>
      </c>
      <c r="AK627" s="1" t="s">
        <v>2467</v>
      </c>
      <c r="AL627" s="1" t="s">
        <v>1158</v>
      </c>
      <c r="AM627" s="1" t="s">
        <v>2488</v>
      </c>
      <c r="AT627" s="1" t="s">
        <v>169</v>
      </c>
      <c r="AU627" s="1" t="s">
        <v>1929</v>
      </c>
      <c r="AV627" s="1" t="s">
        <v>1479</v>
      </c>
      <c r="AW627" s="1" t="s">
        <v>2587</v>
      </c>
      <c r="BG627" s="1" t="s">
        <v>169</v>
      </c>
      <c r="BH627" s="1" t="s">
        <v>1929</v>
      </c>
      <c r="BI627" s="1" t="s">
        <v>1160</v>
      </c>
      <c r="BJ627" s="1" t="s">
        <v>2822</v>
      </c>
      <c r="BK627" s="1" t="s">
        <v>169</v>
      </c>
      <c r="BL627" s="1" t="s">
        <v>1929</v>
      </c>
      <c r="BM627" s="1" t="s">
        <v>962</v>
      </c>
      <c r="BN627" s="1" t="s">
        <v>2909</v>
      </c>
      <c r="BO627" s="1" t="s">
        <v>169</v>
      </c>
      <c r="BP627" s="1" t="s">
        <v>1929</v>
      </c>
      <c r="BQ627" s="1" t="s">
        <v>1480</v>
      </c>
      <c r="BR627" s="1" t="s">
        <v>3573</v>
      </c>
      <c r="BS627" s="1" t="s">
        <v>58</v>
      </c>
      <c r="BT627" s="1" t="s">
        <v>2461</v>
      </c>
    </row>
    <row r="628" spans="1:72" ht="13.5" customHeight="1">
      <c r="A628" s="6" t="str">
        <f t="shared" si="39"/>
        <v>1837_옥포면_0042</v>
      </c>
      <c r="B628" s="2">
        <v>1837</v>
      </c>
      <c r="C628" s="2" t="s">
        <v>4385</v>
      </c>
      <c r="D628" s="2" t="s">
        <v>3422</v>
      </c>
      <c r="E628" s="2">
        <v>627</v>
      </c>
      <c r="F628" s="1">
        <v>3</v>
      </c>
      <c r="G628" s="1" t="s">
        <v>993</v>
      </c>
      <c r="H628" s="1" t="s">
        <v>1860</v>
      </c>
      <c r="I628" s="1">
        <v>13</v>
      </c>
      <c r="L628" s="1">
        <v>1</v>
      </c>
      <c r="M628" s="2" t="s">
        <v>3824</v>
      </c>
      <c r="N628" s="2" t="s">
        <v>3825</v>
      </c>
      <c r="S628" s="1" t="s">
        <v>48</v>
      </c>
      <c r="T628" s="1" t="s">
        <v>1911</v>
      </c>
      <c r="W628" s="1" t="s">
        <v>38</v>
      </c>
      <c r="X628" s="1" t="s">
        <v>4262</v>
      </c>
      <c r="Y628" s="1" t="s">
        <v>10</v>
      </c>
      <c r="Z628" s="1" t="s">
        <v>1981</v>
      </c>
      <c r="AC628" s="1">
        <v>30</v>
      </c>
      <c r="AD628" s="1" t="s">
        <v>461</v>
      </c>
      <c r="AE628" s="1" t="s">
        <v>2035</v>
      </c>
      <c r="AJ628" s="1" t="s">
        <v>17</v>
      </c>
      <c r="AK628" s="1" t="s">
        <v>2467</v>
      </c>
      <c r="AL628" s="1" t="s">
        <v>204</v>
      </c>
      <c r="AM628" s="1" t="s">
        <v>3470</v>
      </c>
      <c r="AT628" s="1" t="s">
        <v>169</v>
      </c>
      <c r="AU628" s="1" t="s">
        <v>1929</v>
      </c>
      <c r="AV628" s="1" t="s">
        <v>1545</v>
      </c>
      <c r="AW628" s="1" t="s">
        <v>2586</v>
      </c>
      <c r="BG628" s="1" t="s">
        <v>169</v>
      </c>
      <c r="BH628" s="1" t="s">
        <v>1929</v>
      </c>
      <c r="BI628" s="1" t="s">
        <v>1546</v>
      </c>
      <c r="BJ628" s="1" t="s">
        <v>2837</v>
      </c>
      <c r="BK628" s="1" t="s">
        <v>169</v>
      </c>
      <c r="BL628" s="1" t="s">
        <v>1929</v>
      </c>
      <c r="BM628" s="1" t="s">
        <v>1547</v>
      </c>
      <c r="BN628" s="1" t="s">
        <v>3047</v>
      </c>
      <c r="BO628" s="1" t="s">
        <v>169</v>
      </c>
      <c r="BP628" s="1" t="s">
        <v>1929</v>
      </c>
      <c r="BQ628" s="1" t="s">
        <v>1548</v>
      </c>
      <c r="BR628" s="1" t="s">
        <v>3535</v>
      </c>
      <c r="BS628" s="1" t="s">
        <v>94</v>
      </c>
      <c r="BT628" s="1" t="s">
        <v>4198</v>
      </c>
    </row>
    <row r="629" spans="1:72" ht="13.5" customHeight="1">
      <c r="A629" s="6" t="str">
        <f t="shared" si="39"/>
        <v>1837_옥포면_0042</v>
      </c>
      <c r="B629" s="2">
        <v>1837</v>
      </c>
      <c r="C629" s="2" t="s">
        <v>4200</v>
      </c>
      <c r="D629" s="2" t="s">
        <v>3422</v>
      </c>
      <c r="E629" s="2">
        <v>628</v>
      </c>
      <c r="F629" s="1">
        <v>3</v>
      </c>
      <c r="G629" s="1" t="s">
        <v>993</v>
      </c>
      <c r="H629" s="1" t="s">
        <v>1860</v>
      </c>
      <c r="I629" s="1">
        <v>13</v>
      </c>
      <c r="L629" s="1">
        <v>2</v>
      </c>
      <c r="M629" s="2" t="s">
        <v>3826</v>
      </c>
      <c r="N629" s="2" t="s">
        <v>3827</v>
      </c>
      <c r="T629" s="1" t="s">
        <v>3915</v>
      </c>
      <c r="U629" s="1" t="s">
        <v>37</v>
      </c>
      <c r="V629" s="1" t="s">
        <v>1928</v>
      </c>
      <c r="W629" s="1" t="s">
        <v>224</v>
      </c>
      <c r="X629" s="1" t="s">
        <v>1954</v>
      </c>
      <c r="Y629" s="1" t="s">
        <v>1549</v>
      </c>
      <c r="Z629" s="1" t="s">
        <v>2077</v>
      </c>
      <c r="AC629" s="1">
        <v>47</v>
      </c>
      <c r="AD629" s="1" t="s">
        <v>488</v>
      </c>
      <c r="AE629" s="1" t="s">
        <v>2442</v>
      </c>
      <c r="AJ629" s="1" t="s">
        <v>17</v>
      </c>
      <c r="AK629" s="1" t="s">
        <v>2467</v>
      </c>
      <c r="AL629" s="1" t="s">
        <v>139</v>
      </c>
      <c r="AM629" s="1" t="s">
        <v>2468</v>
      </c>
      <c r="AT629" s="1" t="s">
        <v>37</v>
      </c>
      <c r="AU629" s="1" t="s">
        <v>1928</v>
      </c>
      <c r="AV629" s="1" t="s">
        <v>3417</v>
      </c>
      <c r="AW629" s="1" t="s">
        <v>3455</v>
      </c>
      <c r="BG629" s="1" t="s">
        <v>42</v>
      </c>
      <c r="BH629" s="1" t="s">
        <v>2523</v>
      </c>
      <c r="BI629" s="1" t="s">
        <v>1488</v>
      </c>
      <c r="BJ629" s="1" t="s">
        <v>2589</v>
      </c>
      <c r="BK629" s="1" t="s">
        <v>999</v>
      </c>
      <c r="BL629" s="1" t="s">
        <v>2776</v>
      </c>
      <c r="BM629" s="1" t="s">
        <v>1000</v>
      </c>
      <c r="BN629" s="1" t="s">
        <v>2834</v>
      </c>
      <c r="BO629" s="1" t="s">
        <v>42</v>
      </c>
      <c r="BP629" s="1" t="s">
        <v>2523</v>
      </c>
      <c r="BQ629" s="1" t="s">
        <v>1489</v>
      </c>
      <c r="BR629" s="1" t="s">
        <v>3196</v>
      </c>
      <c r="BS629" s="1" t="s">
        <v>1260</v>
      </c>
      <c r="BT629" s="1" t="s">
        <v>2492</v>
      </c>
    </row>
    <row r="630" spans="1:72" ht="13.5" customHeight="1">
      <c r="A630" s="6" t="str">
        <f t="shared" si="39"/>
        <v>1837_옥포면_0042</v>
      </c>
      <c r="B630" s="2">
        <v>1837</v>
      </c>
      <c r="C630" s="2" t="s">
        <v>3948</v>
      </c>
      <c r="D630" s="2" t="s">
        <v>3422</v>
      </c>
      <c r="E630" s="2">
        <v>629</v>
      </c>
      <c r="F630" s="1">
        <v>3</v>
      </c>
      <c r="G630" s="1" t="s">
        <v>993</v>
      </c>
      <c r="H630" s="1" t="s">
        <v>1860</v>
      </c>
      <c r="I630" s="1">
        <v>13</v>
      </c>
      <c r="L630" s="1">
        <v>2</v>
      </c>
      <c r="M630" s="2" t="s">
        <v>3826</v>
      </c>
      <c r="N630" s="2" t="s">
        <v>3827</v>
      </c>
      <c r="S630" s="1" t="s">
        <v>48</v>
      </c>
      <c r="T630" s="1" t="s">
        <v>1911</v>
      </c>
      <c r="W630" s="1" t="s">
        <v>94</v>
      </c>
      <c r="X630" s="1" t="s">
        <v>3916</v>
      </c>
      <c r="Y630" s="1" t="s">
        <v>50</v>
      </c>
      <c r="Z630" s="1" t="s">
        <v>1995</v>
      </c>
      <c r="AC630" s="1">
        <v>52</v>
      </c>
      <c r="AD630" s="1" t="s">
        <v>279</v>
      </c>
      <c r="AE630" s="1" t="s">
        <v>2400</v>
      </c>
      <c r="AJ630" s="1" t="s">
        <v>52</v>
      </c>
      <c r="AK630" s="1" t="s">
        <v>2466</v>
      </c>
      <c r="AL630" s="1" t="s">
        <v>100</v>
      </c>
      <c r="AM630" s="1" t="s">
        <v>3468</v>
      </c>
      <c r="AT630" s="1" t="s">
        <v>42</v>
      </c>
      <c r="AU630" s="1" t="s">
        <v>2523</v>
      </c>
      <c r="AV630" s="1" t="s">
        <v>1550</v>
      </c>
      <c r="AW630" s="1" t="s">
        <v>2585</v>
      </c>
      <c r="BG630" s="1" t="s">
        <v>42</v>
      </c>
      <c r="BH630" s="1" t="s">
        <v>2523</v>
      </c>
      <c r="BI630" s="1" t="s">
        <v>1551</v>
      </c>
      <c r="BJ630" s="1" t="s">
        <v>2836</v>
      </c>
      <c r="BK630" s="1" t="s">
        <v>42</v>
      </c>
      <c r="BL630" s="1" t="s">
        <v>2523</v>
      </c>
      <c r="BM630" s="1" t="s">
        <v>1552</v>
      </c>
      <c r="BN630" s="1" t="s">
        <v>2461</v>
      </c>
      <c r="BO630" s="1" t="s">
        <v>42</v>
      </c>
      <c r="BP630" s="1" t="s">
        <v>2523</v>
      </c>
      <c r="BQ630" s="1" t="s">
        <v>1553</v>
      </c>
      <c r="BR630" s="1" t="s">
        <v>3559</v>
      </c>
      <c r="BS630" s="1" t="s">
        <v>58</v>
      </c>
      <c r="BT630" s="1" t="s">
        <v>2461</v>
      </c>
    </row>
    <row r="631" spans="1:31" ht="13.5" customHeight="1">
      <c r="A631" s="6" t="str">
        <f t="shared" si="39"/>
        <v>1837_옥포면_0042</v>
      </c>
      <c r="B631" s="2">
        <v>1837</v>
      </c>
      <c r="C631" s="2" t="s">
        <v>4126</v>
      </c>
      <c r="D631" s="2" t="s">
        <v>3422</v>
      </c>
      <c r="E631" s="2">
        <v>630</v>
      </c>
      <c r="F631" s="1">
        <v>3</v>
      </c>
      <c r="G631" s="1" t="s">
        <v>993</v>
      </c>
      <c r="H631" s="1" t="s">
        <v>1860</v>
      </c>
      <c r="I631" s="1">
        <v>13</v>
      </c>
      <c r="L631" s="1">
        <v>2</v>
      </c>
      <c r="M631" s="2" t="s">
        <v>3826</v>
      </c>
      <c r="N631" s="2" t="s">
        <v>3827</v>
      </c>
      <c r="S631" s="1" t="s">
        <v>59</v>
      </c>
      <c r="T631" s="1" t="s">
        <v>1912</v>
      </c>
      <c r="U631" s="1" t="s">
        <v>37</v>
      </c>
      <c r="V631" s="1" t="s">
        <v>1928</v>
      </c>
      <c r="Y631" s="1" t="s">
        <v>1554</v>
      </c>
      <c r="Z631" s="1" t="s">
        <v>2076</v>
      </c>
      <c r="AA631" s="1" t="s">
        <v>1555</v>
      </c>
      <c r="AB631" s="1" t="s">
        <v>2392</v>
      </c>
      <c r="AC631" s="1">
        <v>20</v>
      </c>
      <c r="AD631" s="1" t="s">
        <v>87</v>
      </c>
      <c r="AE631" s="1" t="s">
        <v>2418</v>
      </c>
    </row>
    <row r="632" spans="1:31" ht="13.5" customHeight="1">
      <c r="A632" s="6" t="str">
        <f t="shared" si="39"/>
        <v>1837_옥포면_0042</v>
      </c>
      <c r="B632" s="2">
        <v>1837</v>
      </c>
      <c r="C632" s="2" t="s">
        <v>3918</v>
      </c>
      <c r="D632" s="2" t="s">
        <v>3422</v>
      </c>
      <c r="E632" s="2">
        <v>631</v>
      </c>
      <c r="F632" s="1">
        <v>3</v>
      </c>
      <c r="G632" s="1" t="s">
        <v>993</v>
      </c>
      <c r="H632" s="1" t="s">
        <v>1860</v>
      </c>
      <c r="I632" s="1">
        <v>13</v>
      </c>
      <c r="L632" s="1">
        <v>2</v>
      </c>
      <c r="M632" s="2" t="s">
        <v>3826</v>
      </c>
      <c r="N632" s="2" t="s">
        <v>3827</v>
      </c>
      <c r="S632" s="1" t="s">
        <v>62</v>
      </c>
      <c r="T632" s="1" t="s">
        <v>1917</v>
      </c>
      <c r="W632" s="1" t="s">
        <v>798</v>
      </c>
      <c r="X632" s="1" t="s">
        <v>1967</v>
      </c>
      <c r="Y632" s="1" t="s">
        <v>50</v>
      </c>
      <c r="Z632" s="1" t="s">
        <v>1995</v>
      </c>
      <c r="AC632" s="1">
        <v>23</v>
      </c>
      <c r="AD632" s="1" t="s">
        <v>603</v>
      </c>
      <c r="AE632" s="1" t="s">
        <v>2430</v>
      </c>
    </row>
    <row r="633" spans="1:33" ht="13.5" customHeight="1">
      <c r="A633" s="6" t="str">
        <f t="shared" si="39"/>
        <v>1837_옥포면_0042</v>
      </c>
      <c r="B633" s="2">
        <v>1837</v>
      </c>
      <c r="C633" s="2" t="s">
        <v>3918</v>
      </c>
      <c r="D633" s="2" t="s">
        <v>3422</v>
      </c>
      <c r="E633" s="2">
        <v>632</v>
      </c>
      <c r="F633" s="1">
        <v>3</v>
      </c>
      <c r="G633" s="1" t="s">
        <v>993</v>
      </c>
      <c r="H633" s="1" t="s">
        <v>1860</v>
      </c>
      <c r="I633" s="1">
        <v>13</v>
      </c>
      <c r="L633" s="1">
        <v>2</v>
      </c>
      <c r="M633" s="2" t="s">
        <v>3826</v>
      </c>
      <c r="N633" s="2" t="s">
        <v>3827</v>
      </c>
      <c r="T633" s="1" t="s">
        <v>3922</v>
      </c>
      <c r="U633" s="1" t="s">
        <v>67</v>
      </c>
      <c r="V633" s="1" t="s">
        <v>1927</v>
      </c>
      <c r="Y633" s="1" t="s">
        <v>1556</v>
      </c>
      <c r="Z633" s="1" t="s">
        <v>2075</v>
      </c>
      <c r="AF633" s="1" t="s">
        <v>287</v>
      </c>
      <c r="AG633" s="1" t="s">
        <v>1971</v>
      </c>
    </row>
    <row r="634" spans="1:31" ht="13.5" customHeight="1">
      <c r="A634" s="6" t="str">
        <f t="shared" si="39"/>
        <v>1837_옥포면_0042</v>
      </c>
      <c r="B634" s="2">
        <v>1837</v>
      </c>
      <c r="C634" s="2" t="s">
        <v>3918</v>
      </c>
      <c r="D634" s="2" t="s">
        <v>3422</v>
      </c>
      <c r="E634" s="2">
        <v>633</v>
      </c>
      <c r="F634" s="1">
        <v>3</v>
      </c>
      <c r="G634" s="1" t="s">
        <v>993</v>
      </c>
      <c r="H634" s="1" t="s">
        <v>1860</v>
      </c>
      <c r="I634" s="1">
        <v>13</v>
      </c>
      <c r="L634" s="1">
        <v>2</v>
      </c>
      <c r="M634" s="2" t="s">
        <v>3826</v>
      </c>
      <c r="N634" s="2" t="s">
        <v>3827</v>
      </c>
      <c r="T634" s="1" t="s">
        <v>3922</v>
      </c>
      <c r="U634" s="1" t="s">
        <v>67</v>
      </c>
      <c r="V634" s="1" t="s">
        <v>1927</v>
      </c>
      <c r="Y634" s="1" t="s">
        <v>1557</v>
      </c>
      <c r="Z634" s="1" t="s">
        <v>2074</v>
      </c>
      <c r="AC634" s="1">
        <v>16</v>
      </c>
      <c r="AD634" s="1" t="s">
        <v>353</v>
      </c>
      <c r="AE634" s="1" t="s">
        <v>2399</v>
      </c>
    </row>
    <row r="635" spans="1:72" ht="13.5" customHeight="1">
      <c r="A635" s="6" t="str">
        <f t="shared" si="39"/>
        <v>1837_옥포면_0042</v>
      </c>
      <c r="B635" s="2">
        <v>1837</v>
      </c>
      <c r="C635" s="2" t="s">
        <v>3918</v>
      </c>
      <c r="D635" s="2" t="s">
        <v>3422</v>
      </c>
      <c r="E635" s="2">
        <v>634</v>
      </c>
      <c r="F635" s="1">
        <v>3</v>
      </c>
      <c r="G635" s="1" t="s">
        <v>993</v>
      </c>
      <c r="H635" s="1" t="s">
        <v>1860</v>
      </c>
      <c r="I635" s="1">
        <v>13</v>
      </c>
      <c r="L635" s="1">
        <v>3</v>
      </c>
      <c r="M635" s="2" t="s">
        <v>3828</v>
      </c>
      <c r="N635" s="2" t="s">
        <v>3829</v>
      </c>
      <c r="T635" s="1" t="s">
        <v>4251</v>
      </c>
      <c r="U635" s="1" t="s">
        <v>1028</v>
      </c>
      <c r="V635" s="1" t="s">
        <v>1933</v>
      </c>
      <c r="W635" s="1" t="s">
        <v>203</v>
      </c>
      <c r="X635" s="1" t="s">
        <v>4314</v>
      </c>
      <c r="Y635" s="1" t="s">
        <v>10</v>
      </c>
      <c r="Z635" s="1" t="s">
        <v>1981</v>
      </c>
      <c r="AC635" s="1">
        <v>44</v>
      </c>
      <c r="AD635" s="1" t="s">
        <v>488</v>
      </c>
      <c r="AE635" s="1" t="s">
        <v>2442</v>
      </c>
      <c r="AJ635" s="1" t="s">
        <v>17</v>
      </c>
      <c r="AK635" s="1" t="s">
        <v>2467</v>
      </c>
      <c r="AL635" s="1" t="s">
        <v>81</v>
      </c>
      <c r="AM635" s="1" t="s">
        <v>2486</v>
      </c>
      <c r="AT635" s="1" t="s">
        <v>169</v>
      </c>
      <c r="AU635" s="1" t="s">
        <v>1929</v>
      </c>
      <c r="AV635" s="1" t="s">
        <v>1558</v>
      </c>
      <c r="AW635" s="1" t="s">
        <v>2584</v>
      </c>
      <c r="BG635" s="1" t="s">
        <v>169</v>
      </c>
      <c r="BH635" s="1" t="s">
        <v>1929</v>
      </c>
      <c r="BI635" s="1" t="s">
        <v>1428</v>
      </c>
      <c r="BJ635" s="1" t="s">
        <v>2812</v>
      </c>
      <c r="BK635" s="1" t="s">
        <v>169</v>
      </c>
      <c r="BL635" s="1" t="s">
        <v>1929</v>
      </c>
      <c r="BM635" s="1" t="s">
        <v>1559</v>
      </c>
      <c r="BN635" s="1" t="s">
        <v>3046</v>
      </c>
      <c r="BO635" s="1" t="s">
        <v>169</v>
      </c>
      <c r="BP635" s="1" t="s">
        <v>1929</v>
      </c>
      <c r="BQ635" s="1" t="s">
        <v>1560</v>
      </c>
      <c r="BR635" s="1" t="s">
        <v>3242</v>
      </c>
      <c r="BS635" s="1" t="s">
        <v>1561</v>
      </c>
      <c r="BT635" s="1" t="s">
        <v>3388</v>
      </c>
    </row>
    <row r="636" spans="1:31" ht="13.5" customHeight="1">
      <c r="A636" s="6" t="str">
        <f aca="true" t="shared" si="40" ref="A636:A650">HYPERLINK("http://kyu.snu.ac.kr/sdhj/index.jsp?type=hj/GK14719_00IH_0001_0043.jpg","1837_옥포면_0043")</f>
        <v>1837_옥포면_0043</v>
      </c>
      <c r="B636" s="2">
        <v>1837</v>
      </c>
      <c r="C636" s="2" t="s">
        <v>3900</v>
      </c>
      <c r="D636" s="2" t="s">
        <v>3422</v>
      </c>
      <c r="E636" s="2">
        <v>635</v>
      </c>
      <c r="F636" s="1">
        <v>3</v>
      </c>
      <c r="G636" s="1" t="s">
        <v>993</v>
      </c>
      <c r="H636" s="1" t="s">
        <v>1860</v>
      </c>
      <c r="I636" s="1">
        <v>13</v>
      </c>
      <c r="L636" s="1">
        <v>3</v>
      </c>
      <c r="M636" s="2" t="s">
        <v>3828</v>
      </c>
      <c r="N636" s="2" t="s">
        <v>3829</v>
      </c>
      <c r="S636" s="1" t="s">
        <v>59</v>
      </c>
      <c r="T636" s="1" t="s">
        <v>1912</v>
      </c>
      <c r="U636" s="1" t="s">
        <v>1523</v>
      </c>
      <c r="V636" s="1" t="s">
        <v>1938</v>
      </c>
      <c r="W636" s="1" t="s">
        <v>156</v>
      </c>
      <c r="X636" s="1" t="s">
        <v>1972</v>
      </c>
      <c r="Y636" s="1" t="s">
        <v>136</v>
      </c>
      <c r="Z636" s="1" t="s">
        <v>2073</v>
      </c>
      <c r="AC636" s="1">
        <v>22</v>
      </c>
      <c r="AD636" s="1" t="s">
        <v>290</v>
      </c>
      <c r="AE636" s="1" t="s">
        <v>2411</v>
      </c>
    </row>
    <row r="637" spans="1:31" ht="13.5" customHeight="1">
      <c r="A637" s="6" t="str">
        <f t="shared" si="40"/>
        <v>1837_옥포면_0043</v>
      </c>
      <c r="B637" s="2">
        <v>1837</v>
      </c>
      <c r="C637" s="2" t="s">
        <v>4253</v>
      </c>
      <c r="D637" s="2" t="s">
        <v>3422</v>
      </c>
      <c r="E637" s="2">
        <v>636</v>
      </c>
      <c r="F637" s="1">
        <v>3</v>
      </c>
      <c r="G637" s="1" t="s">
        <v>993</v>
      </c>
      <c r="H637" s="1" t="s">
        <v>1860</v>
      </c>
      <c r="I637" s="1">
        <v>13</v>
      </c>
      <c r="L637" s="1">
        <v>3</v>
      </c>
      <c r="M637" s="2" t="s">
        <v>3828</v>
      </c>
      <c r="N637" s="2" t="s">
        <v>3829</v>
      </c>
      <c r="S637" s="1" t="s">
        <v>62</v>
      </c>
      <c r="T637" s="1" t="s">
        <v>1917</v>
      </c>
      <c r="W637" s="1" t="s">
        <v>94</v>
      </c>
      <c r="X637" s="1" t="s">
        <v>4252</v>
      </c>
      <c r="Y637" s="1" t="s">
        <v>10</v>
      </c>
      <c r="Z637" s="1" t="s">
        <v>1981</v>
      </c>
      <c r="AC637" s="1">
        <v>22</v>
      </c>
      <c r="AD637" s="1" t="s">
        <v>290</v>
      </c>
      <c r="AE637" s="1" t="s">
        <v>2411</v>
      </c>
    </row>
    <row r="638" spans="1:72" ht="13.5" customHeight="1">
      <c r="A638" s="6" t="str">
        <f t="shared" si="40"/>
        <v>1837_옥포면_0043</v>
      </c>
      <c r="B638" s="2">
        <v>1837</v>
      </c>
      <c r="C638" s="2" t="s">
        <v>4253</v>
      </c>
      <c r="D638" s="2" t="s">
        <v>3422</v>
      </c>
      <c r="E638" s="2">
        <v>637</v>
      </c>
      <c r="F638" s="1">
        <v>3</v>
      </c>
      <c r="G638" s="1" t="s">
        <v>993</v>
      </c>
      <c r="H638" s="1" t="s">
        <v>1860</v>
      </c>
      <c r="I638" s="1">
        <v>13</v>
      </c>
      <c r="L638" s="1">
        <v>4</v>
      </c>
      <c r="M638" s="2" t="s">
        <v>1543</v>
      </c>
      <c r="N638" s="2" t="s">
        <v>1870</v>
      </c>
      <c r="T638" s="1" t="s">
        <v>4289</v>
      </c>
      <c r="U638" s="1" t="s">
        <v>37</v>
      </c>
      <c r="V638" s="1" t="s">
        <v>1928</v>
      </c>
      <c r="W638" s="1" t="s">
        <v>49</v>
      </c>
      <c r="X638" s="1" t="s">
        <v>1966</v>
      </c>
      <c r="Y638" s="1" t="s">
        <v>1562</v>
      </c>
      <c r="Z638" s="1" t="s">
        <v>2072</v>
      </c>
      <c r="AC638" s="1">
        <v>71</v>
      </c>
      <c r="AD638" s="1" t="s">
        <v>215</v>
      </c>
      <c r="AE638" s="1" t="s">
        <v>2408</v>
      </c>
      <c r="AJ638" s="1" t="s">
        <v>17</v>
      </c>
      <c r="AK638" s="1" t="s">
        <v>2467</v>
      </c>
      <c r="AL638" s="1" t="s">
        <v>1133</v>
      </c>
      <c r="AM638" s="1" t="s">
        <v>2485</v>
      </c>
      <c r="AT638" s="1" t="s">
        <v>42</v>
      </c>
      <c r="AU638" s="1" t="s">
        <v>2523</v>
      </c>
      <c r="AV638" s="1" t="s">
        <v>4318</v>
      </c>
      <c r="AW638" s="1" t="s">
        <v>2583</v>
      </c>
      <c r="BG638" s="1" t="s">
        <v>42</v>
      </c>
      <c r="BH638" s="1" t="s">
        <v>2523</v>
      </c>
      <c r="BI638" s="1" t="s">
        <v>1563</v>
      </c>
      <c r="BJ638" s="1" t="s">
        <v>2835</v>
      </c>
      <c r="BK638" s="1" t="s">
        <v>42</v>
      </c>
      <c r="BL638" s="1" t="s">
        <v>2523</v>
      </c>
      <c r="BM638" s="1" t="s">
        <v>1258</v>
      </c>
      <c r="BN638" s="1" t="s">
        <v>3045</v>
      </c>
      <c r="BO638" s="1" t="s">
        <v>42</v>
      </c>
      <c r="BP638" s="1" t="s">
        <v>2523</v>
      </c>
      <c r="BQ638" s="1" t="s">
        <v>1564</v>
      </c>
      <c r="BR638" s="1" t="s">
        <v>3241</v>
      </c>
      <c r="BS638" s="1" t="s">
        <v>1565</v>
      </c>
      <c r="BT638" s="1" t="s">
        <v>3387</v>
      </c>
    </row>
    <row r="639" spans="1:72" ht="13.5" customHeight="1">
      <c r="A639" s="6" t="str">
        <f t="shared" si="40"/>
        <v>1837_옥포면_0043</v>
      </c>
      <c r="B639" s="2">
        <v>1837</v>
      </c>
      <c r="C639" s="2" t="s">
        <v>4333</v>
      </c>
      <c r="D639" s="2" t="s">
        <v>3422</v>
      </c>
      <c r="E639" s="2">
        <v>638</v>
      </c>
      <c r="F639" s="1">
        <v>3</v>
      </c>
      <c r="G639" s="1" t="s">
        <v>993</v>
      </c>
      <c r="H639" s="1" t="s">
        <v>1860</v>
      </c>
      <c r="I639" s="1">
        <v>13</v>
      </c>
      <c r="L639" s="1">
        <v>4</v>
      </c>
      <c r="M639" s="2" t="s">
        <v>1543</v>
      </c>
      <c r="N639" s="2" t="s">
        <v>1870</v>
      </c>
      <c r="S639" s="1" t="s">
        <v>48</v>
      </c>
      <c r="T639" s="1" t="s">
        <v>1911</v>
      </c>
      <c r="W639" s="1" t="s">
        <v>161</v>
      </c>
      <c r="X639" s="1" t="s">
        <v>1955</v>
      </c>
      <c r="Y639" s="1" t="s">
        <v>50</v>
      </c>
      <c r="Z639" s="1" t="s">
        <v>1995</v>
      </c>
      <c r="AC639" s="1">
        <v>67</v>
      </c>
      <c r="AD639" s="1" t="s">
        <v>235</v>
      </c>
      <c r="AE639" s="1" t="s">
        <v>2441</v>
      </c>
      <c r="AJ639" s="1" t="s">
        <v>52</v>
      </c>
      <c r="AK639" s="1" t="s">
        <v>2466</v>
      </c>
      <c r="AL639" s="1" t="s">
        <v>164</v>
      </c>
      <c r="AM639" s="1" t="s">
        <v>2469</v>
      </c>
      <c r="AT639" s="1" t="s">
        <v>42</v>
      </c>
      <c r="AU639" s="1" t="s">
        <v>2523</v>
      </c>
      <c r="AV639" s="1" t="s">
        <v>1566</v>
      </c>
      <c r="AW639" s="1" t="s">
        <v>2582</v>
      </c>
      <c r="BG639" s="1" t="s">
        <v>42</v>
      </c>
      <c r="BH639" s="1" t="s">
        <v>2523</v>
      </c>
      <c r="BI639" s="1" t="s">
        <v>274</v>
      </c>
      <c r="BJ639" s="1" t="s">
        <v>2730</v>
      </c>
      <c r="BK639" s="1" t="s">
        <v>42</v>
      </c>
      <c r="BL639" s="1" t="s">
        <v>2523</v>
      </c>
      <c r="BM639" s="1" t="s">
        <v>1567</v>
      </c>
      <c r="BN639" s="1" t="s">
        <v>3044</v>
      </c>
      <c r="BO639" s="1" t="s">
        <v>42</v>
      </c>
      <c r="BP639" s="1" t="s">
        <v>2523</v>
      </c>
      <c r="BQ639" s="1" t="s">
        <v>1568</v>
      </c>
      <c r="BR639" s="1" t="s">
        <v>3531</v>
      </c>
      <c r="BS639" s="1" t="s">
        <v>146</v>
      </c>
      <c r="BT639" s="1" t="s">
        <v>2487</v>
      </c>
    </row>
    <row r="640" spans="1:31" ht="13.5" customHeight="1">
      <c r="A640" s="6" t="str">
        <f t="shared" si="40"/>
        <v>1837_옥포면_0043</v>
      </c>
      <c r="B640" s="2">
        <v>1837</v>
      </c>
      <c r="C640" s="2" t="s">
        <v>4127</v>
      </c>
      <c r="D640" s="2" t="s">
        <v>3422</v>
      </c>
      <c r="E640" s="2">
        <v>639</v>
      </c>
      <c r="F640" s="1">
        <v>3</v>
      </c>
      <c r="G640" s="1" t="s">
        <v>993</v>
      </c>
      <c r="H640" s="1" t="s">
        <v>1860</v>
      </c>
      <c r="I640" s="1">
        <v>13</v>
      </c>
      <c r="L640" s="1">
        <v>4</v>
      </c>
      <c r="M640" s="2" t="s">
        <v>1543</v>
      </c>
      <c r="N640" s="2" t="s">
        <v>1870</v>
      </c>
      <c r="S640" s="1" t="s">
        <v>59</v>
      </c>
      <c r="T640" s="1" t="s">
        <v>1912</v>
      </c>
      <c r="U640" s="1" t="s">
        <v>37</v>
      </c>
      <c r="V640" s="1" t="s">
        <v>1928</v>
      </c>
      <c r="Y640" s="1" t="s">
        <v>1569</v>
      </c>
      <c r="Z640" s="1" t="s">
        <v>2071</v>
      </c>
      <c r="AC640" s="1">
        <v>25</v>
      </c>
      <c r="AD640" s="1" t="s">
        <v>123</v>
      </c>
      <c r="AE640" s="1" t="s">
        <v>2440</v>
      </c>
    </row>
    <row r="641" spans="1:31" ht="13.5" customHeight="1">
      <c r="A641" s="6" t="str">
        <f t="shared" si="40"/>
        <v>1837_옥포면_0043</v>
      </c>
      <c r="B641" s="2">
        <v>1837</v>
      </c>
      <c r="C641" s="2" t="s">
        <v>4011</v>
      </c>
      <c r="D641" s="2" t="s">
        <v>3422</v>
      </c>
      <c r="E641" s="2">
        <v>640</v>
      </c>
      <c r="F641" s="1">
        <v>3</v>
      </c>
      <c r="G641" s="1" t="s">
        <v>993</v>
      </c>
      <c r="H641" s="1" t="s">
        <v>1860</v>
      </c>
      <c r="I641" s="1">
        <v>13</v>
      </c>
      <c r="L641" s="1">
        <v>4</v>
      </c>
      <c r="M641" s="2" t="s">
        <v>1543</v>
      </c>
      <c r="N641" s="2" t="s">
        <v>1870</v>
      </c>
      <c r="S641" s="1" t="s">
        <v>62</v>
      </c>
      <c r="T641" s="1" t="s">
        <v>1917</v>
      </c>
      <c r="W641" s="1" t="s">
        <v>94</v>
      </c>
      <c r="X641" s="1" t="s">
        <v>4402</v>
      </c>
      <c r="Y641" s="1" t="s">
        <v>50</v>
      </c>
      <c r="Z641" s="1" t="s">
        <v>1995</v>
      </c>
      <c r="AC641" s="1">
        <v>26</v>
      </c>
      <c r="AD641" s="1" t="s">
        <v>157</v>
      </c>
      <c r="AE641" s="1" t="s">
        <v>2439</v>
      </c>
    </row>
    <row r="642" spans="1:31" ht="13.5" customHeight="1">
      <c r="A642" s="6" t="str">
        <f t="shared" si="40"/>
        <v>1837_옥포면_0043</v>
      </c>
      <c r="B642" s="2">
        <v>1837</v>
      </c>
      <c r="C642" s="2" t="s">
        <v>4011</v>
      </c>
      <c r="D642" s="2" t="s">
        <v>3422</v>
      </c>
      <c r="E642" s="2">
        <v>641</v>
      </c>
      <c r="F642" s="1">
        <v>3</v>
      </c>
      <c r="G642" s="1" t="s">
        <v>993</v>
      </c>
      <c r="H642" s="1" t="s">
        <v>1860</v>
      </c>
      <c r="I642" s="1">
        <v>13</v>
      </c>
      <c r="L642" s="1">
        <v>4</v>
      </c>
      <c r="M642" s="2" t="s">
        <v>1543</v>
      </c>
      <c r="N642" s="2" t="s">
        <v>1870</v>
      </c>
      <c r="T642" s="1" t="s">
        <v>4290</v>
      </c>
      <c r="U642" s="1" t="s">
        <v>67</v>
      </c>
      <c r="V642" s="1" t="s">
        <v>1927</v>
      </c>
      <c r="Y642" s="1" t="s">
        <v>1570</v>
      </c>
      <c r="Z642" s="1" t="s">
        <v>2070</v>
      </c>
      <c r="AC642" s="1">
        <v>18</v>
      </c>
      <c r="AD642" s="1" t="s">
        <v>400</v>
      </c>
      <c r="AE642" s="1" t="s">
        <v>2410</v>
      </c>
    </row>
    <row r="643" spans="1:72" ht="13.5" customHeight="1">
      <c r="A643" s="6" t="str">
        <f t="shared" si="40"/>
        <v>1837_옥포면_0043</v>
      </c>
      <c r="B643" s="2">
        <v>1837</v>
      </c>
      <c r="C643" s="2" t="s">
        <v>4011</v>
      </c>
      <c r="D643" s="2" t="s">
        <v>3422</v>
      </c>
      <c r="E643" s="2">
        <v>642</v>
      </c>
      <c r="F643" s="1">
        <v>3</v>
      </c>
      <c r="G643" s="1" t="s">
        <v>993</v>
      </c>
      <c r="H643" s="1" t="s">
        <v>1860</v>
      </c>
      <c r="I643" s="1">
        <v>13</v>
      </c>
      <c r="L643" s="1">
        <v>5</v>
      </c>
      <c r="M643" s="2" t="s">
        <v>3830</v>
      </c>
      <c r="N643" s="2" t="s">
        <v>3831</v>
      </c>
      <c r="T643" s="1" t="s">
        <v>4403</v>
      </c>
      <c r="U643" s="1" t="s">
        <v>37</v>
      </c>
      <c r="V643" s="1" t="s">
        <v>1928</v>
      </c>
      <c r="W643" s="1" t="s">
        <v>94</v>
      </c>
      <c r="X643" s="1" t="s">
        <v>4404</v>
      </c>
      <c r="Y643" s="1" t="s">
        <v>1118</v>
      </c>
      <c r="Z643" s="1" t="s">
        <v>2069</v>
      </c>
      <c r="AC643" s="1">
        <v>35</v>
      </c>
      <c r="AD643" s="1" t="s">
        <v>64</v>
      </c>
      <c r="AE643" s="1" t="s">
        <v>2397</v>
      </c>
      <c r="AJ643" s="1" t="s">
        <v>17</v>
      </c>
      <c r="AK643" s="1" t="s">
        <v>2467</v>
      </c>
      <c r="AL643" s="1" t="s">
        <v>100</v>
      </c>
      <c r="AM643" s="1" t="s">
        <v>3468</v>
      </c>
      <c r="AT643" s="1" t="s">
        <v>42</v>
      </c>
      <c r="AU643" s="1" t="s">
        <v>2523</v>
      </c>
      <c r="AV643" s="1" t="s">
        <v>1111</v>
      </c>
      <c r="AW643" s="1" t="s">
        <v>2581</v>
      </c>
      <c r="BG643" s="1" t="s">
        <v>42</v>
      </c>
      <c r="BH643" s="1" t="s">
        <v>2523</v>
      </c>
      <c r="BI643" s="1" t="s">
        <v>1112</v>
      </c>
      <c r="BJ643" s="1" t="s">
        <v>2813</v>
      </c>
      <c r="BK643" s="1" t="s">
        <v>42</v>
      </c>
      <c r="BL643" s="1" t="s">
        <v>2523</v>
      </c>
      <c r="BM643" s="1" t="s">
        <v>1113</v>
      </c>
      <c r="BN643" s="1" t="s">
        <v>3043</v>
      </c>
      <c r="BO643" s="1" t="s">
        <v>42</v>
      </c>
      <c r="BP643" s="1" t="s">
        <v>2523</v>
      </c>
      <c r="BQ643" s="1" t="s">
        <v>1114</v>
      </c>
      <c r="BR643" s="1" t="s">
        <v>3240</v>
      </c>
      <c r="BS643" s="1" t="s">
        <v>1098</v>
      </c>
      <c r="BT643" s="1" t="s">
        <v>2481</v>
      </c>
    </row>
    <row r="644" spans="1:72" ht="13.5" customHeight="1">
      <c r="A644" s="6" t="str">
        <f t="shared" si="40"/>
        <v>1837_옥포면_0043</v>
      </c>
      <c r="B644" s="2">
        <v>1837</v>
      </c>
      <c r="C644" s="2" t="s">
        <v>3904</v>
      </c>
      <c r="D644" s="2" t="s">
        <v>3422</v>
      </c>
      <c r="E644" s="2">
        <v>643</v>
      </c>
      <c r="F644" s="1">
        <v>3</v>
      </c>
      <c r="G644" s="1" t="s">
        <v>993</v>
      </c>
      <c r="H644" s="1" t="s">
        <v>1860</v>
      </c>
      <c r="I644" s="1">
        <v>13</v>
      </c>
      <c r="L644" s="1">
        <v>5</v>
      </c>
      <c r="M644" s="2" t="s">
        <v>3830</v>
      </c>
      <c r="N644" s="2" t="s">
        <v>3831</v>
      </c>
      <c r="S644" s="1" t="s">
        <v>48</v>
      </c>
      <c r="T644" s="1" t="s">
        <v>1911</v>
      </c>
      <c r="W644" s="1" t="s">
        <v>88</v>
      </c>
      <c r="X644" s="1" t="s">
        <v>4405</v>
      </c>
      <c r="Y644" s="1" t="s">
        <v>50</v>
      </c>
      <c r="Z644" s="1" t="s">
        <v>1995</v>
      </c>
      <c r="AC644" s="1">
        <v>35</v>
      </c>
      <c r="AD644" s="1" t="s">
        <v>64</v>
      </c>
      <c r="AE644" s="1" t="s">
        <v>2397</v>
      </c>
      <c r="AJ644" s="1" t="s">
        <v>52</v>
      </c>
      <c r="AK644" s="1" t="s">
        <v>2466</v>
      </c>
      <c r="AL644" s="1" t="s">
        <v>58</v>
      </c>
      <c r="AM644" s="1" t="s">
        <v>2461</v>
      </c>
      <c r="AT644" s="1" t="s">
        <v>42</v>
      </c>
      <c r="AU644" s="1" t="s">
        <v>2523</v>
      </c>
      <c r="AV644" s="1" t="s">
        <v>166</v>
      </c>
      <c r="AW644" s="1" t="s">
        <v>2580</v>
      </c>
      <c r="BG644" s="1" t="s">
        <v>42</v>
      </c>
      <c r="BH644" s="1" t="s">
        <v>2523</v>
      </c>
      <c r="BI644" s="1" t="s">
        <v>1240</v>
      </c>
      <c r="BJ644" s="1" t="s">
        <v>2808</v>
      </c>
      <c r="BK644" s="1" t="s">
        <v>42</v>
      </c>
      <c r="BL644" s="1" t="s">
        <v>2523</v>
      </c>
      <c r="BM644" s="1" t="s">
        <v>1571</v>
      </c>
      <c r="BN644" s="1" t="s">
        <v>3042</v>
      </c>
      <c r="BO644" s="1" t="s">
        <v>42</v>
      </c>
      <c r="BP644" s="1" t="s">
        <v>2523</v>
      </c>
      <c r="BQ644" s="1" t="s">
        <v>1572</v>
      </c>
      <c r="BR644" s="1" t="s">
        <v>3239</v>
      </c>
      <c r="BS644" s="1" t="s">
        <v>1369</v>
      </c>
      <c r="BT644" s="1" t="s">
        <v>2500</v>
      </c>
    </row>
    <row r="645" spans="1:31" ht="13.5" customHeight="1">
      <c r="A645" s="6" t="str">
        <f t="shared" si="40"/>
        <v>1837_옥포면_0043</v>
      </c>
      <c r="B645" s="2">
        <v>1837</v>
      </c>
      <c r="C645" s="2" t="s">
        <v>4126</v>
      </c>
      <c r="D645" s="2" t="s">
        <v>3422</v>
      </c>
      <c r="E645" s="2">
        <v>644</v>
      </c>
      <c r="F645" s="1">
        <v>3</v>
      </c>
      <c r="G645" s="1" t="s">
        <v>993</v>
      </c>
      <c r="H645" s="1" t="s">
        <v>1860</v>
      </c>
      <c r="I645" s="1">
        <v>13</v>
      </c>
      <c r="L645" s="1">
        <v>5</v>
      </c>
      <c r="M645" s="2" t="s">
        <v>3830</v>
      </c>
      <c r="N645" s="2" t="s">
        <v>3831</v>
      </c>
      <c r="T645" s="1" t="s">
        <v>4406</v>
      </c>
      <c r="U645" s="1" t="s">
        <v>67</v>
      </c>
      <c r="V645" s="1" t="s">
        <v>1927</v>
      </c>
      <c r="Y645" s="1" t="s">
        <v>1573</v>
      </c>
      <c r="Z645" s="1" t="s">
        <v>2068</v>
      </c>
      <c r="AC645" s="1">
        <v>22</v>
      </c>
      <c r="AD645" s="1" t="s">
        <v>290</v>
      </c>
      <c r="AE645" s="1" t="s">
        <v>2411</v>
      </c>
    </row>
    <row r="646" spans="1:31" ht="13.5" customHeight="1">
      <c r="A646" s="6" t="str">
        <f t="shared" si="40"/>
        <v>1837_옥포면_0043</v>
      </c>
      <c r="B646" s="2">
        <v>1837</v>
      </c>
      <c r="C646" s="2" t="s">
        <v>4407</v>
      </c>
      <c r="D646" s="2" t="s">
        <v>3422</v>
      </c>
      <c r="E646" s="2">
        <v>645</v>
      </c>
      <c r="F646" s="1">
        <v>3</v>
      </c>
      <c r="G646" s="1" t="s">
        <v>993</v>
      </c>
      <c r="H646" s="1" t="s">
        <v>1860</v>
      </c>
      <c r="I646" s="1">
        <v>13</v>
      </c>
      <c r="L646" s="1">
        <v>5</v>
      </c>
      <c r="M646" s="2" t="s">
        <v>3830</v>
      </c>
      <c r="N646" s="2" t="s">
        <v>3831</v>
      </c>
      <c r="T646" s="1" t="s">
        <v>4406</v>
      </c>
      <c r="U646" s="1" t="s">
        <v>67</v>
      </c>
      <c r="V646" s="1" t="s">
        <v>1927</v>
      </c>
      <c r="Y646" s="1" t="s">
        <v>1574</v>
      </c>
      <c r="Z646" s="1" t="s">
        <v>2010</v>
      </c>
      <c r="AC646" s="1">
        <v>15</v>
      </c>
      <c r="AD646" s="1" t="s">
        <v>66</v>
      </c>
      <c r="AE646" s="1" t="s">
        <v>2419</v>
      </c>
    </row>
    <row r="647" spans="1:72" ht="13.5" customHeight="1">
      <c r="A647" s="6" t="str">
        <f t="shared" si="40"/>
        <v>1837_옥포면_0043</v>
      </c>
      <c r="B647" s="2">
        <v>1837</v>
      </c>
      <c r="C647" s="2" t="s">
        <v>4407</v>
      </c>
      <c r="D647" s="2" t="s">
        <v>3422</v>
      </c>
      <c r="E647" s="2">
        <v>646</v>
      </c>
      <c r="F647" s="1">
        <v>3</v>
      </c>
      <c r="G647" s="1" t="s">
        <v>993</v>
      </c>
      <c r="H647" s="1" t="s">
        <v>1860</v>
      </c>
      <c r="I647" s="1">
        <v>14</v>
      </c>
      <c r="J647" s="1" t="s">
        <v>1575</v>
      </c>
      <c r="K647" s="1" t="s">
        <v>1869</v>
      </c>
      <c r="L647" s="1">
        <v>1</v>
      </c>
      <c r="M647" s="2" t="s">
        <v>3832</v>
      </c>
      <c r="N647" s="2" t="s">
        <v>3833</v>
      </c>
      <c r="O647" s="1" t="s">
        <v>6</v>
      </c>
      <c r="P647" s="1" t="s">
        <v>1888</v>
      </c>
      <c r="T647" s="1" t="s">
        <v>4236</v>
      </c>
      <c r="U647" s="1" t="s">
        <v>37</v>
      </c>
      <c r="V647" s="1" t="s">
        <v>1928</v>
      </c>
      <c r="W647" s="1" t="s">
        <v>224</v>
      </c>
      <c r="X647" s="1" t="s">
        <v>1954</v>
      </c>
      <c r="Y647" s="1" t="s">
        <v>1576</v>
      </c>
      <c r="Z647" s="1" t="s">
        <v>3457</v>
      </c>
      <c r="AC647" s="1">
        <v>55</v>
      </c>
      <c r="AD647" s="1" t="s">
        <v>449</v>
      </c>
      <c r="AE647" s="1" t="s">
        <v>2438</v>
      </c>
      <c r="AJ647" s="1" t="s">
        <v>17</v>
      </c>
      <c r="AK647" s="1" t="s">
        <v>2467</v>
      </c>
      <c r="AL647" s="1" t="s">
        <v>139</v>
      </c>
      <c r="AM647" s="1" t="s">
        <v>2468</v>
      </c>
      <c r="AT647" s="1" t="s">
        <v>42</v>
      </c>
      <c r="AU647" s="1" t="s">
        <v>2523</v>
      </c>
      <c r="AV647" s="1" t="s">
        <v>1401</v>
      </c>
      <c r="AW647" s="1" t="s">
        <v>2042</v>
      </c>
      <c r="BG647" s="1" t="s">
        <v>42</v>
      </c>
      <c r="BH647" s="1" t="s">
        <v>2523</v>
      </c>
      <c r="BI647" s="1" t="s">
        <v>1000</v>
      </c>
      <c r="BJ647" s="1" t="s">
        <v>2834</v>
      </c>
      <c r="BK647" s="1" t="s">
        <v>42</v>
      </c>
      <c r="BL647" s="1" t="s">
        <v>2523</v>
      </c>
      <c r="BM647" s="1" t="s">
        <v>1534</v>
      </c>
      <c r="BN647" s="1" t="s">
        <v>3041</v>
      </c>
      <c r="BO647" s="1" t="s">
        <v>42</v>
      </c>
      <c r="BP647" s="1" t="s">
        <v>2523</v>
      </c>
      <c r="BQ647" s="1" t="s">
        <v>1577</v>
      </c>
      <c r="BR647" s="1" t="s">
        <v>3569</v>
      </c>
      <c r="BS647" s="1" t="s">
        <v>58</v>
      </c>
      <c r="BT647" s="1" t="s">
        <v>2461</v>
      </c>
    </row>
    <row r="648" spans="1:72" ht="13.5" customHeight="1">
      <c r="A648" s="6" t="str">
        <f t="shared" si="40"/>
        <v>1837_옥포면_0043</v>
      </c>
      <c r="B648" s="2">
        <v>1837</v>
      </c>
      <c r="C648" s="2" t="s">
        <v>3900</v>
      </c>
      <c r="D648" s="2" t="s">
        <v>3422</v>
      </c>
      <c r="E648" s="2">
        <v>647</v>
      </c>
      <c r="F648" s="1">
        <v>3</v>
      </c>
      <c r="G648" s="1" t="s">
        <v>993</v>
      </c>
      <c r="H648" s="1" t="s">
        <v>1860</v>
      </c>
      <c r="I648" s="1">
        <v>14</v>
      </c>
      <c r="L648" s="1">
        <v>1</v>
      </c>
      <c r="M648" s="2" t="s">
        <v>3832</v>
      </c>
      <c r="N648" s="2" t="s">
        <v>3833</v>
      </c>
      <c r="S648" s="1" t="s">
        <v>48</v>
      </c>
      <c r="T648" s="1" t="s">
        <v>1911</v>
      </c>
      <c r="W648" s="1" t="s">
        <v>1578</v>
      </c>
      <c r="X648" s="1" t="s">
        <v>1971</v>
      </c>
      <c r="Y648" s="1" t="s">
        <v>50</v>
      </c>
      <c r="Z648" s="1" t="s">
        <v>1995</v>
      </c>
      <c r="AC648" s="1">
        <v>54</v>
      </c>
      <c r="AD648" s="1" t="s">
        <v>703</v>
      </c>
      <c r="AE648" s="1" t="s">
        <v>2437</v>
      </c>
      <c r="AJ648" s="1" t="s">
        <v>52</v>
      </c>
      <c r="AK648" s="1" t="s">
        <v>2466</v>
      </c>
      <c r="AL648" s="1" t="s">
        <v>149</v>
      </c>
      <c r="AM648" s="1" t="s">
        <v>2477</v>
      </c>
      <c r="AT648" s="1" t="s">
        <v>42</v>
      </c>
      <c r="AU648" s="1" t="s">
        <v>2523</v>
      </c>
      <c r="AV648" s="1" t="s">
        <v>1579</v>
      </c>
      <c r="AW648" s="1" t="s">
        <v>2579</v>
      </c>
      <c r="BG648" s="1" t="s">
        <v>42</v>
      </c>
      <c r="BH648" s="1" t="s">
        <v>2523</v>
      </c>
      <c r="BI648" s="1" t="s">
        <v>1537</v>
      </c>
      <c r="BJ648" s="1" t="s">
        <v>2833</v>
      </c>
      <c r="BK648" s="1" t="s">
        <v>42</v>
      </c>
      <c r="BL648" s="1" t="s">
        <v>2523</v>
      </c>
      <c r="BM648" s="1" t="s">
        <v>1580</v>
      </c>
      <c r="BN648" s="1" t="s">
        <v>3040</v>
      </c>
      <c r="BO648" s="1" t="s">
        <v>42</v>
      </c>
      <c r="BP648" s="1" t="s">
        <v>2523</v>
      </c>
      <c r="BQ648" s="1" t="s">
        <v>1581</v>
      </c>
      <c r="BR648" s="1" t="s">
        <v>3238</v>
      </c>
      <c r="BS648" s="1" t="s">
        <v>381</v>
      </c>
      <c r="BT648" s="1" t="s">
        <v>2463</v>
      </c>
    </row>
    <row r="649" spans="1:31" ht="13.5" customHeight="1">
      <c r="A649" s="6" t="str">
        <f t="shared" si="40"/>
        <v>1837_옥포면_0043</v>
      </c>
      <c r="B649" s="2">
        <v>1837</v>
      </c>
      <c r="C649" s="2" t="s">
        <v>4408</v>
      </c>
      <c r="D649" s="2" t="s">
        <v>3422</v>
      </c>
      <c r="E649" s="2">
        <v>648</v>
      </c>
      <c r="F649" s="1">
        <v>3</v>
      </c>
      <c r="G649" s="1" t="s">
        <v>993</v>
      </c>
      <c r="H649" s="1" t="s">
        <v>1860</v>
      </c>
      <c r="I649" s="1">
        <v>14</v>
      </c>
      <c r="L649" s="1">
        <v>1</v>
      </c>
      <c r="M649" s="2" t="s">
        <v>3832</v>
      </c>
      <c r="N649" s="2" t="s">
        <v>3833</v>
      </c>
      <c r="T649" s="1" t="s">
        <v>4239</v>
      </c>
      <c r="U649" s="1" t="s">
        <v>67</v>
      </c>
      <c r="V649" s="1" t="s">
        <v>1927</v>
      </c>
      <c r="Y649" s="1" t="s">
        <v>236</v>
      </c>
      <c r="Z649" s="1" t="s">
        <v>2067</v>
      </c>
      <c r="AC649" s="1">
        <v>34</v>
      </c>
      <c r="AD649" s="1" t="s">
        <v>61</v>
      </c>
      <c r="AE649" s="1" t="s">
        <v>2404</v>
      </c>
    </row>
    <row r="650" spans="1:72" ht="13.5" customHeight="1">
      <c r="A650" s="6" t="str">
        <f t="shared" si="40"/>
        <v>1837_옥포면_0043</v>
      </c>
      <c r="B650" s="2">
        <v>1837</v>
      </c>
      <c r="C650" s="2" t="s">
        <v>4132</v>
      </c>
      <c r="D650" s="2" t="s">
        <v>3422</v>
      </c>
      <c r="E650" s="2">
        <v>649</v>
      </c>
      <c r="F650" s="1">
        <v>3</v>
      </c>
      <c r="G650" s="1" t="s">
        <v>993</v>
      </c>
      <c r="H650" s="1" t="s">
        <v>1860</v>
      </c>
      <c r="I650" s="1">
        <v>14</v>
      </c>
      <c r="L650" s="1">
        <v>2</v>
      </c>
      <c r="M650" s="2" t="s">
        <v>3834</v>
      </c>
      <c r="N650" s="2" t="s">
        <v>3835</v>
      </c>
      <c r="T650" s="1" t="s">
        <v>4409</v>
      </c>
      <c r="U650" s="1" t="s">
        <v>37</v>
      </c>
      <c r="V650" s="1" t="s">
        <v>1928</v>
      </c>
      <c r="W650" s="1" t="s">
        <v>224</v>
      </c>
      <c r="X650" s="1" t="s">
        <v>1954</v>
      </c>
      <c r="Y650" s="1" t="s">
        <v>1582</v>
      </c>
      <c r="Z650" s="1" t="s">
        <v>2066</v>
      </c>
      <c r="AC650" s="1">
        <v>70</v>
      </c>
      <c r="AD650" s="1" t="s">
        <v>298</v>
      </c>
      <c r="AE650" s="1" t="s">
        <v>2436</v>
      </c>
      <c r="AJ650" s="1" t="s">
        <v>17</v>
      </c>
      <c r="AK650" s="1" t="s">
        <v>2467</v>
      </c>
      <c r="AL650" s="1" t="s">
        <v>139</v>
      </c>
      <c r="AM650" s="1" t="s">
        <v>2468</v>
      </c>
      <c r="AT650" s="1" t="s">
        <v>42</v>
      </c>
      <c r="AU650" s="1" t="s">
        <v>2523</v>
      </c>
      <c r="AV650" s="1" t="s">
        <v>1583</v>
      </c>
      <c r="AW650" s="1" t="s">
        <v>3458</v>
      </c>
      <c r="BG650" s="1" t="s">
        <v>42</v>
      </c>
      <c r="BH650" s="1" t="s">
        <v>2523</v>
      </c>
      <c r="BI650" s="1" t="s">
        <v>1584</v>
      </c>
      <c r="BJ650" s="1" t="s">
        <v>2832</v>
      </c>
      <c r="BK650" s="1" t="s">
        <v>42</v>
      </c>
      <c r="BL650" s="1" t="s">
        <v>2523</v>
      </c>
      <c r="BM650" s="1" t="s">
        <v>1585</v>
      </c>
      <c r="BN650" s="1" t="s">
        <v>3039</v>
      </c>
      <c r="BO650" s="1" t="s">
        <v>42</v>
      </c>
      <c r="BP650" s="1" t="s">
        <v>2523</v>
      </c>
      <c r="BQ650" s="1" t="s">
        <v>1586</v>
      </c>
      <c r="BR650" s="1" t="s">
        <v>3237</v>
      </c>
      <c r="BS650" s="1" t="s">
        <v>154</v>
      </c>
      <c r="BT650" s="1" t="s">
        <v>2516</v>
      </c>
    </row>
    <row r="651" spans="1:72" ht="13.5" customHeight="1">
      <c r="A651" s="6" t="str">
        <f aca="true" t="shared" si="41" ref="A651:A666">HYPERLINK("http://kyu.snu.ac.kr/sdhj/index.jsp?type=hj/GK14719_00IH_0001_0044.jpg","1837_옥포면_0044")</f>
        <v>1837_옥포면_0044</v>
      </c>
      <c r="B651" s="2">
        <v>1837</v>
      </c>
      <c r="C651" s="2" t="s">
        <v>3917</v>
      </c>
      <c r="D651" s="2" t="s">
        <v>3422</v>
      </c>
      <c r="E651" s="2">
        <v>650</v>
      </c>
      <c r="F651" s="1">
        <v>3</v>
      </c>
      <c r="G651" s="1" t="s">
        <v>993</v>
      </c>
      <c r="H651" s="1" t="s">
        <v>1860</v>
      </c>
      <c r="I651" s="1">
        <v>14</v>
      </c>
      <c r="L651" s="1">
        <v>2</v>
      </c>
      <c r="M651" s="2" t="s">
        <v>3834</v>
      </c>
      <c r="N651" s="2" t="s">
        <v>3835</v>
      </c>
      <c r="S651" s="1" t="s">
        <v>48</v>
      </c>
      <c r="T651" s="1" t="s">
        <v>1911</v>
      </c>
      <c r="W651" s="1" t="s">
        <v>88</v>
      </c>
      <c r="X651" s="1" t="s">
        <v>4410</v>
      </c>
      <c r="Y651" s="1" t="s">
        <v>50</v>
      </c>
      <c r="Z651" s="1" t="s">
        <v>1995</v>
      </c>
      <c r="AC651" s="1">
        <v>61</v>
      </c>
      <c r="AD651" s="1" t="s">
        <v>134</v>
      </c>
      <c r="AE651" s="1" t="s">
        <v>2435</v>
      </c>
      <c r="AJ651" s="1" t="s">
        <v>52</v>
      </c>
      <c r="AK651" s="1" t="s">
        <v>2466</v>
      </c>
      <c r="AL651" s="1" t="s">
        <v>58</v>
      </c>
      <c r="AM651" s="1" t="s">
        <v>2461</v>
      </c>
      <c r="AT651" s="1" t="s">
        <v>42</v>
      </c>
      <c r="AU651" s="1" t="s">
        <v>2523</v>
      </c>
      <c r="AV651" s="1" t="s">
        <v>1587</v>
      </c>
      <c r="AW651" s="1" t="s">
        <v>2578</v>
      </c>
      <c r="BG651" s="1" t="s">
        <v>42</v>
      </c>
      <c r="BH651" s="1" t="s">
        <v>2523</v>
      </c>
      <c r="BI651" s="1" t="s">
        <v>1588</v>
      </c>
      <c r="BJ651" s="1" t="s">
        <v>2831</v>
      </c>
      <c r="BK651" s="1" t="s">
        <v>42</v>
      </c>
      <c r="BL651" s="1" t="s">
        <v>2523</v>
      </c>
      <c r="BM651" s="1" t="s">
        <v>1589</v>
      </c>
      <c r="BN651" s="1" t="s">
        <v>3038</v>
      </c>
      <c r="BO651" s="1" t="s">
        <v>42</v>
      </c>
      <c r="BP651" s="1" t="s">
        <v>2523</v>
      </c>
      <c r="BQ651" s="1" t="s">
        <v>1590</v>
      </c>
      <c r="BR651" s="1" t="s">
        <v>3236</v>
      </c>
      <c r="BS651" s="1" t="s">
        <v>771</v>
      </c>
      <c r="BT651" s="1" t="s">
        <v>4411</v>
      </c>
    </row>
    <row r="652" spans="1:33" ht="13.5" customHeight="1">
      <c r="A652" s="6" t="str">
        <f t="shared" si="41"/>
        <v>1837_옥포면_0044</v>
      </c>
      <c r="B652" s="2">
        <v>1837</v>
      </c>
      <c r="C652" s="2" t="s">
        <v>4120</v>
      </c>
      <c r="D652" s="2" t="s">
        <v>3422</v>
      </c>
      <c r="E652" s="2">
        <v>651</v>
      </c>
      <c r="F652" s="1">
        <v>3</v>
      </c>
      <c r="G652" s="1" t="s">
        <v>993</v>
      </c>
      <c r="H652" s="1" t="s">
        <v>1860</v>
      </c>
      <c r="I652" s="1">
        <v>14</v>
      </c>
      <c r="L652" s="1">
        <v>2</v>
      </c>
      <c r="M652" s="2" t="s">
        <v>3834</v>
      </c>
      <c r="N652" s="2" t="s">
        <v>3835</v>
      </c>
      <c r="S652" s="1" t="s">
        <v>59</v>
      </c>
      <c r="T652" s="1" t="s">
        <v>1912</v>
      </c>
      <c r="AF652" s="1" t="s">
        <v>287</v>
      </c>
      <c r="AG652" s="1" t="s">
        <v>1971</v>
      </c>
    </row>
    <row r="653" spans="1:31" ht="13.5" customHeight="1">
      <c r="A653" s="6" t="str">
        <f t="shared" si="41"/>
        <v>1837_옥포면_0044</v>
      </c>
      <c r="B653" s="2">
        <v>1837</v>
      </c>
      <c r="C653" s="2" t="s">
        <v>4412</v>
      </c>
      <c r="D653" s="2" t="s">
        <v>3422</v>
      </c>
      <c r="E653" s="2">
        <v>652</v>
      </c>
      <c r="F653" s="1">
        <v>3</v>
      </c>
      <c r="G653" s="1" t="s">
        <v>993</v>
      </c>
      <c r="H653" s="1" t="s">
        <v>1860</v>
      </c>
      <c r="I653" s="1">
        <v>14</v>
      </c>
      <c r="L653" s="1">
        <v>2</v>
      </c>
      <c r="M653" s="2" t="s">
        <v>3834</v>
      </c>
      <c r="N653" s="2" t="s">
        <v>3835</v>
      </c>
      <c r="T653" s="1" t="s">
        <v>4413</v>
      </c>
      <c r="U653" s="1" t="s">
        <v>67</v>
      </c>
      <c r="V653" s="1" t="s">
        <v>1927</v>
      </c>
      <c r="Y653" s="1" t="s">
        <v>977</v>
      </c>
      <c r="Z653" s="1" t="s">
        <v>2065</v>
      </c>
      <c r="AC653" s="1">
        <v>38</v>
      </c>
      <c r="AD653" s="1" t="s">
        <v>103</v>
      </c>
      <c r="AE653" s="1" t="s">
        <v>2422</v>
      </c>
    </row>
    <row r="654" spans="1:72" ht="13.5" customHeight="1">
      <c r="A654" s="6" t="str">
        <f t="shared" si="41"/>
        <v>1837_옥포면_0044</v>
      </c>
      <c r="B654" s="2">
        <v>1837</v>
      </c>
      <c r="C654" s="2" t="s">
        <v>4412</v>
      </c>
      <c r="D654" s="2" t="s">
        <v>3422</v>
      </c>
      <c r="E654" s="2">
        <v>653</v>
      </c>
      <c r="F654" s="1">
        <v>3</v>
      </c>
      <c r="G654" s="1" t="s">
        <v>993</v>
      </c>
      <c r="H654" s="1" t="s">
        <v>1860</v>
      </c>
      <c r="I654" s="1">
        <v>14</v>
      </c>
      <c r="L654" s="1">
        <v>3</v>
      </c>
      <c r="M654" s="2" t="s">
        <v>3836</v>
      </c>
      <c r="N654" s="2" t="s">
        <v>3837</v>
      </c>
      <c r="T654" s="1" t="s">
        <v>4141</v>
      </c>
      <c r="U654" s="1" t="s">
        <v>37</v>
      </c>
      <c r="V654" s="1" t="s">
        <v>1928</v>
      </c>
      <c r="W654" s="1" t="s">
        <v>221</v>
      </c>
      <c r="X654" s="1" t="s">
        <v>1964</v>
      </c>
      <c r="Y654" s="1" t="s">
        <v>1591</v>
      </c>
      <c r="Z654" s="1" t="s">
        <v>2064</v>
      </c>
      <c r="AC654" s="1">
        <v>50</v>
      </c>
      <c r="AD654" s="1" t="s">
        <v>199</v>
      </c>
      <c r="AE654" s="1" t="s">
        <v>2413</v>
      </c>
      <c r="AJ654" s="1" t="s">
        <v>17</v>
      </c>
      <c r="AK654" s="1" t="s">
        <v>2467</v>
      </c>
      <c r="AL654" s="1" t="s">
        <v>1414</v>
      </c>
      <c r="AM654" s="1" t="s">
        <v>2491</v>
      </c>
      <c r="AT654" s="1" t="s">
        <v>42</v>
      </c>
      <c r="AU654" s="1" t="s">
        <v>2523</v>
      </c>
      <c r="AV654" s="1" t="s">
        <v>1592</v>
      </c>
      <c r="AW654" s="1" t="s">
        <v>2577</v>
      </c>
      <c r="AX654" s="1" t="s">
        <v>42</v>
      </c>
      <c r="AY654" s="1" t="s">
        <v>2523</v>
      </c>
      <c r="AZ654" s="1" t="s">
        <v>1593</v>
      </c>
      <c r="BA654" s="1" t="s">
        <v>2771</v>
      </c>
      <c r="BG654" s="1" t="s">
        <v>42</v>
      </c>
      <c r="BH654" s="1" t="s">
        <v>2523</v>
      </c>
      <c r="BI654" s="1" t="s">
        <v>1594</v>
      </c>
      <c r="BJ654" s="1" t="s">
        <v>2830</v>
      </c>
      <c r="BK654" s="1" t="s">
        <v>42</v>
      </c>
      <c r="BL654" s="1" t="s">
        <v>2523</v>
      </c>
      <c r="BM654" s="1" t="s">
        <v>1595</v>
      </c>
      <c r="BN654" s="1" t="s">
        <v>3037</v>
      </c>
      <c r="BO654" s="1" t="s">
        <v>495</v>
      </c>
      <c r="BP654" s="1" t="s">
        <v>2782</v>
      </c>
      <c r="BQ654" s="1" t="s">
        <v>1596</v>
      </c>
      <c r="BR654" s="1" t="s">
        <v>3235</v>
      </c>
      <c r="BS654" s="1" t="s">
        <v>324</v>
      </c>
      <c r="BT654" s="1" t="s">
        <v>3386</v>
      </c>
    </row>
    <row r="655" spans="1:31" ht="13.5" customHeight="1">
      <c r="A655" s="6" t="str">
        <f t="shared" si="41"/>
        <v>1837_옥포면_0044</v>
      </c>
      <c r="B655" s="2">
        <v>1837</v>
      </c>
      <c r="C655" s="2" t="s">
        <v>4414</v>
      </c>
      <c r="D655" s="2" t="s">
        <v>3422</v>
      </c>
      <c r="E655" s="2">
        <v>654</v>
      </c>
      <c r="F655" s="1">
        <v>3</v>
      </c>
      <c r="G655" s="1" t="s">
        <v>993</v>
      </c>
      <c r="H655" s="1" t="s">
        <v>1860</v>
      </c>
      <c r="I655" s="1">
        <v>14</v>
      </c>
      <c r="L655" s="1">
        <v>3</v>
      </c>
      <c r="M655" s="2" t="s">
        <v>3836</v>
      </c>
      <c r="N655" s="2" t="s">
        <v>3837</v>
      </c>
      <c r="S655" s="1" t="s">
        <v>111</v>
      </c>
      <c r="T655" s="1" t="s">
        <v>1916</v>
      </c>
      <c r="W655" s="1" t="s">
        <v>161</v>
      </c>
      <c r="X655" s="1" t="s">
        <v>1955</v>
      </c>
      <c r="Y655" s="1" t="s">
        <v>50</v>
      </c>
      <c r="Z655" s="1" t="s">
        <v>1995</v>
      </c>
      <c r="AC655" s="1">
        <v>78</v>
      </c>
      <c r="AD655" s="1" t="s">
        <v>400</v>
      </c>
      <c r="AE655" s="1" t="s">
        <v>2410</v>
      </c>
    </row>
    <row r="656" spans="1:72" ht="13.5" customHeight="1">
      <c r="A656" s="6" t="str">
        <f t="shared" si="41"/>
        <v>1837_옥포면_0044</v>
      </c>
      <c r="B656" s="2">
        <v>1837</v>
      </c>
      <c r="C656" s="2" t="s">
        <v>4143</v>
      </c>
      <c r="D656" s="2" t="s">
        <v>3422</v>
      </c>
      <c r="E656" s="2">
        <v>655</v>
      </c>
      <c r="F656" s="1">
        <v>3</v>
      </c>
      <c r="G656" s="1" t="s">
        <v>993</v>
      </c>
      <c r="H656" s="1" t="s">
        <v>1860</v>
      </c>
      <c r="I656" s="1">
        <v>14</v>
      </c>
      <c r="L656" s="1">
        <v>3</v>
      </c>
      <c r="M656" s="2" t="s">
        <v>3836</v>
      </c>
      <c r="N656" s="2" t="s">
        <v>3837</v>
      </c>
      <c r="S656" s="1" t="s">
        <v>48</v>
      </c>
      <c r="T656" s="1" t="s">
        <v>1911</v>
      </c>
      <c r="W656" s="1" t="s">
        <v>88</v>
      </c>
      <c r="X656" s="1" t="s">
        <v>4415</v>
      </c>
      <c r="Y656" s="1" t="s">
        <v>50</v>
      </c>
      <c r="Z656" s="1" t="s">
        <v>1995</v>
      </c>
      <c r="AC656" s="1">
        <v>48</v>
      </c>
      <c r="AD656" s="1" t="s">
        <v>400</v>
      </c>
      <c r="AE656" s="1" t="s">
        <v>2410</v>
      </c>
      <c r="AJ656" s="1" t="s">
        <v>52</v>
      </c>
      <c r="AK656" s="1" t="s">
        <v>2466</v>
      </c>
      <c r="AL656" s="1" t="s">
        <v>58</v>
      </c>
      <c r="AM656" s="1" t="s">
        <v>2461</v>
      </c>
      <c r="AT656" s="1" t="s">
        <v>42</v>
      </c>
      <c r="AU656" s="1" t="s">
        <v>2523</v>
      </c>
      <c r="AV656" s="1" t="s">
        <v>1597</v>
      </c>
      <c r="AW656" s="1" t="s">
        <v>2576</v>
      </c>
      <c r="BG656" s="1" t="s">
        <v>42</v>
      </c>
      <c r="BH656" s="1" t="s">
        <v>2523</v>
      </c>
      <c r="BI656" s="1" t="s">
        <v>1598</v>
      </c>
      <c r="BJ656" s="1" t="s">
        <v>2829</v>
      </c>
      <c r="BK656" s="1" t="s">
        <v>42</v>
      </c>
      <c r="BL656" s="1" t="s">
        <v>2523</v>
      </c>
      <c r="BM656" s="1" t="s">
        <v>1462</v>
      </c>
      <c r="BN656" s="1" t="s">
        <v>2532</v>
      </c>
      <c r="BO656" s="1" t="s">
        <v>42</v>
      </c>
      <c r="BP656" s="1" t="s">
        <v>2523</v>
      </c>
      <c r="BQ656" s="1" t="s">
        <v>1599</v>
      </c>
      <c r="BR656" s="1" t="s">
        <v>3234</v>
      </c>
      <c r="BS656" s="1" t="s">
        <v>76</v>
      </c>
      <c r="BT656" s="1" t="s">
        <v>2494</v>
      </c>
    </row>
    <row r="657" spans="1:31" ht="13.5" customHeight="1">
      <c r="A657" s="6" t="str">
        <f t="shared" si="41"/>
        <v>1837_옥포면_0044</v>
      </c>
      <c r="B657" s="2">
        <v>1837</v>
      </c>
      <c r="C657" s="2" t="s">
        <v>4416</v>
      </c>
      <c r="D657" s="2" t="s">
        <v>3422</v>
      </c>
      <c r="E657" s="2">
        <v>656</v>
      </c>
      <c r="F657" s="1">
        <v>3</v>
      </c>
      <c r="G657" s="1" t="s">
        <v>993</v>
      </c>
      <c r="H657" s="1" t="s">
        <v>1860</v>
      </c>
      <c r="I657" s="1">
        <v>14</v>
      </c>
      <c r="L657" s="1">
        <v>3</v>
      </c>
      <c r="M657" s="2" t="s">
        <v>3836</v>
      </c>
      <c r="N657" s="2" t="s">
        <v>3837</v>
      </c>
      <c r="S657" s="1" t="s">
        <v>59</v>
      </c>
      <c r="T657" s="1" t="s">
        <v>1912</v>
      </c>
      <c r="U657" s="1" t="s">
        <v>37</v>
      </c>
      <c r="V657" s="1" t="s">
        <v>1928</v>
      </c>
      <c r="Y657" s="1" t="s">
        <v>1600</v>
      </c>
      <c r="Z657" s="1" t="s">
        <v>2063</v>
      </c>
      <c r="AA657" s="1" t="s">
        <v>1601</v>
      </c>
      <c r="AB657" s="1" t="s">
        <v>2391</v>
      </c>
      <c r="AC657" s="1">
        <v>30</v>
      </c>
      <c r="AD657" s="1" t="s">
        <v>461</v>
      </c>
      <c r="AE657" s="1" t="s">
        <v>2035</v>
      </c>
    </row>
    <row r="658" spans="1:31" ht="13.5" customHeight="1">
      <c r="A658" s="6" t="str">
        <f t="shared" si="41"/>
        <v>1837_옥포면_0044</v>
      </c>
      <c r="B658" s="2">
        <v>1837</v>
      </c>
      <c r="C658" s="2" t="s">
        <v>4143</v>
      </c>
      <c r="D658" s="2" t="s">
        <v>3422</v>
      </c>
      <c r="E658" s="2">
        <v>657</v>
      </c>
      <c r="F658" s="1">
        <v>3</v>
      </c>
      <c r="G658" s="1" t="s">
        <v>993</v>
      </c>
      <c r="H658" s="1" t="s">
        <v>1860</v>
      </c>
      <c r="I658" s="1">
        <v>14</v>
      </c>
      <c r="L658" s="1">
        <v>3</v>
      </c>
      <c r="M658" s="2" t="s">
        <v>3836</v>
      </c>
      <c r="N658" s="2" t="s">
        <v>3837</v>
      </c>
      <c r="S658" s="1" t="s">
        <v>62</v>
      </c>
      <c r="T658" s="1" t="s">
        <v>1917</v>
      </c>
      <c r="W658" s="1" t="s">
        <v>161</v>
      </c>
      <c r="X658" s="1" t="s">
        <v>1955</v>
      </c>
      <c r="Y658" s="1" t="s">
        <v>50</v>
      </c>
      <c r="Z658" s="1" t="s">
        <v>1995</v>
      </c>
      <c r="AC658" s="1">
        <v>30</v>
      </c>
      <c r="AD658" s="1" t="s">
        <v>461</v>
      </c>
      <c r="AE658" s="1" t="s">
        <v>2035</v>
      </c>
    </row>
    <row r="659" spans="1:31" ht="13.5" customHeight="1">
      <c r="A659" s="6" t="str">
        <f t="shared" si="41"/>
        <v>1837_옥포면_0044</v>
      </c>
      <c r="B659" s="2">
        <v>1837</v>
      </c>
      <c r="C659" s="2" t="s">
        <v>4143</v>
      </c>
      <c r="D659" s="2" t="s">
        <v>3422</v>
      </c>
      <c r="E659" s="2">
        <v>658</v>
      </c>
      <c r="F659" s="1">
        <v>3</v>
      </c>
      <c r="G659" s="1" t="s">
        <v>993</v>
      </c>
      <c r="H659" s="1" t="s">
        <v>1860</v>
      </c>
      <c r="I659" s="1">
        <v>14</v>
      </c>
      <c r="L659" s="1">
        <v>3</v>
      </c>
      <c r="M659" s="2" t="s">
        <v>3836</v>
      </c>
      <c r="N659" s="2" t="s">
        <v>3837</v>
      </c>
      <c r="S659" s="1" t="s">
        <v>59</v>
      </c>
      <c r="T659" s="1" t="s">
        <v>1912</v>
      </c>
      <c r="U659" s="1" t="s">
        <v>37</v>
      </c>
      <c r="V659" s="1" t="s">
        <v>1928</v>
      </c>
      <c r="Y659" s="1" t="s">
        <v>1602</v>
      </c>
      <c r="Z659" s="1" t="s">
        <v>2062</v>
      </c>
      <c r="AC659" s="1">
        <v>18</v>
      </c>
      <c r="AD659" s="1" t="s">
        <v>400</v>
      </c>
      <c r="AE659" s="1" t="s">
        <v>2410</v>
      </c>
    </row>
    <row r="660" spans="1:31" ht="13.5" customHeight="1">
      <c r="A660" s="6" t="str">
        <f t="shared" si="41"/>
        <v>1837_옥포면_0044</v>
      </c>
      <c r="B660" s="2">
        <v>1837</v>
      </c>
      <c r="C660" s="2" t="s">
        <v>4143</v>
      </c>
      <c r="D660" s="2" t="s">
        <v>3422</v>
      </c>
      <c r="E660" s="2">
        <v>659</v>
      </c>
      <c r="F660" s="1">
        <v>3</v>
      </c>
      <c r="G660" s="1" t="s">
        <v>993</v>
      </c>
      <c r="H660" s="1" t="s">
        <v>1860</v>
      </c>
      <c r="I660" s="1">
        <v>14</v>
      </c>
      <c r="L660" s="1">
        <v>3</v>
      </c>
      <c r="M660" s="2" t="s">
        <v>3836</v>
      </c>
      <c r="N660" s="2" t="s">
        <v>3837</v>
      </c>
      <c r="S660" s="1" t="s">
        <v>62</v>
      </c>
      <c r="T660" s="1" t="s">
        <v>1917</v>
      </c>
      <c r="W660" s="1" t="s">
        <v>63</v>
      </c>
      <c r="X660" s="1" t="s">
        <v>1965</v>
      </c>
      <c r="Y660" s="1" t="s">
        <v>50</v>
      </c>
      <c r="Z660" s="1" t="s">
        <v>1995</v>
      </c>
      <c r="AC660" s="1">
        <v>24</v>
      </c>
      <c r="AD660" s="1" t="s">
        <v>89</v>
      </c>
      <c r="AE660" s="1" t="s">
        <v>2409</v>
      </c>
    </row>
    <row r="661" spans="1:31" ht="13.5" customHeight="1">
      <c r="A661" s="6" t="str">
        <f t="shared" si="41"/>
        <v>1837_옥포면_0044</v>
      </c>
      <c r="B661" s="2">
        <v>1837</v>
      </c>
      <c r="C661" s="2" t="s">
        <v>4143</v>
      </c>
      <c r="D661" s="2" t="s">
        <v>3422</v>
      </c>
      <c r="E661" s="2">
        <v>660</v>
      </c>
      <c r="F661" s="1">
        <v>3</v>
      </c>
      <c r="G661" s="1" t="s">
        <v>993</v>
      </c>
      <c r="H661" s="1" t="s">
        <v>1860</v>
      </c>
      <c r="I661" s="1">
        <v>14</v>
      </c>
      <c r="L661" s="1">
        <v>3</v>
      </c>
      <c r="M661" s="2" t="s">
        <v>3836</v>
      </c>
      <c r="N661" s="2" t="s">
        <v>3837</v>
      </c>
      <c r="T661" s="1" t="s">
        <v>4144</v>
      </c>
      <c r="U661" s="1" t="s">
        <v>67</v>
      </c>
      <c r="V661" s="1" t="s">
        <v>1927</v>
      </c>
      <c r="Y661" s="1" t="s">
        <v>339</v>
      </c>
      <c r="Z661" s="1" t="s">
        <v>2061</v>
      </c>
      <c r="AC661" s="1">
        <v>34</v>
      </c>
      <c r="AD661" s="1" t="s">
        <v>61</v>
      </c>
      <c r="AE661" s="1" t="s">
        <v>2404</v>
      </c>
    </row>
    <row r="662" spans="1:72" ht="13.5" customHeight="1">
      <c r="A662" s="6" t="str">
        <f t="shared" si="41"/>
        <v>1837_옥포면_0044</v>
      </c>
      <c r="B662" s="2">
        <v>1837</v>
      </c>
      <c r="C662" s="2" t="s">
        <v>4143</v>
      </c>
      <c r="D662" s="2" t="s">
        <v>3422</v>
      </c>
      <c r="E662" s="2">
        <v>661</v>
      </c>
      <c r="F662" s="1">
        <v>3</v>
      </c>
      <c r="G662" s="1" t="s">
        <v>993</v>
      </c>
      <c r="H662" s="1" t="s">
        <v>1860</v>
      </c>
      <c r="I662" s="1">
        <v>14</v>
      </c>
      <c r="L662" s="1">
        <v>4</v>
      </c>
      <c r="M662" s="2" t="s">
        <v>3828</v>
      </c>
      <c r="N662" s="2" t="s">
        <v>3829</v>
      </c>
      <c r="O662" s="1" t="s">
        <v>6</v>
      </c>
      <c r="P662" s="1" t="s">
        <v>1888</v>
      </c>
      <c r="T662" s="1" t="s">
        <v>4251</v>
      </c>
      <c r="U662" s="1" t="s">
        <v>297</v>
      </c>
      <c r="V662" s="1" t="s">
        <v>1930</v>
      </c>
      <c r="W662" s="1" t="s">
        <v>203</v>
      </c>
      <c r="X662" s="1" t="s">
        <v>4314</v>
      </c>
      <c r="Y662" s="1" t="s">
        <v>10</v>
      </c>
      <c r="Z662" s="1" t="s">
        <v>1981</v>
      </c>
      <c r="AC662" s="1">
        <v>50</v>
      </c>
      <c r="AD662" s="1" t="s">
        <v>199</v>
      </c>
      <c r="AE662" s="1" t="s">
        <v>2413</v>
      </c>
      <c r="AJ662" s="1" t="s">
        <v>17</v>
      </c>
      <c r="AK662" s="1" t="s">
        <v>2467</v>
      </c>
      <c r="AL662" s="1" t="s">
        <v>625</v>
      </c>
      <c r="AM662" s="1" t="s">
        <v>2490</v>
      </c>
      <c r="AT662" s="1" t="s">
        <v>169</v>
      </c>
      <c r="AU662" s="1" t="s">
        <v>1929</v>
      </c>
      <c r="AV662" s="1" t="s">
        <v>1603</v>
      </c>
      <c r="AW662" s="1" t="s">
        <v>2575</v>
      </c>
      <c r="BG662" s="1" t="s">
        <v>169</v>
      </c>
      <c r="BH662" s="1" t="s">
        <v>1929</v>
      </c>
      <c r="BI662" s="1" t="s">
        <v>1604</v>
      </c>
      <c r="BJ662" s="1" t="s">
        <v>2828</v>
      </c>
      <c r="BK662" s="1" t="s">
        <v>169</v>
      </c>
      <c r="BL662" s="1" t="s">
        <v>1929</v>
      </c>
      <c r="BM662" s="1" t="s">
        <v>1605</v>
      </c>
      <c r="BN662" s="1" t="s">
        <v>3036</v>
      </c>
      <c r="BO662" s="1" t="s">
        <v>169</v>
      </c>
      <c r="BP662" s="1" t="s">
        <v>1929</v>
      </c>
      <c r="BQ662" s="1" t="s">
        <v>1606</v>
      </c>
      <c r="BR662" s="1" t="s">
        <v>3576</v>
      </c>
      <c r="BS662" s="1" t="s">
        <v>58</v>
      </c>
      <c r="BT662" s="1" t="s">
        <v>2461</v>
      </c>
    </row>
    <row r="663" spans="1:31" ht="13.5" customHeight="1">
      <c r="A663" s="6" t="str">
        <f t="shared" si="41"/>
        <v>1837_옥포면_0044</v>
      </c>
      <c r="B663" s="2">
        <v>1837</v>
      </c>
      <c r="C663" s="2" t="s">
        <v>4036</v>
      </c>
      <c r="D663" s="2" t="s">
        <v>3422</v>
      </c>
      <c r="E663" s="2">
        <v>662</v>
      </c>
      <c r="F663" s="1">
        <v>3</v>
      </c>
      <c r="G663" s="1" t="s">
        <v>993</v>
      </c>
      <c r="H663" s="1" t="s">
        <v>1860</v>
      </c>
      <c r="I663" s="1">
        <v>14</v>
      </c>
      <c r="L663" s="1">
        <v>4</v>
      </c>
      <c r="M663" s="2" t="s">
        <v>3828</v>
      </c>
      <c r="N663" s="2" t="s">
        <v>3829</v>
      </c>
      <c r="S663" s="1" t="s">
        <v>315</v>
      </c>
      <c r="T663" s="1" t="s">
        <v>1913</v>
      </c>
      <c r="AC663" s="1">
        <v>11</v>
      </c>
      <c r="AD663" s="1" t="s">
        <v>215</v>
      </c>
      <c r="AE663" s="1" t="s">
        <v>2408</v>
      </c>
    </row>
    <row r="664" spans="1:72" ht="13.5" customHeight="1">
      <c r="A664" s="6" t="str">
        <f t="shared" si="41"/>
        <v>1837_옥포면_0044</v>
      </c>
      <c r="B664" s="2">
        <v>1837</v>
      </c>
      <c r="C664" s="2" t="s">
        <v>4253</v>
      </c>
      <c r="D664" s="2" t="s">
        <v>3422</v>
      </c>
      <c r="E664" s="2">
        <v>663</v>
      </c>
      <c r="F664" s="1">
        <v>3</v>
      </c>
      <c r="G664" s="1" t="s">
        <v>993</v>
      </c>
      <c r="H664" s="1" t="s">
        <v>1860</v>
      </c>
      <c r="I664" s="1">
        <v>14</v>
      </c>
      <c r="L664" s="1">
        <v>5</v>
      </c>
      <c r="M664" s="2" t="s">
        <v>1575</v>
      </c>
      <c r="N664" s="2" t="s">
        <v>1869</v>
      </c>
      <c r="T664" s="1" t="s">
        <v>4397</v>
      </c>
      <c r="U664" s="1" t="s">
        <v>169</v>
      </c>
      <c r="V664" s="1" t="s">
        <v>1929</v>
      </c>
      <c r="W664" s="1" t="s">
        <v>1035</v>
      </c>
      <c r="X664" s="1" t="s">
        <v>1963</v>
      </c>
      <c r="Y664" s="1" t="s">
        <v>1607</v>
      </c>
      <c r="Z664" s="1" t="s">
        <v>2060</v>
      </c>
      <c r="AC664" s="1">
        <v>57</v>
      </c>
      <c r="AD664" s="1" t="s">
        <v>547</v>
      </c>
      <c r="AE664" s="1" t="s">
        <v>2415</v>
      </c>
      <c r="AJ664" s="1" t="s">
        <v>17</v>
      </c>
      <c r="AK664" s="1" t="s">
        <v>2467</v>
      </c>
      <c r="AL664" s="1" t="s">
        <v>784</v>
      </c>
      <c r="AM664" s="1" t="s">
        <v>2478</v>
      </c>
      <c r="AT664" s="1" t="s">
        <v>169</v>
      </c>
      <c r="AU664" s="1" t="s">
        <v>1929</v>
      </c>
      <c r="AV664" s="1" t="s">
        <v>1608</v>
      </c>
      <c r="AW664" s="1" t="s">
        <v>2574</v>
      </c>
      <c r="BG664" s="1" t="s">
        <v>169</v>
      </c>
      <c r="BH664" s="1" t="s">
        <v>1929</v>
      </c>
      <c r="BI664" s="1" t="s">
        <v>1609</v>
      </c>
      <c r="BJ664" s="1" t="s">
        <v>2827</v>
      </c>
      <c r="BK664" s="1" t="s">
        <v>169</v>
      </c>
      <c r="BL664" s="1" t="s">
        <v>1929</v>
      </c>
      <c r="BM664" s="1" t="s">
        <v>1202</v>
      </c>
      <c r="BN664" s="1" t="s">
        <v>3035</v>
      </c>
      <c r="BO664" s="1" t="s">
        <v>169</v>
      </c>
      <c r="BP664" s="1" t="s">
        <v>1929</v>
      </c>
      <c r="BQ664" s="1" t="s">
        <v>1610</v>
      </c>
      <c r="BR664" s="1" t="s">
        <v>3233</v>
      </c>
      <c r="BS664" s="1" t="s">
        <v>592</v>
      </c>
      <c r="BT664" s="1" t="s">
        <v>3385</v>
      </c>
    </row>
    <row r="665" spans="1:72" ht="13.5" customHeight="1">
      <c r="A665" s="6" t="str">
        <f t="shared" si="41"/>
        <v>1837_옥포면_0044</v>
      </c>
      <c r="B665" s="2">
        <v>1837</v>
      </c>
      <c r="C665" s="2" t="s">
        <v>3975</v>
      </c>
      <c r="D665" s="2" t="s">
        <v>3422</v>
      </c>
      <c r="E665" s="2">
        <v>664</v>
      </c>
      <c r="F665" s="1">
        <v>3</v>
      </c>
      <c r="G665" s="1" t="s">
        <v>993</v>
      </c>
      <c r="H665" s="1" t="s">
        <v>1860</v>
      </c>
      <c r="I665" s="1">
        <v>14</v>
      </c>
      <c r="L665" s="1">
        <v>5</v>
      </c>
      <c r="M665" s="2" t="s">
        <v>1575</v>
      </c>
      <c r="N665" s="2" t="s">
        <v>1869</v>
      </c>
      <c r="S665" s="1" t="s">
        <v>48</v>
      </c>
      <c r="T665" s="1" t="s">
        <v>1911</v>
      </c>
      <c r="W665" s="1" t="s">
        <v>94</v>
      </c>
      <c r="X665" s="1" t="s">
        <v>4399</v>
      </c>
      <c r="Y665" s="1" t="s">
        <v>10</v>
      </c>
      <c r="Z665" s="1" t="s">
        <v>1981</v>
      </c>
      <c r="AC665" s="1">
        <v>46</v>
      </c>
      <c r="AD665" s="1" t="s">
        <v>342</v>
      </c>
      <c r="AE665" s="1" t="s">
        <v>2403</v>
      </c>
      <c r="AJ665" s="1" t="s">
        <v>17</v>
      </c>
      <c r="AK665" s="1" t="s">
        <v>2467</v>
      </c>
      <c r="AL665" s="1" t="s">
        <v>100</v>
      </c>
      <c r="AM665" s="1" t="s">
        <v>3468</v>
      </c>
      <c r="AT665" s="1" t="s">
        <v>169</v>
      </c>
      <c r="AU665" s="1" t="s">
        <v>1929</v>
      </c>
      <c r="AV665" s="1" t="s">
        <v>1611</v>
      </c>
      <c r="AW665" s="1" t="s">
        <v>2352</v>
      </c>
      <c r="BG665" s="1" t="s">
        <v>169</v>
      </c>
      <c r="BH665" s="1" t="s">
        <v>1929</v>
      </c>
      <c r="BI665" s="1" t="s">
        <v>1343</v>
      </c>
      <c r="BJ665" s="1" t="s">
        <v>2826</v>
      </c>
      <c r="BK665" s="1" t="s">
        <v>169</v>
      </c>
      <c r="BL665" s="1" t="s">
        <v>1929</v>
      </c>
      <c r="BM665" s="1" t="s">
        <v>1612</v>
      </c>
      <c r="BN665" s="1" t="s">
        <v>3034</v>
      </c>
      <c r="BO665" s="1" t="s">
        <v>169</v>
      </c>
      <c r="BP665" s="1" t="s">
        <v>1929</v>
      </c>
      <c r="BQ665" s="1" t="s">
        <v>1613</v>
      </c>
      <c r="BR665" s="1" t="s">
        <v>3579</v>
      </c>
      <c r="BS665" s="1" t="s">
        <v>47</v>
      </c>
      <c r="BT665" s="1" t="s">
        <v>2484</v>
      </c>
    </row>
    <row r="666" spans="1:33" ht="13.5" customHeight="1">
      <c r="A666" s="6" t="str">
        <f t="shared" si="41"/>
        <v>1837_옥포면_0044</v>
      </c>
      <c r="B666" s="2">
        <v>1837</v>
      </c>
      <c r="C666" s="2" t="s">
        <v>3905</v>
      </c>
      <c r="D666" s="2" t="s">
        <v>3422</v>
      </c>
      <c r="E666" s="2">
        <v>665</v>
      </c>
      <c r="F666" s="1">
        <v>3</v>
      </c>
      <c r="G666" s="1" t="s">
        <v>993</v>
      </c>
      <c r="H666" s="1" t="s">
        <v>1860</v>
      </c>
      <c r="I666" s="1">
        <v>14</v>
      </c>
      <c r="L666" s="1">
        <v>5</v>
      </c>
      <c r="M666" s="2" t="s">
        <v>1575</v>
      </c>
      <c r="N666" s="2" t="s">
        <v>1869</v>
      </c>
      <c r="S666" s="1" t="s">
        <v>59</v>
      </c>
      <c r="T666" s="1" t="s">
        <v>1912</v>
      </c>
      <c r="Y666" s="1" t="s">
        <v>1614</v>
      </c>
      <c r="Z666" s="1" t="s">
        <v>2059</v>
      </c>
      <c r="AC666" s="1">
        <v>20</v>
      </c>
      <c r="AD666" s="1" t="s">
        <v>87</v>
      </c>
      <c r="AE666" s="1" t="s">
        <v>2418</v>
      </c>
      <c r="AF666" s="1" t="s">
        <v>338</v>
      </c>
      <c r="AG666" s="1" t="s">
        <v>2455</v>
      </c>
    </row>
    <row r="667" spans="1:72" ht="13.5" customHeight="1">
      <c r="A667" s="6" t="str">
        <f aca="true" t="shared" si="42" ref="A667:A679">HYPERLINK("http://kyu.snu.ac.kr/sdhj/index.jsp?type=hj/GK14719_00IH_0001_0045.jpg","1837_옥포면_0045")</f>
        <v>1837_옥포면_0045</v>
      </c>
      <c r="B667" s="2">
        <v>1837</v>
      </c>
      <c r="C667" s="2" t="s">
        <v>4079</v>
      </c>
      <c r="D667" s="2" t="s">
        <v>3422</v>
      </c>
      <c r="E667" s="2">
        <v>666</v>
      </c>
      <c r="F667" s="1">
        <v>3</v>
      </c>
      <c r="G667" s="1" t="s">
        <v>993</v>
      </c>
      <c r="H667" s="1" t="s">
        <v>1860</v>
      </c>
      <c r="I667" s="1">
        <v>15</v>
      </c>
      <c r="J667" s="1" t="s">
        <v>1615</v>
      </c>
      <c r="K667" s="1" t="s">
        <v>1868</v>
      </c>
      <c r="L667" s="1">
        <v>1</v>
      </c>
      <c r="M667" s="2" t="s">
        <v>1615</v>
      </c>
      <c r="N667" s="2" t="s">
        <v>1868</v>
      </c>
      <c r="T667" s="1" t="s">
        <v>3988</v>
      </c>
      <c r="U667" s="1" t="s">
        <v>238</v>
      </c>
      <c r="V667" s="1" t="s">
        <v>1932</v>
      </c>
      <c r="W667" s="1" t="s">
        <v>1035</v>
      </c>
      <c r="X667" s="1" t="s">
        <v>1963</v>
      </c>
      <c r="Y667" s="1" t="s">
        <v>376</v>
      </c>
      <c r="Z667" s="1" t="s">
        <v>2058</v>
      </c>
      <c r="AC667" s="1">
        <v>52</v>
      </c>
      <c r="AD667" s="1" t="s">
        <v>279</v>
      </c>
      <c r="AE667" s="1" t="s">
        <v>2400</v>
      </c>
      <c r="AJ667" s="1" t="s">
        <v>17</v>
      </c>
      <c r="AK667" s="1" t="s">
        <v>2467</v>
      </c>
      <c r="AL667" s="1" t="s">
        <v>784</v>
      </c>
      <c r="AM667" s="1" t="s">
        <v>2478</v>
      </c>
      <c r="AT667" s="1" t="s">
        <v>241</v>
      </c>
      <c r="AU667" s="1" t="s">
        <v>2524</v>
      </c>
      <c r="AV667" s="1" t="s">
        <v>1616</v>
      </c>
      <c r="AW667" s="1" t="s">
        <v>2303</v>
      </c>
      <c r="BG667" s="1" t="s">
        <v>241</v>
      </c>
      <c r="BH667" s="1" t="s">
        <v>2524</v>
      </c>
      <c r="BI667" s="1" t="s">
        <v>1617</v>
      </c>
      <c r="BJ667" s="1" t="s">
        <v>2825</v>
      </c>
      <c r="BK667" s="1" t="s">
        <v>241</v>
      </c>
      <c r="BL667" s="1" t="s">
        <v>2524</v>
      </c>
      <c r="BM667" s="1" t="s">
        <v>1037</v>
      </c>
      <c r="BN667" s="1" t="s">
        <v>2797</v>
      </c>
      <c r="BO667" s="1" t="s">
        <v>241</v>
      </c>
      <c r="BP667" s="1" t="s">
        <v>2524</v>
      </c>
      <c r="BQ667" s="1" t="s">
        <v>1618</v>
      </c>
      <c r="BR667" s="1" t="s">
        <v>3232</v>
      </c>
      <c r="BS667" s="1" t="s">
        <v>133</v>
      </c>
      <c r="BT667" s="1" t="s">
        <v>2480</v>
      </c>
    </row>
    <row r="668" spans="1:72" ht="13.5" customHeight="1">
      <c r="A668" s="6" t="str">
        <f t="shared" si="42"/>
        <v>1837_옥포면_0045</v>
      </c>
      <c r="B668" s="2">
        <v>1837</v>
      </c>
      <c r="C668" s="2" t="s">
        <v>3961</v>
      </c>
      <c r="D668" s="2" t="s">
        <v>3422</v>
      </c>
      <c r="E668" s="2">
        <v>667</v>
      </c>
      <c r="F668" s="1">
        <v>3</v>
      </c>
      <c r="G668" s="1" t="s">
        <v>993</v>
      </c>
      <c r="H668" s="1" t="s">
        <v>1860</v>
      </c>
      <c r="I668" s="1">
        <v>15</v>
      </c>
      <c r="L668" s="1">
        <v>1</v>
      </c>
      <c r="M668" s="2" t="s">
        <v>1615</v>
      </c>
      <c r="N668" s="2" t="s">
        <v>1868</v>
      </c>
      <c r="S668" s="1" t="s">
        <v>48</v>
      </c>
      <c r="T668" s="1" t="s">
        <v>1911</v>
      </c>
      <c r="W668" s="1" t="s">
        <v>63</v>
      </c>
      <c r="X668" s="1" t="s">
        <v>1965</v>
      </c>
      <c r="Y668" s="1" t="s">
        <v>246</v>
      </c>
      <c r="Z668" s="1" t="s">
        <v>2027</v>
      </c>
      <c r="AC668" s="1">
        <v>50</v>
      </c>
      <c r="AD668" s="1" t="s">
        <v>199</v>
      </c>
      <c r="AE668" s="1" t="s">
        <v>2413</v>
      </c>
      <c r="AJ668" s="1" t="s">
        <v>17</v>
      </c>
      <c r="AK668" s="1" t="s">
        <v>2467</v>
      </c>
      <c r="AL668" s="1" t="s">
        <v>133</v>
      </c>
      <c r="AM668" s="1" t="s">
        <v>2480</v>
      </c>
      <c r="AT668" s="1" t="s">
        <v>160</v>
      </c>
      <c r="AU668" s="1" t="s">
        <v>1946</v>
      </c>
      <c r="AV668" s="1" t="s">
        <v>1619</v>
      </c>
      <c r="AW668" s="1" t="s">
        <v>2573</v>
      </c>
      <c r="BG668" s="1" t="s">
        <v>160</v>
      </c>
      <c r="BH668" s="1" t="s">
        <v>1946</v>
      </c>
      <c r="BI668" s="1" t="s">
        <v>131</v>
      </c>
      <c r="BJ668" s="1" t="s">
        <v>2611</v>
      </c>
      <c r="BK668" s="1" t="s">
        <v>160</v>
      </c>
      <c r="BL668" s="1" t="s">
        <v>1946</v>
      </c>
      <c r="BM668" s="1" t="s">
        <v>1620</v>
      </c>
      <c r="BN668" s="1" t="s">
        <v>3033</v>
      </c>
      <c r="BO668" s="1" t="s">
        <v>160</v>
      </c>
      <c r="BP668" s="1" t="s">
        <v>1946</v>
      </c>
      <c r="BQ668" s="1" t="s">
        <v>1621</v>
      </c>
      <c r="BR668" s="1" t="s">
        <v>3231</v>
      </c>
      <c r="BS668" s="1" t="s">
        <v>1414</v>
      </c>
      <c r="BT668" s="1" t="s">
        <v>2491</v>
      </c>
    </row>
    <row r="669" spans="1:31" ht="13.5" customHeight="1">
      <c r="A669" s="6" t="str">
        <f t="shared" si="42"/>
        <v>1837_옥포면_0045</v>
      </c>
      <c r="B669" s="2">
        <v>1837</v>
      </c>
      <c r="C669" s="2" t="s">
        <v>4005</v>
      </c>
      <c r="D669" s="2" t="s">
        <v>3422</v>
      </c>
      <c r="E669" s="2">
        <v>668</v>
      </c>
      <c r="F669" s="1">
        <v>3</v>
      </c>
      <c r="G669" s="1" t="s">
        <v>993</v>
      </c>
      <c r="H669" s="1" t="s">
        <v>1860</v>
      </c>
      <c r="I669" s="1">
        <v>15</v>
      </c>
      <c r="L669" s="1">
        <v>1</v>
      </c>
      <c r="M669" s="2" t="s">
        <v>1615</v>
      </c>
      <c r="N669" s="2" t="s">
        <v>1868</v>
      </c>
      <c r="S669" s="1" t="s">
        <v>59</v>
      </c>
      <c r="T669" s="1" t="s">
        <v>1912</v>
      </c>
      <c r="U669" s="1" t="s">
        <v>1622</v>
      </c>
      <c r="V669" s="1" t="s">
        <v>1937</v>
      </c>
      <c r="Y669" s="1" t="s">
        <v>1623</v>
      </c>
      <c r="Z669" s="1" t="s">
        <v>2057</v>
      </c>
      <c r="AC669" s="1">
        <v>20</v>
      </c>
      <c r="AD669" s="1" t="s">
        <v>87</v>
      </c>
      <c r="AE669" s="1" t="s">
        <v>2418</v>
      </c>
    </row>
    <row r="670" spans="1:31" ht="13.5" customHeight="1">
      <c r="A670" s="6" t="str">
        <f t="shared" si="42"/>
        <v>1837_옥포면_0045</v>
      </c>
      <c r="B670" s="2">
        <v>1837</v>
      </c>
      <c r="C670" s="2" t="s">
        <v>4323</v>
      </c>
      <c r="D670" s="2" t="s">
        <v>3422</v>
      </c>
      <c r="E670" s="2">
        <v>669</v>
      </c>
      <c r="F670" s="1">
        <v>3</v>
      </c>
      <c r="G670" s="1" t="s">
        <v>993</v>
      </c>
      <c r="H670" s="1" t="s">
        <v>1860</v>
      </c>
      <c r="I670" s="1">
        <v>15</v>
      </c>
      <c r="L670" s="1">
        <v>1</v>
      </c>
      <c r="M670" s="2" t="s">
        <v>1615</v>
      </c>
      <c r="N670" s="2" t="s">
        <v>1868</v>
      </c>
      <c r="S670" s="1" t="s">
        <v>59</v>
      </c>
      <c r="T670" s="1" t="s">
        <v>1912</v>
      </c>
      <c r="Y670" s="1" t="s">
        <v>1624</v>
      </c>
      <c r="Z670" s="1" t="s">
        <v>2056</v>
      </c>
      <c r="AC670" s="1">
        <v>15</v>
      </c>
      <c r="AD670" s="1" t="s">
        <v>66</v>
      </c>
      <c r="AE670" s="1" t="s">
        <v>2419</v>
      </c>
    </row>
    <row r="671" spans="1:72" ht="13.5" customHeight="1">
      <c r="A671" s="6" t="str">
        <f t="shared" si="42"/>
        <v>1837_옥포면_0045</v>
      </c>
      <c r="B671" s="2">
        <v>1837</v>
      </c>
      <c r="C671" s="2" t="s">
        <v>4323</v>
      </c>
      <c r="D671" s="2" t="s">
        <v>3422</v>
      </c>
      <c r="E671" s="2">
        <v>670</v>
      </c>
      <c r="F671" s="1">
        <v>3</v>
      </c>
      <c r="G671" s="1" t="s">
        <v>993</v>
      </c>
      <c r="H671" s="1" t="s">
        <v>1860</v>
      </c>
      <c r="I671" s="1">
        <v>15</v>
      </c>
      <c r="L671" s="1">
        <v>2</v>
      </c>
      <c r="M671" s="2" t="s">
        <v>3838</v>
      </c>
      <c r="N671" s="2" t="s">
        <v>3839</v>
      </c>
      <c r="O671" s="1" t="s">
        <v>6</v>
      </c>
      <c r="P671" s="1" t="s">
        <v>1888</v>
      </c>
      <c r="T671" s="1" t="s">
        <v>4417</v>
      </c>
      <c r="U671" s="1" t="s">
        <v>169</v>
      </c>
      <c r="V671" s="1" t="s">
        <v>1929</v>
      </c>
      <c r="W671" s="1" t="s">
        <v>1035</v>
      </c>
      <c r="X671" s="1" t="s">
        <v>1963</v>
      </c>
      <c r="Y671" s="1" t="s">
        <v>516</v>
      </c>
      <c r="Z671" s="1" t="s">
        <v>2055</v>
      </c>
      <c r="AC671" s="1">
        <v>36</v>
      </c>
      <c r="AD671" s="1" t="s">
        <v>516</v>
      </c>
      <c r="AE671" s="1" t="s">
        <v>2055</v>
      </c>
      <c r="AJ671" s="1" t="s">
        <v>17</v>
      </c>
      <c r="AK671" s="1" t="s">
        <v>2467</v>
      </c>
      <c r="AL671" s="1" t="s">
        <v>784</v>
      </c>
      <c r="AM671" s="1" t="s">
        <v>2478</v>
      </c>
      <c r="AT671" s="1" t="s">
        <v>169</v>
      </c>
      <c r="AU671" s="1" t="s">
        <v>1929</v>
      </c>
      <c r="AV671" s="1" t="s">
        <v>1170</v>
      </c>
      <c r="AW671" s="1" t="s">
        <v>2572</v>
      </c>
      <c r="BG671" s="1" t="s">
        <v>169</v>
      </c>
      <c r="BH671" s="1" t="s">
        <v>1929</v>
      </c>
      <c r="BI671" s="1" t="s">
        <v>1515</v>
      </c>
      <c r="BJ671" s="1" t="s">
        <v>2801</v>
      </c>
      <c r="BK671" s="1" t="s">
        <v>169</v>
      </c>
      <c r="BL671" s="1" t="s">
        <v>1929</v>
      </c>
      <c r="BM671" s="1" t="s">
        <v>1037</v>
      </c>
      <c r="BN671" s="1" t="s">
        <v>2797</v>
      </c>
      <c r="BO671" s="1" t="s">
        <v>169</v>
      </c>
      <c r="BP671" s="1" t="s">
        <v>1929</v>
      </c>
      <c r="BQ671" s="1" t="s">
        <v>1516</v>
      </c>
      <c r="BR671" s="1" t="s">
        <v>3230</v>
      </c>
      <c r="BS671" s="1" t="s">
        <v>133</v>
      </c>
      <c r="BT671" s="1" t="s">
        <v>2480</v>
      </c>
    </row>
    <row r="672" spans="1:72" ht="13.5" customHeight="1">
      <c r="A672" s="6" t="str">
        <f t="shared" si="42"/>
        <v>1837_옥포면_0045</v>
      </c>
      <c r="B672" s="2">
        <v>1837</v>
      </c>
      <c r="C672" s="2" t="s">
        <v>3917</v>
      </c>
      <c r="D672" s="2" t="s">
        <v>3422</v>
      </c>
      <c r="E672" s="2">
        <v>671</v>
      </c>
      <c r="F672" s="1">
        <v>3</v>
      </c>
      <c r="G672" s="1" t="s">
        <v>993</v>
      </c>
      <c r="H672" s="1" t="s">
        <v>1860</v>
      </c>
      <c r="I672" s="1">
        <v>15</v>
      </c>
      <c r="L672" s="1">
        <v>2</v>
      </c>
      <c r="M672" s="2" t="s">
        <v>3838</v>
      </c>
      <c r="N672" s="2" t="s">
        <v>3839</v>
      </c>
      <c r="S672" s="1" t="s">
        <v>48</v>
      </c>
      <c r="T672" s="1" t="s">
        <v>1911</v>
      </c>
      <c r="W672" s="1" t="s">
        <v>88</v>
      </c>
      <c r="X672" s="1" t="s">
        <v>4418</v>
      </c>
      <c r="Y672" s="1" t="s">
        <v>10</v>
      </c>
      <c r="Z672" s="1" t="s">
        <v>1981</v>
      </c>
      <c r="AC672" s="1">
        <v>36</v>
      </c>
      <c r="AD672" s="1" t="s">
        <v>516</v>
      </c>
      <c r="AE672" s="1" t="s">
        <v>2055</v>
      </c>
      <c r="AJ672" s="1" t="s">
        <v>17</v>
      </c>
      <c r="AK672" s="1" t="s">
        <v>2467</v>
      </c>
      <c r="AL672" s="1" t="s">
        <v>58</v>
      </c>
      <c r="AM672" s="1" t="s">
        <v>2461</v>
      </c>
      <c r="AT672" s="1" t="s">
        <v>169</v>
      </c>
      <c r="AU672" s="1" t="s">
        <v>1929</v>
      </c>
      <c r="AV672" s="1" t="s">
        <v>1625</v>
      </c>
      <c r="AW672" s="1" t="s">
        <v>2571</v>
      </c>
      <c r="BG672" s="1" t="s">
        <v>169</v>
      </c>
      <c r="BH672" s="1" t="s">
        <v>1929</v>
      </c>
      <c r="BI672" s="1" t="s">
        <v>1274</v>
      </c>
      <c r="BJ672" s="1" t="s">
        <v>2626</v>
      </c>
      <c r="BK672" s="1" t="s">
        <v>169</v>
      </c>
      <c r="BL672" s="1" t="s">
        <v>1929</v>
      </c>
      <c r="BM672" s="1" t="s">
        <v>1275</v>
      </c>
      <c r="BN672" s="1" t="s">
        <v>2873</v>
      </c>
      <c r="BO672" s="1" t="s">
        <v>169</v>
      </c>
      <c r="BP672" s="1" t="s">
        <v>1929</v>
      </c>
      <c r="BQ672" s="1" t="s">
        <v>1626</v>
      </c>
      <c r="BR672" s="1" t="s">
        <v>3575</v>
      </c>
      <c r="BS672" s="1" t="s">
        <v>1627</v>
      </c>
      <c r="BT672" s="1" t="s">
        <v>3384</v>
      </c>
    </row>
    <row r="673" spans="1:31" ht="13.5" customHeight="1">
      <c r="A673" s="6" t="str">
        <f t="shared" si="42"/>
        <v>1837_옥포면_0045</v>
      </c>
      <c r="B673" s="2">
        <v>1837</v>
      </c>
      <c r="C673" s="2" t="s">
        <v>3904</v>
      </c>
      <c r="D673" s="2" t="s">
        <v>3422</v>
      </c>
      <c r="E673" s="2">
        <v>672</v>
      </c>
      <c r="F673" s="1">
        <v>3</v>
      </c>
      <c r="G673" s="1" t="s">
        <v>993</v>
      </c>
      <c r="H673" s="1" t="s">
        <v>1860</v>
      </c>
      <c r="I673" s="1">
        <v>15</v>
      </c>
      <c r="L673" s="1">
        <v>2</v>
      </c>
      <c r="M673" s="2" t="s">
        <v>3838</v>
      </c>
      <c r="N673" s="2" t="s">
        <v>3839</v>
      </c>
      <c r="S673" s="1" t="s">
        <v>59</v>
      </c>
      <c r="T673" s="1" t="s">
        <v>1912</v>
      </c>
      <c r="Y673" s="1" t="s">
        <v>1628</v>
      </c>
      <c r="Z673" s="1" t="s">
        <v>2054</v>
      </c>
      <c r="AC673" s="1">
        <v>11</v>
      </c>
      <c r="AD673" s="1" t="s">
        <v>215</v>
      </c>
      <c r="AE673" s="1" t="s">
        <v>2408</v>
      </c>
    </row>
    <row r="674" spans="1:72" ht="13.5" customHeight="1">
      <c r="A674" s="6" t="str">
        <f t="shared" si="42"/>
        <v>1837_옥포면_0045</v>
      </c>
      <c r="B674" s="2">
        <v>1837</v>
      </c>
      <c r="C674" s="2" t="s">
        <v>4419</v>
      </c>
      <c r="D674" s="2" t="s">
        <v>3422</v>
      </c>
      <c r="E674" s="2">
        <v>673</v>
      </c>
      <c r="F674" s="1">
        <v>3</v>
      </c>
      <c r="G674" s="1" t="s">
        <v>993</v>
      </c>
      <c r="H674" s="1" t="s">
        <v>1860</v>
      </c>
      <c r="I674" s="1">
        <v>15</v>
      </c>
      <c r="L674" s="1">
        <v>3</v>
      </c>
      <c r="M674" s="2" t="s">
        <v>3840</v>
      </c>
      <c r="N674" s="2" t="s">
        <v>3841</v>
      </c>
      <c r="O674" s="1" t="s">
        <v>6</v>
      </c>
      <c r="P674" s="1" t="s">
        <v>1888</v>
      </c>
      <c r="T674" s="1" t="s">
        <v>4275</v>
      </c>
      <c r="U674" s="1" t="s">
        <v>169</v>
      </c>
      <c r="V674" s="1" t="s">
        <v>1929</v>
      </c>
      <c r="W674" s="1" t="s">
        <v>88</v>
      </c>
      <c r="X674" s="1" t="s">
        <v>4420</v>
      </c>
      <c r="Y674" s="1" t="s">
        <v>1629</v>
      </c>
      <c r="Z674" s="1" t="s">
        <v>2053</v>
      </c>
      <c r="AC674" s="1">
        <v>52</v>
      </c>
      <c r="AD674" s="1" t="s">
        <v>279</v>
      </c>
      <c r="AE674" s="1" t="s">
        <v>2400</v>
      </c>
      <c r="AJ674" s="1" t="s">
        <v>17</v>
      </c>
      <c r="AK674" s="1" t="s">
        <v>2467</v>
      </c>
      <c r="AL674" s="1" t="s">
        <v>58</v>
      </c>
      <c r="AM674" s="1" t="s">
        <v>2461</v>
      </c>
      <c r="AT674" s="1" t="s">
        <v>169</v>
      </c>
      <c r="AU674" s="1" t="s">
        <v>1929</v>
      </c>
      <c r="AV674" s="1" t="s">
        <v>1630</v>
      </c>
      <c r="AW674" s="1" t="s">
        <v>2570</v>
      </c>
      <c r="BG674" s="1" t="s">
        <v>169</v>
      </c>
      <c r="BH674" s="1" t="s">
        <v>1929</v>
      </c>
      <c r="BI674" s="1" t="s">
        <v>1631</v>
      </c>
      <c r="BJ674" s="1" t="s">
        <v>2824</v>
      </c>
      <c r="BK674" s="1" t="s">
        <v>169</v>
      </c>
      <c r="BL674" s="1" t="s">
        <v>1929</v>
      </c>
      <c r="BM674" s="1" t="s">
        <v>1632</v>
      </c>
      <c r="BN674" s="1" t="s">
        <v>2389</v>
      </c>
      <c r="BO674" s="1" t="s">
        <v>169</v>
      </c>
      <c r="BP674" s="1" t="s">
        <v>1929</v>
      </c>
      <c r="BQ674" s="1" t="s">
        <v>1633</v>
      </c>
      <c r="BR674" s="1" t="s">
        <v>3229</v>
      </c>
      <c r="BS674" s="1" t="s">
        <v>133</v>
      </c>
      <c r="BT674" s="1" t="s">
        <v>2480</v>
      </c>
    </row>
    <row r="675" spans="1:72" ht="13.5" customHeight="1">
      <c r="A675" s="6" t="str">
        <f t="shared" si="42"/>
        <v>1837_옥포면_0045</v>
      </c>
      <c r="B675" s="2">
        <v>1837</v>
      </c>
      <c r="C675" s="2" t="s">
        <v>4099</v>
      </c>
      <c r="D675" s="2" t="s">
        <v>3422</v>
      </c>
      <c r="E675" s="2">
        <v>674</v>
      </c>
      <c r="F675" s="1">
        <v>3</v>
      </c>
      <c r="G675" s="1" t="s">
        <v>993</v>
      </c>
      <c r="H675" s="1" t="s">
        <v>1860</v>
      </c>
      <c r="I675" s="1">
        <v>15</v>
      </c>
      <c r="L675" s="1">
        <v>3</v>
      </c>
      <c r="M675" s="2" t="s">
        <v>3840</v>
      </c>
      <c r="N675" s="2" t="s">
        <v>3841</v>
      </c>
      <c r="S675" s="1" t="s">
        <v>48</v>
      </c>
      <c r="T675" s="1" t="s">
        <v>1911</v>
      </c>
      <c r="W675" s="1" t="s">
        <v>203</v>
      </c>
      <c r="X675" s="1" t="s">
        <v>4421</v>
      </c>
      <c r="Y675" s="1" t="s">
        <v>10</v>
      </c>
      <c r="Z675" s="1" t="s">
        <v>1981</v>
      </c>
      <c r="AC675" s="1">
        <v>50</v>
      </c>
      <c r="AD675" s="1" t="s">
        <v>199</v>
      </c>
      <c r="AE675" s="1" t="s">
        <v>2413</v>
      </c>
      <c r="AJ675" s="1" t="s">
        <v>17</v>
      </c>
      <c r="AK675" s="1" t="s">
        <v>2467</v>
      </c>
      <c r="AL675" s="1" t="s">
        <v>625</v>
      </c>
      <c r="AM675" s="1" t="s">
        <v>2490</v>
      </c>
      <c r="AT675" s="1" t="s">
        <v>169</v>
      </c>
      <c r="AU675" s="1" t="s">
        <v>1929</v>
      </c>
      <c r="AV675" s="1" t="s">
        <v>1634</v>
      </c>
      <c r="AW675" s="1" t="s">
        <v>2569</v>
      </c>
      <c r="BG675" s="1" t="s">
        <v>169</v>
      </c>
      <c r="BH675" s="1" t="s">
        <v>1929</v>
      </c>
      <c r="BI675" s="1" t="s">
        <v>1635</v>
      </c>
      <c r="BJ675" s="1" t="s">
        <v>2207</v>
      </c>
      <c r="BK675" s="1" t="s">
        <v>169</v>
      </c>
      <c r="BL675" s="1" t="s">
        <v>1929</v>
      </c>
      <c r="BM675" s="1" t="s">
        <v>1636</v>
      </c>
      <c r="BN675" s="1" t="s">
        <v>3032</v>
      </c>
      <c r="BO675" s="1" t="s">
        <v>169</v>
      </c>
      <c r="BP675" s="1" t="s">
        <v>1929</v>
      </c>
      <c r="BQ675" s="1" t="s">
        <v>1637</v>
      </c>
      <c r="BR675" s="1" t="s">
        <v>3521</v>
      </c>
      <c r="BS675" s="1" t="s">
        <v>100</v>
      </c>
      <c r="BT675" s="1" t="s">
        <v>3468</v>
      </c>
    </row>
    <row r="676" spans="1:72" ht="13.5" customHeight="1">
      <c r="A676" s="6" t="str">
        <f t="shared" si="42"/>
        <v>1837_옥포면_0045</v>
      </c>
      <c r="B676" s="2">
        <v>1837</v>
      </c>
      <c r="C676" s="2" t="s">
        <v>3933</v>
      </c>
      <c r="D676" s="2" t="s">
        <v>3422</v>
      </c>
      <c r="E676" s="2">
        <v>675</v>
      </c>
      <c r="F676" s="1">
        <v>3</v>
      </c>
      <c r="G676" s="1" t="s">
        <v>993</v>
      </c>
      <c r="H676" s="1" t="s">
        <v>1860</v>
      </c>
      <c r="I676" s="1">
        <v>15</v>
      </c>
      <c r="L676" s="1">
        <v>4</v>
      </c>
      <c r="M676" s="2" t="s">
        <v>3842</v>
      </c>
      <c r="N676" s="2" t="s">
        <v>3843</v>
      </c>
      <c r="O676" s="1" t="s">
        <v>6</v>
      </c>
      <c r="P676" s="1" t="s">
        <v>1888</v>
      </c>
      <c r="T676" s="1" t="s">
        <v>4422</v>
      </c>
      <c r="U676" s="1" t="s">
        <v>403</v>
      </c>
      <c r="V676" s="1" t="s">
        <v>1934</v>
      </c>
      <c r="W676" s="1" t="s">
        <v>49</v>
      </c>
      <c r="X676" s="1" t="s">
        <v>1966</v>
      </c>
      <c r="Y676" s="1" t="s">
        <v>1638</v>
      </c>
      <c r="Z676" s="1" t="s">
        <v>2052</v>
      </c>
      <c r="AC676" s="1">
        <v>36</v>
      </c>
      <c r="AD676" s="1" t="s">
        <v>516</v>
      </c>
      <c r="AE676" s="1" t="s">
        <v>2055</v>
      </c>
      <c r="AJ676" s="1" t="s">
        <v>17</v>
      </c>
      <c r="AK676" s="1" t="s">
        <v>2467</v>
      </c>
      <c r="AL676" s="1" t="s">
        <v>135</v>
      </c>
      <c r="AM676" s="1" t="s">
        <v>2489</v>
      </c>
      <c r="AT676" s="1" t="s">
        <v>403</v>
      </c>
      <c r="AU676" s="1" t="s">
        <v>1934</v>
      </c>
      <c r="AV676" s="1" t="s">
        <v>1639</v>
      </c>
      <c r="AW676" s="1" t="s">
        <v>2568</v>
      </c>
      <c r="BG676" s="1" t="s">
        <v>403</v>
      </c>
      <c r="BH676" s="1" t="s">
        <v>1934</v>
      </c>
      <c r="BI676" s="1" t="s">
        <v>1640</v>
      </c>
      <c r="BJ676" s="1" t="s">
        <v>2823</v>
      </c>
      <c r="BK676" s="1" t="s">
        <v>403</v>
      </c>
      <c r="BL676" s="1" t="s">
        <v>1934</v>
      </c>
      <c r="BM676" s="1" t="s">
        <v>131</v>
      </c>
      <c r="BN676" s="1" t="s">
        <v>2611</v>
      </c>
      <c r="BO676" s="1" t="s">
        <v>403</v>
      </c>
      <c r="BP676" s="1" t="s">
        <v>1934</v>
      </c>
      <c r="BQ676" s="1" t="s">
        <v>1641</v>
      </c>
      <c r="BR676" s="1" t="s">
        <v>3228</v>
      </c>
      <c r="BS676" s="1" t="s">
        <v>58</v>
      </c>
      <c r="BT676" s="1" t="s">
        <v>2461</v>
      </c>
    </row>
    <row r="677" spans="1:72" ht="13.5" customHeight="1">
      <c r="A677" s="6" t="str">
        <f t="shared" si="42"/>
        <v>1837_옥포면_0045</v>
      </c>
      <c r="B677" s="2">
        <v>1837</v>
      </c>
      <c r="C677" s="2" t="s">
        <v>4005</v>
      </c>
      <c r="D677" s="2" t="s">
        <v>3422</v>
      </c>
      <c r="E677" s="2">
        <v>676</v>
      </c>
      <c r="F677" s="1">
        <v>3</v>
      </c>
      <c r="G677" s="1" t="s">
        <v>993</v>
      </c>
      <c r="H677" s="1" t="s">
        <v>1860</v>
      </c>
      <c r="I677" s="1">
        <v>15</v>
      </c>
      <c r="L677" s="1">
        <v>4</v>
      </c>
      <c r="M677" s="2" t="s">
        <v>3842</v>
      </c>
      <c r="N677" s="2" t="s">
        <v>3843</v>
      </c>
      <c r="S677" s="1" t="s">
        <v>48</v>
      </c>
      <c r="T677" s="1" t="s">
        <v>1911</v>
      </c>
      <c r="W677" s="1" t="s">
        <v>63</v>
      </c>
      <c r="X677" s="1" t="s">
        <v>1965</v>
      </c>
      <c r="Y677" s="1" t="s">
        <v>10</v>
      </c>
      <c r="Z677" s="1" t="s">
        <v>1981</v>
      </c>
      <c r="AC677" s="1">
        <v>35</v>
      </c>
      <c r="AD677" s="1" t="s">
        <v>64</v>
      </c>
      <c r="AE677" s="1" t="s">
        <v>2397</v>
      </c>
      <c r="AJ677" s="1" t="s">
        <v>17</v>
      </c>
      <c r="AK677" s="1" t="s">
        <v>2467</v>
      </c>
      <c r="AL677" s="1" t="s">
        <v>1158</v>
      </c>
      <c r="AM677" s="1" t="s">
        <v>2488</v>
      </c>
      <c r="AT677" s="1" t="s">
        <v>403</v>
      </c>
      <c r="AU677" s="1" t="s">
        <v>1934</v>
      </c>
      <c r="AV677" s="1" t="s">
        <v>1642</v>
      </c>
      <c r="AW677" s="1" t="s">
        <v>2126</v>
      </c>
      <c r="BG677" s="1" t="s">
        <v>403</v>
      </c>
      <c r="BH677" s="1" t="s">
        <v>1934</v>
      </c>
      <c r="BI677" s="1" t="s">
        <v>1160</v>
      </c>
      <c r="BJ677" s="1" t="s">
        <v>2822</v>
      </c>
      <c r="BK677" s="1" t="s">
        <v>403</v>
      </c>
      <c r="BL677" s="1" t="s">
        <v>1934</v>
      </c>
      <c r="BM677" s="1" t="s">
        <v>962</v>
      </c>
      <c r="BN677" s="1" t="s">
        <v>2909</v>
      </c>
      <c r="BO677" s="1" t="s">
        <v>403</v>
      </c>
      <c r="BP677" s="1" t="s">
        <v>1934</v>
      </c>
      <c r="BQ677" s="1" t="s">
        <v>1161</v>
      </c>
      <c r="BR677" s="1" t="s">
        <v>3227</v>
      </c>
      <c r="BS677" s="1" t="s">
        <v>672</v>
      </c>
      <c r="BT677" s="1" t="s">
        <v>2470</v>
      </c>
    </row>
    <row r="678" spans="1:31" ht="13.5" customHeight="1">
      <c r="A678" s="6" t="str">
        <f t="shared" si="42"/>
        <v>1837_옥포면_0045</v>
      </c>
      <c r="B678" s="2">
        <v>1837</v>
      </c>
      <c r="C678" s="2" t="s">
        <v>3964</v>
      </c>
      <c r="D678" s="2" t="s">
        <v>3422</v>
      </c>
      <c r="E678" s="2">
        <v>677</v>
      </c>
      <c r="F678" s="1">
        <v>3</v>
      </c>
      <c r="G678" s="1" t="s">
        <v>993</v>
      </c>
      <c r="H678" s="1" t="s">
        <v>1860</v>
      </c>
      <c r="I678" s="1">
        <v>15</v>
      </c>
      <c r="L678" s="1">
        <v>4</v>
      </c>
      <c r="M678" s="2" t="s">
        <v>3842</v>
      </c>
      <c r="N678" s="2" t="s">
        <v>3843</v>
      </c>
      <c r="T678" s="1" t="s">
        <v>4423</v>
      </c>
      <c r="U678" s="1" t="s">
        <v>67</v>
      </c>
      <c r="V678" s="1" t="s">
        <v>1927</v>
      </c>
      <c r="Y678" s="1" t="s">
        <v>1643</v>
      </c>
      <c r="Z678" s="1" t="s">
        <v>2051</v>
      </c>
      <c r="AC678" s="1">
        <v>15</v>
      </c>
      <c r="AD678" s="1" t="s">
        <v>66</v>
      </c>
      <c r="AE678" s="1" t="s">
        <v>2419</v>
      </c>
    </row>
    <row r="679" spans="1:72" ht="13.5" customHeight="1">
      <c r="A679" s="6" t="str">
        <f t="shared" si="42"/>
        <v>1837_옥포면_0045</v>
      </c>
      <c r="B679" s="2">
        <v>1837</v>
      </c>
      <c r="C679" s="2" t="s">
        <v>4424</v>
      </c>
      <c r="D679" s="2" t="s">
        <v>3422</v>
      </c>
      <c r="E679" s="2">
        <v>678</v>
      </c>
      <c r="F679" s="1">
        <v>3</v>
      </c>
      <c r="G679" s="1" t="s">
        <v>993</v>
      </c>
      <c r="H679" s="1" t="s">
        <v>1860</v>
      </c>
      <c r="I679" s="1">
        <v>15</v>
      </c>
      <c r="L679" s="1">
        <v>5</v>
      </c>
      <c r="M679" s="2" t="s">
        <v>3844</v>
      </c>
      <c r="N679" s="2" t="s">
        <v>3845</v>
      </c>
      <c r="T679" s="1" t="s">
        <v>4213</v>
      </c>
      <c r="U679" s="1" t="s">
        <v>471</v>
      </c>
      <c r="V679" s="1" t="s">
        <v>1936</v>
      </c>
      <c r="W679" s="1" t="s">
        <v>147</v>
      </c>
      <c r="X679" s="1" t="s">
        <v>1962</v>
      </c>
      <c r="Y679" s="1" t="s">
        <v>1644</v>
      </c>
      <c r="Z679" s="1" t="s">
        <v>2050</v>
      </c>
      <c r="AC679" s="1">
        <v>43</v>
      </c>
      <c r="AD679" s="1" t="s">
        <v>222</v>
      </c>
      <c r="AE679" s="1" t="s">
        <v>2412</v>
      </c>
      <c r="AJ679" s="1" t="s">
        <v>17</v>
      </c>
      <c r="AK679" s="1" t="s">
        <v>2467</v>
      </c>
      <c r="AL679" s="1" t="s">
        <v>149</v>
      </c>
      <c r="AM679" s="1" t="s">
        <v>2477</v>
      </c>
      <c r="AT679" s="1" t="s">
        <v>403</v>
      </c>
      <c r="AU679" s="1" t="s">
        <v>1934</v>
      </c>
      <c r="AV679" s="1" t="s">
        <v>1645</v>
      </c>
      <c r="AW679" s="1" t="s">
        <v>2554</v>
      </c>
      <c r="BG679" s="1" t="s">
        <v>403</v>
      </c>
      <c r="BH679" s="1" t="s">
        <v>1934</v>
      </c>
      <c r="BI679" s="1" t="s">
        <v>1646</v>
      </c>
      <c r="BJ679" s="1" t="s">
        <v>2821</v>
      </c>
      <c r="BK679" s="1" t="s">
        <v>403</v>
      </c>
      <c r="BL679" s="1" t="s">
        <v>1934</v>
      </c>
      <c r="BM679" s="1" t="s">
        <v>1647</v>
      </c>
      <c r="BN679" s="1" t="s">
        <v>2913</v>
      </c>
      <c r="BO679" s="1" t="s">
        <v>403</v>
      </c>
      <c r="BP679" s="1" t="s">
        <v>1934</v>
      </c>
      <c r="BQ679" s="1" t="s">
        <v>1648</v>
      </c>
      <c r="BR679" s="1" t="s">
        <v>3541</v>
      </c>
      <c r="BS679" s="1" t="s">
        <v>41</v>
      </c>
      <c r="BT679" s="1" t="s">
        <v>2506</v>
      </c>
    </row>
    <row r="680" spans="1:33" ht="13.5" customHeight="1">
      <c r="A680" s="6" t="str">
        <f aca="true" t="shared" si="43" ref="A680:A700">HYPERLINK("http://kyu.snu.ac.kr/sdhj/index.jsp?type=hj/GK14719_00IH_0001_0046.jpg","1837_옥포면_0046")</f>
        <v>1837_옥포면_0046</v>
      </c>
      <c r="B680" s="2">
        <v>1837</v>
      </c>
      <c r="C680" s="2" t="s">
        <v>3919</v>
      </c>
      <c r="D680" s="2" t="s">
        <v>3422</v>
      </c>
      <c r="E680" s="2">
        <v>679</v>
      </c>
      <c r="F680" s="1">
        <v>3</v>
      </c>
      <c r="G680" s="1" t="s">
        <v>993</v>
      </c>
      <c r="H680" s="1" t="s">
        <v>1860</v>
      </c>
      <c r="I680" s="1">
        <v>15</v>
      </c>
      <c r="L680" s="1">
        <v>5</v>
      </c>
      <c r="M680" s="2" t="s">
        <v>3844</v>
      </c>
      <c r="N680" s="2" t="s">
        <v>3845</v>
      </c>
      <c r="S680" s="1" t="s">
        <v>111</v>
      </c>
      <c r="T680" s="1" t="s">
        <v>1916</v>
      </c>
      <c r="W680" s="1" t="s">
        <v>38</v>
      </c>
      <c r="X680" s="1" t="s">
        <v>4425</v>
      </c>
      <c r="Y680" s="1" t="s">
        <v>50</v>
      </c>
      <c r="Z680" s="1" t="s">
        <v>1995</v>
      </c>
      <c r="AF680" s="1" t="s">
        <v>287</v>
      </c>
      <c r="AG680" s="1" t="s">
        <v>1971</v>
      </c>
    </row>
    <row r="681" spans="1:72" ht="13.5" customHeight="1">
      <c r="A681" s="6" t="str">
        <f t="shared" si="43"/>
        <v>1837_옥포면_0046</v>
      </c>
      <c r="B681" s="2">
        <v>1837</v>
      </c>
      <c r="C681" s="2" t="s">
        <v>4216</v>
      </c>
      <c r="D681" s="2" t="s">
        <v>3422</v>
      </c>
      <c r="E681" s="2">
        <v>680</v>
      </c>
      <c r="F681" s="1">
        <v>3</v>
      </c>
      <c r="G681" s="1" t="s">
        <v>993</v>
      </c>
      <c r="H681" s="1" t="s">
        <v>1860</v>
      </c>
      <c r="I681" s="1">
        <v>15</v>
      </c>
      <c r="L681" s="1">
        <v>5</v>
      </c>
      <c r="M681" s="2" t="s">
        <v>3844</v>
      </c>
      <c r="N681" s="2" t="s">
        <v>3845</v>
      </c>
      <c r="S681" s="1" t="s">
        <v>48</v>
      </c>
      <c r="T681" s="1" t="s">
        <v>1911</v>
      </c>
      <c r="W681" s="1" t="s">
        <v>88</v>
      </c>
      <c r="X681" s="1" t="s">
        <v>4426</v>
      </c>
      <c r="Y681" s="1" t="s">
        <v>10</v>
      </c>
      <c r="Z681" s="1" t="s">
        <v>1981</v>
      </c>
      <c r="AC681" s="1">
        <v>43</v>
      </c>
      <c r="AD681" s="1" t="s">
        <v>222</v>
      </c>
      <c r="AE681" s="1" t="s">
        <v>2412</v>
      </c>
      <c r="AJ681" s="1" t="s">
        <v>17</v>
      </c>
      <c r="AK681" s="1" t="s">
        <v>2467</v>
      </c>
      <c r="AL681" s="1" t="s">
        <v>128</v>
      </c>
      <c r="AM681" s="1" t="s">
        <v>2472</v>
      </c>
      <c r="AT681" s="1" t="s">
        <v>169</v>
      </c>
      <c r="AU681" s="1" t="s">
        <v>1929</v>
      </c>
      <c r="AV681" s="1" t="s">
        <v>1649</v>
      </c>
      <c r="AW681" s="1" t="s">
        <v>2567</v>
      </c>
      <c r="BG681" s="1" t="s">
        <v>169</v>
      </c>
      <c r="BH681" s="1" t="s">
        <v>1929</v>
      </c>
      <c r="BI681" s="1" t="s">
        <v>1650</v>
      </c>
      <c r="BJ681" s="1" t="s">
        <v>2820</v>
      </c>
      <c r="BK681" s="1" t="s">
        <v>169</v>
      </c>
      <c r="BL681" s="1" t="s">
        <v>1929</v>
      </c>
      <c r="BM681" s="1" t="s">
        <v>1651</v>
      </c>
      <c r="BN681" s="1" t="s">
        <v>3031</v>
      </c>
      <c r="BO681" s="1" t="s">
        <v>169</v>
      </c>
      <c r="BP681" s="1" t="s">
        <v>1929</v>
      </c>
      <c r="BQ681" s="1" t="s">
        <v>1652</v>
      </c>
      <c r="BR681" s="1" t="s">
        <v>3226</v>
      </c>
      <c r="BS681" s="1" t="s">
        <v>154</v>
      </c>
      <c r="BT681" s="1" t="s">
        <v>2516</v>
      </c>
    </row>
    <row r="682" spans="1:33" ht="13.5" customHeight="1">
      <c r="A682" s="6" t="str">
        <f t="shared" si="43"/>
        <v>1837_옥포면_0046</v>
      </c>
      <c r="B682" s="2">
        <v>1837</v>
      </c>
      <c r="C682" s="2" t="s">
        <v>4005</v>
      </c>
      <c r="D682" s="2" t="s">
        <v>3422</v>
      </c>
      <c r="E682" s="2">
        <v>681</v>
      </c>
      <c r="F682" s="1">
        <v>3</v>
      </c>
      <c r="G682" s="1" t="s">
        <v>993</v>
      </c>
      <c r="H682" s="1" t="s">
        <v>1860</v>
      </c>
      <c r="I682" s="1">
        <v>15</v>
      </c>
      <c r="L682" s="1">
        <v>5</v>
      </c>
      <c r="M682" s="2" t="s">
        <v>3844</v>
      </c>
      <c r="N682" s="2" t="s">
        <v>3845</v>
      </c>
      <c r="S682" s="1" t="s">
        <v>583</v>
      </c>
      <c r="T682" s="1" t="s">
        <v>1915</v>
      </c>
      <c r="U682" s="1" t="s">
        <v>471</v>
      </c>
      <c r="V682" s="1" t="s">
        <v>1936</v>
      </c>
      <c r="Y682" s="1" t="s">
        <v>1653</v>
      </c>
      <c r="Z682" s="1" t="s">
        <v>2028</v>
      </c>
      <c r="AG682" s="1" t="s">
        <v>2456</v>
      </c>
    </row>
    <row r="683" spans="1:33" ht="13.5" customHeight="1">
      <c r="A683" s="6" t="str">
        <f t="shared" si="43"/>
        <v>1837_옥포면_0046</v>
      </c>
      <c r="B683" s="2">
        <v>1837</v>
      </c>
      <c r="C683" s="2" t="s">
        <v>4216</v>
      </c>
      <c r="D683" s="2" t="s">
        <v>3422</v>
      </c>
      <c r="E683" s="2">
        <v>682</v>
      </c>
      <c r="F683" s="1">
        <v>3</v>
      </c>
      <c r="G683" s="1" t="s">
        <v>993</v>
      </c>
      <c r="H683" s="1" t="s">
        <v>1860</v>
      </c>
      <c r="I683" s="1">
        <v>15</v>
      </c>
      <c r="L683" s="1">
        <v>5</v>
      </c>
      <c r="M683" s="2" t="s">
        <v>3844</v>
      </c>
      <c r="N683" s="2" t="s">
        <v>3845</v>
      </c>
      <c r="S683" s="1" t="s">
        <v>1119</v>
      </c>
      <c r="T683" s="1" t="s">
        <v>1914</v>
      </c>
      <c r="W683" s="1" t="s">
        <v>88</v>
      </c>
      <c r="X683" s="1" t="s">
        <v>4426</v>
      </c>
      <c r="Y683" s="1" t="s">
        <v>10</v>
      </c>
      <c r="Z683" s="1" t="s">
        <v>1981</v>
      </c>
      <c r="AF683" s="1" t="s">
        <v>695</v>
      </c>
      <c r="AG683" s="1" t="s">
        <v>2456</v>
      </c>
    </row>
    <row r="684" spans="1:31" ht="13.5" customHeight="1">
      <c r="A684" s="6" t="str">
        <f t="shared" si="43"/>
        <v>1837_옥포면_0046</v>
      </c>
      <c r="B684" s="2">
        <v>1837</v>
      </c>
      <c r="C684" s="2" t="s">
        <v>4216</v>
      </c>
      <c r="D684" s="2" t="s">
        <v>3422</v>
      </c>
      <c r="E684" s="2">
        <v>683</v>
      </c>
      <c r="F684" s="1">
        <v>3</v>
      </c>
      <c r="G684" s="1" t="s">
        <v>993</v>
      </c>
      <c r="H684" s="1" t="s">
        <v>1860</v>
      </c>
      <c r="I684" s="1">
        <v>15</v>
      </c>
      <c r="L684" s="1">
        <v>5</v>
      </c>
      <c r="M684" s="2" t="s">
        <v>3844</v>
      </c>
      <c r="N684" s="2" t="s">
        <v>3845</v>
      </c>
      <c r="S684" s="1" t="s">
        <v>59</v>
      </c>
      <c r="T684" s="1" t="s">
        <v>1912</v>
      </c>
      <c r="Y684" s="1" t="s">
        <v>1654</v>
      </c>
      <c r="Z684" s="1" t="s">
        <v>2049</v>
      </c>
      <c r="AC684" s="1">
        <v>16</v>
      </c>
      <c r="AD684" s="1" t="s">
        <v>353</v>
      </c>
      <c r="AE684" s="1" t="s">
        <v>2399</v>
      </c>
    </row>
    <row r="685" spans="1:72" ht="13.5" customHeight="1">
      <c r="A685" s="6" t="str">
        <f t="shared" si="43"/>
        <v>1837_옥포면_0046</v>
      </c>
      <c r="B685" s="2">
        <v>1837</v>
      </c>
      <c r="C685" s="2" t="s">
        <v>4216</v>
      </c>
      <c r="D685" s="2" t="s">
        <v>3422</v>
      </c>
      <c r="E685" s="2">
        <v>684</v>
      </c>
      <c r="F685" s="1">
        <v>3</v>
      </c>
      <c r="G685" s="1" t="s">
        <v>993</v>
      </c>
      <c r="H685" s="1" t="s">
        <v>1860</v>
      </c>
      <c r="I685" s="1">
        <v>16</v>
      </c>
      <c r="J685" s="1" t="s">
        <v>1655</v>
      </c>
      <c r="K685" s="1" t="s">
        <v>1867</v>
      </c>
      <c r="L685" s="1">
        <v>1</v>
      </c>
      <c r="M685" s="2" t="s">
        <v>3846</v>
      </c>
      <c r="N685" s="2" t="s">
        <v>3847</v>
      </c>
      <c r="O685" s="1" t="s">
        <v>6</v>
      </c>
      <c r="P685" s="1" t="s">
        <v>1888</v>
      </c>
      <c r="T685" s="1" t="s">
        <v>3915</v>
      </c>
      <c r="U685" s="1" t="s">
        <v>37</v>
      </c>
      <c r="V685" s="1" t="s">
        <v>1928</v>
      </c>
      <c r="W685" s="1" t="s">
        <v>798</v>
      </c>
      <c r="X685" s="1" t="s">
        <v>1967</v>
      </c>
      <c r="Y685" s="1" t="s">
        <v>1656</v>
      </c>
      <c r="Z685" s="1" t="s">
        <v>2048</v>
      </c>
      <c r="AC685" s="1">
        <v>64</v>
      </c>
      <c r="AD685" s="1" t="s">
        <v>134</v>
      </c>
      <c r="AE685" s="1" t="s">
        <v>2435</v>
      </c>
      <c r="AJ685" s="1" t="s">
        <v>17</v>
      </c>
      <c r="AK685" s="1" t="s">
        <v>2467</v>
      </c>
      <c r="AL685" s="1" t="s">
        <v>1098</v>
      </c>
      <c r="AM685" s="1" t="s">
        <v>2481</v>
      </c>
      <c r="AT685" s="1" t="s">
        <v>42</v>
      </c>
      <c r="AU685" s="1" t="s">
        <v>2523</v>
      </c>
      <c r="AV685" s="1" t="s">
        <v>1657</v>
      </c>
      <c r="AW685" s="1" t="s">
        <v>2566</v>
      </c>
      <c r="BG685" s="1" t="s">
        <v>42</v>
      </c>
      <c r="BH685" s="1" t="s">
        <v>2523</v>
      </c>
      <c r="BI685" s="1" t="s">
        <v>1658</v>
      </c>
      <c r="BJ685" s="1" t="s">
        <v>2819</v>
      </c>
      <c r="BK685" s="1" t="s">
        <v>42</v>
      </c>
      <c r="BL685" s="1" t="s">
        <v>2523</v>
      </c>
      <c r="BM685" s="1" t="s">
        <v>1659</v>
      </c>
      <c r="BN685" s="1" t="s">
        <v>3030</v>
      </c>
      <c r="BO685" s="1" t="s">
        <v>42</v>
      </c>
      <c r="BP685" s="1" t="s">
        <v>2523</v>
      </c>
      <c r="BQ685" s="1" t="s">
        <v>1660</v>
      </c>
      <c r="BR685" s="1" t="s">
        <v>3225</v>
      </c>
      <c r="BS685" s="1" t="s">
        <v>1423</v>
      </c>
      <c r="BT685" s="1" t="s">
        <v>3383</v>
      </c>
    </row>
    <row r="686" spans="1:72" ht="13.5" customHeight="1">
      <c r="A686" s="6" t="str">
        <f t="shared" si="43"/>
        <v>1837_옥포면_0046</v>
      </c>
      <c r="B686" s="2">
        <v>1837</v>
      </c>
      <c r="C686" s="2" t="s">
        <v>3941</v>
      </c>
      <c r="D686" s="2" t="s">
        <v>3422</v>
      </c>
      <c r="E686" s="2">
        <v>685</v>
      </c>
      <c r="F686" s="1">
        <v>3</v>
      </c>
      <c r="G686" s="1" t="s">
        <v>993</v>
      </c>
      <c r="H686" s="1" t="s">
        <v>1860</v>
      </c>
      <c r="I686" s="1">
        <v>16</v>
      </c>
      <c r="L686" s="1">
        <v>1</v>
      </c>
      <c r="M686" s="2" t="s">
        <v>3846</v>
      </c>
      <c r="N686" s="2" t="s">
        <v>3847</v>
      </c>
      <c r="S686" s="1" t="s">
        <v>48</v>
      </c>
      <c r="T686" s="1" t="s">
        <v>1911</v>
      </c>
      <c r="W686" s="1" t="s">
        <v>161</v>
      </c>
      <c r="X686" s="1" t="s">
        <v>1955</v>
      </c>
      <c r="Y686" s="1" t="s">
        <v>50</v>
      </c>
      <c r="Z686" s="1" t="s">
        <v>1995</v>
      </c>
      <c r="AC686" s="1">
        <v>59</v>
      </c>
      <c r="AD686" s="1" t="s">
        <v>510</v>
      </c>
      <c r="AE686" s="1" t="s">
        <v>2421</v>
      </c>
      <c r="AJ686" s="1" t="s">
        <v>52</v>
      </c>
      <c r="AK686" s="1" t="s">
        <v>2466</v>
      </c>
      <c r="AL686" s="1" t="s">
        <v>164</v>
      </c>
      <c r="AM686" s="1" t="s">
        <v>2469</v>
      </c>
      <c r="AT686" s="1" t="s">
        <v>42</v>
      </c>
      <c r="AU686" s="1" t="s">
        <v>2523</v>
      </c>
      <c r="AV686" s="1" t="s">
        <v>1661</v>
      </c>
      <c r="AW686" s="1" t="s">
        <v>2565</v>
      </c>
      <c r="BG686" s="1" t="s">
        <v>42</v>
      </c>
      <c r="BH686" s="1" t="s">
        <v>2523</v>
      </c>
      <c r="BI686" s="1" t="s">
        <v>1662</v>
      </c>
      <c r="BJ686" s="1" t="s">
        <v>2818</v>
      </c>
      <c r="BK686" s="1" t="s">
        <v>42</v>
      </c>
      <c r="BL686" s="1" t="s">
        <v>2523</v>
      </c>
      <c r="BM686" s="1" t="s">
        <v>1663</v>
      </c>
      <c r="BN686" s="1" t="s">
        <v>2650</v>
      </c>
      <c r="BO686" s="1" t="s">
        <v>42</v>
      </c>
      <c r="BP686" s="1" t="s">
        <v>2523</v>
      </c>
      <c r="BQ686" s="1" t="s">
        <v>1664</v>
      </c>
      <c r="BR686" s="1" t="s">
        <v>3224</v>
      </c>
      <c r="BS686" s="1" t="s">
        <v>1665</v>
      </c>
      <c r="BT686" s="1" t="s">
        <v>3382</v>
      </c>
    </row>
    <row r="687" spans="1:31" ht="13.5" customHeight="1">
      <c r="A687" s="6" t="str">
        <f t="shared" si="43"/>
        <v>1837_옥포면_0046</v>
      </c>
      <c r="B687" s="2">
        <v>1837</v>
      </c>
      <c r="C687" s="2" t="s">
        <v>4167</v>
      </c>
      <c r="D687" s="2" t="s">
        <v>3422</v>
      </c>
      <c r="E687" s="2">
        <v>686</v>
      </c>
      <c r="F687" s="1">
        <v>3</v>
      </c>
      <c r="G687" s="1" t="s">
        <v>993</v>
      </c>
      <c r="H687" s="1" t="s">
        <v>1860</v>
      </c>
      <c r="I687" s="1">
        <v>16</v>
      </c>
      <c r="L687" s="1">
        <v>1</v>
      </c>
      <c r="M687" s="2" t="s">
        <v>3846</v>
      </c>
      <c r="N687" s="2" t="s">
        <v>3847</v>
      </c>
      <c r="S687" s="1" t="s">
        <v>59</v>
      </c>
      <c r="T687" s="1" t="s">
        <v>1912</v>
      </c>
      <c r="U687" s="1" t="s">
        <v>37</v>
      </c>
      <c r="V687" s="1" t="s">
        <v>1928</v>
      </c>
      <c r="Y687" s="1" t="s">
        <v>1666</v>
      </c>
      <c r="Z687" s="1" t="s">
        <v>2047</v>
      </c>
      <c r="AC687" s="1">
        <v>31</v>
      </c>
      <c r="AD687" s="1" t="s">
        <v>267</v>
      </c>
      <c r="AE687" s="1" t="s">
        <v>2416</v>
      </c>
    </row>
    <row r="688" spans="1:31" ht="13.5" customHeight="1">
      <c r="A688" s="6" t="str">
        <f t="shared" si="43"/>
        <v>1837_옥포면_0046</v>
      </c>
      <c r="B688" s="2">
        <v>1837</v>
      </c>
      <c r="C688" s="2" t="s">
        <v>3918</v>
      </c>
      <c r="D688" s="2" t="s">
        <v>3422</v>
      </c>
      <c r="E688" s="2">
        <v>687</v>
      </c>
      <c r="F688" s="1">
        <v>3</v>
      </c>
      <c r="G688" s="1" t="s">
        <v>993</v>
      </c>
      <c r="H688" s="1" t="s">
        <v>1860</v>
      </c>
      <c r="I688" s="1">
        <v>16</v>
      </c>
      <c r="L688" s="1">
        <v>1</v>
      </c>
      <c r="M688" s="2" t="s">
        <v>3846</v>
      </c>
      <c r="N688" s="2" t="s">
        <v>3847</v>
      </c>
      <c r="S688" s="1" t="s">
        <v>62</v>
      </c>
      <c r="T688" s="1" t="s">
        <v>1917</v>
      </c>
      <c r="W688" s="1" t="s">
        <v>94</v>
      </c>
      <c r="X688" s="1" t="s">
        <v>3916</v>
      </c>
      <c r="Y688" s="1" t="s">
        <v>50</v>
      </c>
      <c r="Z688" s="1" t="s">
        <v>1995</v>
      </c>
      <c r="AC688" s="1">
        <v>31</v>
      </c>
      <c r="AD688" s="1" t="s">
        <v>267</v>
      </c>
      <c r="AE688" s="1" t="s">
        <v>2416</v>
      </c>
    </row>
    <row r="689" spans="1:31" ht="13.5" customHeight="1">
      <c r="A689" s="6" t="str">
        <f t="shared" si="43"/>
        <v>1837_옥포면_0046</v>
      </c>
      <c r="B689" s="2">
        <v>1837</v>
      </c>
      <c r="C689" s="2" t="s">
        <v>3918</v>
      </c>
      <c r="D689" s="2" t="s">
        <v>3422</v>
      </c>
      <c r="E689" s="2">
        <v>688</v>
      </c>
      <c r="F689" s="1">
        <v>3</v>
      </c>
      <c r="G689" s="1" t="s">
        <v>993</v>
      </c>
      <c r="H689" s="1" t="s">
        <v>1860</v>
      </c>
      <c r="I689" s="1">
        <v>16</v>
      </c>
      <c r="L689" s="1">
        <v>1</v>
      </c>
      <c r="M689" s="2" t="s">
        <v>3846</v>
      </c>
      <c r="N689" s="2" t="s">
        <v>3847</v>
      </c>
      <c r="T689" s="1" t="s">
        <v>3922</v>
      </c>
      <c r="U689" s="1" t="s">
        <v>67</v>
      </c>
      <c r="V689" s="1" t="s">
        <v>1927</v>
      </c>
      <c r="Y689" s="1" t="s">
        <v>1189</v>
      </c>
      <c r="Z689" s="1" t="s">
        <v>2046</v>
      </c>
      <c r="AC689" s="1">
        <v>30</v>
      </c>
      <c r="AD689" s="1" t="s">
        <v>461</v>
      </c>
      <c r="AE689" s="1" t="s">
        <v>2035</v>
      </c>
    </row>
    <row r="690" spans="1:72" ht="13.5" customHeight="1">
      <c r="A690" s="6" t="str">
        <f t="shared" si="43"/>
        <v>1837_옥포면_0046</v>
      </c>
      <c r="B690" s="2">
        <v>1837</v>
      </c>
      <c r="C690" s="2" t="s">
        <v>3918</v>
      </c>
      <c r="D690" s="2" t="s">
        <v>3422</v>
      </c>
      <c r="E690" s="2">
        <v>689</v>
      </c>
      <c r="F690" s="1">
        <v>3</v>
      </c>
      <c r="G690" s="1" t="s">
        <v>993</v>
      </c>
      <c r="H690" s="1" t="s">
        <v>1860</v>
      </c>
      <c r="I690" s="1">
        <v>16</v>
      </c>
      <c r="L690" s="1">
        <v>2</v>
      </c>
      <c r="M690" s="2" t="s">
        <v>3848</v>
      </c>
      <c r="N690" s="2" t="s">
        <v>3849</v>
      </c>
      <c r="Q690" s="1" t="s">
        <v>1667</v>
      </c>
      <c r="R690" s="1" t="s">
        <v>1892</v>
      </c>
      <c r="T690" s="1" t="s">
        <v>4251</v>
      </c>
      <c r="W690" s="1" t="s">
        <v>63</v>
      </c>
      <c r="X690" s="1" t="s">
        <v>1965</v>
      </c>
      <c r="Y690" s="1" t="s">
        <v>50</v>
      </c>
      <c r="Z690" s="1" t="s">
        <v>1995</v>
      </c>
      <c r="AC690" s="1">
        <v>53</v>
      </c>
      <c r="AD690" s="1" t="s">
        <v>69</v>
      </c>
      <c r="AE690" s="1" t="s">
        <v>2434</v>
      </c>
      <c r="AJ690" s="1" t="s">
        <v>52</v>
      </c>
      <c r="AK690" s="1" t="s">
        <v>2466</v>
      </c>
      <c r="AL690" s="1" t="s">
        <v>133</v>
      </c>
      <c r="AM690" s="1" t="s">
        <v>2480</v>
      </c>
      <c r="AT690" s="1" t="s">
        <v>42</v>
      </c>
      <c r="AU690" s="1" t="s">
        <v>2523</v>
      </c>
      <c r="AV690" s="1" t="s">
        <v>1346</v>
      </c>
      <c r="AW690" s="1" t="s">
        <v>3451</v>
      </c>
      <c r="BG690" s="1" t="s">
        <v>42</v>
      </c>
      <c r="BH690" s="1" t="s">
        <v>2523</v>
      </c>
      <c r="BI690" s="1" t="s">
        <v>893</v>
      </c>
      <c r="BJ690" s="1" t="s">
        <v>2205</v>
      </c>
      <c r="BK690" s="1" t="s">
        <v>42</v>
      </c>
      <c r="BL690" s="1" t="s">
        <v>2523</v>
      </c>
      <c r="BM690" s="1" t="s">
        <v>1668</v>
      </c>
      <c r="BN690" s="1" t="s">
        <v>3029</v>
      </c>
      <c r="BO690" s="1" t="s">
        <v>42</v>
      </c>
      <c r="BP690" s="1" t="s">
        <v>2523</v>
      </c>
      <c r="BQ690" s="1" t="s">
        <v>1669</v>
      </c>
      <c r="BR690" s="1" t="s">
        <v>3223</v>
      </c>
      <c r="BS690" s="1" t="s">
        <v>164</v>
      </c>
      <c r="BT690" s="1" t="s">
        <v>2469</v>
      </c>
    </row>
    <row r="691" spans="1:31" ht="13.5" customHeight="1">
      <c r="A691" s="6" t="str">
        <f t="shared" si="43"/>
        <v>1837_옥포면_0046</v>
      </c>
      <c r="B691" s="2">
        <v>1837</v>
      </c>
      <c r="C691" s="2" t="s">
        <v>4112</v>
      </c>
      <c r="D691" s="2" t="s">
        <v>3422</v>
      </c>
      <c r="E691" s="2">
        <v>690</v>
      </c>
      <c r="F691" s="1">
        <v>3</v>
      </c>
      <c r="G691" s="1" t="s">
        <v>993</v>
      </c>
      <c r="H691" s="1" t="s">
        <v>1860</v>
      </c>
      <c r="I691" s="1">
        <v>16</v>
      </c>
      <c r="L691" s="1">
        <v>2</v>
      </c>
      <c r="M691" s="2" t="s">
        <v>3848</v>
      </c>
      <c r="N691" s="2" t="s">
        <v>3849</v>
      </c>
      <c r="S691" s="1" t="s">
        <v>59</v>
      </c>
      <c r="T691" s="1" t="s">
        <v>1912</v>
      </c>
      <c r="U691" s="1" t="s">
        <v>37</v>
      </c>
      <c r="V691" s="1" t="s">
        <v>1928</v>
      </c>
      <c r="W691" s="1" t="s">
        <v>304</v>
      </c>
      <c r="X691" s="1" t="s">
        <v>1970</v>
      </c>
      <c r="Y691" s="1" t="s">
        <v>1670</v>
      </c>
      <c r="Z691" s="1" t="s">
        <v>2045</v>
      </c>
      <c r="AC691" s="1">
        <v>18</v>
      </c>
      <c r="AD691" s="1" t="s">
        <v>400</v>
      </c>
      <c r="AE691" s="1" t="s">
        <v>2410</v>
      </c>
    </row>
    <row r="692" spans="1:31" ht="13.5" customHeight="1">
      <c r="A692" s="6" t="str">
        <f t="shared" si="43"/>
        <v>1837_옥포면_0046</v>
      </c>
      <c r="B692" s="2">
        <v>1837</v>
      </c>
      <c r="C692" s="2" t="s">
        <v>4253</v>
      </c>
      <c r="D692" s="2" t="s">
        <v>3422</v>
      </c>
      <c r="E692" s="2">
        <v>691</v>
      </c>
      <c r="F692" s="1">
        <v>3</v>
      </c>
      <c r="G692" s="1" t="s">
        <v>993</v>
      </c>
      <c r="H692" s="1" t="s">
        <v>1860</v>
      </c>
      <c r="I692" s="1">
        <v>16</v>
      </c>
      <c r="L692" s="1">
        <v>2</v>
      </c>
      <c r="M692" s="2" t="s">
        <v>3848</v>
      </c>
      <c r="N692" s="2" t="s">
        <v>3849</v>
      </c>
      <c r="S692" s="1" t="s">
        <v>59</v>
      </c>
      <c r="T692" s="1" t="s">
        <v>1912</v>
      </c>
      <c r="Y692" s="1" t="s">
        <v>700</v>
      </c>
      <c r="Z692" s="1" t="s">
        <v>2044</v>
      </c>
      <c r="AC692" s="1">
        <v>15</v>
      </c>
      <c r="AD692" s="1" t="s">
        <v>66</v>
      </c>
      <c r="AE692" s="1" t="s">
        <v>2419</v>
      </c>
    </row>
    <row r="693" spans="1:31" ht="13.5" customHeight="1">
      <c r="A693" s="6" t="str">
        <f t="shared" si="43"/>
        <v>1837_옥포면_0046</v>
      </c>
      <c r="B693" s="2">
        <v>1837</v>
      </c>
      <c r="C693" s="2" t="s">
        <v>4253</v>
      </c>
      <c r="D693" s="2" t="s">
        <v>3422</v>
      </c>
      <c r="E693" s="2">
        <v>692</v>
      </c>
      <c r="F693" s="1">
        <v>3</v>
      </c>
      <c r="G693" s="1" t="s">
        <v>993</v>
      </c>
      <c r="H693" s="1" t="s">
        <v>1860</v>
      </c>
      <c r="I693" s="1">
        <v>16</v>
      </c>
      <c r="L693" s="1">
        <v>2</v>
      </c>
      <c r="M693" s="2" t="s">
        <v>3848</v>
      </c>
      <c r="N693" s="2" t="s">
        <v>3849</v>
      </c>
      <c r="T693" s="1" t="s">
        <v>4254</v>
      </c>
      <c r="U693" s="1" t="s">
        <v>67</v>
      </c>
      <c r="V693" s="1" t="s">
        <v>1927</v>
      </c>
      <c r="Y693" s="1" t="s">
        <v>729</v>
      </c>
      <c r="Z693" s="1" t="s">
        <v>2043</v>
      </c>
      <c r="AC693" s="1">
        <v>33</v>
      </c>
      <c r="AD693" s="1" t="s">
        <v>159</v>
      </c>
      <c r="AE693" s="1" t="s">
        <v>2433</v>
      </c>
    </row>
    <row r="694" spans="1:72" ht="13.5" customHeight="1">
      <c r="A694" s="6" t="str">
        <f t="shared" si="43"/>
        <v>1837_옥포면_0046</v>
      </c>
      <c r="B694" s="2">
        <v>1837</v>
      </c>
      <c r="C694" s="2" t="s">
        <v>4253</v>
      </c>
      <c r="D694" s="2" t="s">
        <v>3422</v>
      </c>
      <c r="E694" s="2">
        <v>693</v>
      </c>
      <c r="F694" s="1">
        <v>3</v>
      </c>
      <c r="G694" s="1" t="s">
        <v>993</v>
      </c>
      <c r="H694" s="1" t="s">
        <v>1860</v>
      </c>
      <c r="I694" s="1">
        <v>16</v>
      </c>
      <c r="L694" s="1">
        <v>3</v>
      </c>
      <c r="M694" s="2" t="s">
        <v>3850</v>
      </c>
      <c r="N694" s="2" t="s">
        <v>3851</v>
      </c>
      <c r="T694" s="1" t="s">
        <v>4427</v>
      </c>
      <c r="U694" s="1" t="s">
        <v>37</v>
      </c>
      <c r="V694" s="1" t="s">
        <v>1928</v>
      </c>
      <c r="W694" s="1" t="s">
        <v>94</v>
      </c>
      <c r="X694" s="1" t="s">
        <v>4428</v>
      </c>
      <c r="Y694" s="1" t="s">
        <v>1671</v>
      </c>
      <c r="Z694" s="1" t="s">
        <v>4429</v>
      </c>
      <c r="AC694" s="1">
        <v>40</v>
      </c>
      <c r="AD694" s="1" t="s">
        <v>83</v>
      </c>
      <c r="AE694" s="1" t="s">
        <v>2423</v>
      </c>
      <c r="AJ694" s="1" t="s">
        <v>17</v>
      </c>
      <c r="AK694" s="1" t="s">
        <v>2467</v>
      </c>
      <c r="AL694" s="1" t="s">
        <v>100</v>
      </c>
      <c r="AM694" s="1" t="s">
        <v>3468</v>
      </c>
      <c r="AT694" s="1" t="s">
        <v>42</v>
      </c>
      <c r="AU694" s="1" t="s">
        <v>2523</v>
      </c>
      <c r="AV694" s="1" t="s">
        <v>1672</v>
      </c>
      <c r="AW694" s="1" t="s">
        <v>2564</v>
      </c>
      <c r="BG694" s="1" t="s">
        <v>42</v>
      </c>
      <c r="BH694" s="1" t="s">
        <v>2523</v>
      </c>
      <c r="BI694" s="1" t="s">
        <v>1673</v>
      </c>
      <c r="BJ694" s="1" t="s">
        <v>2817</v>
      </c>
      <c r="BK694" s="1" t="s">
        <v>1063</v>
      </c>
      <c r="BL694" s="1" t="s">
        <v>2778</v>
      </c>
      <c r="BM694" s="1" t="s">
        <v>1064</v>
      </c>
      <c r="BN694" s="1" t="s">
        <v>2865</v>
      </c>
      <c r="BO694" s="1" t="s">
        <v>42</v>
      </c>
      <c r="BP694" s="1" t="s">
        <v>2523</v>
      </c>
      <c r="BQ694" s="1" t="s">
        <v>1674</v>
      </c>
      <c r="BR694" s="1" t="s">
        <v>3222</v>
      </c>
      <c r="BS694" s="1" t="s">
        <v>784</v>
      </c>
      <c r="BT694" s="1" t="s">
        <v>2478</v>
      </c>
    </row>
    <row r="695" spans="1:33" ht="13.5" customHeight="1">
      <c r="A695" s="6" t="str">
        <f t="shared" si="43"/>
        <v>1837_옥포면_0046</v>
      </c>
      <c r="B695" s="2">
        <v>1837</v>
      </c>
      <c r="C695" s="2" t="s">
        <v>4025</v>
      </c>
      <c r="D695" s="2" t="s">
        <v>3422</v>
      </c>
      <c r="E695" s="2">
        <v>694</v>
      </c>
      <c r="F695" s="1">
        <v>3</v>
      </c>
      <c r="G695" s="1" t="s">
        <v>993</v>
      </c>
      <c r="H695" s="1" t="s">
        <v>1860</v>
      </c>
      <c r="I695" s="1">
        <v>16</v>
      </c>
      <c r="L695" s="1">
        <v>3</v>
      </c>
      <c r="M695" s="2" t="s">
        <v>3850</v>
      </c>
      <c r="N695" s="2" t="s">
        <v>3851</v>
      </c>
      <c r="S695" s="1" t="s">
        <v>111</v>
      </c>
      <c r="T695" s="1" t="s">
        <v>1916</v>
      </c>
      <c r="W695" s="1" t="s">
        <v>1035</v>
      </c>
      <c r="X695" s="1" t="s">
        <v>1963</v>
      </c>
      <c r="Y695" s="1" t="s">
        <v>50</v>
      </c>
      <c r="Z695" s="1" t="s">
        <v>1995</v>
      </c>
      <c r="AF695" s="1" t="s">
        <v>287</v>
      </c>
      <c r="AG695" s="1" t="s">
        <v>1971</v>
      </c>
    </row>
    <row r="696" spans="1:33" ht="13.5" customHeight="1">
      <c r="A696" s="6" t="str">
        <f t="shared" si="43"/>
        <v>1837_옥포면_0046</v>
      </c>
      <c r="B696" s="2">
        <v>1837</v>
      </c>
      <c r="C696" s="2" t="s">
        <v>4430</v>
      </c>
      <c r="D696" s="2" t="s">
        <v>3422</v>
      </c>
      <c r="E696" s="2">
        <v>695</v>
      </c>
      <c r="F696" s="1">
        <v>3</v>
      </c>
      <c r="G696" s="1" t="s">
        <v>993</v>
      </c>
      <c r="H696" s="1" t="s">
        <v>1860</v>
      </c>
      <c r="I696" s="1">
        <v>16</v>
      </c>
      <c r="L696" s="1">
        <v>3</v>
      </c>
      <c r="M696" s="2" t="s">
        <v>3850</v>
      </c>
      <c r="N696" s="2" t="s">
        <v>3851</v>
      </c>
      <c r="S696" s="1" t="s">
        <v>48</v>
      </c>
      <c r="T696" s="1" t="s">
        <v>1911</v>
      </c>
      <c r="W696" s="1" t="s">
        <v>304</v>
      </c>
      <c r="X696" s="1" t="s">
        <v>1970</v>
      </c>
      <c r="Y696" s="1" t="s">
        <v>50</v>
      </c>
      <c r="Z696" s="1" t="s">
        <v>1995</v>
      </c>
      <c r="AF696" s="1" t="s">
        <v>287</v>
      </c>
      <c r="AG696" s="1" t="s">
        <v>1971</v>
      </c>
    </row>
    <row r="697" spans="1:31" ht="13.5" customHeight="1">
      <c r="A697" s="6" t="str">
        <f t="shared" si="43"/>
        <v>1837_옥포면_0046</v>
      </c>
      <c r="B697" s="2">
        <v>1837</v>
      </c>
      <c r="C697" s="2" t="s">
        <v>4430</v>
      </c>
      <c r="D697" s="2" t="s">
        <v>3422</v>
      </c>
      <c r="E697" s="2">
        <v>696</v>
      </c>
      <c r="F697" s="1">
        <v>3</v>
      </c>
      <c r="G697" s="1" t="s">
        <v>993</v>
      </c>
      <c r="H697" s="1" t="s">
        <v>1860</v>
      </c>
      <c r="I697" s="1">
        <v>16</v>
      </c>
      <c r="L697" s="1">
        <v>3</v>
      </c>
      <c r="M697" s="2" t="s">
        <v>3850</v>
      </c>
      <c r="N697" s="2" t="s">
        <v>3851</v>
      </c>
      <c r="S697" s="1" t="s">
        <v>583</v>
      </c>
      <c r="T697" s="1" t="s">
        <v>1915</v>
      </c>
      <c r="Y697" s="1" t="s">
        <v>1401</v>
      </c>
      <c r="Z697" s="1" t="s">
        <v>2042</v>
      </c>
      <c r="AC697" s="1">
        <v>24</v>
      </c>
      <c r="AD697" s="1" t="s">
        <v>89</v>
      </c>
      <c r="AE697" s="1" t="s">
        <v>2409</v>
      </c>
    </row>
    <row r="698" spans="1:31" ht="13.5" customHeight="1">
      <c r="A698" s="6" t="str">
        <f t="shared" si="43"/>
        <v>1837_옥포면_0046</v>
      </c>
      <c r="B698" s="2">
        <v>1837</v>
      </c>
      <c r="C698" s="2" t="s">
        <v>4430</v>
      </c>
      <c r="D698" s="2" t="s">
        <v>3422</v>
      </c>
      <c r="E698" s="2">
        <v>697</v>
      </c>
      <c r="F698" s="1">
        <v>3</v>
      </c>
      <c r="G698" s="1" t="s">
        <v>993</v>
      </c>
      <c r="H698" s="1" t="s">
        <v>1860</v>
      </c>
      <c r="I698" s="1">
        <v>16</v>
      </c>
      <c r="L698" s="1">
        <v>3</v>
      </c>
      <c r="M698" s="2" t="s">
        <v>3850</v>
      </c>
      <c r="N698" s="2" t="s">
        <v>3851</v>
      </c>
      <c r="S698" s="1" t="s">
        <v>1119</v>
      </c>
      <c r="T698" s="1" t="s">
        <v>1914</v>
      </c>
      <c r="W698" s="1" t="s">
        <v>203</v>
      </c>
      <c r="X698" s="1" t="s">
        <v>4431</v>
      </c>
      <c r="Y698" s="1" t="s">
        <v>50</v>
      </c>
      <c r="Z698" s="1" t="s">
        <v>1995</v>
      </c>
      <c r="AC698" s="1">
        <v>24</v>
      </c>
      <c r="AD698" s="1" t="s">
        <v>89</v>
      </c>
      <c r="AE698" s="1" t="s">
        <v>2409</v>
      </c>
    </row>
    <row r="699" spans="1:31" ht="13.5" customHeight="1">
      <c r="A699" s="6" t="str">
        <f t="shared" si="43"/>
        <v>1837_옥포면_0046</v>
      </c>
      <c r="B699" s="2">
        <v>1837</v>
      </c>
      <c r="C699" s="2" t="s">
        <v>4430</v>
      </c>
      <c r="D699" s="2" t="s">
        <v>3422</v>
      </c>
      <c r="E699" s="2">
        <v>698</v>
      </c>
      <c r="F699" s="1">
        <v>3</v>
      </c>
      <c r="G699" s="1" t="s">
        <v>993</v>
      </c>
      <c r="H699" s="1" t="s">
        <v>1860</v>
      </c>
      <c r="I699" s="1">
        <v>16</v>
      </c>
      <c r="L699" s="1">
        <v>3</v>
      </c>
      <c r="M699" s="2" t="s">
        <v>3850</v>
      </c>
      <c r="N699" s="2" t="s">
        <v>3851</v>
      </c>
      <c r="T699" s="1" t="s">
        <v>4432</v>
      </c>
      <c r="U699" s="1" t="s">
        <v>67</v>
      </c>
      <c r="V699" s="1" t="s">
        <v>1927</v>
      </c>
      <c r="Y699" s="1" t="s">
        <v>1675</v>
      </c>
      <c r="Z699" s="1" t="s">
        <v>2041</v>
      </c>
      <c r="AC699" s="1">
        <v>27</v>
      </c>
      <c r="AD699" s="1" t="s">
        <v>186</v>
      </c>
      <c r="AE699" s="1" t="s">
        <v>2429</v>
      </c>
    </row>
    <row r="700" spans="1:72" ht="13.5" customHeight="1">
      <c r="A700" s="6" t="str">
        <f t="shared" si="43"/>
        <v>1837_옥포면_0046</v>
      </c>
      <c r="B700" s="2">
        <v>1837</v>
      </c>
      <c r="C700" s="2" t="s">
        <v>4430</v>
      </c>
      <c r="D700" s="2" t="s">
        <v>3422</v>
      </c>
      <c r="E700" s="2">
        <v>699</v>
      </c>
      <c r="F700" s="1">
        <v>3</v>
      </c>
      <c r="G700" s="1" t="s">
        <v>993</v>
      </c>
      <c r="H700" s="1" t="s">
        <v>1860</v>
      </c>
      <c r="I700" s="1">
        <v>16</v>
      </c>
      <c r="L700" s="1">
        <v>4</v>
      </c>
      <c r="M700" s="2" t="s">
        <v>1655</v>
      </c>
      <c r="N700" s="2" t="s">
        <v>1867</v>
      </c>
      <c r="T700" s="1" t="s">
        <v>4433</v>
      </c>
      <c r="U700" s="1" t="s">
        <v>915</v>
      </c>
      <c r="V700" s="1" t="s">
        <v>1935</v>
      </c>
      <c r="W700" s="1" t="s">
        <v>147</v>
      </c>
      <c r="X700" s="1" t="s">
        <v>1962</v>
      </c>
      <c r="Y700" s="1" t="s">
        <v>1676</v>
      </c>
      <c r="Z700" s="1" t="s">
        <v>2040</v>
      </c>
      <c r="AC700" s="1">
        <v>48</v>
      </c>
      <c r="AD700" s="1" t="s">
        <v>93</v>
      </c>
      <c r="AE700" s="1" t="s">
        <v>2426</v>
      </c>
      <c r="AJ700" s="1" t="s">
        <v>17</v>
      </c>
      <c r="AK700" s="1" t="s">
        <v>2467</v>
      </c>
      <c r="AL700" s="1" t="s">
        <v>149</v>
      </c>
      <c r="AM700" s="1" t="s">
        <v>2477</v>
      </c>
      <c r="AT700" s="1" t="s">
        <v>42</v>
      </c>
      <c r="AU700" s="1" t="s">
        <v>2523</v>
      </c>
      <c r="AV700" s="1" t="s">
        <v>487</v>
      </c>
      <c r="AW700" s="1" t="s">
        <v>2320</v>
      </c>
      <c r="BG700" s="1" t="s">
        <v>42</v>
      </c>
      <c r="BH700" s="1" t="s">
        <v>2523</v>
      </c>
      <c r="BI700" s="1" t="s">
        <v>1267</v>
      </c>
      <c r="BJ700" s="1" t="s">
        <v>2550</v>
      </c>
      <c r="BK700" s="1" t="s">
        <v>42</v>
      </c>
      <c r="BL700" s="1" t="s">
        <v>2523</v>
      </c>
      <c r="BM700" s="1" t="s">
        <v>1358</v>
      </c>
      <c r="BN700" s="1" t="s">
        <v>3018</v>
      </c>
      <c r="BO700" s="1" t="s">
        <v>42</v>
      </c>
      <c r="BP700" s="1" t="s">
        <v>2523</v>
      </c>
      <c r="BQ700" s="1" t="s">
        <v>1450</v>
      </c>
      <c r="BR700" s="1" t="s">
        <v>3221</v>
      </c>
      <c r="BS700" s="1" t="s">
        <v>47</v>
      </c>
      <c r="BT700" s="1" t="s">
        <v>2484</v>
      </c>
    </row>
    <row r="701" spans="1:72" ht="13.5" customHeight="1">
      <c r="A701" s="6" t="str">
        <f aca="true" t="shared" si="44" ref="A701:A714">HYPERLINK("http://kyu.snu.ac.kr/sdhj/index.jsp?type=hj/GK14719_00IH_0001_0047.jpg","1837_옥포면_0047")</f>
        <v>1837_옥포면_0047</v>
      </c>
      <c r="B701" s="2">
        <v>1837</v>
      </c>
      <c r="C701" s="2" t="s">
        <v>4053</v>
      </c>
      <c r="D701" s="2" t="s">
        <v>3422</v>
      </c>
      <c r="E701" s="2">
        <v>700</v>
      </c>
      <c r="F701" s="1">
        <v>3</v>
      </c>
      <c r="G701" s="1" t="s">
        <v>993</v>
      </c>
      <c r="H701" s="1" t="s">
        <v>1860</v>
      </c>
      <c r="I701" s="1">
        <v>16</v>
      </c>
      <c r="L701" s="1">
        <v>4</v>
      </c>
      <c r="M701" s="2" t="s">
        <v>1655</v>
      </c>
      <c r="N701" s="2" t="s">
        <v>1867</v>
      </c>
      <c r="S701" s="1" t="s">
        <v>48</v>
      </c>
      <c r="T701" s="1" t="s">
        <v>1911</v>
      </c>
      <c r="W701" s="1" t="s">
        <v>94</v>
      </c>
      <c r="X701" s="1" t="s">
        <v>4434</v>
      </c>
      <c r="Y701" s="1" t="s">
        <v>50</v>
      </c>
      <c r="Z701" s="1" t="s">
        <v>1995</v>
      </c>
      <c r="AC701" s="1">
        <v>48</v>
      </c>
      <c r="AD701" s="1" t="s">
        <v>93</v>
      </c>
      <c r="AE701" s="1" t="s">
        <v>2426</v>
      </c>
      <c r="AJ701" s="1" t="s">
        <v>52</v>
      </c>
      <c r="AK701" s="1" t="s">
        <v>2466</v>
      </c>
      <c r="AL701" s="1" t="s">
        <v>146</v>
      </c>
      <c r="AM701" s="1" t="s">
        <v>2487</v>
      </c>
      <c r="AT701" s="1" t="s">
        <v>42</v>
      </c>
      <c r="AU701" s="1" t="s">
        <v>2523</v>
      </c>
      <c r="AV701" s="1" t="s">
        <v>1677</v>
      </c>
      <c r="AW701" s="1" t="s">
        <v>2563</v>
      </c>
      <c r="BG701" s="1" t="s">
        <v>42</v>
      </c>
      <c r="BH701" s="1" t="s">
        <v>2523</v>
      </c>
      <c r="BI701" s="1" t="s">
        <v>1678</v>
      </c>
      <c r="BJ701" s="1" t="s">
        <v>2816</v>
      </c>
      <c r="BK701" s="1" t="s">
        <v>42</v>
      </c>
      <c r="BL701" s="1" t="s">
        <v>2523</v>
      </c>
      <c r="BM701" s="1" t="s">
        <v>1679</v>
      </c>
      <c r="BN701" s="1" t="s">
        <v>3028</v>
      </c>
      <c r="BO701" s="1" t="s">
        <v>42</v>
      </c>
      <c r="BP701" s="1" t="s">
        <v>2523</v>
      </c>
      <c r="BQ701" s="1" t="s">
        <v>1680</v>
      </c>
      <c r="BR701" s="1" t="s">
        <v>3220</v>
      </c>
      <c r="BS701" s="1" t="s">
        <v>133</v>
      </c>
      <c r="BT701" s="1" t="s">
        <v>2480</v>
      </c>
    </row>
    <row r="702" spans="1:31" ht="13.5" customHeight="1">
      <c r="A702" s="6" t="str">
        <f t="shared" si="44"/>
        <v>1837_옥포면_0047</v>
      </c>
      <c r="B702" s="2">
        <v>1837</v>
      </c>
      <c r="C702" s="2" t="s">
        <v>4127</v>
      </c>
      <c r="D702" s="2" t="s">
        <v>3422</v>
      </c>
      <c r="E702" s="2">
        <v>701</v>
      </c>
      <c r="F702" s="1">
        <v>3</v>
      </c>
      <c r="G702" s="1" t="s">
        <v>993</v>
      </c>
      <c r="H702" s="1" t="s">
        <v>1860</v>
      </c>
      <c r="I702" s="1">
        <v>16</v>
      </c>
      <c r="L702" s="1">
        <v>4</v>
      </c>
      <c r="M702" s="2" t="s">
        <v>1655</v>
      </c>
      <c r="N702" s="2" t="s">
        <v>1867</v>
      </c>
      <c r="T702" s="1" t="s">
        <v>4435</v>
      </c>
      <c r="U702" s="1" t="s">
        <v>67</v>
      </c>
      <c r="V702" s="1" t="s">
        <v>1927</v>
      </c>
      <c r="Y702" s="1" t="s">
        <v>1681</v>
      </c>
      <c r="Z702" s="1" t="s">
        <v>2039</v>
      </c>
      <c r="AC702" s="1">
        <v>17</v>
      </c>
      <c r="AD702" s="1" t="s">
        <v>375</v>
      </c>
      <c r="AE702" s="1" t="s">
        <v>2428</v>
      </c>
    </row>
    <row r="703" spans="1:72" ht="13.5" customHeight="1">
      <c r="A703" s="6" t="str">
        <f t="shared" si="44"/>
        <v>1837_옥포면_0047</v>
      </c>
      <c r="B703" s="2">
        <v>1837</v>
      </c>
      <c r="C703" s="2" t="s">
        <v>4039</v>
      </c>
      <c r="D703" s="2" t="s">
        <v>3422</v>
      </c>
      <c r="E703" s="2">
        <v>702</v>
      </c>
      <c r="F703" s="1">
        <v>3</v>
      </c>
      <c r="G703" s="1" t="s">
        <v>993</v>
      </c>
      <c r="H703" s="1" t="s">
        <v>1860</v>
      </c>
      <c r="I703" s="1">
        <v>16</v>
      </c>
      <c r="L703" s="1">
        <v>5</v>
      </c>
      <c r="M703" s="2" t="s">
        <v>3852</v>
      </c>
      <c r="N703" s="2" t="s">
        <v>3853</v>
      </c>
      <c r="T703" s="1" t="s">
        <v>4104</v>
      </c>
      <c r="U703" s="1" t="s">
        <v>37</v>
      </c>
      <c r="V703" s="1" t="s">
        <v>1928</v>
      </c>
      <c r="W703" s="1" t="s">
        <v>203</v>
      </c>
      <c r="X703" s="1" t="s">
        <v>4436</v>
      </c>
      <c r="Y703" s="1" t="s">
        <v>1682</v>
      </c>
      <c r="Z703" s="1" t="s">
        <v>2038</v>
      </c>
      <c r="AC703" s="1">
        <v>63</v>
      </c>
      <c r="AD703" s="1" t="s">
        <v>618</v>
      </c>
      <c r="AE703" s="1" t="s">
        <v>2432</v>
      </c>
      <c r="AJ703" s="1" t="s">
        <v>17</v>
      </c>
      <c r="AK703" s="1" t="s">
        <v>2467</v>
      </c>
      <c r="AL703" s="1" t="s">
        <v>81</v>
      </c>
      <c r="AM703" s="1" t="s">
        <v>2486</v>
      </c>
      <c r="AT703" s="1" t="s">
        <v>42</v>
      </c>
      <c r="AU703" s="1" t="s">
        <v>2523</v>
      </c>
      <c r="AV703" s="1" t="s">
        <v>1683</v>
      </c>
      <c r="AW703" s="1" t="s">
        <v>2562</v>
      </c>
      <c r="BG703" s="1" t="s">
        <v>42</v>
      </c>
      <c r="BH703" s="1" t="s">
        <v>2523</v>
      </c>
      <c r="BI703" s="1" t="s">
        <v>1253</v>
      </c>
      <c r="BJ703" s="1" t="s">
        <v>2815</v>
      </c>
      <c r="BK703" s="1" t="s">
        <v>42</v>
      </c>
      <c r="BL703" s="1" t="s">
        <v>2523</v>
      </c>
      <c r="BM703" s="1" t="s">
        <v>1684</v>
      </c>
      <c r="BN703" s="1" t="s">
        <v>3027</v>
      </c>
      <c r="BO703" s="1" t="s">
        <v>42</v>
      </c>
      <c r="BP703" s="1" t="s">
        <v>2523</v>
      </c>
      <c r="BQ703" s="1" t="s">
        <v>1685</v>
      </c>
      <c r="BR703" s="1" t="s">
        <v>3548</v>
      </c>
      <c r="BS703" s="1" t="s">
        <v>135</v>
      </c>
      <c r="BT703" s="1" t="s">
        <v>2489</v>
      </c>
    </row>
    <row r="704" spans="1:72" ht="13.5" customHeight="1">
      <c r="A704" s="6" t="str">
        <f t="shared" si="44"/>
        <v>1837_옥포면_0047</v>
      </c>
      <c r="B704" s="2">
        <v>1837</v>
      </c>
      <c r="C704" s="2" t="s">
        <v>3905</v>
      </c>
      <c r="D704" s="2" t="s">
        <v>3422</v>
      </c>
      <c r="E704" s="2">
        <v>703</v>
      </c>
      <c r="F704" s="1">
        <v>3</v>
      </c>
      <c r="G704" s="1" t="s">
        <v>993</v>
      </c>
      <c r="H704" s="1" t="s">
        <v>1860</v>
      </c>
      <c r="I704" s="1">
        <v>16</v>
      </c>
      <c r="L704" s="1">
        <v>5</v>
      </c>
      <c r="M704" s="2" t="s">
        <v>3852</v>
      </c>
      <c r="N704" s="2" t="s">
        <v>3853</v>
      </c>
      <c r="S704" s="1" t="s">
        <v>48</v>
      </c>
      <c r="T704" s="1" t="s">
        <v>1911</v>
      </c>
      <c r="W704" s="1" t="s">
        <v>161</v>
      </c>
      <c r="X704" s="1" t="s">
        <v>1955</v>
      </c>
      <c r="Y704" s="1" t="s">
        <v>50</v>
      </c>
      <c r="Z704" s="1" t="s">
        <v>1995</v>
      </c>
      <c r="AC704" s="1">
        <v>58</v>
      </c>
      <c r="AD704" s="1" t="s">
        <v>40</v>
      </c>
      <c r="AE704" s="1" t="s">
        <v>2431</v>
      </c>
      <c r="AJ704" s="1" t="s">
        <v>52</v>
      </c>
      <c r="AK704" s="1" t="s">
        <v>2466</v>
      </c>
      <c r="AL704" s="1" t="s">
        <v>164</v>
      </c>
      <c r="AM704" s="1" t="s">
        <v>2469</v>
      </c>
      <c r="AT704" s="1" t="s">
        <v>42</v>
      </c>
      <c r="AU704" s="1" t="s">
        <v>2523</v>
      </c>
      <c r="AV704" s="1" t="s">
        <v>1686</v>
      </c>
      <c r="AW704" s="1" t="s">
        <v>2561</v>
      </c>
      <c r="BG704" s="1" t="s">
        <v>42</v>
      </c>
      <c r="BH704" s="1" t="s">
        <v>2523</v>
      </c>
      <c r="BI704" s="1" t="s">
        <v>1687</v>
      </c>
      <c r="BJ704" s="1" t="s">
        <v>4437</v>
      </c>
      <c r="BK704" s="1" t="s">
        <v>42</v>
      </c>
      <c r="BL704" s="1" t="s">
        <v>2523</v>
      </c>
      <c r="BM704" s="1" t="s">
        <v>1688</v>
      </c>
      <c r="BN704" s="1" t="s">
        <v>3026</v>
      </c>
      <c r="BO704" s="1" t="s">
        <v>42</v>
      </c>
      <c r="BP704" s="1" t="s">
        <v>2523</v>
      </c>
      <c r="BQ704" s="1" t="s">
        <v>1689</v>
      </c>
      <c r="BR704" s="1" t="s">
        <v>3219</v>
      </c>
      <c r="BS704" s="1" t="s">
        <v>485</v>
      </c>
      <c r="BT704" s="1" t="s">
        <v>2474</v>
      </c>
    </row>
    <row r="705" spans="1:31" ht="13.5" customHeight="1">
      <c r="A705" s="6" t="str">
        <f t="shared" si="44"/>
        <v>1837_옥포면_0047</v>
      </c>
      <c r="B705" s="2">
        <v>1837</v>
      </c>
      <c r="C705" s="2" t="s">
        <v>4025</v>
      </c>
      <c r="D705" s="2" t="s">
        <v>3422</v>
      </c>
      <c r="E705" s="2">
        <v>704</v>
      </c>
      <c r="F705" s="1">
        <v>3</v>
      </c>
      <c r="G705" s="1" t="s">
        <v>993</v>
      </c>
      <c r="H705" s="1" t="s">
        <v>1860</v>
      </c>
      <c r="I705" s="1">
        <v>16</v>
      </c>
      <c r="L705" s="1">
        <v>5</v>
      </c>
      <c r="M705" s="2" t="s">
        <v>3852</v>
      </c>
      <c r="N705" s="2" t="s">
        <v>3853</v>
      </c>
      <c r="S705" s="1" t="s">
        <v>59</v>
      </c>
      <c r="T705" s="1" t="s">
        <v>1912</v>
      </c>
      <c r="U705" s="1" t="s">
        <v>37</v>
      </c>
      <c r="V705" s="1" t="s">
        <v>1928</v>
      </c>
      <c r="Y705" s="1" t="s">
        <v>1690</v>
      </c>
      <c r="Z705" s="1" t="s">
        <v>2037</v>
      </c>
      <c r="AA705" s="1" t="s">
        <v>4438</v>
      </c>
      <c r="AB705" s="1" t="s">
        <v>2390</v>
      </c>
      <c r="AC705" s="1">
        <v>31</v>
      </c>
      <c r="AD705" s="1" t="s">
        <v>267</v>
      </c>
      <c r="AE705" s="1" t="s">
        <v>2416</v>
      </c>
    </row>
    <row r="706" spans="1:31" ht="13.5" customHeight="1">
      <c r="A706" s="6" t="str">
        <f t="shared" si="44"/>
        <v>1837_옥포면_0047</v>
      </c>
      <c r="B706" s="2">
        <v>1837</v>
      </c>
      <c r="C706" s="2" t="s">
        <v>3970</v>
      </c>
      <c r="D706" s="2" t="s">
        <v>3422</v>
      </c>
      <c r="E706" s="2">
        <v>705</v>
      </c>
      <c r="F706" s="1">
        <v>3</v>
      </c>
      <c r="G706" s="1" t="s">
        <v>993</v>
      </c>
      <c r="H706" s="1" t="s">
        <v>1860</v>
      </c>
      <c r="I706" s="1">
        <v>16</v>
      </c>
      <c r="L706" s="1">
        <v>5</v>
      </c>
      <c r="M706" s="2" t="s">
        <v>3852</v>
      </c>
      <c r="N706" s="2" t="s">
        <v>3853</v>
      </c>
      <c r="S706" s="1" t="s">
        <v>62</v>
      </c>
      <c r="T706" s="1" t="s">
        <v>1917</v>
      </c>
      <c r="W706" s="1" t="s">
        <v>94</v>
      </c>
      <c r="X706" s="1" t="s">
        <v>4149</v>
      </c>
      <c r="Y706" s="1" t="s">
        <v>50</v>
      </c>
      <c r="Z706" s="1" t="s">
        <v>1995</v>
      </c>
      <c r="AC706" s="1">
        <v>31</v>
      </c>
      <c r="AD706" s="1" t="s">
        <v>267</v>
      </c>
      <c r="AE706" s="1" t="s">
        <v>2416</v>
      </c>
    </row>
    <row r="707" spans="1:31" ht="13.5" customHeight="1">
      <c r="A707" s="6" t="str">
        <f t="shared" si="44"/>
        <v>1837_옥포면_0047</v>
      </c>
      <c r="B707" s="2">
        <v>1837</v>
      </c>
      <c r="C707" s="2" t="s">
        <v>3970</v>
      </c>
      <c r="D707" s="2" t="s">
        <v>3422</v>
      </c>
      <c r="E707" s="2">
        <v>706</v>
      </c>
      <c r="F707" s="1">
        <v>3</v>
      </c>
      <c r="G707" s="1" t="s">
        <v>993</v>
      </c>
      <c r="H707" s="1" t="s">
        <v>1860</v>
      </c>
      <c r="I707" s="1">
        <v>16</v>
      </c>
      <c r="L707" s="1">
        <v>5</v>
      </c>
      <c r="M707" s="2" t="s">
        <v>3852</v>
      </c>
      <c r="N707" s="2" t="s">
        <v>3853</v>
      </c>
      <c r="S707" s="1" t="s">
        <v>59</v>
      </c>
      <c r="T707" s="1" t="s">
        <v>1912</v>
      </c>
      <c r="U707" s="1" t="s">
        <v>37</v>
      </c>
      <c r="V707" s="1" t="s">
        <v>1928</v>
      </c>
      <c r="Y707" s="1" t="s">
        <v>1691</v>
      </c>
      <c r="Z707" s="1" t="s">
        <v>2036</v>
      </c>
      <c r="AA707" s="1" t="s">
        <v>1632</v>
      </c>
      <c r="AB707" s="1" t="s">
        <v>2389</v>
      </c>
      <c r="AC707" s="1">
        <v>23</v>
      </c>
      <c r="AD707" s="1" t="s">
        <v>603</v>
      </c>
      <c r="AE707" s="1" t="s">
        <v>2430</v>
      </c>
    </row>
    <row r="708" spans="1:31" ht="13.5" customHeight="1">
      <c r="A708" s="6" t="str">
        <f t="shared" si="44"/>
        <v>1837_옥포면_0047</v>
      </c>
      <c r="B708" s="2">
        <v>1837</v>
      </c>
      <c r="C708" s="2" t="s">
        <v>4023</v>
      </c>
      <c r="D708" s="2" t="s">
        <v>3422</v>
      </c>
      <c r="E708" s="2">
        <v>707</v>
      </c>
      <c r="F708" s="1">
        <v>3</v>
      </c>
      <c r="G708" s="1" t="s">
        <v>993</v>
      </c>
      <c r="H708" s="1" t="s">
        <v>1860</v>
      </c>
      <c r="I708" s="1">
        <v>16</v>
      </c>
      <c r="L708" s="1">
        <v>5</v>
      </c>
      <c r="M708" s="2" t="s">
        <v>3852</v>
      </c>
      <c r="N708" s="2" t="s">
        <v>3853</v>
      </c>
      <c r="S708" s="1" t="s">
        <v>62</v>
      </c>
      <c r="T708" s="1" t="s">
        <v>1917</v>
      </c>
      <c r="W708" s="1" t="s">
        <v>224</v>
      </c>
      <c r="X708" s="1" t="s">
        <v>1954</v>
      </c>
      <c r="Y708" s="1" t="s">
        <v>50</v>
      </c>
      <c r="Z708" s="1" t="s">
        <v>1995</v>
      </c>
      <c r="AC708" s="1">
        <v>21</v>
      </c>
      <c r="AD708" s="1" t="s">
        <v>125</v>
      </c>
      <c r="AE708" s="1" t="s">
        <v>2405</v>
      </c>
    </row>
    <row r="709" spans="1:31" ht="13.5" customHeight="1">
      <c r="A709" s="6" t="str">
        <f t="shared" si="44"/>
        <v>1837_옥포면_0047</v>
      </c>
      <c r="B709" s="2">
        <v>1837</v>
      </c>
      <c r="C709" s="2" t="s">
        <v>3970</v>
      </c>
      <c r="D709" s="2" t="s">
        <v>3422</v>
      </c>
      <c r="E709" s="2">
        <v>708</v>
      </c>
      <c r="F709" s="1">
        <v>3</v>
      </c>
      <c r="G709" s="1" t="s">
        <v>993</v>
      </c>
      <c r="H709" s="1" t="s">
        <v>1860</v>
      </c>
      <c r="I709" s="1">
        <v>16</v>
      </c>
      <c r="L709" s="1">
        <v>5</v>
      </c>
      <c r="M709" s="2" t="s">
        <v>3852</v>
      </c>
      <c r="N709" s="2" t="s">
        <v>3853</v>
      </c>
      <c r="T709" s="1" t="s">
        <v>4439</v>
      </c>
      <c r="U709" s="1" t="s">
        <v>67</v>
      </c>
      <c r="V709" s="1" t="s">
        <v>1927</v>
      </c>
      <c r="Y709" s="1" t="s">
        <v>461</v>
      </c>
      <c r="Z709" s="1" t="s">
        <v>2035</v>
      </c>
      <c r="AC709" s="1">
        <v>13</v>
      </c>
      <c r="AD709" s="1" t="s">
        <v>186</v>
      </c>
      <c r="AE709" s="1" t="s">
        <v>2429</v>
      </c>
    </row>
    <row r="710" spans="1:72" ht="13.5" customHeight="1">
      <c r="A710" s="6" t="str">
        <f t="shared" si="44"/>
        <v>1837_옥포면_0047</v>
      </c>
      <c r="B710" s="2">
        <v>1837</v>
      </c>
      <c r="C710" s="2" t="s">
        <v>3970</v>
      </c>
      <c r="D710" s="2" t="s">
        <v>3422</v>
      </c>
      <c r="E710" s="2">
        <v>709</v>
      </c>
      <c r="F710" s="1">
        <v>3</v>
      </c>
      <c r="G710" s="1" t="s">
        <v>993</v>
      </c>
      <c r="H710" s="1" t="s">
        <v>1860</v>
      </c>
      <c r="I710" s="1">
        <v>17</v>
      </c>
      <c r="J710" s="1" t="s">
        <v>1692</v>
      </c>
      <c r="K710" s="1" t="s">
        <v>1866</v>
      </c>
      <c r="L710" s="1">
        <v>1</v>
      </c>
      <c r="M710" s="2" t="s">
        <v>3854</v>
      </c>
      <c r="N710" s="2" t="s">
        <v>3855</v>
      </c>
      <c r="O710" s="1" t="s">
        <v>6</v>
      </c>
      <c r="P710" s="1" t="s">
        <v>1888</v>
      </c>
      <c r="T710" s="1" t="s">
        <v>3988</v>
      </c>
      <c r="U710" s="1" t="s">
        <v>37</v>
      </c>
      <c r="V710" s="1" t="s">
        <v>1928</v>
      </c>
      <c r="W710" s="1" t="s">
        <v>760</v>
      </c>
      <c r="X710" s="1" t="s">
        <v>1969</v>
      </c>
      <c r="Y710" s="1" t="s">
        <v>1693</v>
      </c>
      <c r="Z710" s="1" t="s">
        <v>2034</v>
      </c>
      <c r="AC710" s="1">
        <v>28</v>
      </c>
      <c r="AD710" s="1" t="s">
        <v>446</v>
      </c>
      <c r="AE710" s="1" t="s">
        <v>2424</v>
      </c>
      <c r="AJ710" s="1" t="s">
        <v>17</v>
      </c>
      <c r="AK710" s="1" t="s">
        <v>2467</v>
      </c>
      <c r="AL710" s="1" t="s">
        <v>58</v>
      </c>
      <c r="AM710" s="1" t="s">
        <v>2461</v>
      </c>
      <c r="AT710" s="1" t="s">
        <v>42</v>
      </c>
      <c r="AU710" s="1" t="s">
        <v>2523</v>
      </c>
      <c r="AV710" s="1" t="s">
        <v>1694</v>
      </c>
      <c r="AW710" s="1" t="s">
        <v>2560</v>
      </c>
      <c r="BG710" s="1" t="s">
        <v>42</v>
      </c>
      <c r="BH710" s="1" t="s">
        <v>2523</v>
      </c>
      <c r="BI710" s="1" t="s">
        <v>1695</v>
      </c>
      <c r="BJ710" s="1" t="s">
        <v>2814</v>
      </c>
      <c r="BK710" s="1" t="s">
        <v>42</v>
      </c>
      <c r="BL710" s="1" t="s">
        <v>2523</v>
      </c>
      <c r="BM710" s="1" t="s">
        <v>1696</v>
      </c>
      <c r="BN710" s="1" t="s">
        <v>3025</v>
      </c>
      <c r="BO710" s="1" t="s">
        <v>42</v>
      </c>
      <c r="BP710" s="1" t="s">
        <v>2523</v>
      </c>
      <c r="BQ710" s="1" t="s">
        <v>1697</v>
      </c>
      <c r="BR710" s="1" t="s">
        <v>3218</v>
      </c>
      <c r="BS710" s="1" t="s">
        <v>1098</v>
      </c>
      <c r="BT710" s="1" t="s">
        <v>2481</v>
      </c>
    </row>
    <row r="711" spans="1:72" ht="13.5" customHeight="1">
      <c r="A711" s="6" t="str">
        <f t="shared" si="44"/>
        <v>1837_옥포면_0047</v>
      </c>
      <c r="B711" s="2">
        <v>1837</v>
      </c>
      <c r="C711" s="2" t="s">
        <v>4005</v>
      </c>
      <c r="D711" s="2" t="s">
        <v>3422</v>
      </c>
      <c r="E711" s="2">
        <v>710</v>
      </c>
      <c r="F711" s="1">
        <v>3</v>
      </c>
      <c r="G711" s="1" t="s">
        <v>993</v>
      </c>
      <c r="H711" s="1" t="s">
        <v>1860</v>
      </c>
      <c r="I711" s="1">
        <v>17</v>
      </c>
      <c r="L711" s="1">
        <v>1</v>
      </c>
      <c r="M711" s="2" t="s">
        <v>3854</v>
      </c>
      <c r="N711" s="2" t="s">
        <v>3855</v>
      </c>
      <c r="S711" s="1" t="s">
        <v>48</v>
      </c>
      <c r="T711" s="1" t="s">
        <v>1911</v>
      </c>
      <c r="W711" s="1" t="s">
        <v>798</v>
      </c>
      <c r="X711" s="1" t="s">
        <v>1967</v>
      </c>
      <c r="Y711" s="1" t="s">
        <v>50</v>
      </c>
      <c r="Z711" s="1" t="s">
        <v>1995</v>
      </c>
      <c r="AC711" s="1">
        <v>22</v>
      </c>
      <c r="AD711" s="1" t="s">
        <v>290</v>
      </c>
      <c r="AE711" s="1" t="s">
        <v>2411</v>
      </c>
      <c r="AJ711" s="1" t="s">
        <v>52</v>
      </c>
      <c r="AK711" s="1" t="s">
        <v>2466</v>
      </c>
      <c r="AL711" s="1" t="s">
        <v>1098</v>
      </c>
      <c r="AM711" s="1" t="s">
        <v>2481</v>
      </c>
      <c r="AT711" s="1" t="s">
        <v>42</v>
      </c>
      <c r="AU711" s="1" t="s">
        <v>2523</v>
      </c>
      <c r="AV711" s="1" t="s">
        <v>1698</v>
      </c>
      <c r="AW711" s="1" t="s">
        <v>2559</v>
      </c>
      <c r="BG711" s="1" t="s">
        <v>42</v>
      </c>
      <c r="BH711" s="1" t="s">
        <v>2523</v>
      </c>
      <c r="BI711" s="1" t="s">
        <v>1699</v>
      </c>
      <c r="BJ711" s="1" t="s">
        <v>2813</v>
      </c>
      <c r="BK711" s="1" t="s">
        <v>42</v>
      </c>
      <c r="BL711" s="1" t="s">
        <v>2523</v>
      </c>
      <c r="BM711" s="1" t="s">
        <v>1700</v>
      </c>
      <c r="BN711" s="1" t="s">
        <v>3024</v>
      </c>
      <c r="BO711" s="1" t="s">
        <v>42</v>
      </c>
      <c r="BP711" s="1" t="s">
        <v>2523</v>
      </c>
      <c r="BQ711" s="1" t="s">
        <v>1701</v>
      </c>
      <c r="BR711" s="1" t="s">
        <v>3217</v>
      </c>
      <c r="BS711" s="1" t="s">
        <v>1414</v>
      </c>
      <c r="BT711" s="1" t="s">
        <v>2491</v>
      </c>
    </row>
    <row r="712" spans="1:31" ht="13.5" customHeight="1">
      <c r="A712" s="6" t="str">
        <f t="shared" si="44"/>
        <v>1837_옥포면_0047</v>
      </c>
      <c r="B712" s="2">
        <v>1837</v>
      </c>
      <c r="C712" s="2" t="s">
        <v>4039</v>
      </c>
      <c r="D712" s="2" t="s">
        <v>3422</v>
      </c>
      <c r="E712" s="2">
        <v>711</v>
      </c>
      <c r="F712" s="1">
        <v>3</v>
      </c>
      <c r="G712" s="1" t="s">
        <v>993</v>
      </c>
      <c r="H712" s="1" t="s">
        <v>1860</v>
      </c>
      <c r="I712" s="1">
        <v>17</v>
      </c>
      <c r="L712" s="1">
        <v>1</v>
      </c>
      <c r="M712" s="2" t="s">
        <v>3854</v>
      </c>
      <c r="N712" s="2" t="s">
        <v>3855</v>
      </c>
      <c r="T712" s="1" t="s">
        <v>4440</v>
      </c>
      <c r="U712" s="1" t="s">
        <v>67</v>
      </c>
      <c r="V712" s="1" t="s">
        <v>1927</v>
      </c>
      <c r="Y712" s="1" t="s">
        <v>4441</v>
      </c>
      <c r="Z712" s="1" t="s">
        <v>4442</v>
      </c>
      <c r="AC712" s="1">
        <v>15</v>
      </c>
      <c r="AD712" s="1" t="s">
        <v>66</v>
      </c>
      <c r="AE712" s="1" t="s">
        <v>2419</v>
      </c>
    </row>
    <row r="713" spans="1:72" ht="13.5" customHeight="1">
      <c r="A713" s="6" t="str">
        <f t="shared" si="44"/>
        <v>1837_옥포면_0047</v>
      </c>
      <c r="B713" s="2">
        <v>1837</v>
      </c>
      <c r="C713" s="2" t="s">
        <v>4323</v>
      </c>
      <c r="D713" s="2" t="s">
        <v>3422</v>
      </c>
      <c r="E713" s="2">
        <v>712</v>
      </c>
      <c r="F713" s="1">
        <v>3</v>
      </c>
      <c r="G713" s="1" t="s">
        <v>993</v>
      </c>
      <c r="H713" s="1" t="s">
        <v>1860</v>
      </c>
      <c r="I713" s="1">
        <v>17</v>
      </c>
      <c r="L713" s="1">
        <v>2</v>
      </c>
      <c r="M713" s="2" t="s">
        <v>3856</v>
      </c>
      <c r="N713" s="2" t="s">
        <v>3857</v>
      </c>
      <c r="O713" s="1" t="s">
        <v>6</v>
      </c>
      <c r="P713" s="1" t="s">
        <v>1888</v>
      </c>
      <c r="T713" s="1" t="s">
        <v>4357</v>
      </c>
      <c r="U713" s="1" t="s">
        <v>37</v>
      </c>
      <c r="V713" s="1" t="s">
        <v>1928</v>
      </c>
      <c r="W713" s="1" t="s">
        <v>49</v>
      </c>
      <c r="X713" s="1" t="s">
        <v>1966</v>
      </c>
      <c r="Y713" s="1" t="s">
        <v>269</v>
      </c>
      <c r="Z713" s="1" t="s">
        <v>2033</v>
      </c>
      <c r="AC713" s="1">
        <v>52</v>
      </c>
      <c r="AD713" s="1" t="s">
        <v>279</v>
      </c>
      <c r="AE713" s="1" t="s">
        <v>2400</v>
      </c>
      <c r="AJ713" s="1" t="s">
        <v>17</v>
      </c>
      <c r="AK713" s="1" t="s">
        <v>2467</v>
      </c>
      <c r="AL713" s="1" t="s">
        <v>1133</v>
      </c>
      <c r="AM713" s="1" t="s">
        <v>2485</v>
      </c>
      <c r="AT713" s="1" t="s">
        <v>42</v>
      </c>
      <c r="AU713" s="1" t="s">
        <v>2523</v>
      </c>
      <c r="AV713" s="1" t="s">
        <v>1702</v>
      </c>
      <c r="AW713" s="1" t="s">
        <v>2558</v>
      </c>
      <c r="BG713" s="1" t="s">
        <v>42</v>
      </c>
      <c r="BH713" s="1" t="s">
        <v>2523</v>
      </c>
      <c r="BI713" s="1" t="s">
        <v>1134</v>
      </c>
      <c r="BJ713" s="1" t="s">
        <v>4443</v>
      </c>
      <c r="BK713" s="1" t="s">
        <v>42</v>
      </c>
      <c r="BL713" s="1" t="s">
        <v>2523</v>
      </c>
      <c r="BM713" s="1" t="s">
        <v>1135</v>
      </c>
      <c r="BN713" s="1" t="s">
        <v>2892</v>
      </c>
      <c r="BO713" s="1" t="s">
        <v>42</v>
      </c>
      <c r="BP713" s="1" t="s">
        <v>2523</v>
      </c>
      <c r="BQ713" s="1" t="s">
        <v>1703</v>
      </c>
      <c r="BR713" s="1" t="s">
        <v>3216</v>
      </c>
      <c r="BS713" s="1" t="s">
        <v>784</v>
      </c>
      <c r="BT713" s="1" t="s">
        <v>2478</v>
      </c>
    </row>
    <row r="714" spans="1:72" ht="13.5" customHeight="1">
      <c r="A714" s="6" t="str">
        <f t="shared" si="44"/>
        <v>1837_옥포면_0047</v>
      </c>
      <c r="B714" s="2">
        <v>1837</v>
      </c>
      <c r="C714" s="2" t="s">
        <v>4444</v>
      </c>
      <c r="D714" s="2" t="s">
        <v>3422</v>
      </c>
      <c r="E714" s="2">
        <v>713</v>
      </c>
      <c r="F714" s="1">
        <v>3</v>
      </c>
      <c r="G714" s="1" t="s">
        <v>993</v>
      </c>
      <c r="H714" s="1" t="s">
        <v>1860</v>
      </c>
      <c r="I714" s="1">
        <v>17</v>
      </c>
      <c r="L714" s="1">
        <v>2</v>
      </c>
      <c r="M714" s="2" t="s">
        <v>3856</v>
      </c>
      <c r="N714" s="2" t="s">
        <v>3857</v>
      </c>
      <c r="S714" s="1" t="s">
        <v>48</v>
      </c>
      <c r="T714" s="1" t="s">
        <v>1911</v>
      </c>
      <c r="W714" s="1" t="s">
        <v>161</v>
      </c>
      <c r="X714" s="1" t="s">
        <v>1955</v>
      </c>
      <c r="Y714" s="1" t="s">
        <v>50</v>
      </c>
      <c r="Z714" s="1" t="s">
        <v>1995</v>
      </c>
      <c r="AC714" s="1">
        <v>51</v>
      </c>
      <c r="AD714" s="1" t="s">
        <v>807</v>
      </c>
      <c r="AE714" s="1" t="s">
        <v>2406</v>
      </c>
      <c r="AJ714" s="1" t="s">
        <v>52</v>
      </c>
      <c r="AK714" s="1" t="s">
        <v>2466</v>
      </c>
      <c r="AL714" s="1" t="s">
        <v>164</v>
      </c>
      <c r="AM714" s="1" t="s">
        <v>2469</v>
      </c>
      <c r="AT714" s="1" t="s">
        <v>42</v>
      </c>
      <c r="AU714" s="1" t="s">
        <v>2523</v>
      </c>
      <c r="AV714" s="1" t="s">
        <v>1704</v>
      </c>
      <c r="AW714" s="1" t="s">
        <v>2557</v>
      </c>
      <c r="BG714" s="1" t="s">
        <v>42</v>
      </c>
      <c r="BH714" s="1" t="s">
        <v>2523</v>
      </c>
      <c r="BI714" s="1" t="s">
        <v>1705</v>
      </c>
      <c r="BJ714" s="1" t="s">
        <v>2233</v>
      </c>
      <c r="BK714" s="1" t="s">
        <v>42</v>
      </c>
      <c r="BL714" s="1" t="s">
        <v>2523</v>
      </c>
      <c r="BM714" s="1" t="s">
        <v>1184</v>
      </c>
      <c r="BN714" s="1" t="s">
        <v>2637</v>
      </c>
      <c r="BO714" s="1" t="s">
        <v>42</v>
      </c>
      <c r="BP714" s="1" t="s">
        <v>2523</v>
      </c>
      <c r="BQ714" s="1" t="s">
        <v>1706</v>
      </c>
      <c r="BR714" s="1" t="s">
        <v>3215</v>
      </c>
      <c r="BS714" s="1" t="s">
        <v>58</v>
      </c>
      <c r="BT714" s="1" t="s">
        <v>2461</v>
      </c>
    </row>
    <row r="715" spans="1:31" ht="13.5" customHeight="1">
      <c r="A715" s="6" t="str">
        <f aca="true" t="shared" si="45" ref="A715:A726">HYPERLINK("http://kyu.snu.ac.kr/sdhj/index.jsp?type=hj/GK14719_00IH_0001_0048.jpg","1837_옥포면_0048")</f>
        <v>1837_옥포면_0048</v>
      </c>
      <c r="B715" s="2">
        <v>1837</v>
      </c>
      <c r="C715" s="2" t="s">
        <v>4445</v>
      </c>
      <c r="D715" s="2" t="s">
        <v>3422</v>
      </c>
      <c r="E715" s="2">
        <v>714</v>
      </c>
      <c r="F715" s="1">
        <v>3</v>
      </c>
      <c r="G715" s="1" t="s">
        <v>993</v>
      </c>
      <c r="H715" s="1" t="s">
        <v>1860</v>
      </c>
      <c r="I715" s="1">
        <v>17</v>
      </c>
      <c r="L715" s="1">
        <v>2</v>
      </c>
      <c r="M715" s="2" t="s">
        <v>3856</v>
      </c>
      <c r="N715" s="2" t="s">
        <v>3857</v>
      </c>
      <c r="T715" s="1" t="s">
        <v>4358</v>
      </c>
      <c r="U715" s="1" t="s">
        <v>67</v>
      </c>
      <c r="V715" s="1" t="s">
        <v>1927</v>
      </c>
      <c r="Y715" s="1" t="s">
        <v>1707</v>
      </c>
      <c r="Z715" s="1" t="s">
        <v>2032</v>
      </c>
      <c r="AC715" s="1">
        <v>17</v>
      </c>
      <c r="AD715" s="1" t="s">
        <v>375</v>
      </c>
      <c r="AE715" s="1" t="s">
        <v>2428</v>
      </c>
    </row>
    <row r="716" spans="1:72" ht="13.5" customHeight="1">
      <c r="A716" s="6" t="str">
        <f t="shared" si="45"/>
        <v>1837_옥포면_0048</v>
      </c>
      <c r="B716" s="2">
        <v>1837</v>
      </c>
      <c r="C716" s="2" t="s">
        <v>4112</v>
      </c>
      <c r="D716" s="2" t="s">
        <v>3422</v>
      </c>
      <c r="E716" s="2">
        <v>715</v>
      </c>
      <c r="F716" s="1">
        <v>3</v>
      </c>
      <c r="G716" s="1" t="s">
        <v>993</v>
      </c>
      <c r="H716" s="1" t="s">
        <v>1860</v>
      </c>
      <c r="I716" s="1">
        <v>17</v>
      </c>
      <c r="L716" s="1">
        <v>3</v>
      </c>
      <c r="M716" s="2" t="s">
        <v>1692</v>
      </c>
      <c r="N716" s="2" t="s">
        <v>1866</v>
      </c>
      <c r="T716" s="1" t="s">
        <v>4446</v>
      </c>
      <c r="U716" s="1" t="s">
        <v>37</v>
      </c>
      <c r="V716" s="1" t="s">
        <v>1928</v>
      </c>
      <c r="W716" s="1" t="s">
        <v>224</v>
      </c>
      <c r="X716" s="1" t="s">
        <v>1954</v>
      </c>
      <c r="Y716" s="1" t="s">
        <v>1708</v>
      </c>
      <c r="Z716" s="1" t="s">
        <v>2031</v>
      </c>
      <c r="AC716" s="1">
        <v>35</v>
      </c>
      <c r="AD716" s="1" t="s">
        <v>64</v>
      </c>
      <c r="AE716" s="1" t="s">
        <v>2397</v>
      </c>
      <c r="AJ716" s="1" t="s">
        <v>17</v>
      </c>
      <c r="AK716" s="1" t="s">
        <v>2467</v>
      </c>
      <c r="AL716" s="1" t="s">
        <v>139</v>
      </c>
      <c r="AM716" s="1" t="s">
        <v>2468</v>
      </c>
      <c r="AT716" s="1" t="s">
        <v>42</v>
      </c>
      <c r="AU716" s="1" t="s">
        <v>2523</v>
      </c>
      <c r="AV716" s="1" t="s">
        <v>1709</v>
      </c>
      <c r="AW716" s="1" t="s">
        <v>3459</v>
      </c>
      <c r="BG716" s="1" t="s">
        <v>42</v>
      </c>
      <c r="BH716" s="1" t="s">
        <v>2523</v>
      </c>
      <c r="BI716" s="1" t="s">
        <v>1428</v>
      </c>
      <c r="BJ716" s="1" t="s">
        <v>2812</v>
      </c>
      <c r="BK716" s="1" t="s">
        <v>42</v>
      </c>
      <c r="BL716" s="1" t="s">
        <v>2523</v>
      </c>
      <c r="BM716" s="1" t="s">
        <v>1429</v>
      </c>
      <c r="BN716" s="1" t="s">
        <v>3023</v>
      </c>
      <c r="BO716" s="1" t="s">
        <v>42</v>
      </c>
      <c r="BP716" s="1" t="s">
        <v>2523</v>
      </c>
      <c r="BQ716" s="1" t="s">
        <v>1710</v>
      </c>
      <c r="BR716" s="1" t="s">
        <v>4447</v>
      </c>
      <c r="BS716" s="1" t="s">
        <v>1711</v>
      </c>
      <c r="BT716" s="1" t="s">
        <v>3381</v>
      </c>
    </row>
    <row r="717" spans="1:72" ht="13.5" customHeight="1">
      <c r="A717" s="6" t="str">
        <f t="shared" si="45"/>
        <v>1837_옥포면_0048</v>
      </c>
      <c r="B717" s="2">
        <v>1837</v>
      </c>
      <c r="C717" s="2" t="s">
        <v>4448</v>
      </c>
      <c r="D717" s="2" t="s">
        <v>3422</v>
      </c>
      <c r="E717" s="2">
        <v>716</v>
      </c>
      <c r="F717" s="1">
        <v>3</v>
      </c>
      <c r="G717" s="1" t="s">
        <v>993</v>
      </c>
      <c r="H717" s="1" t="s">
        <v>1860</v>
      </c>
      <c r="I717" s="1">
        <v>17</v>
      </c>
      <c r="L717" s="1">
        <v>3</v>
      </c>
      <c r="M717" s="2" t="s">
        <v>1692</v>
      </c>
      <c r="N717" s="2" t="s">
        <v>1866</v>
      </c>
      <c r="S717" s="1" t="s">
        <v>48</v>
      </c>
      <c r="T717" s="1" t="s">
        <v>1911</v>
      </c>
      <c r="W717" s="1" t="s">
        <v>161</v>
      </c>
      <c r="X717" s="1" t="s">
        <v>1955</v>
      </c>
      <c r="Y717" s="1" t="s">
        <v>50</v>
      </c>
      <c r="Z717" s="1" t="s">
        <v>1995</v>
      </c>
      <c r="AC717" s="1">
        <v>37</v>
      </c>
      <c r="AD717" s="1" t="s">
        <v>163</v>
      </c>
      <c r="AE717" s="1" t="s">
        <v>2427</v>
      </c>
      <c r="AJ717" s="1" t="s">
        <v>52</v>
      </c>
      <c r="AK717" s="1" t="s">
        <v>2466</v>
      </c>
      <c r="AL717" s="1" t="s">
        <v>164</v>
      </c>
      <c r="AM717" s="1" t="s">
        <v>2469</v>
      </c>
      <c r="AT717" s="1" t="s">
        <v>42</v>
      </c>
      <c r="AU717" s="1" t="s">
        <v>2523</v>
      </c>
      <c r="AV717" s="1" t="s">
        <v>1712</v>
      </c>
      <c r="AW717" s="1" t="s">
        <v>2556</v>
      </c>
      <c r="BG717" s="1" t="s">
        <v>42</v>
      </c>
      <c r="BH717" s="1" t="s">
        <v>2523</v>
      </c>
      <c r="BI717" s="1" t="s">
        <v>1713</v>
      </c>
      <c r="BJ717" s="1" t="s">
        <v>2811</v>
      </c>
      <c r="BK717" s="1" t="s">
        <v>42</v>
      </c>
      <c r="BL717" s="1" t="s">
        <v>2523</v>
      </c>
      <c r="BM717" s="1" t="s">
        <v>1714</v>
      </c>
      <c r="BN717" s="1" t="s">
        <v>3022</v>
      </c>
      <c r="BO717" s="1" t="s">
        <v>42</v>
      </c>
      <c r="BP717" s="1" t="s">
        <v>2523</v>
      </c>
      <c r="BQ717" s="1" t="s">
        <v>1715</v>
      </c>
      <c r="BR717" s="1" t="s">
        <v>3543</v>
      </c>
      <c r="BS717" s="1" t="s">
        <v>58</v>
      </c>
      <c r="BT717" s="1" t="s">
        <v>2461</v>
      </c>
    </row>
    <row r="718" spans="1:33" ht="13.5" customHeight="1">
      <c r="A718" s="6" t="str">
        <f t="shared" si="45"/>
        <v>1837_옥포면_0048</v>
      </c>
      <c r="B718" s="2">
        <v>1837</v>
      </c>
      <c r="C718" s="2" t="s">
        <v>4127</v>
      </c>
      <c r="D718" s="2" t="s">
        <v>3422</v>
      </c>
      <c r="E718" s="2">
        <v>717</v>
      </c>
      <c r="F718" s="1">
        <v>3</v>
      </c>
      <c r="G718" s="1" t="s">
        <v>993</v>
      </c>
      <c r="H718" s="1" t="s">
        <v>1860</v>
      </c>
      <c r="I718" s="1">
        <v>17</v>
      </c>
      <c r="L718" s="1">
        <v>3</v>
      </c>
      <c r="M718" s="2" t="s">
        <v>1692</v>
      </c>
      <c r="N718" s="2" t="s">
        <v>1866</v>
      </c>
      <c r="S718" s="1" t="s">
        <v>583</v>
      </c>
      <c r="T718" s="1" t="s">
        <v>1915</v>
      </c>
      <c r="Y718" s="1" t="s">
        <v>1716</v>
      </c>
      <c r="Z718" s="1" t="s">
        <v>2030</v>
      </c>
      <c r="AF718" s="1" t="s">
        <v>287</v>
      </c>
      <c r="AG718" s="1" t="s">
        <v>1971</v>
      </c>
    </row>
    <row r="719" spans="1:31" ht="13.5" customHeight="1">
      <c r="A719" s="6" t="str">
        <f t="shared" si="45"/>
        <v>1837_옥포면_0048</v>
      </c>
      <c r="B719" s="2">
        <v>1837</v>
      </c>
      <c r="C719" s="2" t="s">
        <v>4449</v>
      </c>
      <c r="D719" s="2" t="s">
        <v>3422</v>
      </c>
      <c r="E719" s="2">
        <v>718</v>
      </c>
      <c r="F719" s="1">
        <v>3</v>
      </c>
      <c r="G719" s="1" t="s">
        <v>993</v>
      </c>
      <c r="H719" s="1" t="s">
        <v>1860</v>
      </c>
      <c r="I719" s="1">
        <v>17</v>
      </c>
      <c r="L719" s="1">
        <v>3</v>
      </c>
      <c r="M719" s="2" t="s">
        <v>1692</v>
      </c>
      <c r="N719" s="2" t="s">
        <v>1866</v>
      </c>
      <c r="T719" s="1" t="s">
        <v>4450</v>
      </c>
      <c r="U719" s="1" t="s">
        <v>67</v>
      </c>
      <c r="V719" s="1" t="s">
        <v>1927</v>
      </c>
      <c r="Y719" s="1" t="s">
        <v>1717</v>
      </c>
      <c r="Z719" s="1" t="s">
        <v>2029</v>
      </c>
      <c r="AC719" s="1">
        <v>43</v>
      </c>
      <c r="AD719" s="1" t="s">
        <v>222</v>
      </c>
      <c r="AE719" s="1" t="s">
        <v>2412</v>
      </c>
    </row>
    <row r="720" spans="1:72" ht="13.5" customHeight="1">
      <c r="A720" s="6" t="str">
        <f t="shared" si="45"/>
        <v>1837_옥포면_0048</v>
      </c>
      <c r="B720" s="2">
        <v>1837</v>
      </c>
      <c r="C720" s="2" t="s">
        <v>4449</v>
      </c>
      <c r="D720" s="2" t="s">
        <v>3422</v>
      </c>
      <c r="E720" s="2">
        <v>719</v>
      </c>
      <c r="F720" s="1">
        <v>3</v>
      </c>
      <c r="G720" s="1" t="s">
        <v>993</v>
      </c>
      <c r="H720" s="1" t="s">
        <v>1860</v>
      </c>
      <c r="I720" s="1">
        <v>17</v>
      </c>
      <c r="L720" s="1">
        <v>4</v>
      </c>
      <c r="M720" s="2" t="s">
        <v>3858</v>
      </c>
      <c r="N720" s="2" t="s">
        <v>3859</v>
      </c>
      <c r="Q720" s="1" t="s">
        <v>1718</v>
      </c>
      <c r="R720" s="1" t="s">
        <v>1891</v>
      </c>
      <c r="T720" s="1" t="s">
        <v>4251</v>
      </c>
      <c r="W720" s="1" t="s">
        <v>161</v>
      </c>
      <c r="X720" s="1" t="s">
        <v>1955</v>
      </c>
      <c r="Y720" s="1" t="s">
        <v>10</v>
      </c>
      <c r="Z720" s="1" t="s">
        <v>1981</v>
      </c>
      <c r="AC720" s="1">
        <v>48</v>
      </c>
      <c r="AD720" s="1" t="s">
        <v>93</v>
      </c>
      <c r="AE720" s="1" t="s">
        <v>2426</v>
      </c>
      <c r="AJ720" s="1" t="s">
        <v>17</v>
      </c>
      <c r="AK720" s="1" t="s">
        <v>2467</v>
      </c>
      <c r="AL720" s="1" t="s">
        <v>164</v>
      </c>
      <c r="AM720" s="1" t="s">
        <v>2469</v>
      </c>
      <c r="AT720" s="1" t="s">
        <v>169</v>
      </c>
      <c r="AU720" s="1" t="s">
        <v>1929</v>
      </c>
      <c r="AV720" s="1" t="s">
        <v>1719</v>
      </c>
      <c r="AW720" s="1" t="s">
        <v>2555</v>
      </c>
      <c r="BG720" s="1" t="s">
        <v>169</v>
      </c>
      <c r="BH720" s="1" t="s">
        <v>1929</v>
      </c>
      <c r="BI720" s="1" t="s">
        <v>1720</v>
      </c>
      <c r="BJ720" s="1" t="s">
        <v>2810</v>
      </c>
      <c r="BK720" s="1" t="s">
        <v>169</v>
      </c>
      <c r="BL720" s="1" t="s">
        <v>1929</v>
      </c>
      <c r="BM720" s="1" t="s">
        <v>1721</v>
      </c>
      <c r="BN720" s="1" t="s">
        <v>3021</v>
      </c>
      <c r="BO720" s="1" t="s">
        <v>169</v>
      </c>
      <c r="BP720" s="1" t="s">
        <v>1929</v>
      </c>
      <c r="BQ720" s="1" t="s">
        <v>1722</v>
      </c>
      <c r="BR720" s="1" t="s">
        <v>3578</v>
      </c>
      <c r="BS720" s="1" t="s">
        <v>643</v>
      </c>
      <c r="BT720" s="1" t="s">
        <v>2498</v>
      </c>
    </row>
    <row r="721" spans="1:31" ht="13.5" customHeight="1">
      <c r="A721" s="6" t="str">
        <f t="shared" si="45"/>
        <v>1837_옥포면_0048</v>
      </c>
      <c r="B721" s="2">
        <v>1837</v>
      </c>
      <c r="C721" s="2" t="s">
        <v>3933</v>
      </c>
      <c r="D721" s="2" t="s">
        <v>3422</v>
      </c>
      <c r="E721" s="2">
        <v>720</v>
      </c>
      <c r="F721" s="1">
        <v>3</v>
      </c>
      <c r="G721" s="1" t="s">
        <v>993</v>
      </c>
      <c r="H721" s="1" t="s">
        <v>1860</v>
      </c>
      <c r="I721" s="1">
        <v>17</v>
      </c>
      <c r="L721" s="1">
        <v>4</v>
      </c>
      <c r="M721" s="2" t="s">
        <v>3858</v>
      </c>
      <c r="N721" s="2" t="s">
        <v>3859</v>
      </c>
      <c r="S721" s="1" t="s">
        <v>315</v>
      </c>
      <c r="T721" s="1" t="s">
        <v>1913</v>
      </c>
      <c r="AC721" s="1">
        <v>13</v>
      </c>
      <c r="AD721" s="1" t="s">
        <v>264</v>
      </c>
      <c r="AE721" s="1" t="s">
        <v>2425</v>
      </c>
    </row>
    <row r="722" spans="1:72" ht="13.5" customHeight="1">
      <c r="A722" s="6" t="str">
        <f t="shared" si="45"/>
        <v>1837_옥포면_0048</v>
      </c>
      <c r="B722" s="2">
        <v>1837</v>
      </c>
      <c r="C722" s="2" t="s">
        <v>4253</v>
      </c>
      <c r="D722" s="2" t="s">
        <v>3422</v>
      </c>
      <c r="E722" s="2">
        <v>721</v>
      </c>
      <c r="F722" s="1">
        <v>3</v>
      </c>
      <c r="G722" s="1" t="s">
        <v>993</v>
      </c>
      <c r="H722" s="1" t="s">
        <v>1860</v>
      </c>
      <c r="I722" s="1">
        <v>17</v>
      </c>
      <c r="L722" s="1">
        <v>5</v>
      </c>
      <c r="M722" s="2" t="s">
        <v>3860</v>
      </c>
      <c r="N722" s="2" t="s">
        <v>3861</v>
      </c>
      <c r="O722" s="1" t="s">
        <v>6</v>
      </c>
      <c r="P722" s="1" t="s">
        <v>1888</v>
      </c>
      <c r="T722" s="1" t="s">
        <v>4213</v>
      </c>
      <c r="U722" s="1" t="s">
        <v>403</v>
      </c>
      <c r="V722" s="1" t="s">
        <v>1934</v>
      </c>
      <c r="W722" s="1" t="s">
        <v>147</v>
      </c>
      <c r="X722" s="1" t="s">
        <v>1962</v>
      </c>
      <c r="Y722" s="1" t="s">
        <v>1653</v>
      </c>
      <c r="Z722" s="1" t="s">
        <v>2028</v>
      </c>
      <c r="AC722" s="1">
        <v>36</v>
      </c>
      <c r="AD722" s="1" t="s">
        <v>516</v>
      </c>
      <c r="AE722" s="1" t="s">
        <v>2055</v>
      </c>
      <c r="AJ722" s="1" t="s">
        <v>17</v>
      </c>
      <c r="AK722" s="1" t="s">
        <v>2467</v>
      </c>
      <c r="AL722" s="1" t="s">
        <v>149</v>
      </c>
      <c r="AM722" s="1" t="s">
        <v>2477</v>
      </c>
      <c r="AT722" s="1" t="s">
        <v>403</v>
      </c>
      <c r="AU722" s="1" t="s">
        <v>1934</v>
      </c>
      <c r="AV722" s="1" t="s">
        <v>1645</v>
      </c>
      <c r="AW722" s="1" t="s">
        <v>2554</v>
      </c>
      <c r="BG722" s="1" t="s">
        <v>403</v>
      </c>
      <c r="BH722" s="1" t="s">
        <v>1934</v>
      </c>
      <c r="BI722" s="1" t="s">
        <v>1723</v>
      </c>
      <c r="BJ722" s="1" t="s">
        <v>2798</v>
      </c>
      <c r="BK722" s="1" t="s">
        <v>403</v>
      </c>
      <c r="BL722" s="1" t="s">
        <v>1934</v>
      </c>
      <c r="BM722" s="1" t="s">
        <v>1647</v>
      </c>
      <c r="BN722" s="1" t="s">
        <v>2913</v>
      </c>
      <c r="BO722" s="1" t="s">
        <v>403</v>
      </c>
      <c r="BP722" s="1" t="s">
        <v>1934</v>
      </c>
      <c r="BQ722" s="1" t="s">
        <v>1648</v>
      </c>
      <c r="BR722" s="1" t="s">
        <v>3541</v>
      </c>
      <c r="BS722" s="1" t="s">
        <v>41</v>
      </c>
      <c r="BT722" s="1" t="s">
        <v>2506</v>
      </c>
    </row>
    <row r="723" spans="1:72" ht="13.5" customHeight="1">
      <c r="A723" s="6" t="str">
        <f t="shared" si="45"/>
        <v>1837_옥포면_0048</v>
      </c>
      <c r="B723" s="2">
        <v>1837</v>
      </c>
      <c r="C723" s="2" t="s">
        <v>3919</v>
      </c>
      <c r="D723" s="2" t="s">
        <v>3422</v>
      </c>
      <c r="E723" s="2">
        <v>722</v>
      </c>
      <c r="F723" s="1">
        <v>3</v>
      </c>
      <c r="G723" s="1" t="s">
        <v>993</v>
      </c>
      <c r="H723" s="1" t="s">
        <v>1860</v>
      </c>
      <c r="I723" s="1">
        <v>17</v>
      </c>
      <c r="L723" s="1">
        <v>5</v>
      </c>
      <c r="M723" s="2" t="s">
        <v>3860</v>
      </c>
      <c r="N723" s="2" t="s">
        <v>3861</v>
      </c>
      <c r="S723" s="1" t="s">
        <v>48</v>
      </c>
      <c r="T723" s="1" t="s">
        <v>1911</v>
      </c>
      <c r="W723" s="1" t="s">
        <v>94</v>
      </c>
      <c r="X723" s="1" t="s">
        <v>4214</v>
      </c>
      <c r="Y723" s="1" t="s">
        <v>10</v>
      </c>
      <c r="Z723" s="1" t="s">
        <v>1981</v>
      </c>
      <c r="AC723" s="1">
        <v>35</v>
      </c>
      <c r="AD723" s="1" t="s">
        <v>64</v>
      </c>
      <c r="AE723" s="1" t="s">
        <v>2397</v>
      </c>
      <c r="AJ723" s="1" t="s">
        <v>17</v>
      </c>
      <c r="AK723" s="1" t="s">
        <v>2467</v>
      </c>
      <c r="AL723" s="1" t="s">
        <v>100</v>
      </c>
      <c r="AM723" s="1" t="s">
        <v>3468</v>
      </c>
      <c r="AT723" s="1" t="s">
        <v>403</v>
      </c>
      <c r="AU723" s="1" t="s">
        <v>1934</v>
      </c>
      <c r="AV723" s="1" t="s">
        <v>1724</v>
      </c>
      <c r="AW723" s="1" t="s">
        <v>2553</v>
      </c>
      <c r="BG723" s="1" t="s">
        <v>403</v>
      </c>
      <c r="BH723" s="1" t="s">
        <v>1934</v>
      </c>
      <c r="BI723" s="1" t="s">
        <v>1725</v>
      </c>
      <c r="BJ723" s="1" t="s">
        <v>2809</v>
      </c>
      <c r="BK723" s="1" t="s">
        <v>403</v>
      </c>
      <c r="BL723" s="1" t="s">
        <v>1934</v>
      </c>
      <c r="BM723" s="1" t="s">
        <v>1726</v>
      </c>
      <c r="BN723" s="1" t="s">
        <v>2273</v>
      </c>
      <c r="BO723" s="1" t="s">
        <v>403</v>
      </c>
      <c r="BP723" s="1" t="s">
        <v>1934</v>
      </c>
      <c r="BQ723" s="1" t="s">
        <v>1727</v>
      </c>
      <c r="BR723" s="1" t="s">
        <v>3552</v>
      </c>
      <c r="BS723" s="1" t="s">
        <v>643</v>
      </c>
      <c r="BT723" s="1" t="s">
        <v>2498</v>
      </c>
    </row>
    <row r="724" spans="1:72" ht="13.5" customHeight="1">
      <c r="A724" s="6" t="str">
        <f t="shared" si="45"/>
        <v>1837_옥포면_0048</v>
      </c>
      <c r="B724" s="2">
        <v>1837</v>
      </c>
      <c r="C724" s="2" t="s">
        <v>4017</v>
      </c>
      <c r="D724" s="2" t="s">
        <v>3422</v>
      </c>
      <c r="E724" s="2">
        <v>723</v>
      </c>
      <c r="F724" s="1">
        <v>3</v>
      </c>
      <c r="G724" s="1" t="s">
        <v>993</v>
      </c>
      <c r="H724" s="1" t="s">
        <v>1860</v>
      </c>
      <c r="I724" s="1">
        <v>18</v>
      </c>
      <c r="J724" s="1" t="s">
        <v>1728</v>
      </c>
      <c r="K724" s="1" t="s">
        <v>1865</v>
      </c>
      <c r="L724" s="1">
        <v>1</v>
      </c>
      <c r="M724" s="2" t="s">
        <v>3862</v>
      </c>
      <c r="N724" s="2" t="s">
        <v>3863</v>
      </c>
      <c r="T724" s="1" t="s">
        <v>4364</v>
      </c>
      <c r="U724" s="1" t="s">
        <v>1028</v>
      </c>
      <c r="V724" s="1" t="s">
        <v>1933</v>
      </c>
      <c r="W724" s="1" t="s">
        <v>203</v>
      </c>
      <c r="X724" s="1" t="s">
        <v>4451</v>
      </c>
      <c r="Y724" s="1" t="s">
        <v>246</v>
      </c>
      <c r="Z724" s="1" t="s">
        <v>2027</v>
      </c>
      <c r="AC724" s="1">
        <v>71</v>
      </c>
      <c r="AD724" s="1" t="s">
        <v>215</v>
      </c>
      <c r="AE724" s="1" t="s">
        <v>2408</v>
      </c>
      <c r="AJ724" s="1" t="s">
        <v>17</v>
      </c>
      <c r="AK724" s="1" t="s">
        <v>2467</v>
      </c>
      <c r="AL724" s="1" t="s">
        <v>204</v>
      </c>
      <c r="AM724" s="1" t="s">
        <v>3470</v>
      </c>
      <c r="AT724" s="1" t="s">
        <v>160</v>
      </c>
      <c r="AU724" s="1" t="s">
        <v>1946</v>
      </c>
      <c r="AV724" s="1" t="s">
        <v>626</v>
      </c>
      <c r="AW724" s="1" t="s">
        <v>2552</v>
      </c>
      <c r="BG724" s="1" t="s">
        <v>160</v>
      </c>
      <c r="BH724" s="1" t="s">
        <v>1946</v>
      </c>
      <c r="BI724" s="1" t="s">
        <v>1729</v>
      </c>
      <c r="BJ724" s="1" t="s">
        <v>2808</v>
      </c>
      <c r="BK724" s="1" t="s">
        <v>160</v>
      </c>
      <c r="BL724" s="1" t="s">
        <v>1946</v>
      </c>
      <c r="BM724" s="1" t="s">
        <v>1730</v>
      </c>
      <c r="BN724" s="1" t="s">
        <v>3020</v>
      </c>
      <c r="BO724" s="1" t="s">
        <v>160</v>
      </c>
      <c r="BP724" s="1" t="s">
        <v>1946</v>
      </c>
      <c r="BQ724" s="1" t="s">
        <v>1731</v>
      </c>
      <c r="BR724" s="1" t="s">
        <v>3214</v>
      </c>
      <c r="BS724" s="1" t="s">
        <v>58</v>
      </c>
      <c r="BT724" s="1" t="s">
        <v>2461</v>
      </c>
    </row>
    <row r="725" spans="1:31" ht="13.5" customHeight="1">
      <c r="A725" s="6" t="str">
        <f t="shared" si="45"/>
        <v>1837_옥포면_0048</v>
      </c>
      <c r="B725" s="2">
        <v>1837</v>
      </c>
      <c r="C725" s="2" t="s">
        <v>4452</v>
      </c>
      <c r="D725" s="2" t="s">
        <v>3422</v>
      </c>
      <c r="E725" s="2">
        <v>724</v>
      </c>
      <c r="F725" s="1">
        <v>3</v>
      </c>
      <c r="G725" s="1" t="s">
        <v>993</v>
      </c>
      <c r="H725" s="1" t="s">
        <v>1860</v>
      </c>
      <c r="I725" s="1">
        <v>18</v>
      </c>
      <c r="L725" s="1">
        <v>1</v>
      </c>
      <c r="M725" s="2" t="s">
        <v>3862</v>
      </c>
      <c r="N725" s="2" t="s">
        <v>3863</v>
      </c>
      <c r="S725" s="1" t="s">
        <v>59</v>
      </c>
      <c r="T725" s="1" t="s">
        <v>1912</v>
      </c>
      <c r="U725" s="1" t="s">
        <v>238</v>
      </c>
      <c r="V725" s="1" t="s">
        <v>1932</v>
      </c>
      <c r="W725" s="1" t="s">
        <v>88</v>
      </c>
      <c r="X725" s="1" t="s">
        <v>4453</v>
      </c>
      <c r="Y725" s="1" t="s">
        <v>1732</v>
      </c>
      <c r="Z725" s="1" t="s">
        <v>2026</v>
      </c>
      <c r="AC725" s="1">
        <v>28</v>
      </c>
      <c r="AD725" s="1" t="s">
        <v>446</v>
      </c>
      <c r="AE725" s="1" t="s">
        <v>2424</v>
      </c>
    </row>
    <row r="726" spans="1:33" ht="13.5" customHeight="1">
      <c r="A726" s="6" t="str">
        <f t="shared" si="45"/>
        <v>1837_옥포면_0048</v>
      </c>
      <c r="B726" s="2">
        <v>1837</v>
      </c>
      <c r="C726" s="2" t="s">
        <v>4365</v>
      </c>
      <c r="D726" s="2" t="s">
        <v>3422</v>
      </c>
      <c r="E726" s="2">
        <v>725</v>
      </c>
      <c r="F726" s="1">
        <v>3</v>
      </c>
      <c r="G726" s="1" t="s">
        <v>993</v>
      </c>
      <c r="H726" s="1" t="s">
        <v>1860</v>
      </c>
      <c r="I726" s="1">
        <v>18</v>
      </c>
      <c r="L726" s="1">
        <v>1</v>
      </c>
      <c r="M726" s="2" t="s">
        <v>3862</v>
      </c>
      <c r="N726" s="2" t="s">
        <v>3863</v>
      </c>
      <c r="S726" s="1" t="s">
        <v>62</v>
      </c>
      <c r="T726" s="1" t="s">
        <v>1917</v>
      </c>
      <c r="W726" s="1" t="s">
        <v>230</v>
      </c>
      <c r="X726" s="1" t="s">
        <v>1958</v>
      </c>
      <c r="Y726" s="1" t="s">
        <v>10</v>
      </c>
      <c r="Z726" s="1" t="s">
        <v>1981</v>
      </c>
      <c r="AC726" s="1">
        <v>29</v>
      </c>
      <c r="AD726" s="1" t="s">
        <v>421</v>
      </c>
      <c r="AE726" s="1" t="s">
        <v>2398</v>
      </c>
      <c r="AF726" s="1" t="s">
        <v>338</v>
      </c>
      <c r="AG726" s="1" t="s">
        <v>2455</v>
      </c>
    </row>
    <row r="727" spans="1:72" ht="13.5" customHeight="1">
      <c r="A727" s="6" t="str">
        <f aca="true" t="shared" si="46" ref="A727:A742">HYPERLINK("http://kyu.snu.ac.kr/sdhj/index.jsp?type=hj/GK14719_00IH_0001_0049.jpg","1837_옥포면_0049")</f>
        <v>1837_옥포면_0049</v>
      </c>
      <c r="B727" s="2">
        <v>1837</v>
      </c>
      <c r="C727" s="2" t="s">
        <v>4365</v>
      </c>
      <c r="D727" s="2" t="s">
        <v>3422</v>
      </c>
      <c r="E727" s="2">
        <v>726</v>
      </c>
      <c r="F727" s="1">
        <v>3</v>
      </c>
      <c r="G727" s="1" t="s">
        <v>993</v>
      </c>
      <c r="H727" s="1" t="s">
        <v>1860</v>
      </c>
      <c r="I727" s="1">
        <v>18</v>
      </c>
      <c r="L727" s="1">
        <v>2</v>
      </c>
      <c r="M727" s="2" t="s">
        <v>3864</v>
      </c>
      <c r="N727" s="2" t="s">
        <v>3865</v>
      </c>
      <c r="O727" s="1" t="s">
        <v>6</v>
      </c>
      <c r="P727" s="1" t="s">
        <v>1888</v>
      </c>
      <c r="T727" s="1" t="s">
        <v>3958</v>
      </c>
      <c r="U727" s="1" t="s">
        <v>169</v>
      </c>
      <c r="V727" s="1" t="s">
        <v>1929</v>
      </c>
      <c r="W727" s="1" t="s">
        <v>88</v>
      </c>
      <c r="X727" s="1" t="s">
        <v>4392</v>
      </c>
      <c r="Y727" s="1" t="s">
        <v>1733</v>
      </c>
      <c r="Z727" s="1" t="s">
        <v>2025</v>
      </c>
      <c r="AC727" s="1">
        <v>40</v>
      </c>
      <c r="AD727" s="1" t="s">
        <v>83</v>
      </c>
      <c r="AE727" s="1" t="s">
        <v>2423</v>
      </c>
      <c r="AJ727" s="1" t="s">
        <v>17</v>
      </c>
      <c r="AK727" s="1" t="s">
        <v>2467</v>
      </c>
      <c r="AL727" s="1" t="s">
        <v>47</v>
      </c>
      <c r="AM727" s="1" t="s">
        <v>2484</v>
      </c>
      <c r="AT727" s="1" t="s">
        <v>169</v>
      </c>
      <c r="AU727" s="1" t="s">
        <v>1929</v>
      </c>
      <c r="AV727" s="1" t="s">
        <v>1734</v>
      </c>
      <c r="AW727" s="1" t="s">
        <v>2551</v>
      </c>
      <c r="BG727" s="1" t="s">
        <v>169</v>
      </c>
      <c r="BH727" s="1" t="s">
        <v>1929</v>
      </c>
      <c r="BI727" s="1" t="s">
        <v>1342</v>
      </c>
      <c r="BJ727" s="1" t="s">
        <v>2614</v>
      </c>
      <c r="BK727" s="1" t="s">
        <v>169</v>
      </c>
      <c r="BL727" s="1" t="s">
        <v>1929</v>
      </c>
      <c r="BM727" s="1" t="s">
        <v>1343</v>
      </c>
      <c r="BN727" s="1" t="s">
        <v>2826</v>
      </c>
      <c r="BO727" s="1" t="s">
        <v>169</v>
      </c>
      <c r="BP727" s="1" t="s">
        <v>1929</v>
      </c>
      <c r="BQ727" s="1" t="s">
        <v>1735</v>
      </c>
      <c r="BR727" s="1" t="s">
        <v>3588</v>
      </c>
      <c r="BS727" s="1" t="s">
        <v>204</v>
      </c>
      <c r="BT727" s="1" t="s">
        <v>3470</v>
      </c>
    </row>
    <row r="728" spans="1:72" ht="13.5" customHeight="1">
      <c r="A728" s="6" t="str">
        <f t="shared" si="46"/>
        <v>1837_옥포면_0049</v>
      </c>
      <c r="B728" s="2">
        <v>1837</v>
      </c>
      <c r="C728" s="2" t="s">
        <v>4080</v>
      </c>
      <c r="D728" s="2" t="s">
        <v>3422</v>
      </c>
      <c r="E728" s="2">
        <v>727</v>
      </c>
      <c r="F728" s="1">
        <v>3</v>
      </c>
      <c r="G728" s="1" t="s">
        <v>993</v>
      </c>
      <c r="H728" s="1" t="s">
        <v>1860</v>
      </c>
      <c r="I728" s="1">
        <v>18</v>
      </c>
      <c r="L728" s="1">
        <v>2</v>
      </c>
      <c r="M728" s="2" t="s">
        <v>3864</v>
      </c>
      <c r="N728" s="2" t="s">
        <v>3865</v>
      </c>
      <c r="S728" s="1" t="s">
        <v>48</v>
      </c>
      <c r="T728" s="1" t="s">
        <v>1911</v>
      </c>
      <c r="W728" s="1" t="s">
        <v>94</v>
      </c>
      <c r="X728" s="1" t="s">
        <v>4454</v>
      </c>
      <c r="Y728" s="1" t="s">
        <v>10</v>
      </c>
      <c r="Z728" s="1" t="s">
        <v>1981</v>
      </c>
      <c r="AC728" s="1">
        <v>38</v>
      </c>
      <c r="AD728" s="1" t="s">
        <v>103</v>
      </c>
      <c r="AE728" s="1" t="s">
        <v>2422</v>
      </c>
      <c r="AJ728" s="1" t="s">
        <v>17</v>
      </c>
      <c r="AK728" s="1" t="s">
        <v>2467</v>
      </c>
      <c r="AL728" s="1" t="s">
        <v>100</v>
      </c>
      <c r="AM728" s="1" t="s">
        <v>3468</v>
      </c>
      <c r="AT728" s="1" t="s">
        <v>169</v>
      </c>
      <c r="AU728" s="1" t="s">
        <v>1929</v>
      </c>
      <c r="AV728" s="1" t="s">
        <v>1267</v>
      </c>
      <c r="AW728" s="1" t="s">
        <v>2550</v>
      </c>
      <c r="BG728" s="1" t="s">
        <v>169</v>
      </c>
      <c r="BH728" s="1" t="s">
        <v>1929</v>
      </c>
      <c r="BI728" s="1" t="s">
        <v>1736</v>
      </c>
      <c r="BJ728" s="1" t="s">
        <v>2807</v>
      </c>
      <c r="BK728" s="1" t="s">
        <v>169</v>
      </c>
      <c r="BL728" s="1" t="s">
        <v>1929</v>
      </c>
      <c r="BM728" s="1" t="s">
        <v>1737</v>
      </c>
      <c r="BN728" s="1" t="s">
        <v>3019</v>
      </c>
      <c r="BO728" s="1" t="s">
        <v>169</v>
      </c>
      <c r="BP728" s="1" t="s">
        <v>1929</v>
      </c>
      <c r="BQ728" s="1" t="s">
        <v>1738</v>
      </c>
      <c r="BR728" s="1" t="s">
        <v>3213</v>
      </c>
      <c r="BS728" s="1" t="s">
        <v>133</v>
      </c>
      <c r="BT728" s="1" t="s">
        <v>2480</v>
      </c>
    </row>
    <row r="729" spans="1:31" ht="13.5" customHeight="1">
      <c r="A729" s="6" t="str">
        <f t="shared" si="46"/>
        <v>1837_옥포면_0049</v>
      </c>
      <c r="B729" s="2">
        <v>1837</v>
      </c>
      <c r="C729" s="2" t="s">
        <v>3933</v>
      </c>
      <c r="D729" s="2" t="s">
        <v>3422</v>
      </c>
      <c r="E729" s="2">
        <v>728</v>
      </c>
      <c r="F729" s="1">
        <v>3</v>
      </c>
      <c r="G729" s="1" t="s">
        <v>993</v>
      </c>
      <c r="H729" s="1" t="s">
        <v>1860</v>
      </c>
      <c r="I729" s="1">
        <v>18</v>
      </c>
      <c r="L729" s="1">
        <v>2</v>
      </c>
      <c r="M729" s="2" t="s">
        <v>3864</v>
      </c>
      <c r="N729" s="2" t="s">
        <v>3865</v>
      </c>
      <c r="T729" s="1" t="s">
        <v>3965</v>
      </c>
      <c r="U729" s="1" t="s">
        <v>67</v>
      </c>
      <c r="V729" s="1" t="s">
        <v>1927</v>
      </c>
      <c r="Y729" s="1" t="s">
        <v>526</v>
      </c>
      <c r="Z729" s="1" t="s">
        <v>2024</v>
      </c>
      <c r="AC729" s="1">
        <v>15</v>
      </c>
      <c r="AD729" s="1" t="s">
        <v>66</v>
      </c>
      <c r="AE729" s="1" t="s">
        <v>2419</v>
      </c>
    </row>
    <row r="730" spans="1:72" ht="13.5" customHeight="1">
      <c r="A730" s="6" t="str">
        <f t="shared" si="46"/>
        <v>1837_옥포면_0049</v>
      </c>
      <c r="B730" s="2">
        <v>1837</v>
      </c>
      <c r="C730" s="2" t="s">
        <v>3964</v>
      </c>
      <c r="D730" s="2" t="s">
        <v>3422</v>
      </c>
      <c r="E730" s="2">
        <v>729</v>
      </c>
      <c r="F730" s="1">
        <v>3</v>
      </c>
      <c r="G730" s="1" t="s">
        <v>993</v>
      </c>
      <c r="H730" s="1" t="s">
        <v>1860</v>
      </c>
      <c r="I730" s="1">
        <v>18</v>
      </c>
      <c r="L730" s="1">
        <v>3</v>
      </c>
      <c r="M730" s="2" t="s">
        <v>3866</v>
      </c>
      <c r="N730" s="2" t="s">
        <v>3867</v>
      </c>
      <c r="O730" s="1" t="s">
        <v>6</v>
      </c>
      <c r="P730" s="1" t="s">
        <v>1888</v>
      </c>
      <c r="T730" s="1" t="s">
        <v>4397</v>
      </c>
      <c r="U730" s="1" t="s">
        <v>169</v>
      </c>
      <c r="V730" s="1" t="s">
        <v>1929</v>
      </c>
      <c r="W730" s="1" t="s">
        <v>147</v>
      </c>
      <c r="X730" s="1" t="s">
        <v>1962</v>
      </c>
      <c r="Y730" s="1" t="s">
        <v>172</v>
      </c>
      <c r="Z730" s="1" t="s">
        <v>2023</v>
      </c>
      <c r="AC730" s="1">
        <v>59</v>
      </c>
      <c r="AD730" s="1" t="s">
        <v>510</v>
      </c>
      <c r="AE730" s="1" t="s">
        <v>2421</v>
      </c>
      <c r="AJ730" s="1" t="s">
        <v>17</v>
      </c>
      <c r="AK730" s="1" t="s">
        <v>2467</v>
      </c>
      <c r="AL730" s="1" t="s">
        <v>149</v>
      </c>
      <c r="AM730" s="1" t="s">
        <v>2477</v>
      </c>
      <c r="AT730" s="1" t="s">
        <v>169</v>
      </c>
      <c r="AU730" s="1" t="s">
        <v>1929</v>
      </c>
      <c r="AV730" s="1" t="s">
        <v>1739</v>
      </c>
      <c r="AW730" s="1" t="s">
        <v>1960</v>
      </c>
      <c r="BG730" s="1" t="s">
        <v>169</v>
      </c>
      <c r="BH730" s="1" t="s">
        <v>1929</v>
      </c>
      <c r="BI730" s="1" t="s">
        <v>1267</v>
      </c>
      <c r="BJ730" s="1" t="s">
        <v>2550</v>
      </c>
      <c r="BK730" s="1" t="s">
        <v>169</v>
      </c>
      <c r="BL730" s="1" t="s">
        <v>1929</v>
      </c>
      <c r="BM730" s="1" t="s">
        <v>1358</v>
      </c>
      <c r="BN730" s="1" t="s">
        <v>3018</v>
      </c>
      <c r="BO730" s="1" t="s">
        <v>169</v>
      </c>
      <c r="BP730" s="1" t="s">
        <v>1929</v>
      </c>
      <c r="BQ730" s="1" t="s">
        <v>1740</v>
      </c>
      <c r="BR730" s="1" t="s">
        <v>3593</v>
      </c>
      <c r="BS730" s="1" t="s">
        <v>81</v>
      </c>
      <c r="BT730" s="1" t="s">
        <v>2486</v>
      </c>
    </row>
    <row r="731" spans="1:72" ht="13.5" customHeight="1">
      <c r="A731" s="6" t="str">
        <f t="shared" si="46"/>
        <v>1837_옥포면_0049</v>
      </c>
      <c r="B731" s="2">
        <v>1837</v>
      </c>
      <c r="C731" s="2" t="s">
        <v>3930</v>
      </c>
      <c r="D731" s="2" t="s">
        <v>3422</v>
      </c>
      <c r="E731" s="2">
        <v>730</v>
      </c>
      <c r="F731" s="1">
        <v>3</v>
      </c>
      <c r="G731" s="1" t="s">
        <v>993</v>
      </c>
      <c r="H731" s="1" t="s">
        <v>1860</v>
      </c>
      <c r="I731" s="1">
        <v>18</v>
      </c>
      <c r="L731" s="1">
        <v>3</v>
      </c>
      <c r="M731" s="2" t="s">
        <v>3866</v>
      </c>
      <c r="N731" s="2" t="s">
        <v>3867</v>
      </c>
      <c r="S731" s="1" t="s">
        <v>48</v>
      </c>
      <c r="T731" s="1" t="s">
        <v>1911</v>
      </c>
      <c r="W731" s="1" t="s">
        <v>1741</v>
      </c>
      <c r="X731" s="1" t="s">
        <v>1968</v>
      </c>
      <c r="Y731" s="1" t="s">
        <v>10</v>
      </c>
      <c r="Z731" s="1" t="s">
        <v>1981</v>
      </c>
      <c r="AC731" s="1">
        <v>51</v>
      </c>
      <c r="AD731" s="1" t="s">
        <v>442</v>
      </c>
      <c r="AE731" s="1" t="s">
        <v>2420</v>
      </c>
      <c r="AJ731" s="1" t="s">
        <v>17</v>
      </c>
      <c r="AK731" s="1" t="s">
        <v>2467</v>
      </c>
      <c r="AL731" s="1" t="s">
        <v>1396</v>
      </c>
      <c r="AM731" s="1" t="s">
        <v>2483</v>
      </c>
      <c r="AT731" s="1" t="s">
        <v>169</v>
      </c>
      <c r="AU731" s="1" t="s">
        <v>1929</v>
      </c>
      <c r="AV731" s="1" t="s">
        <v>1742</v>
      </c>
      <c r="AW731" s="1" t="s">
        <v>2549</v>
      </c>
      <c r="BG731" s="1" t="s">
        <v>169</v>
      </c>
      <c r="BH731" s="1" t="s">
        <v>1929</v>
      </c>
      <c r="BI731" s="1" t="s">
        <v>1743</v>
      </c>
      <c r="BJ731" s="1" t="s">
        <v>2806</v>
      </c>
      <c r="BK731" s="1" t="s">
        <v>169</v>
      </c>
      <c r="BL731" s="1" t="s">
        <v>1929</v>
      </c>
      <c r="BM731" s="1" t="s">
        <v>1744</v>
      </c>
      <c r="BN731" s="1" t="s">
        <v>2557</v>
      </c>
      <c r="BO731" s="1" t="s">
        <v>169</v>
      </c>
      <c r="BP731" s="1" t="s">
        <v>1929</v>
      </c>
      <c r="BQ731" s="1" t="s">
        <v>1745</v>
      </c>
      <c r="BR731" s="1" t="s">
        <v>3212</v>
      </c>
      <c r="BS731" s="1" t="s">
        <v>135</v>
      </c>
      <c r="BT731" s="1" t="s">
        <v>2489</v>
      </c>
    </row>
    <row r="732" spans="1:72" ht="13.5" customHeight="1">
      <c r="A732" s="6" t="str">
        <f t="shared" si="46"/>
        <v>1837_옥포면_0049</v>
      </c>
      <c r="B732" s="2">
        <v>1837</v>
      </c>
      <c r="C732" s="2" t="s">
        <v>4063</v>
      </c>
      <c r="D732" s="2" t="s">
        <v>3422</v>
      </c>
      <c r="E732" s="2">
        <v>731</v>
      </c>
      <c r="F732" s="1">
        <v>3</v>
      </c>
      <c r="G732" s="1" t="s">
        <v>993</v>
      </c>
      <c r="H732" s="1" t="s">
        <v>1860</v>
      </c>
      <c r="I732" s="1">
        <v>18</v>
      </c>
      <c r="L732" s="1">
        <v>4</v>
      </c>
      <c r="M732" s="2" t="s">
        <v>3868</v>
      </c>
      <c r="N732" s="2" t="s">
        <v>3869</v>
      </c>
      <c r="O732" s="1" t="s">
        <v>6</v>
      </c>
      <c r="P732" s="1" t="s">
        <v>1888</v>
      </c>
      <c r="T732" s="1" t="s">
        <v>4455</v>
      </c>
      <c r="U732" s="1" t="s">
        <v>37</v>
      </c>
      <c r="V732" s="1" t="s">
        <v>1928</v>
      </c>
      <c r="W732" s="1" t="s">
        <v>88</v>
      </c>
      <c r="X732" s="1" t="s">
        <v>4456</v>
      </c>
      <c r="Y732" s="1" t="s">
        <v>1746</v>
      </c>
      <c r="Z732" s="1" t="s">
        <v>2022</v>
      </c>
      <c r="AC732" s="1">
        <v>75</v>
      </c>
      <c r="AD732" s="1" t="s">
        <v>66</v>
      </c>
      <c r="AE732" s="1" t="s">
        <v>2419</v>
      </c>
      <c r="AJ732" s="1" t="s">
        <v>17</v>
      </c>
      <c r="AK732" s="1" t="s">
        <v>2467</v>
      </c>
      <c r="AL732" s="1" t="s">
        <v>895</v>
      </c>
      <c r="AM732" s="1" t="s">
        <v>2482</v>
      </c>
      <c r="AT732" s="1" t="s">
        <v>42</v>
      </c>
      <c r="AU732" s="1" t="s">
        <v>2523</v>
      </c>
      <c r="AV732" s="1" t="s">
        <v>1747</v>
      </c>
      <c r="AW732" s="1" t="s">
        <v>2548</v>
      </c>
      <c r="BG732" s="1" t="s">
        <v>42</v>
      </c>
      <c r="BH732" s="1" t="s">
        <v>2523</v>
      </c>
      <c r="BI732" s="1" t="s">
        <v>1748</v>
      </c>
      <c r="BJ732" s="1" t="s">
        <v>2805</v>
      </c>
      <c r="BK732" s="1" t="s">
        <v>42</v>
      </c>
      <c r="BL732" s="1" t="s">
        <v>2523</v>
      </c>
      <c r="BM732" s="1" t="s">
        <v>1749</v>
      </c>
      <c r="BN732" s="1" t="s">
        <v>3017</v>
      </c>
      <c r="BO732" s="1" t="s">
        <v>42</v>
      </c>
      <c r="BP732" s="1" t="s">
        <v>2523</v>
      </c>
      <c r="BQ732" s="1" t="s">
        <v>1750</v>
      </c>
      <c r="BR732" s="1" t="s">
        <v>3500</v>
      </c>
      <c r="BS732" s="1" t="s">
        <v>100</v>
      </c>
      <c r="BT732" s="1" t="s">
        <v>3468</v>
      </c>
    </row>
    <row r="733" spans="1:72" ht="13.5" customHeight="1">
      <c r="A733" s="6" t="str">
        <f t="shared" si="46"/>
        <v>1837_옥포면_0049</v>
      </c>
      <c r="B733" s="2">
        <v>1837</v>
      </c>
      <c r="C733" s="2" t="s">
        <v>4011</v>
      </c>
      <c r="D733" s="2" t="s">
        <v>3422</v>
      </c>
      <c r="E733" s="2">
        <v>732</v>
      </c>
      <c r="F733" s="1">
        <v>3</v>
      </c>
      <c r="G733" s="1" t="s">
        <v>993</v>
      </c>
      <c r="H733" s="1" t="s">
        <v>1860</v>
      </c>
      <c r="I733" s="1">
        <v>18</v>
      </c>
      <c r="L733" s="1">
        <v>4</v>
      </c>
      <c r="M733" s="2" t="s">
        <v>3868</v>
      </c>
      <c r="N733" s="2" t="s">
        <v>3869</v>
      </c>
      <c r="S733" s="1" t="s">
        <v>48</v>
      </c>
      <c r="T733" s="1" t="s">
        <v>1911</v>
      </c>
      <c r="W733" s="1" t="s">
        <v>94</v>
      </c>
      <c r="X733" s="1" t="s">
        <v>4457</v>
      </c>
      <c r="Y733" s="1" t="s">
        <v>50</v>
      </c>
      <c r="Z733" s="1" t="s">
        <v>1995</v>
      </c>
      <c r="AC733" s="1">
        <v>62</v>
      </c>
      <c r="AD733" s="1" t="s">
        <v>240</v>
      </c>
      <c r="AE733" s="1" t="s">
        <v>2417</v>
      </c>
      <c r="AJ733" s="1" t="s">
        <v>52</v>
      </c>
      <c r="AK733" s="1" t="s">
        <v>2466</v>
      </c>
      <c r="AL733" s="1" t="s">
        <v>100</v>
      </c>
      <c r="AM733" s="1" t="s">
        <v>3468</v>
      </c>
      <c r="AT733" s="1" t="s">
        <v>42</v>
      </c>
      <c r="AU733" s="1" t="s">
        <v>2523</v>
      </c>
      <c r="AV733" s="1" t="s">
        <v>681</v>
      </c>
      <c r="AW733" s="1" t="s">
        <v>2351</v>
      </c>
      <c r="BG733" s="1" t="s">
        <v>42</v>
      </c>
      <c r="BH733" s="1" t="s">
        <v>2523</v>
      </c>
      <c r="BI733" s="1" t="s">
        <v>1751</v>
      </c>
      <c r="BJ733" s="1" t="s">
        <v>2804</v>
      </c>
      <c r="BK733" s="1" t="s">
        <v>42</v>
      </c>
      <c r="BL733" s="1" t="s">
        <v>2523</v>
      </c>
      <c r="BM733" s="1" t="s">
        <v>1401</v>
      </c>
      <c r="BN733" s="1" t="s">
        <v>2042</v>
      </c>
      <c r="BO733" s="1" t="s">
        <v>42</v>
      </c>
      <c r="BP733" s="1" t="s">
        <v>2523</v>
      </c>
      <c r="BQ733" s="1" t="s">
        <v>1752</v>
      </c>
      <c r="BR733" s="1" t="s">
        <v>3577</v>
      </c>
      <c r="BS733" s="1" t="s">
        <v>128</v>
      </c>
      <c r="BT733" s="1" t="s">
        <v>2472</v>
      </c>
    </row>
    <row r="734" spans="1:31" ht="13.5" customHeight="1">
      <c r="A734" s="6" t="str">
        <f t="shared" si="46"/>
        <v>1837_옥포면_0049</v>
      </c>
      <c r="B734" s="2">
        <v>1837</v>
      </c>
      <c r="C734" s="2" t="s">
        <v>4127</v>
      </c>
      <c r="D734" s="2" t="s">
        <v>3422</v>
      </c>
      <c r="E734" s="2">
        <v>733</v>
      </c>
      <c r="F734" s="1">
        <v>3</v>
      </c>
      <c r="G734" s="1" t="s">
        <v>993</v>
      </c>
      <c r="H734" s="1" t="s">
        <v>1860</v>
      </c>
      <c r="I734" s="1">
        <v>18</v>
      </c>
      <c r="L734" s="1">
        <v>4</v>
      </c>
      <c r="M734" s="2" t="s">
        <v>3868</v>
      </c>
      <c r="N734" s="2" t="s">
        <v>3869</v>
      </c>
      <c r="S734" s="1" t="s">
        <v>59</v>
      </c>
      <c r="T734" s="1" t="s">
        <v>1912</v>
      </c>
      <c r="U734" s="1" t="s">
        <v>37</v>
      </c>
      <c r="V734" s="1" t="s">
        <v>1928</v>
      </c>
      <c r="Y734" s="1" t="s">
        <v>1753</v>
      </c>
      <c r="Z734" s="1" t="s">
        <v>2021</v>
      </c>
      <c r="AC734" s="1">
        <v>16</v>
      </c>
      <c r="AD734" s="1" t="s">
        <v>353</v>
      </c>
      <c r="AE734" s="1" t="s">
        <v>2399</v>
      </c>
    </row>
    <row r="735" spans="1:31" ht="13.5" customHeight="1">
      <c r="A735" s="6" t="str">
        <f t="shared" si="46"/>
        <v>1837_옥포면_0049</v>
      </c>
      <c r="B735" s="2">
        <v>1837</v>
      </c>
      <c r="C735" s="2" t="s">
        <v>3905</v>
      </c>
      <c r="D735" s="2" t="s">
        <v>3422</v>
      </c>
      <c r="E735" s="2">
        <v>734</v>
      </c>
      <c r="F735" s="1">
        <v>3</v>
      </c>
      <c r="G735" s="1" t="s">
        <v>993</v>
      </c>
      <c r="H735" s="1" t="s">
        <v>1860</v>
      </c>
      <c r="I735" s="1">
        <v>18</v>
      </c>
      <c r="L735" s="1">
        <v>4</v>
      </c>
      <c r="M735" s="2" t="s">
        <v>3868</v>
      </c>
      <c r="N735" s="2" t="s">
        <v>3869</v>
      </c>
      <c r="S735" s="1" t="s">
        <v>62</v>
      </c>
      <c r="T735" s="1" t="s">
        <v>1917</v>
      </c>
      <c r="W735" s="1" t="s">
        <v>94</v>
      </c>
      <c r="X735" s="1" t="s">
        <v>4457</v>
      </c>
      <c r="Y735" s="1" t="s">
        <v>50</v>
      </c>
      <c r="Z735" s="1" t="s">
        <v>1995</v>
      </c>
      <c r="AC735" s="1">
        <v>19</v>
      </c>
      <c r="AD735" s="1" t="s">
        <v>122</v>
      </c>
      <c r="AE735" s="1" t="s">
        <v>2401</v>
      </c>
    </row>
    <row r="736" spans="1:31" ht="13.5" customHeight="1">
      <c r="A736" s="6" t="str">
        <f t="shared" si="46"/>
        <v>1837_옥포면_0049</v>
      </c>
      <c r="B736" s="2">
        <v>1837</v>
      </c>
      <c r="C736" s="2" t="s">
        <v>3905</v>
      </c>
      <c r="D736" s="2" t="s">
        <v>3422</v>
      </c>
      <c r="E736" s="2">
        <v>735</v>
      </c>
      <c r="F736" s="1">
        <v>3</v>
      </c>
      <c r="G736" s="1" t="s">
        <v>993</v>
      </c>
      <c r="H736" s="1" t="s">
        <v>1860</v>
      </c>
      <c r="I736" s="1">
        <v>18</v>
      </c>
      <c r="L736" s="1">
        <v>4</v>
      </c>
      <c r="M736" s="2" t="s">
        <v>3868</v>
      </c>
      <c r="N736" s="2" t="s">
        <v>3869</v>
      </c>
      <c r="T736" s="1" t="s">
        <v>4458</v>
      </c>
      <c r="U736" s="1" t="s">
        <v>67</v>
      </c>
      <c r="V736" s="1" t="s">
        <v>1927</v>
      </c>
      <c r="Y736" s="1" t="s">
        <v>1754</v>
      </c>
      <c r="Z736" s="1" t="s">
        <v>2020</v>
      </c>
      <c r="AC736" s="1">
        <v>20</v>
      </c>
      <c r="AD736" s="1" t="s">
        <v>87</v>
      </c>
      <c r="AE736" s="1" t="s">
        <v>2418</v>
      </c>
    </row>
    <row r="737" spans="1:72" ht="13.5" customHeight="1">
      <c r="A737" s="6" t="str">
        <f t="shared" si="46"/>
        <v>1837_옥포면_0049</v>
      </c>
      <c r="B737" s="2">
        <v>1837</v>
      </c>
      <c r="C737" s="2" t="s">
        <v>3905</v>
      </c>
      <c r="D737" s="2" t="s">
        <v>3422</v>
      </c>
      <c r="E737" s="2">
        <v>736</v>
      </c>
      <c r="F737" s="1">
        <v>3</v>
      </c>
      <c r="G737" s="1" t="s">
        <v>993</v>
      </c>
      <c r="H737" s="1" t="s">
        <v>1860</v>
      </c>
      <c r="I737" s="1">
        <v>18</v>
      </c>
      <c r="L737" s="1">
        <v>5</v>
      </c>
      <c r="M737" s="2" t="s">
        <v>1728</v>
      </c>
      <c r="N737" s="2" t="s">
        <v>1865</v>
      </c>
      <c r="Q737" s="1" t="s">
        <v>1755</v>
      </c>
      <c r="R737" s="1" t="s">
        <v>1890</v>
      </c>
      <c r="T737" s="1" t="s">
        <v>3988</v>
      </c>
      <c r="U737" s="1" t="s">
        <v>37</v>
      </c>
      <c r="V737" s="1" t="s">
        <v>1928</v>
      </c>
      <c r="W737" s="1" t="s">
        <v>4459</v>
      </c>
      <c r="X737" s="1" t="s">
        <v>4460</v>
      </c>
      <c r="Y737" s="1" t="s">
        <v>1756</v>
      </c>
      <c r="Z737" s="1" t="s">
        <v>2019</v>
      </c>
      <c r="AC737" s="1">
        <v>42</v>
      </c>
      <c r="AD737" s="1" t="s">
        <v>240</v>
      </c>
      <c r="AE737" s="1" t="s">
        <v>2417</v>
      </c>
      <c r="AJ737" s="1" t="s">
        <v>17</v>
      </c>
      <c r="AK737" s="1" t="s">
        <v>2467</v>
      </c>
      <c r="AL737" s="1" t="s">
        <v>784</v>
      </c>
      <c r="AM737" s="1" t="s">
        <v>2478</v>
      </c>
      <c r="AT737" s="1" t="s">
        <v>42</v>
      </c>
      <c r="AU737" s="1" t="s">
        <v>2523</v>
      </c>
      <c r="AV737" s="1" t="s">
        <v>1757</v>
      </c>
      <c r="AW737" s="1" t="s">
        <v>2547</v>
      </c>
      <c r="BG737" s="1" t="s">
        <v>42</v>
      </c>
      <c r="BH737" s="1" t="s">
        <v>2523</v>
      </c>
      <c r="BI737" s="1" t="s">
        <v>1036</v>
      </c>
      <c r="BJ737" s="1" t="s">
        <v>2539</v>
      </c>
      <c r="BK737" s="1" t="s">
        <v>42</v>
      </c>
      <c r="BL737" s="1" t="s">
        <v>2523</v>
      </c>
      <c r="BM737" s="1" t="s">
        <v>1037</v>
      </c>
      <c r="BN737" s="1" t="s">
        <v>2797</v>
      </c>
      <c r="BO737" s="1" t="s">
        <v>42</v>
      </c>
      <c r="BP737" s="1" t="s">
        <v>2523</v>
      </c>
      <c r="BQ737" s="1" t="s">
        <v>1758</v>
      </c>
      <c r="BR737" s="1" t="s">
        <v>3211</v>
      </c>
      <c r="BS737" s="1" t="s">
        <v>1133</v>
      </c>
      <c r="BT737" s="1" t="s">
        <v>2485</v>
      </c>
    </row>
    <row r="738" spans="1:72" ht="13.5" customHeight="1">
      <c r="A738" s="6" t="str">
        <f t="shared" si="46"/>
        <v>1837_옥포면_0049</v>
      </c>
      <c r="B738" s="2">
        <v>1837</v>
      </c>
      <c r="C738" s="2" t="s">
        <v>4230</v>
      </c>
      <c r="D738" s="2" t="s">
        <v>3422</v>
      </c>
      <c r="E738" s="2">
        <v>737</v>
      </c>
      <c r="F738" s="1">
        <v>3</v>
      </c>
      <c r="G738" s="1" t="s">
        <v>993</v>
      </c>
      <c r="H738" s="1" t="s">
        <v>1860</v>
      </c>
      <c r="I738" s="1">
        <v>18</v>
      </c>
      <c r="L738" s="1">
        <v>5</v>
      </c>
      <c r="M738" s="2" t="s">
        <v>1728</v>
      </c>
      <c r="N738" s="2" t="s">
        <v>1865</v>
      </c>
      <c r="S738" s="1" t="s">
        <v>48</v>
      </c>
      <c r="T738" s="1" t="s">
        <v>1911</v>
      </c>
      <c r="W738" s="1" t="s">
        <v>798</v>
      </c>
      <c r="X738" s="1" t="s">
        <v>1967</v>
      </c>
      <c r="Y738" s="1" t="s">
        <v>50</v>
      </c>
      <c r="Z738" s="1" t="s">
        <v>1995</v>
      </c>
      <c r="AC738" s="1">
        <v>41</v>
      </c>
      <c r="AD738" s="1" t="s">
        <v>85</v>
      </c>
      <c r="AE738" s="1" t="s">
        <v>2396</v>
      </c>
      <c r="AJ738" s="1" t="s">
        <v>52</v>
      </c>
      <c r="AK738" s="1" t="s">
        <v>2466</v>
      </c>
      <c r="AL738" s="1" t="s">
        <v>1098</v>
      </c>
      <c r="AM738" s="1" t="s">
        <v>2481</v>
      </c>
      <c r="AT738" s="1" t="s">
        <v>42</v>
      </c>
      <c r="AU738" s="1" t="s">
        <v>2523</v>
      </c>
      <c r="AV738" s="1" t="s">
        <v>1013</v>
      </c>
      <c r="AW738" s="1" t="s">
        <v>2187</v>
      </c>
      <c r="BG738" s="1" t="s">
        <v>42</v>
      </c>
      <c r="BH738" s="1" t="s">
        <v>2523</v>
      </c>
      <c r="BI738" s="1" t="s">
        <v>1209</v>
      </c>
      <c r="BJ738" s="1" t="s">
        <v>2156</v>
      </c>
      <c r="BK738" s="1" t="s">
        <v>42</v>
      </c>
      <c r="BL738" s="1" t="s">
        <v>2523</v>
      </c>
      <c r="BM738" s="1" t="s">
        <v>1759</v>
      </c>
      <c r="BN738" s="1" t="s">
        <v>2671</v>
      </c>
      <c r="BO738" s="1" t="s">
        <v>42</v>
      </c>
      <c r="BP738" s="1" t="s">
        <v>2523</v>
      </c>
      <c r="BQ738" s="1" t="s">
        <v>1760</v>
      </c>
      <c r="BR738" s="1" t="s">
        <v>3592</v>
      </c>
      <c r="BS738" s="1" t="s">
        <v>204</v>
      </c>
      <c r="BT738" s="1" t="s">
        <v>3470</v>
      </c>
    </row>
    <row r="739" spans="1:31" ht="13.5" customHeight="1">
      <c r="A739" s="6" t="str">
        <f t="shared" si="46"/>
        <v>1837_옥포면_0049</v>
      </c>
      <c r="B739" s="2">
        <v>1837</v>
      </c>
      <c r="C739" s="2" t="s">
        <v>3898</v>
      </c>
      <c r="D739" s="2" t="s">
        <v>3422</v>
      </c>
      <c r="E739" s="2">
        <v>738</v>
      </c>
      <c r="F739" s="1">
        <v>3</v>
      </c>
      <c r="G739" s="1" t="s">
        <v>993</v>
      </c>
      <c r="H739" s="1" t="s">
        <v>1860</v>
      </c>
      <c r="I739" s="1">
        <v>18</v>
      </c>
      <c r="L739" s="1">
        <v>5</v>
      </c>
      <c r="M739" s="2" t="s">
        <v>1728</v>
      </c>
      <c r="N739" s="2" t="s">
        <v>1865</v>
      </c>
      <c r="S739" s="1" t="s">
        <v>583</v>
      </c>
      <c r="T739" s="1" t="s">
        <v>1915</v>
      </c>
      <c r="Y739" s="1" t="s">
        <v>1761</v>
      </c>
      <c r="Z739" s="1" t="s">
        <v>2018</v>
      </c>
      <c r="AC739" s="1">
        <v>39</v>
      </c>
      <c r="AD739" s="1" t="s">
        <v>114</v>
      </c>
      <c r="AE739" s="1" t="s">
        <v>2407</v>
      </c>
    </row>
    <row r="740" spans="1:31" ht="13.5" customHeight="1">
      <c r="A740" s="6" t="str">
        <f t="shared" si="46"/>
        <v>1837_옥포면_0049</v>
      </c>
      <c r="B740" s="2">
        <v>1837</v>
      </c>
      <c r="C740" s="2" t="s">
        <v>4323</v>
      </c>
      <c r="D740" s="2" t="s">
        <v>3422</v>
      </c>
      <c r="E740" s="2">
        <v>739</v>
      </c>
      <c r="F740" s="1">
        <v>3</v>
      </c>
      <c r="G740" s="1" t="s">
        <v>993</v>
      </c>
      <c r="H740" s="1" t="s">
        <v>1860</v>
      </c>
      <c r="I740" s="1">
        <v>18</v>
      </c>
      <c r="L740" s="1">
        <v>5</v>
      </c>
      <c r="M740" s="2" t="s">
        <v>1728</v>
      </c>
      <c r="N740" s="2" t="s">
        <v>1865</v>
      </c>
      <c r="S740" s="1" t="s">
        <v>1119</v>
      </c>
      <c r="T740" s="1" t="s">
        <v>1914</v>
      </c>
      <c r="W740" s="1" t="s">
        <v>161</v>
      </c>
      <c r="X740" s="1" t="s">
        <v>1955</v>
      </c>
      <c r="Y740" s="1" t="s">
        <v>50</v>
      </c>
      <c r="Z740" s="1" t="s">
        <v>1995</v>
      </c>
      <c r="AC740" s="1">
        <v>39</v>
      </c>
      <c r="AD740" s="1" t="s">
        <v>114</v>
      </c>
      <c r="AE740" s="1" t="s">
        <v>2407</v>
      </c>
    </row>
    <row r="741" spans="1:31" ht="13.5" customHeight="1">
      <c r="A741" s="6" t="str">
        <f t="shared" si="46"/>
        <v>1837_옥포면_0049</v>
      </c>
      <c r="B741" s="2">
        <v>1837</v>
      </c>
      <c r="C741" s="2" t="s">
        <v>4323</v>
      </c>
      <c r="D741" s="2" t="s">
        <v>3422</v>
      </c>
      <c r="E741" s="2">
        <v>740</v>
      </c>
      <c r="F741" s="1">
        <v>3</v>
      </c>
      <c r="G741" s="1" t="s">
        <v>993</v>
      </c>
      <c r="H741" s="1" t="s">
        <v>1860</v>
      </c>
      <c r="I741" s="1">
        <v>18</v>
      </c>
      <c r="L741" s="1">
        <v>5</v>
      </c>
      <c r="M741" s="2" t="s">
        <v>1728</v>
      </c>
      <c r="N741" s="2" t="s">
        <v>1865</v>
      </c>
      <c r="T741" s="1" t="s">
        <v>4440</v>
      </c>
      <c r="U741" s="1" t="s">
        <v>67</v>
      </c>
      <c r="V741" s="1" t="s">
        <v>1927</v>
      </c>
      <c r="Y741" s="1" t="s">
        <v>1762</v>
      </c>
      <c r="Z741" s="1" t="s">
        <v>2017</v>
      </c>
      <c r="AC741" s="1">
        <v>31</v>
      </c>
      <c r="AD741" s="1" t="s">
        <v>267</v>
      </c>
      <c r="AE741" s="1" t="s">
        <v>2416</v>
      </c>
    </row>
    <row r="742" spans="1:31" ht="13.5" customHeight="1">
      <c r="A742" s="6" t="str">
        <f t="shared" si="46"/>
        <v>1837_옥포면_0049</v>
      </c>
      <c r="B742" s="2">
        <v>1837</v>
      </c>
      <c r="C742" s="2" t="s">
        <v>4323</v>
      </c>
      <c r="D742" s="2" t="s">
        <v>3422</v>
      </c>
      <c r="E742" s="2">
        <v>741</v>
      </c>
      <c r="F742" s="1">
        <v>3</v>
      </c>
      <c r="G742" s="1" t="s">
        <v>993</v>
      </c>
      <c r="H742" s="1" t="s">
        <v>1860</v>
      </c>
      <c r="I742" s="1">
        <v>18</v>
      </c>
      <c r="L742" s="1">
        <v>5</v>
      </c>
      <c r="M742" s="2" t="s">
        <v>1728</v>
      </c>
      <c r="N742" s="2" t="s">
        <v>1865</v>
      </c>
      <c r="T742" s="1" t="s">
        <v>4440</v>
      </c>
      <c r="U742" s="1" t="s">
        <v>67</v>
      </c>
      <c r="V742" s="1" t="s">
        <v>1927</v>
      </c>
      <c r="Y742" s="1" t="s">
        <v>1763</v>
      </c>
      <c r="Z742" s="1" t="s">
        <v>2016</v>
      </c>
      <c r="AC742" s="1">
        <v>29</v>
      </c>
      <c r="AD742" s="1" t="s">
        <v>421</v>
      </c>
      <c r="AE742" s="1" t="s">
        <v>2398</v>
      </c>
    </row>
    <row r="743" spans="1:72" ht="13.5" customHeight="1">
      <c r="A743" s="6" t="str">
        <f aca="true" t="shared" si="47" ref="A743:A756">HYPERLINK("http://kyu.snu.ac.kr/sdhj/index.jsp?type=hj/GK14719_00IH_0001_0050.jpg","1837_옥포면_0050")</f>
        <v>1837_옥포면_0050</v>
      </c>
      <c r="B743" s="2">
        <v>1837</v>
      </c>
      <c r="C743" s="2" t="s">
        <v>4323</v>
      </c>
      <c r="D743" s="2" t="s">
        <v>3422</v>
      </c>
      <c r="E743" s="2">
        <v>742</v>
      </c>
      <c r="F743" s="1">
        <v>3</v>
      </c>
      <c r="G743" s="1" t="s">
        <v>993</v>
      </c>
      <c r="H743" s="1" t="s">
        <v>1860</v>
      </c>
      <c r="I743" s="1">
        <v>19</v>
      </c>
      <c r="J743" s="1" t="s">
        <v>1764</v>
      </c>
      <c r="K743" s="1" t="s">
        <v>1864</v>
      </c>
      <c r="L743" s="1">
        <v>1</v>
      </c>
      <c r="M743" s="2" t="s">
        <v>1764</v>
      </c>
      <c r="N743" s="2" t="s">
        <v>1864</v>
      </c>
      <c r="Q743" s="1" t="s">
        <v>1765</v>
      </c>
      <c r="R743" s="1" t="s">
        <v>1889</v>
      </c>
      <c r="T743" s="1" t="s">
        <v>4076</v>
      </c>
      <c r="U743" s="1" t="s">
        <v>37</v>
      </c>
      <c r="V743" s="1" t="s">
        <v>1928</v>
      </c>
      <c r="W743" s="1" t="s">
        <v>4461</v>
      </c>
      <c r="X743" s="1" t="s">
        <v>4462</v>
      </c>
      <c r="Y743" s="1" t="s">
        <v>1766</v>
      </c>
      <c r="Z743" s="1" t="s">
        <v>2015</v>
      </c>
      <c r="AC743" s="1">
        <v>34</v>
      </c>
      <c r="AD743" s="1" t="s">
        <v>61</v>
      </c>
      <c r="AE743" s="1" t="s">
        <v>2404</v>
      </c>
      <c r="AJ743" s="1" t="s">
        <v>17</v>
      </c>
      <c r="AK743" s="1" t="s">
        <v>2467</v>
      </c>
      <c r="AL743" s="1" t="s">
        <v>139</v>
      </c>
      <c r="AM743" s="1" t="s">
        <v>2468</v>
      </c>
      <c r="AT743" s="1" t="s">
        <v>42</v>
      </c>
      <c r="AU743" s="1" t="s">
        <v>2523</v>
      </c>
      <c r="AV743" s="1" t="s">
        <v>1767</v>
      </c>
      <c r="AW743" s="1" t="s">
        <v>2546</v>
      </c>
      <c r="BG743" s="1" t="s">
        <v>42</v>
      </c>
      <c r="BH743" s="1" t="s">
        <v>2523</v>
      </c>
      <c r="BI743" s="1" t="s">
        <v>1493</v>
      </c>
      <c r="BJ743" s="1" t="s">
        <v>4463</v>
      </c>
      <c r="BK743" s="1" t="s">
        <v>42</v>
      </c>
      <c r="BL743" s="1" t="s">
        <v>2523</v>
      </c>
      <c r="BM743" s="1" t="s">
        <v>1584</v>
      </c>
      <c r="BN743" s="1" t="s">
        <v>2832</v>
      </c>
      <c r="BO743" s="1" t="s">
        <v>42</v>
      </c>
      <c r="BP743" s="1" t="s">
        <v>2523</v>
      </c>
      <c r="BQ743" s="1" t="s">
        <v>1768</v>
      </c>
      <c r="BR743" s="1" t="s">
        <v>3210</v>
      </c>
      <c r="BS743" s="1" t="s">
        <v>47</v>
      </c>
      <c r="BT743" s="1" t="s">
        <v>2484</v>
      </c>
    </row>
    <row r="744" spans="1:31" ht="13.5" customHeight="1">
      <c r="A744" s="6" t="str">
        <f t="shared" si="47"/>
        <v>1837_옥포면_0050</v>
      </c>
      <c r="B744" s="2">
        <v>1837</v>
      </c>
      <c r="C744" s="2" t="s">
        <v>4464</v>
      </c>
      <c r="D744" s="2" t="s">
        <v>3422</v>
      </c>
      <c r="E744" s="2">
        <v>743</v>
      </c>
      <c r="F744" s="1">
        <v>3</v>
      </c>
      <c r="G744" s="1" t="s">
        <v>993</v>
      </c>
      <c r="H744" s="1" t="s">
        <v>1860</v>
      </c>
      <c r="I744" s="1">
        <v>19</v>
      </c>
      <c r="L744" s="1">
        <v>1</v>
      </c>
      <c r="M744" s="2" t="s">
        <v>1764</v>
      </c>
      <c r="N744" s="2" t="s">
        <v>1864</v>
      </c>
      <c r="S744" s="1" t="s">
        <v>111</v>
      </c>
      <c r="T744" s="1" t="s">
        <v>1916</v>
      </c>
      <c r="W744" s="1" t="s">
        <v>49</v>
      </c>
      <c r="X744" s="1" t="s">
        <v>1966</v>
      </c>
      <c r="Y744" s="1" t="s">
        <v>50</v>
      </c>
      <c r="Z744" s="1" t="s">
        <v>1995</v>
      </c>
      <c r="AC744" s="1">
        <v>57</v>
      </c>
      <c r="AD744" s="1" t="s">
        <v>547</v>
      </c>
      <c r="AE744" s="1" t="s">
        <v>2415</v>
      </c>
    </row>
    <row r="745" spans="1:72" ht="13.5" customHeight="1">
      <c r="A745" s="6" t="str">
        <f t="shared" si="47"/>
        <v>1837_옥포면_0050</v>
      </c>
      <c r="B745" s="2">
        <v>1837</v>
      </c>
      <c r="C745" s="2" t="s">
        <v>4080</v>
      </c>
      <c r="D745" s="2" t="s">
        <v>3422</v>
      </c>
      <c r="E745" s="2">
        <v>744</v>
      </c>
      <c r="F745" s="1">
        <v>3</v>
      </c>
      <c r="G745" s="1" t="s">
        <v>993</v>
      </c>
      <c r="H745" s="1" t="s">
        <v>1860</v>
      </c>
      <c r="I745" s="1">
        <v>19</v>
      </c>
      <c r="L745" s="1">
        <v>1</v>
      </c>
      <c r="M745" s="2" t="s">
        <v>1764</v>
      </c>
      <c r="N745" s="2" t="s">
        <v>1864</v>
      </c>
      <c r="S745" s="1" t="s">
        <v>48</v>
      </c>
      <c r="T745" s="1" t="s">
        <v>1911</v>
      </c>
      <c r="W745" s="1" t="s">
        <v>63</v>
      </c>
      <c r="X745" s="1" t="s">
        <v>1965</v>
      </c>
      <c r="Y745" s="1" t="s">
        <v>50</v>
      </c>
      <c r="Z745" s="1" t="s">
        <v>1995</v>
      </c>
      <c r="AC745" s="1">
        <v>34</v>
      </c>
      <c r="AD745" s="1" t="s">
        <v>61</v>
      </c>
      <c r="AE745" s="1" t="s">
        <v>2404</v>
      </c>
      <c r="AJ745" s="1" t="s">
        <v>52</v>
      </c>
      <c r="AK745" s="1" t="s">
        <v>2466</v>
      </c>
      <c r="AL745" s="1" t="s">
        <v>133</v>
      </c>
      <c r="AM745" s="1" t="s">
        <v>2480</v>
      </c>
      <c r="AT745" s="1" t="s">
        <v>42</v>
      </c>
      <c r="AU745" s="1" t="s">
        <v>2523</v>
      </c>
      <c r="AV745" s="1" t="s">
        <v>1769</v>
      </c>
      <c r="AW745" s="1" t="s">
        <v>2545</v>
      </c>
      <c r="BG745" s="1" t="s">
        <v>42</v>
      </c>
      <c r="BH745" s="1" t="s">
        <v>2523</v>
      </c>
      <c r="BI745" s="1" t="s">
        <v>1770</v>
      </c>
      <c r="BJ745" s="1" t="s">
        <v>2803</v>
      </c>
      <c r="BK745" s="1" t="s">
        <v>42</v>
      </c>
      <c r="BL745" s="1" t="s">
        <v>2523</v>
      </c>
      <c r="BM745" s="1" t="s">
        <v>1771</v>
      </c>
      <c r="BN745" s="1" t="s">
        <v>3016</v>
      </c>
      <c r="BO745" s="1" t="s">
        <v>42</v>
      </c>
      <c r="BP745" s="1" t="s">
        <v>2523</v>
      </c>
      <c r="BQ745" s="1" t="s">
        <v>1772</v>
      </c>
      <c r="BR745" s="1" t="s">
        <v>3493</v>
      </c>
      <c r="BS745" s="1" t="s">
        <v>100</v>
      </c>
      <c r="BT745" s="1" t="s">
        <v>3468</v>
      </c>
    </row>
    <row r="746" spans="1:33" ht="13.5" customHeight="1">
      <c r="A746" s="6" t="str">
        <f t="shared" si="47"/>
        <v>1837_옥포면_0050</v>
      </c>
      <c r="B746" s="2">
        <v>1837</v>
      </c>
      <c r="C746" s="2" t="s">
        <v>4140</v>
      </c>
      <c r="D746" s="2" t="s">
        <v>3422</v>
      </c>
      <c r="E746" s="2">
        <v>745</v>
      </c>
      <c r="F746" s="1">
        <v>3</v>
      </c>
      <c r="G746" s="1" t="s">
        <v>993</v>
      </c>
      <c r="H746" s="1" t="s">
        <v>1860</v>
      </c>
      <c r="I746" s="1">
        <v>19</v>
      </c>
      <c r="L746" s="1">
        <v>1</v>
      </c>
      <c r="M746" s="2" t="s">
        <v>1764</v>
      </c>
      <c r="N746" s="2" t="s">
        <v>1864</v>
      </c>
      <c r="S746" s="1" t="s">
        <v>583</v>
      </c>
      <c r="T746" s="1" t="s">
        <v>1915</v>
      </c>
      <c r="Y746" s="1" t="s">
        <v>1773</v>
      </c>
      <c r="Z746" s="1" t="s">
        <v>2014</v>
      </c>
      <c r="AC746" s="1">
        <v>30</v>
      </c>
      <c r="AD746" s="1" t="s">
        <v>461</v>
      </c>
      <c r="AE746" s="1" t="s">
        <v>2035</v>
      </c>
      <c r="AF746" s="1" t="s">
        <v>338</v>
      </c>
      <c r="AG746" s="1" t="s">
        <v>2455</v>
      </c>
    </row>
    <row r="747" spans="1:33" ht="13.5" customHeight="1">
      <c r="A747" s="6" t="str">
        <f t="shared" si="47"/>
        <v>1837_옥포면_0050</v>
      </c>
      <c r="B747" s="2">
        <v>1837</v>
      </c>
      <c r="C747" s="2" t="s">
        <v>4080</v>
      </c>
      <c r="D747" s="2" t="s">
        <v>3422</v>
      </c>
      <c r="E747" s="2">
        <v>746</v>
      </c>
      <c r="F747" s="1">
        <v>3</v>
      </c>
      <c r="G747" s="1" t="s">
        <v>993</v>
      </c>
      <c r="H747" s="1" t="s">
        <v>1860</v>
      </c>
      <c r="I747" s="1">
        <v>19</v>
      </c>
      <c r="L747" s="1">
        <v>1</v>
      </c>
      <c r="M747" s="2" t="s">
        <v>1764</v>
      </c>
      <c r="N747" s="2" t="s">
        <v>1864</v>
      </c>
      <c r="S747" s="1" t="s">
        <v>1119</v>
      </c>
      <c r="T747" s="1" t="s">
        <v>1914</v>
      </c>
      <c r="W747" s="1" t="s">
        <v>94</v>
      </c>
      <c r="X747" s="1" t="s">
        <v>4188</v>
      </c>
      <c r="Y747" s="1" t="s">
        <v>50</v>
      </c>
      <c r="Z747" s="1" t="s">
        <v>1995</v>
      </c>
      <c r="AC747" s="1">
        <v>30</v>
      </c>
      <c r="AD747" s="1" t="s">
        <v>461</v>
      </c>
      <c r="AE747" s="1" t="s">
        <v>2035</v>
      </c>
      <c r="AF747" s="1" t="s">
        <v>338</v>
      </c>
      <c r="AG747" s="1" t="s">
        <v>2455</v>
      </c>
    </row>
    <row r="748" spans="1:31" ht="13.5" customHeight="1">
      <c r="A748" s="6" t="str">
        <f t="shared" si="47"/>
        <v>1837_옥포면_0050</v>
      </c>
      <c r="B748" s="2">
        <v>1837</v>
      </c>
      <c r="C748" s="2" t="s">
        <v>4080</v>
      </c>
      <c r="D748" s="2" t="s">
        <v>3422</v>
      </c>
      <c r="E748" s="2">
        <v>747</v>
      </c>
      <c r="F748" s="1">
        <v>3</v>
      </c>
      <c r="G748" s="1" t="s">
        <v>993</v>
      </c>
      <c r="H748" s="1" t="s">
        <v>1860</v>
      </c>
      <c r="I748" s="1">
        <v>19</v>
      </c>
      <c r="L748" s="1">
        <v>1</v>
      </c>
      <c r="M748" s="2" t="s">
        <v>1764</v>
      </c>
      <c r="N748" s="2" t="s">
        <v>1864</v>
      </c>
      <c r="T748" s="1" t="s">
        <v>4190</v>
      </c>
      <c r="U748" s="1" t="s">
        <v>67</v>
      </c>
      <c r="V748" s="1" t="s">
        <v>1927</v>
      </c>
      <c r="Y748" s="1" t="s">
        <v>1774</v>
      </c>
      <c r="Z748" s="1" t="s">
        <v>2013</v>
      </c>
      <c r="AC748" s="1">
        <v>32</v>
      </c>
      <c r="AD748" s="1" t="s">
        <v>435</v>
      </c>
      <c r="AE748" s="1" t="s">
        <v>2414</v>
      </c>
    </row>
    <row r="749" spans="1:72" ht="13.5" customHeight="1">
      <c r="A749" s="6" t="str">
        <f t="shared" si="47"/>
        <v>1837_옥포면_0050</v>
      </c>
      <c r="B749" s="2">
        <v>1837</v>
      </c>
      <c r="C749" s="2" t="s">
        <v>4080</v>
      </c>
      <c r="D749" s="2" t="s">
        <v>3422</v>
      </c>
      <c r="E749" s="2">
        <v>748</v>
      </c>
      <c r="F749" s="1">
        <v>3</v>
      </c>
      <c r="G749" s="1" t="s">
        <v>993</v>
      </c>
      <c r="H749" s="1" t="s">
        <v>1860</v>
      </c>
      <c r="I749" s="1">
        <v>19</v>
      </c>
      <c r="L749" s="1">
        <v>2</v>
      </c>
      <c r="M749" s="2" t="s">
        <v>3870</v>
      </c>
      <c r="N749" s="2" t="s">
        <v>3871</v>
      </c>
      <c r="T749" s="1" t="s">
        <v>3958</v>
      </c>
      <c r="U749" s="1" t="s">
        <v>37</v>
      </c>
      <c r="V749" s="1" t="s">
        <v>1928</v>
      </c>
      <c r="W749" s="1" t="s">
        <v>88</v>
      </c>
      <c r="X749" s="1" t="s">
        <v>4392</v>
      </c>
      <c r="Y749" s="1" t="s">
        <v>1775</v>
      </c>
      <c r="Z749" s="1" t="s">
        <v>2012</v>
      </c>
      <c r="AC749" s="1">
        <v>50</v>
      </c>
      <c r="AD749" s="1" t="s">
        <v>199</v>
      </c>
      <c r="AE749" s="1" t="s">
        <v>2413</v>
      </c>
      <c r="AJ749" s="1" t="s">
        <v>17</v>
      </c>
      <c r="AK749" s="1" t="s">
        <v>2467</v>
      </c>
      <c r="AL749" s="1" t="s">
        <v>220</v>
      </c>
      <c r="AM749" s="1" t="s">
        <v>2479</v>
      </c>
      <c r="AT749" s="1" t="s">
        <v>42</v>
      </c>
      <c r="AU749" s="1" t="s">
        <v>2523</v>
      </c>
      <c r="AV749" s="1" t="s">
        <v>1776</v>
      </c>
      <c r="AW749" s="1" t="s">
        <v>2544</v>
      </c>
      <c r="BG749" s="1" t="s">
        <v>42</v>
      </c>
      <c r="BH749" s="1" t="s">
        <v>2523</v>
      </c>
      <c r="BI749" s="1" t="s">
        <v>1342</v>
      </c>
      <c r="BJ749" s="1" t="s">
        <v>2614</v>
      </c>
      <c r="BK749" s="1" t="s">
        <v>42</v>
      </c>
      <c r="BL749" s="1" t="s">
        <v>2523</v>
      </c>
      <c r="BM749" s="1" t="s">
        <v>1343</v>
      </c>
      <c r="BN749" s="1" t="s">
        <v>2826</v>
      </c>
      <c r="BO749" s="1" t="s">
        <v>42</v>
      </c>
      <c r="BP749" s="1" t="s">
        <v>2523</v>
      </c>
      <c r="BQ749" s="1" t="s">
        <v>1777</v>
      </c>
      <c r="BR749" s="1" t="s">
        <v>3209</v>
      </c>
      <c r="BS749" s="1" t="s">
        <v>133</v>
      </c>
      <c r="BT749" s="1" t="s">
        <v>2480</v>
      </c>
    </row>
    <row r="750" spans="1:72" ht="13.5" customHeight="1">
      <c r="A750" s="6" t="str">
        <f t="shared" si="47"/>
        <v>1837_옥포면_0050</v>
      </c>
      <c r="B750" s="2">
        <v>1837</v>
      </c>
      <c r="C750" s="2" t="s">
        <v>4031</v>
      </c>
      <c r="D750" s="2" t="s">
        <v>3422</v>
      </c>
      <c r="E750" s="2">
        <v>749</v>
      </c>
      <c r="F750" s="1">
        <v>3</v>
      </c>
      <c r="G750" s="1" t="s">
        <v>993</v>
      </c>
      <c r="H750" s="1" t="s">
        <v>1860</v>
      </c>
      <c r="I750" s="1">
        <v>19</v>
      </c>
      <c r="L750" s="1">
        <v>2</v>
      </c>
      <c r="M750" s="2" t="s">
        <v>3870</v>
      </c>
      <c r="N750" s="2" t="s">
        <v>3871</v>
      </c>
      <c r="S750" s="1" t="s">
        <v>48</v>
      </c>
      <c r="T750" s="1" t="s">
        <v>1911</v>
      </c>
      <c r="W750" s="1" t="s">
        <v>221</v>
      </c>
      <c r="X750" s="1" t="s">
        <v>1964</v>
      </c>
      <c r="Y750" s="1" t="s">
        <v>50</v>
      </c>
      <c r="Z750" s="1" t="s">
        <v>1995</v>
      </c>
      <c r="AC750" s="1">
        <v>49</v>
      </c>
      <c r="AD750" s="1" t="s">
        <v>342</v>
      </c>
      <c r="AE750" s="1" t="s">
        <v>2403</v>
      </c>
      <c r="AJ750" s="1" t="s">
        <v>52</v>
      </c>
      <c r="AK750" s="1" t="s">
        <v>2466</v>
      </c>
      <c r="AL750" s="1" t="s">
        <v>220</v>
      </c>
      <c r="AM750" s="1" t="s">
        <v>2479</v>
      </c>
      <c r="AT750" s="1" t="s">
        <v>42</v>
      </c>
      <c r="AU750" s="1" t="s">
        <v>2523</v>
      </c>
      <c r="AV750" s="1" t="s">
        <v>1778</v>
      </c>
      <c r="AW750" s="1" t="s">
        <v>2543</v>
      </c>
      <c r="BG750" s="1" t="s">
        <v>42</v>
      </c>
      <c r="BH750" s="1" t="s">
        <v>2523</v>
      </c>
      <c r="BI750" s="1" t="s">
        <v>1779</v>
      </c>
      <c r="BJ750" s="1" t="s">
        <v>2802</v>
      </c>
      <c r="BK750" s="1" t="s">
        <v>42</v>
      </c>
      <c r="BL750" s="1" t="s">
        <v>2523</v>
      </c>
      <c r="BM750" s="1" t="s">
        <v>1780</v>
      </c>
      <c r="BN750" s="1" t="s">
        <v>3015</v>
      </c>
      <c r="BO750" s="1" t="s">
        <v>42</v>
      </c>
      <c r="BP750" s="1" t="s">
        <v>2523</v>
      </c>
      <c r="BQ750" s="1" t="s">
        <v>1499</v>
      </c>
      <c r="BR750" s="1" t="s">
        <v>3503</v>
      </c>
      <c r="BS750" s="1" t="s">
        <v>100</v>
      </c>
      <c r="BT750" s="1" t="s">
        <v>3468</v>
      </c>
    </row>
    <row r="751" spans="1:31" ht="13.5" customHeight="1">
      <c r="A751" s="6" t="str">
        <f t="shared" si="47"/>
        <v>1837_옥포면_0050</v>
      </c>
      <c r="B751" s="2">
        <v>1837</v>
      </c>
      <c r="C751" s="2" t="s">
        <v>3900</v>
      </c>
      <c r="D751" s="2" t="s">
        <v>3422</v>
      </c>
      <c r="E751" s="2">
        <v>750</v>
      </c>
      <c r="F751" s="1">
        <v>3</v>
      </c>
      <c r="G751" s="1" t="s">
        <v>993</v>
      </c>
      <c r="H751" s="1" t="s">
        <v>1860</v>
      </c>
      <c r="I751" s="1">
        <v>19</v>
      </c>
      <c r="L751" s="1">
        <v>2</v>
      </c>
      <c r="M751" s="2" t="s">
        <v>3870</v>
      </c>
      <c r="N751" s="2" t="s">
        <v>3871</v>
      </c>
      <c r="S751" s="1" t="s">
        <v>583</v>
      </c>
      <c r="T751" s="1" t="s">
        <v>1915</v>
      </c>
      <c r="U751" s="1" t="s">
        <v>37</v>
      </c>
      <c r="V751" s="1" t="s">
        <v>1928</v>
      </c>
      <c r="Y751" s="1" t="s">
        <v>1781</v>
      </c>
      <c r="Z751" s="1" t="s">
        <v>2011</v>
      </c>
      <c r="AC751" s="1">
        <v>43</v>
      </c>
      <c r="AD751" s="1" t="s">
        <v>222</v>
      </c>
      <c r="AE751" s="1" t="s">
        <v>2412</v>
      </c>
    </row>
    <row r="752" spans="1:31" ht="13.5" customHeight="1">
      <c r="A752" s="6" t="str">
        <f t="shared" si="47"/>
        <v>1837_옥포면_0050</v>
      </c>
      <c r="B752" s="2">
        <v>1837</v>
      </c>
      <c r="C752" s="2" t="s">
        <v>3964</v>
      </c>
      <c r="D752" s="2" t="s">
        <v>3422</v>
      </c>
      <c r="E752" s="2">
        <v>751</v>
      </c>
      <c r="F752" s="1">
        <v>3</v>
      </c>
      <c r="G752" s="1" t="s">
        <v>993</v>
      </c>
      <c r="H752" s="1" t="s">
        <v>1860</v>
      </c>
      <c r="I752" s="1">
        <v>19</v>
      </c>
      <c r="L752" s="1">
        <v>2</v>
      </c>
      <c r="M752" s="2" t="s">
        <v>3870</v>
      </c>
      <c r="N752" s="2" t="s">
        <v>3871</v>
      </c>
      <c r="S752" s="1" t="s">
        <v>1119</v>
      </c>
      <c r="T752" s="1" t="s">
        <v>1914</v>
      </c>
      <c r="W752" s="1" t="s">
        <v>94</v>
      </c>
      <c r="X752" s="1" t="s">
        <v>4454</v>
      </c>
      <c r="Y752" s="1" t="s">
        <v>50</v>
      </c>
      <c r="Z752" s="1" t="s">
        <v>1995</v>
      </c>
      <c r="AC752" s="1">
        <v>43</v>
      </c>
      <c r="AD752" s="1" t="s">
        <v>222</v>
      </c>
      <c r="AE752" s="1" t="s">
        <v>2412</v>
      </c>
    </row>
    <row r="753" spans="1:31" ht="13.5" customHeight="1">
      <c r="A753" s="6" t="str">
        <f t="shared" si="47"/>
        <v>1837_옥포면_0050</v>
      </c>
      <c r="B753" s="2">
        <v>1837</v>
      </c>
      <c r="C753" s="2" t="s">
        <v>3964</v>
      </c>
      <c r="D753" s="2" t="s">
        <v>3422</v>
      </c>
      <c r="E753" s="2">
        <v>752</v>
      </c>
      <c r="F753" s="1">
        <v>3</v>
      </c>
      <c r="G753" s="1" t="s">
        <v>993</v>
      </c>
      <c r="H753" s="1" t="s">
        <v>1860</v>
      </c>
      <c r="I753" s="1">
        <v>19</v>
      </c>
      <c r="L753" s="1">
        <v>2</v>
      </c>
      <c r="M753" s="2" t="s">
        <v>3870</v>
      </c>
      <c r="N753" s="2" t="s">
        <v>3871</v>
      </c>
      <c r="T753" s="1" t="s">
        <v>3965</v>
      </c>
      <c r="U753" s="1" t="s">
        <v>67</v>
      </c>
      <c r="V753" s="1" t="s">
        <v>1927</v>
      </c>
      <c r="Y753" s="1" t="s">
        <v>1574</v>
      </c>
      <c r="Z753" s="1" t="s">
        <v>2010</v>
      </c>
      <c r="AC753" s="1">
        <v>22</v>
      </c>
      <c r="AD753" s="1" t="s">
        <v>290</v>
      </c>
      <c r="AE753" s="1" t="s">
        <v>2411</v>
      </c>
    </row>
    <row r="754" spans="1:31" ht="13.5" customHeight="1">
      <c r="A754" s="6" t="str">
        <f t="shared" si="47"/>
        <v>1837_옥포면_0050</v>
      </c>
      <c r="B754" s="2">
        <v>1837</v>
      </c>
      <c r="C754" s="2" t="s">
        <v>3964</v>
      </c>
      <c r="D754" s="2" t="s">
        <v>3422</v>
      </c>
      <c r="E754" s="2">
        <v>753</v>
      </c>
      <c r="F754" s="1">
        <v>3</v>
      </c>
      <c r="G754" s="1" t="s">
        <v>993</v>
      </c>
      <c r="H754" s="1" t="s">
        <v>1860</v>
      </c>
      <c r="I754" s="1">
        <v>19</v>
      </c>
      <c r="L754" s="1">
        <v>2</v>
      </c>
      <c r="M754" s="2" t="s">
        <v>3870</v>
      </c>
      <c r="N754" s="2" t="s">
        <v>3871</v>
      </c>
      <c r="T754" s="1" t="s">
        <v>3965</v>
      </c>
      <c r="U754" s="1" t="s">
        <v>67</v>
      </c>
      <c r="V754" s="1" t="s">
        <v>1927</v>
      </c>
      <c r="Y754" s="1" t="s">
        <v>1782</v>
      </c>
      <c r="Z754" s="1" t="s">
        <v>2009</v>
      </c>
      <c r="AC754" s="1">
        <v>18</v>
      </c>
      <c r="AD754" s="1" t="s">
        <v>400</v>
      </c>
      <c r="AE754" s="1" t="s">
        <v>2410</v>
      </c>
    </row>
    <row r="755" spans="1:72" ht="13.5" customHeight="1">
      <c r="A755" s="6" t="str">
        <f t="shared" si="47"/>
        <v>1837_옥포면_0050</v>
      </c>
      <c r="B755" s="2">
        <v>1837</v>
      </c>
      <c r="C755" s="2" t="s">
        <v>3964</v>
      </c>
      <c r="D755" s="2" t="s">
        <v>3422</v>
      </c>
      <c r="E755" s="2">
        <v>754</v>
      </c>
      <c r="F755" s="1">
        <v>3</v>
      </c>
      <c r="G755" s="1" t="s">
        <v>993</v>
      </c>
      <c r="H755" s="1" t="s">
        <v>1860</v>
      </c>
      <c r="I755" s="1">
        <v>19</v>
      </c>
      <c r="L755" s="1">
        <v>3</v>
      </c>
      <c r="M755" s="2" t="s">
        <v>3872</v>
      </c>
      <c r="N755" s="2" t="s">
        <v>3873</v>
      </c>
      <c r="T755" s="1" t="s">
        <v>4181</v>
      </c>
      <c r="U755" s="1" t="s">
        <v>1783</v>
      </c>
      <c r="V755" s="1" t="s">
        <v>1931</v>
      </c>
      <c r="W755" s="1" t="s">
        <v>1035</v>
      </c>
      <c r="X755" s="1" t="s">
        <v>1963</v>
      </c>
      <c r="Y755" s="1" t="s">
        <v>4465</v>
      </c>
      <c r="Z755" s="1" t="s">
        <v>4466</v>
      </c>
      <c r="AC755" s="1">
        <v>41</v>
      </c>
      <c r="AD755" s="1" t="s">
        <v>85</v>
      </c>
      <c r="AE755" s="1" t="s">
        <v>2396</v>
      </c>
      <c r="AJ755" s="1" t="s">
        <v>17</v>
      </c>
      <c r="AK755" s="1" t="s">
        <v>2467</v>
      </c>
      <c r="AL755" s="1" t="s">
        <v>784</v>
      </c>
      <c r="AM755" s="1" t="s">
        <v>2478</v>
      </c>
      <c r="AT755" s="1" t="s">
        <v>403</v>
      </c>
      <c r="AU755" s="1" t="s">
        <v>1934</v>
      </c>
      <c r="AV755" s="1" t="s">
        <v>1784</v>
      </c>
      <c r="AW755" s="1" t="s">
        <v>2542</v>
      </c>
      <c r="BG755" s="1" t="s">
        <v>403</v>
      </c>
      <c r="BH755" s="1" t="s">
        <v>1934</v>
      </c>
      <c r="BI755" s="1" t="s">
        <v>1515</v>
      </c>
      <c r="BJ755" s="1" t="s">
        <v>2801</v>
      </c>
      <c r="BK755" s="1" t="s">
        <v>403</v>
      </c>
      <c r="BL755" s="1" t="s">
        <v>1934</v>
      </c>
      <c r="BM755" s="1" t="s">
        <v>1037</v>
      </c>
      <c r="BN755" s="1" t="s">
        <v>2797</v>
      </c>
      <c r="BO755" s="1" t="s">
        <v>403</v>
      </c>
      <c r="BP755" s="1" t="s">
        <v>1934</v>
      </c>
      <c r="BQ755" s="1" t="s">
        <v>1785</v>
      </c>
      <c r="BR755" s="1" t="s">
        <v>3506</v>
      </c>
      <c r="BS755" s="1" t="s">
        <v>100</v>
      </c>
      <c r="BT755" s="1" t="s">
        <v>3468</v>
      </c>
    </row>
    <row r="756" spans="1:72" ht="13.5" customHeight="1">
      <c r="A756" s="6" t="str">
        <f t="shared" si="47"/>
        <v>1837_옥포면_0050</v>
      </c>
      <c r="B756" s="2">
        <v>1837</v>
      </c>
      <c r="C756" s="2" t="s">
        <v>3998</v>
      </c>
      <c r="D756" s="2" t="s">
        <v>3422</v>
      </c>
      <c r="E756" s="2">
        <v>755</v>
      </c>
      <c r="F756" s="1">
        <v>3</v>
      </c>
      <c r="G756" s="1" t="s">
        <v>993</v>
      </c>
      <c r="H756" s="1" t="s">
        <v>1860</v>
      </c>
      <c r="I756" s="1">
        <v>19</v>
      </c>
      <c r="L756" s="1">
        <v>3</v>
      </c>
      <c r="M756" s="2" t="s">
        <v>3872</v>
      </c>
      <c r="N756" s="2" t="s">
        <v>3873</v>
      </c>
      <c r="S756" s="1" t="s">
        <v>48</v>
      </c>
      <c r="T756" s="1" t="s">
        <v>1911</v>
      </c>
      <c r="W756" s="1" t="s">
        <v>88</v>
      </c>
      <c r="X756" s="1" t="s">
        <v>4467</v>
      </c>
      <c r="Y756" s="1" t="s">
        <v>10</v>
      </c>
      <c r="Z756" s="1" t="s">
        <v>1981</v>
      </c>
      <c r="AC756" s="1">
        <v>41</v>
      </c>
      <c r="AD756" s="1" t="s">
        <v>85</v>
      </c>
      <c r="AE756" s="1" t="s">
        <v>2396</v>
      </c>
      <c r="AJ756" s="1" t="s">
        <v>17</v>
      </c>
      <c r="AK756" s="1" t="s">
        <v>2467</v>
      </c>
      <c r="AL756" s="1" t="s">
        <v>58</v>
      </c>
      <c r="AM756" s="1" t="s">
        <v>2461</v>
      </c>
      <c r="AT756" s="1" t="s">
        <v>403</v>
      </c>
      <c r="AU756" s="1" t="s">
        <v>1934</v>
      </c>
      <c r="AV756" s="1" t="s">
        <v>1786</v>
      </c>
      <c r="AW756" s="1" t="s">
        <v>2541</v>
      </c>
      <c r="BG756" s="1" t="s">
        <v>403</v>
      </c>
      <c r="BH756" s="1" t="s">
        <v>1934</v>
      </c>
      <c r="BI756" s="1" t="s">
        <v>1787</v>
      </c>
      <c r="BJ756" s="1" t="s">
        <v>2800</v>
      </c>
      <c r="BK756" s="1" t="s">
        <v>403</v>
      </c>
      <c r="BL756" s="1" t="s">
        <v>1934</v>
      </c>
      <c r="BM756" s="1" t="s">
        <v>1788</v>
      </c>
      <c r="BN756" s="1" t="s">
        <v>3014</v>
      </c>
      <c r="BO756" s="1" t="s">
        <v>403</v>
      </c>
      <c r="BP756" s="1" t="s">
        <v>1934</v>
      </c>
      <c r="BQ756" s="1" t="s">
        <v>1789</v>
      </c>
      <c r="BR756" s="1" t="s">
        <v>3208</v>
      </c>
      <c r="BS756" s="1" t="s">
        <v>149</v>
      </c>
      <c r="BT756" s="1" t="s">
        <v>2477</v>
      </c>
    </row>
    <row r="757" spans="1:31" ht="13.5" customHeight="1">
      <c r="A757" s="6" t="str">
        <f aca="true" t="shared" si="48" ref="A757:A766">HYPERLINK("http://kyu.snu.ac.kr/sdhj/index.jsp?type=hj/GK14719_00IH_0001_0051.jpg","1837_옥포면_0051")</f>
        <v>1837_옥포면_0051</v>
      </c>
      <c r="B757" s="2">
        <v>1837</v>
      </c>
      <c r="C757" s="2" t="s">
        <v>4061</v>
      </c>
      <c r="D757" s="2" t="s">
        <v>3422</v>
      </c>
      <c r="E757" s="2">
        <v>756</v>
      </c>
      <c r="F757" s="1">
        <v>3</v>
      </c>
      <c r="G757" s="1" t="s">
        <v>993</v>
      </c>
      <c r="H757" s="1" t="s">
        <v>1860</v>
      </c>
      <c r="I757" s="1">
        <v>19</v>
      </c>
      <c r="L757" s="1">
        <v>3</v>
      </c>
      <c r="M757" s="2" t="s">
        <v>3872</v>
      </c>
      <c r="N757" s="2" t="s">
        <v>3873</v>
      </c>
      <c r="S757" s="1" t="s">
        <v>315</v>
      </c>
      <c r="T757" s="1" t="s">
        <v>1913</v>
      </c>
      <c r="AC757" s="1">
        <v>11</v>
      </c>
      <c r="AD757" s="1" t="s">
        <v>215</v>
      </c>
      <c r="AE757" s="1" t="s">
        <v>2408</v>
      </c>
    </row>
    <row r="758" spans="1:72" ht="13.5" customHeight="1">
      <c r="A758" s="6" t="str">
        <f t="shared" si="48"/>
        <v>1837_옥포면_0051</v>
      </c>
      <c r="B758" s="2">
        <v>1837</v>
      </c>
      <c r="C758" s="2" t="s">
        <v>4077</v>
      </c>
      <c r="D758" s="2" t="s">
        <v>3422</v>
      </c>
      <c r="E758" s="2">
        <v>757</v>
      </c>
      <c r="F758" s="1">
        <v>3</v>
      </c>
      <c r="G758" s="1" t="s">
        <v>993</v>
      </c>
      <c r="H758" s="1" t="s">
        <v>1860</v>
      </c>
      <c r="I758" s="1">
        <v>19</v>
      </c>
      <c r="L758" s="1">
        <v>4</v>
      </c>
      <c r="M758" s="2" t="s">
        <v>3874</v>
      </c>
      <c r="N758" s="2" t="s">
        <v>3875</v>
      </c>
      <c r="T758" s="1" t="s">
        <v>4379</v>
      </c>
      <c r="U758" s="1" t="s">
        <v>169</v>
      </c>
      <c r="V758" s="1" t="s">
        <v>1929</v>
      </c>
      <c r="W758" s="1" t="s">
        <v>88</v>
      </c>
      <c r="X758" s="1" t="s">
        <v>4468</v>
      </c>
      <c r="Y758" s="1" t="s">
        <v>1447</v>
      </c>
      <c r="Z758" s="1" t="s">
        <v>2008</v>
      </c>
      <c r="AC758" s="1">
        <v>36</v>
      </c>
      <c r="AD758" s="1" t="s">
        <v>516</v>
      </c>
      <c r="AE758" s="1" t="s">
        <v>2055</v>
      </c>
      <c r="AJ758" s="1" t="s">
        <v>17</v>
      </c>
      <c r="AK758" s="1" t="s">
        <v>2467</v>
      </c>
      <c r="AL758" s="1" t="s">
        <v>58</v>
      </c>
      <c r="AM758" s="1" t="s">
        <v>2461</v>
      </c>
      <c r="AT758" s="1" t="s">
        <v>169</v>
      </c>
      <c r="AU758" s="1" t="s">
        <v>1929</v>
      </c>
      <c r="AV758" s="1" t="s">
        <v>1790</v>
      </c>
      <c r="AW758" s="1" t="s">
        <v>4469</v>
      </c>
      <c r="BG758" s="1" t="s">
        <v>169</v>
      </c>
      <c r="BH758" s="1" t="s">
        <v>1929</v>
      </c>
      <c r="BI758" s="1" t="s">
        <v>1791</v>
      </c>
      <c r="BJ758" s="1" t="s">
        <v>2799</v>
      </c>
      <c r="BK758" s="1" t="s">
        <v>169</v>
      </c>
      <c r="BL758" s="1" t="s">
        <v>1929</v>
      </c>
      <c r="BM758" s="1" t="s">
        <v>1792</v>
      </c>
      <c r="BN758" s="1" t="s">
        <v>4470</v>
      </c>
      <c r="BO758" s="1" t="s">
        <v>169</v>
      </c>
      <c r="BP758" s="1" t="s">
        <v>1929</v>
      </c>
      <c r="BQ758" s="1" t="s">
        <v>1793</v>
      </c>
      <c r="BR758" s="1" t="s">
        <v>3207</v>
      </c>
      <c r="BS758" s="1" t="s">
        <v>58</v>
      </c>
      <c r="BT758" s="1" t="s">
        <v>2461</v>
      </c>
    </row>
    <row r="759" spans="1:72" ht="13.5" customHeight="1">
      <c r="A759" s="6" t="str">
        <f t="shared" si="48"/>
        <v>1837_옥포면_0051</v>
      </c>
      <c r="B759" s="2">
        <v>1837</v>
      </c>
      <c r="C759" s="2" t="s">
        <v>4096</v>
      </c>
      <c r="D759" s="2" t="s">
        <v>3422</v>
      </c>
      <c r="E759" s="2">
        <v>758</v>
      </c>
      <c r="F759" s="1">
        <v>3</v>
      </c>
      <c r="G759" s="1" t="s">
        <v>993</v>
      </c>
      <c r="H759" s="1" t="s">
        <v>1860</v>
      </c>
      <c r="I759" s="1">
        <v>19</v>
      </c>
      <c r="L759" s="1">
        <v>4</v>
      </c>
      <c r="M759" s="2" t="s">
        <v>3874</v>
      </c>
      <c r="N759" s="2" t="s">
        <v>3875</v>
      </c>
      <c r="S759" s="1" t="s">
        <v>48</v>
      </c>
      <c r="T759" s="1" t="s">
        <v>1911</v>
      </c>
      <c r="W759" s="1" t="s">
        <v>147</v>
      </c>
      <c r="X759" s="1" t="s">
        <v>1962</v>
      </c>
      <c r="Y759" s="1" t="s">
        <v>10</v>
      </c>
      <c r="Z759" s="1" t="s">
        <v>1981</v>
      </c>
      <c r="AC759" s="1">
        <v>24</v>
      </c>
      <c r="AD759" s="1" t="s">
        <v>89</v>
      </c>
      <c r="AE759" s="1" t="s">
        <v>2409</v>
      </c>
      <c r="AJ759" s="1" t="s">
        <v>17</v>
      </c>
      <c r="AK759" s="1" t="s">
        <v>2467</v>
      </c>
      <c r="AL759" s="1" t="s">
        <v>149</v>
      </c>
      <c r="AM759" s="1" t="s">
        <v>2477</v>
      </c>
      <c r="AT759" s="1" t="s">
        <v>169</v>
      </c>
      <c r="AU759" s="1" t="s">
        <v>1929</v>
      </c>
      <c r="AV759" s="1" t="s">
        <v>1794</v>
      </c>
      <c r="AW759" s="1" t="s">
        <v>2540</v>
      </c>
      <c r="BG759" s="1" t="s">
        <v>169</v>
      </c>
      <c r="BH759" s="1" t="s">
        <v>1929</v>
      </c>
      <c r="BI759" s="1" t="s">
        <v>1723</v>
      </c>
      <c r="BJ759" s="1" t="s">
        <v>2798</v>
      </c>
      <c r="BK759" s="1" t="s">
        <v>169</v>
      </c>
      <c r="BL759" s="1" t="s">
        <v>1929</v>
      </c>
      <c r="BM759" s="1" t="s">
        <v>1647</v>
      </c>
      <c r="BN759" s="1" t="s">
        <v>2913</v>
      </c>
      <c r="BO759" s="1" t="s">
        <v>169</v>
      </c>
      <c r="BP759" s="1" t="s">
        <v>1929</v>
      </c>
      <c r="BQ759" s="1" t="s">
        <v>4471</v>
      </c>
      <c r="BR759" s="1" t="s">
        <v>3206</v>
      </c>
      <c r="BS759" s="1" t="s">
        <v>1133</v>
      </c>
      <c r="BT759" s="1" t="s">
        <v>2485</v>
      </c>
    </row>
    <row r="760" spans="1:33" ht="13.5" customHeight="1">
      <c r="A760" s="6" t="str">
        <f t="shared" si="48"/>
        <v>1837_옥포면_0051</v>
      </c>
      <c r="B760" s="2">
        <v>1837</v>
      </c>
      <c r="C760" s="2" t="s">
        <v>4036</v>
      </c>
      <c r="D760" s="2" t="s">
        <v>3422</v>
      </c>
      <c r="E760" s="2">
        <v>759</v>
      </c>
      <c r="F760" s="1">
        <v>3</v>
      </c>
      <c r="G760" s="1" t="s">
        <v>993</v>
      </c>
      <c r="H760" s="1" t="s">
        <v>1860</v>
      </c>
      <c r="I760" s="1">
        <v>19</v>
      </c>
      <c r="L760" s="1">
        <v>4</v>
      </c>
      <c r="M760" s="2" t="s">
        <v>3874</v>
      </c>
      <c r="N760" s="2" t="s">
        <v>3875</v>
      </c>
      <c r="S760" s="1" t="s">
        <v>315</v>
      </c>
      <c r="T760" s="1" t="s">
        <v>1913</v>
      </c>
      <c r="AC760" s="1">
        <v>11</v>
      </c>
      <c r="AD760" s="1" t="s">
        <v>215</v>
      </c>
      <c r="AE760" s="1" t="s">
        <v>2408</v>
      </c>
      <c r="AF760" s="1" t="s">
        <v>338</v>
      </c>
      <c r="AG760" s="1" t="s">
        <v>2455</v>
      </c>
    </row>
    <row r="761" spans="1:72" ht="13.5" customHeight="1">
      <c r="A761" s="6" t="str">
        <f t="shared" si="48"/>
        <v>1837_옥포면_0051</v>
      </c>
      <c r="B761" s="2">
        <v>1837</v>
      </c>
      <c r="C761" s="2" t="s">
        <v>4127</v>
      </c>
      <c r="D761" s="2" t="s">
        <v>3422</v>
      </c>
      <c r="E761" s="2">
        <v>760</v>
      </c>
      <c r="F761" s="1">
        <v>3</v>
      </c>
      <c r="G761" s="1" t="s">
        <v>993</v>
      </c>
      <c r="H761" s="1" t="s">
        <v>1860</v>
      </c>
      <c r="I761" s="1">
        <v>19</v>
      </c>
      <c r="L761" s="1">
        <v>5</v>
      </c>
      <c r="M761" s="2" t="s">
        <v>3876</v>
      </c>
      <c r="N761" s="2" t="s">
        <v>3877</v>
      </c>
      <c r="T761" s="1" t="s">
        <v>3977</v>
      </c>
      <c r="U761" s="1" t="s">
        <v>169</v>
      </c>
      <c r="V761" s="1" t="s">
        <v>1929</v>
      </c>
      <c r="W761" s="1" t="s">
        <v>1035</v>
      </c>
      <c r="X761" s="1" t="s">
        <v>1963</v>
      </c>
      <c r="Y761" s="1" t="s">
        <v>1795</v>
      </c>
      <c r="Z761" s="1" t="s">
        <v>2007</v>
      </c>
      <c r="AC761" s="1">
        <v>52</v>
      </c>
      <c r="AD761" s="1" t="s">
        <v>279</v>
      </c>
      <c r="AE761" s="1" t="s">
        <v>2400</v>
      </c>
      <c r="AJ761" s="1" t="s">
        <v>17</v>
      </c>
      <c r="AK761" s="1" t="s">
        <v>2467</v>
      </c>
      <c r="AL761" s="1" t="s">
        <v>784</v>
      </c>
      <c r="AM761" s="1" t="s">
        <v>2478</v>
      </c>
      <c r="AT761" s="1" t="s">
        <v>169</v>
      </c>
      <c r="AU761" s="1" t="s">
        <v>1929</v>
      </c>
      <c r="AV761" s="1" t="s">
        <v>1036</v>
      </c>
      <c r="AW761" s="1" t="s">
        <v>2539</v>
      </c>
      <c r="BG761" s="1" t="s">
        <v>169</v>
      </c>
      <c r="BH761" s="1" t="s">
        <v>1929</v>
      </c>
      <c r="BI761" s="1" t="s">
        <v>1037</v>
      </c>
      <c r="BJ761" s="1" t="s">
        <v>2797</v>
      </c>
      <c r="BK761" s="1" t="s">
        <v>169</v>
      </c>
      <c r="BL761" s="1" t="s">
        <v>1929</v>
      </c>
      <c r="BM761" s="1" t="s">
        <v>1038</v>
      </c>
      <c r="BN761" s="1" t="s">
        <v>3013</v>
      </c>
      <c r="BO761" s="1" t="s">
        <v>169</v>
      </c>
      <c r="BP761" s="1" t="s">
        <v>1929</v>
      </c>
      <c r="BQ761" s="1" t="s">
        <v>1039</v>
      </c>
      <c r="BR761" s="1" t="s">
        <v>3205</v>
      </c>
      <c r="BS761" s="1" t="s">
        <v>672</v>
      </c>
      <c r="BT761" s="1" t="s">
        <v>2470</v>
      </c>
    </row>
    <row r="762" spans="1:72" ht="13.5" customHeight="1">
      <c r="A762" s="6" t="str">
        <f t="shared" si="48"/>
        <v>1837_옥포면_0051</v>
      </c>
      <c r="B762" s="2">
        <v>1837</v>
      </c>
      <c r="C762" s="2" t="s">
        <v>4208</v>
      </c>
      <c r="D762" s="2" t="s">
        <v>3422</v>
      </c>
      <c r="E762" s="2">
        <v>761</v>
      </c>
      <c r="F762" s="1">
        <v>3</v>
      </c>
      <c r="G762" s="1" t="s">
        <v>993</v>
      </c>
      <c r="H762" s="1" t="s">
        <v>1860</v>
      </c>
      <c r="I762" s="1">
        <v>19</v>
      </c>
      <c r="L762" s="1">
        <v>5</v>
      </c>
      <c r="M762" s="2" t="s">
        <v>3876</v>
      </c>
      <c r="N762" s="2" t="s">
        <v>3877</v>
      </c>
      <c r="S762" s="1" t="s">
        <v>48</v>
      </c>
      <c r="T762" s="1" t="s">
        <v>1911</v>
      </c>
      <c r="W762" s="1" t="s">
        <v>147</v>
      </c>
      <c r="X762" s="1" t="s">
        <v>1962</v>
      </c>
      <c r="Y762" s="1" t="s">
        <v>10</v>
      </c>
      <c r="Z762" s="1" t="s">
        <v>1981</v>
      </c>
      <c r="AC762" s="1">
        <v>52</v>
      </c>
      <c r="AD762" s="1" t="s">
        <v>279</v>
      </c>
      <c r="AE762" s="1" t="s">
        <v>2400</v>
      </c>
      <c r="AJ762" s="1" t="s">
        <v>17</v>
      </c>
      <c r="AK762" s="1" t="s">
        <v>2467</v>
      </c>
      <c r="AL762" s="1" t="s">
        <v>149</v>
      </c>
      <c r="AM762" s="1" t="s">
        <v>2477</v>
      </c>
      <c r="AT762" s="1" t="s">
        <v>169</v>
      </c>
      <c r="AU762" s="1" t="s">
        <v>1929</v>
      </c>
      <c r="AV762" s="1" t="s">
        <v>1796</v>
      </c>
      <c r="AW762" s="1" t="s">
        <v>2538</v>
      </c>
      <c r="BG762" s="1" t="s">
        <v>169</v>
      </c>
      <c r="BH762" s="1" t="s">
        <v>1929</v>
      </c>
      <c r="BI762" s="1" t="s">
        <v>1797</v>
      </c>
      <c r="BJ762" s="1" t="s">
        <v>2796</v>
      </c>
      <c r="BK762" s="1" t="s">
        <v>169</v>
      </c>
      <c r="BL762" s="1" t="s">
        <v>1929</v>
      </c>
      <c r="BM762" s="1" t="s">
        <v>4472</v>
      </c>
      <c r="BN762" s="1" t="s">
        <v>4473</v>
      </c>
      <c r="BO762" s="1" t="s">
        <v>169</v>
      </c>
      <c r="BP762" s="1" t="s">
        <v>1929</v>
      </c>
      <c r="BQ762" s="1" t="s">
        <v>1798</v>
      </c>
      <c r="BR762" s="1" t="s">
        <v>3204</v>
      </c>
      <c r="BS762" s="1" t="s">
        <v>1799</v>
      </c>
      <c r="BT762" s="1" t="s">
        <v>3380</v>
      </c>
    </row>
    <row r="763" spans="1:31" ht="13.5" customHeight="1">
      <c r="A763" s="6" t="str">
        <f t="shared" si="48"/>
        <v>1837_옥포면_0051</v>
      </c>
      <c r="B763" s="2">
        <v>1837</v>
      </c>
      <c r="C763" s="2" t="s">
        <v>3905</v>
      </c>
      <c r="D763" s="2" t="s">
        <v>3422</v>
      </c>
      <c r="E763" s="2">
        <v>762</v>
      </c>
      <c r="F763" s="1">
        <v>3</v>
      </c>
      <c r="G763" s="1" t="s">
        <v>993</v>
      </c>
      <c r="H763" s="1" t="s">
        <v>1860</v>
      </c>
      <c r="I763" s="1">
        <v>19</v>
      </c>
      <c r="L763" s="1">
        <v>5</v>
      </c>
      <c r="M763" s="2" t="s">
        <v>3876</v>
      </c>
      <c r="N763" s="2" t="s">
        <v>3877</v>
      </c>
      <c r="S763" s="1" t="s">
        <v>315</v>
      </c>
      <c r="T763" s="1" t="s">
        <v>1913</v>
      </c>
      <c r="AC763" s="1">
        <v>11</v>
      </c>
      <c r="AD763" s="1" t="s">
        <v>215</v>
      </c>
      <c r="AE763" s="1" t="s">
        <v>2408</v>
      </c>
    </row>
    <row r="764" spans="1:72" ht="13.5" customHeight="1">
      <c r="A764" s="6" t="str">
        <f t="shared" si="48"/>
        <v>1837_옥포면_0051</v>
      </c>
      <c r="B764" s="2">
        <v>1837</v>
      </c>
      <c r="C764" s="2" t="s">
        <v>4385</v>
      </c>
      <c r="D764" s="2" t="s">
        <v>3422</v>
      </c>
      <c r="E764" s="2">
        <v>763</v>
      </c>
      <c r="F764" s="1">
        <v>3</v>
      </c>
      <c r="G764" s="1" t="s">
        <v>993</v>
      </c>
      <c r="H764" s="1" t="s">
        <v>1860</v>
      </c>
      <c r="I764" s="1">
        <v>20</v>
      </c>
      <c r="J764" s="1" t="s">
        <v>1800</v>
      </c>
      <c r="K764" s="1" t="s">
        <v>1863</v>
      </c>
      <c r="L764" s="1">
        <v>1</v>
      </c>
      <c r="M764" s="2" t="s">
        <v>1800</v>
      </c>
      <c r="N764" s="2" t="s">
        <v>1863</v>
      </c>
      <c r="T764" s="1" t="s">
        <v>4474</v>
      </c>
      <c r="U764" s="1" t="s">
        <v>37</v>
      </c>
      <c r="V764" s="1" t="s">
        <v>1928</v>
      </c>
      <c r="W764" s="1" t="s">
        <v>147</v>
      </c>
      <c r="X764" s="1" t="s">
        <v>1962</v>
      </c>
      <c r="Y764" s="1" t="s">
        <v>1801</v>
      </c>
      <c r="Z764" s="1" t="s">
        <v>2006</v>
      </c>
      <c r="AC764" s="1">
        <v>39</v>
      </c>
      <c r="AD764" s="1" t="s">
        <v>114</v>
      </c>
      <c r="AE764" s="1" t="s">
        <v>2407</v>
      </c>
      <c r="AJ764" s="1" t="s">
        <v>17</v>
      </c>
      <c r="AK764" s="1" t="s">
        <v>2467</v>
      </c>
      <c r="AL764" s="1" t="s">
        <v>149</v>
      </c>
      <c r="AM764" s="1" t="s">
        <v>2477</v>
      </c>
      <c r="AT764" s="1" t="s">
        <v>42</v>
      </c>
      <c r="AU764" s="1" t="s">
        <v>2523</v>
      </c>
      <c r="AV764" s="1" t="s">
        <v>1802</v>
      </c>
      <c r="AW764" s="1" t="s">
        <v>2537</v>
      </c>
      <c r="BG764" s="1" t="s">
        <v>42</v>
      </c>
      <c r="BH764" s="1" t="s">
        <v>2523</v>
      </c>
      <c r="BI764" s="1" t="s">
        <v>1357</v>
      </c>
      <c r="BJ764" s="1" t="s">
        <v>2612</v>
      </c>
      <c r="BK764" s="1" t="s">
        <v>42</v>
      </c>
      <c r="BL764" s="1" t="s">
        <v>2523</v>
      </c>
      <c r="BM764" s="1" t="s">
        <v>1267</v>
      </c>
      <c r="BN764" s="1" t="s">
        <v>2550</v>
      </c>
      <c r="BO764" s="1" t="s">
        <v>42</v>
      </c>
      <c r="BP764" s="1" t="s">
        <v>2523</v>
      </c>
      <c r="BQ764" s="1" t="s">
        <v>1803</v>
      </c>
      <c r="BR764" s="1" t="s">
        <v>3203</v>
      </c>
      <c r="BS764" s="1" t="s">
        <v>1369</v>
      </c>
      <c r="BT764" s="1" t="s">
        <v>2500</v>
      </c>
    </row>
    <row r="765" spans="1:72" ht="13.5" customHeight="1">
      <c r="A765" s="6" t="str">
        <f t="shared" si="48"/>
        <v>1837_옥포면_0051</v>
      </c>
      <c r="B765" s="2">
        <v>1837</v>
      </c>
      <c r="C765" s="2" t="s">
        <v>3904</v>
      </c>
      <c r="D765" s="2" t="s">
        <v>3422</v>
      </c>
      <c r="E765" s="2">
        <v>764</v>
      </c>
      <c r="F765" s="1">
        <v>3</v>
      </c>
      <c r="G765" s="1" t="s">
        <v>993</v>
      </c>
      <c r="H765" s="1" t="s">
        <v>1860</v>
      </c>
      <c r="I765" s="1">
        <v>20</v>
      </c>
      <c r="L765" s="1">
        <v>1</v>
      </c>
      <c r="M765" s="2" t="s">
        <v>1800</v>
      </c>
      <c r="N765" s="2" t="s">
        <v>1863</v>
      </c>
      <c r="S765" s="1" t="s">
        <v>48</v>
      </c>
      <c r="T765" s="1" t="s">
        <v>1911</v>
      </c>
      <c r="W765" s="1" t="s">
        <v>881</v>
      </c>
      <c r="X765" s="1" t="s">
        <v>1961</v>
      </c>
      <c r="Y765" s="1" t="s">
        <v>50</v>
      </c>
      <c r="Z765" s="1" t="s">
        <v>1995</v>
      </c>
      <c r="AC765" s="1">
        <v>39</v>
      </c>
      <c r="AD765" s="1" t="s">
        <v>114</v>
      </c>
      <c r="AE765" s="1" t="s">
        <v>2407</v>
      </c>
      <c r="AJ765" s="1" t="s">
        <v>52</v>
      </c>
      <c r="AK765" s="1" t="s">
        <v>2466</v>
      </c>
      <c r="AL765" s="1" t="s">
        <v>310</v>
      </c>
      <c r="AM765" s="1" t="s">
        <v>2476</v>
      </c>
      <c r="AT765" s="1" t="s">
        <v>42</v>
      </c>
      <c r="AU765" s="1" t="s">
        <v>2523</v>
      </c>
      <c r="AV765" s="1" t="s">
        <v>1804</v>
      </c>
      <c r="AW765" s="1" t="s">
        <v>2536</v>
      </c>
      <c r="BG765" s="1" t="s">
        <v>42</v>
      </c>
      <c r="BH765" s="1" t="s">
        <v>2523</v>
      </c>
      <c r="BI765" s="1" t="s">
        <v>1805</v>
      </c>
      <c r="BJ765" s="1" t="s">
        <v>2795</v>
      </c>
      <c r="BK765" s="1" t="s">
        <v>42</v>
      </c>
      <c r="BL765" s="1" t="s">
        <v>2523</v>
      </c>
      <c r="BM765" s="1" t="s">
        <v>1806</v>
      </c>
      <c r="BN765" s="1" t="s">
        <v>3012</v>
      </c>
      <c r="BO765" s="1" t="s">
        <v>42</v>
      </c>
      <c r="BP765" s="1" t="s">
        <v>2523</v>
      </c>
      <c r="BQ765" s="1" t="s">
        <v>1807</v>
      </c>
      <c r="BR765" s="1" t="s">
        <v>3518</v>
      </c>
      <c r="BS765" s="1" t="s">
        <v>100</v>
      </c>
      <c r="BT765" s="1" t="s">
        <v>3468</v>
      </c>
    </row>
    <row r="766" spans="1:31" ht="13.5" customHeight="1">
      <c r="A766" s="6" t="str">
        <f t="shared" si="48"/>
        <v>1837_옥포면_0051</v>
      </c>
      <c r="B766" s="2">
        <v>1837</v>
      </c>
      <c r="C766" s="2" t="s">
        <v>3918</v>
      </c>
      <c r="D766" s="2" t="s">
        <v>3422</v>
      </c>
      <c r="E766" s="2">
        <v>765</v>
      </c>
      <c r="F766" s="1">
        <v>3</v>
      </c>
      <c r="G766" s="1" t="s">
        <v>993</v>
      </c>
      <c r="H766" s="1" t="s">
        <v>1860</v>
      </c>
      <c r="I766" s="1">
        <v>20</v>
      </c>
      <c r="L766" s="1">
        <v>1</v>
      </c>
      <c r="M766" s="2" t="s">
        <v>1800</v>
      </c>
      <c r="N766" s="2" t="s">
        <v>1863</v>
      </c>
      <c r="T766" s="1" t="s">
        <v>4475</v>
      </c>
      <c r="U766" s="1" t="s">
        <v>67</v>
      </c>
      <c r="V766" s="1" t="s">
        <v>1927</v>
      </c>
      <c r="Y766" s="1" t="s">
        <v>1389</v>
      </c>
      <c r="Z766" s="1" t="s">
        <v>2005</v>
      </c>
      <c r="AC766" s="1">
        <v>18</v>
      </c>
      <c r="AD766" s="1" t="s">
        <v>122</v>
      </c>
      <c r="AE766" s="1" t="s">
        <v>2401</v>
      </c>
    </row>
    <row r="767" spans="1:72" ht="13.5" customHeight="1">
      <c r="A767" s="6" t="str">
        <f aca="true" t="shared" si="49" ref="A767:A780">HYPERLINK("http://kyu.snu.ac.kr/sdhj/index.jsp?type=hj/GK14719_00IH_0001_0052.jpg","1837_옥포면_0052")</f>
        <v>1837_옥포면_0052</v>
      </c>
      <c r="B767" s="2">
        <v>1837</v>
      </c>
      <c r="C767" s="2" t="s">
        <v>4285</v>
      </c>
      <c r="D767" s="2" t="s">
        <v>3422</v>
      </c>
      <c r="E767" s="2">
        <v>766</v>
      </c>
      <c r="F767" s="1">
        <v>3</v>
      </c>
      <c r="G767" s="1" t="s">
        <v>993</v>
      </c>
      <c r="H767" s="1" t="s">
        <v>1860</v>
      </c>
      <c r="I767" s="1">
        <v>20</v>
      </c>
      <c r="L767" s="1">
        <v>2</v>
      </c>
      <c r="M767" s="2" t="s">
        <v>3621</v>
      </c>
      <c r="N767" s="2" t="s">
        <v>3622</v>
      </c>
      <c r="T767" s="1" t="s">
        <v>4251</v>
      </c>
      <c r="U767" s="1" t="s">
        <v>297</v>
      </c>
      <c r="V767" s="1" t="s">
        <v>1930</v>
      </c>
      <c r="W767" s="1" t="s">
        <v>88</v>
      </c>
      <c r="X767" s="1" t="s">
        <v>4312</v>
      </c>
      <c r="Y767" s="1" t="s">
        <v>50</v>
      </c>
      <c r="Z767" s="1" t="s">
        <v>1995</v>
      </c>
      <c r="AC767" s="1">
        <v>51</v>
      </c>
      <c r="AD767" s="1" t="s">
        <v>807</v>
      </c>
      <c r="AE767" s="1" t="s">
        <v>2406</v>
      </c>
      <c r="AJ767" s="1" t="s">
        <v>52</v>
      </c>
      <c r="AK767" s="1" t="s">
        <v>2466</v>
      </c>
      <c r="AL767" s="1" t="s">
        <v>58</v>
      </c>
      <c r="AM767" s="1" t="s">
        <v>2461</v>
      </c>
      <c r="AT767" s="1" t="s">
        <v>42</v>
      </c>
      <c r="AU767" s="1" t="s">
        <v>2523</v>
      </c>
      <c r="AV767" s="1" t="s">
        <v>1808</v>
      </c>
      <c r="AW767" s="1" t="s">
        <v>3474</v>
      </c>
      <c r="BG767" s="1" t="s">
        <v>42</v>
      </c>
      <c r="BH767" s="1" t="s">
        <v>2523</v>
      </c>
      <c r="BI767" s="1" t="s">
        <v>1809</v>
      </c>
      <c r="BJ767" s="1" t="s">
        <v>2794</v>
      </c>
      <c r="BK767" s="1" t="s">
        <v>42</v>
      </c>
      <c r="BL767" s="1" t="s">
        <v>2523</v>
      </c>
      <c r="BM767" s="1" t="s">
        <v>1810</v>
      </c>
      <c r="BN767" s="1" t="s">
        <v>3011</v>
      </c>
      <c r="BO767" s="1" t="s">
        <v>42</v>
      </c>
      <c r="BP767" s="1" t="s">
        <v>2523</v>
      </c>
      <c r="BQ767" s="1" t="s">
        <v>1811</v>
      </c>
      <c r="BR767" s="1" t="s">
        <v>3202</v>
      </c>
      <c r="BS767" s="1" t="s">
        <v>1812</v>
      </c>
      <c r="BT767" s="1" t="s">
        <v>4476</v>
      </c>
    </row>
    <row r="768" spans="1:31" ht="13.5" customHeight="1">
      <c r="A768" s="6" t="str">
        <f t="shared" si="49"/>
        <v>1837_옥포면_0052</v>
      </c>
      <c r="B768" s="2">
        <v>1837</v>
      </c>
      <c r="C768" s="2" t="s">
        <v>3918</v>
      </c>
      <c r="D768" s="2" t="s">
        <v>3422</v>
      </c>
      <c r="E768" s="2">
        <v>767</v>
      </c>
      <c r="F768" s="1">
        <v>3</v>
      </c>
      <c r="G768" s="1" t="s">
        <v>993</v>
      </c>
      <c r="H768" s="1" t="s">
        <v>1860</v>
      </c>
      <c r="I768" s="1">
        <v>20</v>
      </c>
      <c r="L768" s="1">
        <v>2</v>
      </c>
      <c r="M768" s="2" t="s">
        <v>3621</v>
      </c>
      <c r="N768" s="2" t="s">
        <v>3622</v>
      </c>
      <c r="S768" s="1" t="s">
        <v>59</v>
      </c>
      <c r="T768" s="1" t="s">
        <v>1912</v>
      </c>
      <c r="U768" s="1" t="s">
        <v>37</v>
      </c>
      <c r="V768" s="1" t="s">
        <v>1928</v>
      </c>
      <c r="W768" s="1" t="s">
        <v>224</v>
      </c>
      <c r="X768" s="1" t="s">
        <v>1954</v>
      </c>
      <c r="Y768" s="1" t="s">
        <v>1813</v>
      </c>
      <c r="Z768" s="1" t="s">
        <v>2004</v>
      </c>
      <c r="AC768" s="1">
        <v>19</v>
      </c>
      <c r="AD768" s="1" t="s">
        <v>122</v>
      </c>
      <c r="AE768" s="1" t="s">
        <v>2401</v>
      </c>
    </row>
    <row r="769" spans="1:31" ht="13.5" customHeight="1">
      <c r="A769" s="6" t="str">
        <f t="shared" si="49"/>
        <v>1837_옥포면_0052</v>
      </c>
      <c r="B769" s="2">
        <v>1837</v>
      </c>
      <c r="C769" s="2" t="s">
        <v>4253</v>
      </c>
      <c r="D769" s="2" t="s">
        <v>3422</v>
      </c>
      <c r="E769" s="2">
        <v>768</v>
      </c>
      <c r="F769" s="1">
        <v>3</v>
      </c>
      <c r="G769" s="1" t="s">
        <v>993</v>
      </c>
      <c r="H769" s="1" t="s">
        <v>1860</v>
      </c>
      <c r="I769" s="1">
        <v>20</v>
      </c>
      <c r="L769" s="1">
        <v>2</v>
      </c>
      <c r="M769" s="2" t="s">
        <v>3621</v>
      </c>
      <c r="N769" s="2" t="s">
        <v>3622</v>
      </c>
      <c r="T769" s="1" t="s">
        <v>4254</v>
      </c>
      <c r="U769" s="1" t="s">
        <v>67</v>
      </c>
      <c r="V769" s="1" t="s">
        <v>1927</v>
      </c>
      <c r="Y769" s="1" t="s">
        <v>1814</v>
      </c>
      <c r="Z769" s="1" t="s">
        <v>2003</v>
      </c>
      <c r="AC769" s="1">
        <v>21</v>
      </c>
      <c r="AD769" s="1" t="s">
        <v>125</v>
      </c>
      <c r="AE769" s="1" t="s">
        <v>2405</v>
      </c>
    </row>
    <row r="770" spans="1:72" ht="13.5" customHeight="1">
      <c r="A770" s="6" t="str">
        <f t="shared" si="49"/>
        <v>1837_옥포면_0052</v>
      </c>
      <c r="B770" s="2">
        <v>1837</v>
      </c>
      <c r="C770" s="2" t="s">
        <v>4253</v>
      </c>
      <c r="D770" s="2" t="s">
        <v>3422</v>
      </c>
      <c r="E770" s="2">
        <v>769</v>
      </c>
      <c r="F770" s="1">
        <v>3</v>
      </c>
      <c r="G770" s="1" t="s">
        <v>993</v>
      </c>
      <c r="H770" s="1" t="s">
        <v>1860</v>
      </c>
      <c r="I770" s="1">
        <v>20</v>
      </c>
      <c r="L770" s="1">
        <v>3</v>
      </c>
      <c r="M770" s="2" t="s">
        <v>3878</v>
      </c>
      <c r="N770" s="2" t="s">
        <v>3879</v>
      </c>
      <c r="O770" s="1" t="s">
        <v>6</v>
      </c>
      <c r="P770" s="1" t="s">
        <v>1888</v>
      </c>
      <c r="T770" s="1" t="s">
        <v>4251</v>
      </c>
      <c r="U770" s="1" t="s">
        <v>169</v>
      </c>
      <c r="V770" s="1" t="s">
        <v>1929</v>
      </c>
      <c r="W770" s="1" t="s">
        <v>337</v>
      </c>
      <c r="X770" s="1" t="s">
        <v>1960</v>
      </c>
      <c r="Y770" s="1" t="s">
        <v>1815</v>
      </c>
      <c r="Z770" s="1" t="s">
        <v>2002</v>
      </c>
      <c r="AC770" s="1">
        <v>37</v>
      </c>
      <c r="AD770" s="1" t="s">
        <v>342</v>
      </c>
      <c r="AE770" s="1" t="s">
        <v>2403</v>
      </c>
      <c r="AJ770" s="1" t="s">
        <v>17</v>
      </c>
      <c r="AK770" s="1" t="s">
        <v>2467</v>
      </c>
      <c r="AL770" s="1" t="s">
        <v>209</v>
      </c>
      <c r="AM770" s="1" t="s">
        <v>2475</v>
      </c>
      <c r="AT770" s="1" t="s">
        <v>169</v>
      </c>
      <c r="AU770" s="1" t="s">
        <v>1929</v>
      </c>
      <c r="AV770" s="1" t="s">
        <v>1816</v>
      </c>
      <c r="AW770" s="1" t="s">
        <v>2535</v>
      </c>
      <c r="BG770" s="1" t="s">
        <v>169</v>
      </c>
      <c r="BH770" s="1" t="s">
        <v>1929</v>
      </c>
      <c r="BI770" s="1" t="s">
        <v>1817</v>
      </c>
      <c r="BJ770" s="1" t="s">
        <v>2793</v>
      </c>
      <c r="BK770" s="1" t="s">
        <v>169</v>
      </c>
      <c r="BL770" s="1" t="s">
        <v>1929</v>
      </c>
      <c r="BM770" s="1" t="s">
        <v>893</v>
      </c>
      <c r="BN770" s="1" t="s">
        <v>2205</v>
      </c>
      <c r="BO770" s="1" t="s">
        <v>169</v>
      </c>
      <c r="BP770" s="1" t="s">
        <v>1929</v>
      </c>
      <c r="BQ770" s="1" t="s">
        <v>1818</v>
      </c>
      <c r="BR770" s="1" t="s">
        <v>3481</v>
      </c>
      <c r="BS770" s="1" t="s">
        <v>100</v>
      </c>
      <c r="BT770" s="1" t="s">
        <v>3468</v>
      </c>
    </row>
    <row r="771" spans="1:72" ht="13.5" customHeight="1">
      <c r="A771" s="6" t="str">
        <f t="shared" si="49"/>
        <v>1837_옥포면_0052</v>
      </c>
      <c r="B771" s="2">
        <v>1837</v>
      </c>
      <c r="C771" s="2" t="s">
        <v>4041</v>
      </c>
      <c r="D771" s="2" t="s">
        <v>3422</v>
      </c>
      <c r="E771" s="2">
        <v>770</v>
      </c>
      <c r="F771" s="1">
        <v>3</v>
      </c>
      <c r="G771" s="1" t="s">
        <v>993</v>
      </c>
      <c r="H771" s="1" t="s">
        <v>1860</v>
      </c>
      <c r="I771" s="1">
        <v>20</v>
      </c>
      <c r="L771" s="1">
        <v>3</v>
      </c>
      <c r="M771" s="2" t="s">
        <v>3878</v>
      </c>
      <c r="N771" s="2" t="s">
        <v>3879</v>
      </c>
      <c r="S771" s="1" t="s">
        <v>48</v>
      </c>
      <c r="T771" s="1" t="s">
        <v>1911</v>
      </c>
      <c r="W771" s="1" t="s">
        <v>1819</v>
      </c>
      <c r="X771" s="1" t="s">
        <v>1959</v>
      </c>
      <c r="Y771" s="1" t="s">
        <v>10</v>
      </c>
      <c r="Z771" s="1" t="s">
        <v>1981</v>
      </c>
      <c r="AC771" s="1">
        <v>34</v>
      </c>
      <c r="AD771" s="1" t="s">
        <v>61</v>
      </c>
      <c r="AE771" s="1" t="s">
        <v>2404</v>
      </c>
      <c r="AJ771" s="1" t="s">
        <v>17</v>
      </c>
      <c r="AK771" s="1" t="s">
        <v>2467</v>
      </c>
      <c r="AL771" s="1" t="s">
        <v>485</v>
      </c>
      <c r="AM771" s="1" t="s">
        <v>2474</v>
      </c>
      <c r="AT771" s="1" t="s">
        <v>169</v>
      </c>
      <c r="AU771" s="1" t="s">
        <v>1929</v>
      </c>
      <c r="AV771" s="1" t="s">
        <v>1243</v>
      </c>
      <c r="AW771" s="1" t="s">
        <v>2534</v>
      </c>
      <c r="BG771" s="1" t="s">
        <v>169</v>
      </c>
      <c r="BH771" s="1" t="s">
        <v>1929</v>
      </c>
      <c r="BI771" s="1" t="s">
        <v>1820</v>
      </c>
      <c r="BJ771" s="1" t="s">
        <v>2792</v>
      </c>
      <c r="BK771" s="1" t="s">
        <v>169</v>
      </c>
      <c r="BL771" s="1" t="s">
        <v>1929</v>
      </c>
      <c r="BM771" s="1" t="s">
        <v>1821</v>
      </c>
      <c r="BN771" s="1" t="s">
        <v>3010</v>
      </c>
      <c r="BO771" s="1" t="s">
        <v>169</v>
      </c>
      <c r="BP771" s="1" t="s">
        <v>1929</v>
      </c>
      <c r="BQ771" s="1" t="s">
        <v>1822</v>
      </c>
      <c r="BR771" s="1" t="s">
        <v>3201</v>
      </c>
      <c r="BS771" s="1" t="s">
        <v>625</v>
      </c>
      <c r="BT771" s="1" t="s">
        <v>2490</v>
      </c>
    </row>
    <row r="772" spans="1:72" ht="13.5" customHeight="1">
      <c r="A772" s="6" t="str">
        <f t="shared" si="49"/>
        <v>1837_옥포면_0052</v>
      </c>
      <c r="B772" s="2">
        <v>1837</v>
      </c>
      <c r="C772" s="2" t="s">
        <v>3933</v>
      </c>
      <c r="D772" s="2" t="s">
        <v>3422</v>
      </c>
      <c r="E772" s="2">
        <v>771</v>
      </c>
      <c r="F772" s="1">
        <v>3</v>
      </c>
      <c r="G772" s="1" t="s">
        <v>993</v>
      </c>
      <c r="H772" s="1" t="s">
        <v>1860</v>
      </c>
      <c r="I772" s="1">
        <v>20</v>
      </c>
      <c r="L772" s="1">
        <v>4</v>
      </c>
      <c r="M772" s="2" t="s">
        <v>3880</v>
      </c>
      <c r="N772" s="2" t="s">
        <v>3881</v>
      </c>
      <c r="T772" s="1" t="s">
        <v>4251</v>
      </c>
      <c r="U772" s="1" t="s">
        <v>169</v>
      </c>
      <c r="V772" s="1" t="s">
        <v>1929</v>
      </c>
      <c r="W772" s="1" t="s">
        <v>94</v>
      </c>
      <c r="X772" s="1" t="s">
        <v>4252</v>
      </c>
      <c r="Y772" s="1" t="s">
        <v>1823</v>
      </c>
      <c r="Z772" s="1" t="s">
        <v>2001</v>
      </c>
      <c r="AC772" s="1">
        <v>49</v>
      </c>
      <c r="AD772" s="1" t="s">
        <v>342</v>
      </c>
      <c r="AE772" s="1" t="s">
        <v>2403</v>
      </c>
      <c r="AJ772" s="1" t="s">
        <v>17</v>
      </c>
      <c r="AK772" s="1" t="s">
        <v>2467</v>
      </c>
      <c r="AL772" s="1" t="s">
        <v>100</v>
      </c>
      <c r="AM772" s="1" t="s">
        <v>3468</v>
      </c>
      <c r="AT772" s="1" t="s">
        <v>169</v>
      </c>
      <c r="AU772" s="1" t="s">
        <v>1929</v>
      </c>
      <c r="AV772" s="1" t="s">
        <v>1824</v>
      </c>
      <c r="AW772" s="1" t="s">
        <v>2533</v>
      </c>
      <c r="BG772" s="1" t="s">
        <v>169</v>
      </c>
      <c r="BH772" s="1" t="s">
        <v>1929</v>
      </c>
      <c r="BI772" s="1" t="s">
        <v>1825</v>
      </c>
      <c r="BJ772" s="1" t="s">
        <v>2791</v>
      </c>
      <c r="BK772" s="1" t="s">
        <v>169</v>
      </c>
      <c r="BL772" s="1" t="s">
        <v>1929</v>
      </c>
      <c r="BM772" s="1" t="s">
        <v>3419</v>
      </c>
      <c r="BN772" s="1" t="s">
        <v>3009</v>
      </c>
      <c r="BO772" s="1" t="s">
        <v>169</v>
      </c>
      <c r="BP772" s="1" t="s">
        <v>1929</v>
      </c>
      <c r="BQ772" s="1" t="s">
        <v>1826</v>
      </c>
      <c r="BR772" s="1" t="s">
        <v>3522</v>
      </c>
      <c r="BS772" s="1" t="s">
        <v>1336</v>
      </c>
      <c r="BT772" s="1" t="s">
        <v>2501</v>
      </c>
    </row>
    <row r="773" spans="1:72" ht="13.5" customHeight="1">
      <c r="A773" s="6" t="str">
        <f t="shared" si="49"/>
        <v>1837_옥포면_0052</v>
      </c>
      <c r="B773" s="2">
        <v>1837</v>
      </c>
      <c r="C773" s="2" t="s">
        <v>4099</v>
      </c>
      <c r="D773" s="2" t="s">
        <v>3422</v>
      </c>
      <c r="E773" s="2">
        <v>772</v>
      </c>
      <c r="F773" s="1">
        <v>3</v>
      </c>
      <c r="G773" s="1" t="s">
        <v>993</v>
      </c>
      <c r="H773" s="1" t="s">
        <v>1860</v>
      </c>
      <c r="I773" s="1">
        <v>20</v>
      </c>
      <c r="L773" s="1">
        <v>4</v>
      </c>
      <c r="M773" s="2" t="s">
        <v>3880</v>
      </c>
      <c r="N773" s="2" t="s">
        <v>3881</v>
      </c>
      <c r="S773" s="1" t="s">
        <v>48</v>
      </c>
      <c r="T773" s="1" t="s">
        <v>1911</v>
      </c>
      <c r="W773" s="1" t="s">
        <v>1827</v>
      </c>
      <c r="X773" s="1" t="s">
        <v>4477</v>
      </c>
      <c r="Y773" s="1" t="s">
        <v>10</v>
      </c>
      <c r="Z773" s="1" t="s">
        <v>1981</v>
      </c>
      <c r="AC773" s="1">
        <v>45</v>
      </c>
      <c r="AD773" s="1" t="s">
        <v>640</v>
      </c>
      <c r="AE773" s="1" t="s">
        <v>2402</v>
      </c>
      <c r="AJ773" s="1" t="s">
        <v>17</v>
      </c>
      <c r="AK773" s="1" t="s">
        <v>2467</v>
      </c>
      <c r="AL773" s="1" t="s">
        <v>1828</v>
      </c>
      <c r="AM773" s="1" t="s">
        <v>2473</v>
      </c>
      <c r="AT773" s="1" t="s">
        <v>169</v>
      </c>
      <c r="AU773" s="1" t="s">
        <v>1929</v>
      </c>
      <c r="AV773" s="1" t="s">
        <v>1829</v>
      </c>
      <c r="AW773" s="1" t="s">
        <v>2532</v>
      </c>
      <c r="BG773" s="1" t="s">
        <v>169</v>
      </c>
      <c r="BH773" s="1" t="s">
        <v>1929</v>
      </c>
      <c r="BI773" s="1" t="s">
        <v>1830</v>
      </c>
      <c r="BJ773" s="1" t="s">
        <v>2790</v>
      </c>
      <c r="BK773" s="1" t="s">
        <v>169</v>
      </c>
      <c r="BL773" s="1" t="s">
        <v>1929</v>
      </c>
      <c r="BM773" s="1" t="s">
        <v>1831</v>
      </c>
      <c r="BN773" s="1" t="s">
        <v>3008</v>
      </c>
      <c r="BO773" s="1" t="s">
        <v>169</v>
      </c>
      <c r="BP773" s="1" t="s">
        <v>1929</v>
      </c>
      <c r="BQ773" s="1" t="s">
        <v>1832</v>
      </c>
      <c r="BR773" s="1" t="s">
        <v>3200</v>
      </c>
      <c r="BS773" s="1" t="s">
        <v>1833</v>
      </c>
      <c r="BT773" s="1" t="s">
        <v>3379</v>
      </c>
    </row>
    <row r="774" spans="1:31" ht="13.5" customHeight="1">
      <c r="A774" s="6" t="str">
        <f t="shared" si="49"/>
        <v>1837_옥포면_0052</v>
      </c>
      <c r="B774" s="2">
        <v>1837</v>
      </c>
      <c r="C774" s="2" t="s">
        <v>4253</v>
      </c>
      <c r="D774" s="2" t="s">
        <v>3422</v>
      </c>
      <c r="E774" s="2">
        <v>773</v>
      </c>
      <c r="F774" s="1">
        <v>3</v>
      </c>
      <c r="G774" s="1" t="s">
        <v>993</v>
      </c>
      <c r="H774" s="1" t="s">
        <v>1860</v>
      </c>
      <c r="I774" s="1">
        <v>20</v>
      </c>
      <c r="L774" s="1">
        <v>4</v>
      </c>
      <c r="M774" s="2" t="s">
        <v>3880</v>
      </c>
      <c r="N774" s="2" t="s">
        <v>3881</v>
      </c>
      <c r="S774" s="1" t="s">
        <v>59</v>
      </c>
      <c r="T774" s="1" t="s">
        <v>1912</v>
      </c>
      <c r="Y774" s="1" t="s">
        <v>1834</v>
      </c>
      <c r="Z774" s="1" t="s">
        <v>2000</v>
      </c>
      <c r="AC774" s="1">
        <v>19</v>
      </c>
      <c r="AD774" s="1" t="s">
        <v>122</v>
      </c>
      <c r="AE774" s="1" t="s">
        <v>2401</v>
      </c>
    </row>
    <row r="775" spans="1:33" ht="13.5" customHeight="1">
      <c r="A775" s="6" t="str">
        <f t="shared" si="49"/>
        <v>1837_옥포면_0052</v>
      </c>
      <c r="B775" s="2">
        <v>1837</v>
      </c>
      <c r="C775" s="2" t="s">
        <v>4253</v>
      </c>
      <c r="D775" s="2" t="s">
        <v>3422</v>
      </c>
      <c r="E775" s="2">
        <v>774</v>
      </c>
      <c r="F775" s="1">
        <v>3</v>
      </c>
      <c r="G775" s="1" t="s">
        <v>993</v>
      </c>
      <c r="H775" s="1" t="s">
        <v>1860</v>
      </c>
      <c r="I775" s="1">
        <v>20</v>
      </c>
      <c r="L775" s="1">
        <v>4</v>
      </c>
      <c r="M775" s="2" t="s">
        <v>3880</v>
      </c>
      <c r="N775" s="2" t="s">
        <v>3881</v>
      </c>
      <c r="S775" s="1" t="s">
        <v>315</v>
      </c>
      <c r="T775" s="1" t="s">
        <v>1913</v>
      </c>
      <c r="AF775" s="1" t="s">
        <v>287</v>
      </c>
      <c r="AG775" s="1" t="s">
        <v>1971</v>
      </c>
    </row>
    <row r="776" spans="1:72" ht="13.5" customHeight="1">
      <c r="A776" s="6" t="str">
        <f t="shared" si="49"/>
        <v>1837_옥포면_0052</v>
      </c>
      <c r="B776" s="2">
        <v>1837</v>
      </c>
      <c r="C776" s="2" t="s">
        <v>4253</v>
      </c>
      <c r="D776" s="2" t="s">
        <v>3422</v>
      </c>
      <c r="E776" s="2">
        <v>775</v>
      </c>
      <c r="F776" s="1">
        <v>3</v>
      </c>
      <c r="G776" s="1" t="s">
        <v>993</v>
      </c>
      <c r="H776" s="1" t="s">
        <v>1860</v>
      </c>
      <c r="I776" s="1">
        <v>20</v>
      </c>
      <c r="L776" s="1">
        <v>5</v>
      </c>
      <c r="M776" s="2" t="s">
        <v>3882</v>
      </c>
      <c r="N776" s="2" t="s">
        <v>3883</v>
      </c>
      <c r="T776" s="1" t="s">
        <v>3915</v>
      </c>
      <c r="U776" s="1" t="s">
        <v>169</v>
      </c>
      <c r="V776" s="1" t="s">
        <v>1929</v>
      </c>
      <c r="W776" s="1" t="s">
        <v>230</v>
      </c>
      <c r="X776" s="1" t="s">
        <v>1958</v>
      </c>
      <c r="Y776" s="1" t="s">
        <v>1835</v>
      </c>
      <c r="Z776" s="1" t="s">
        <v>1999</v>
      </c>
      <c r="AC776" s="1">
        <v>52</v>
      </c>
      <c r="AD776" s="1" t="s">
        <v>279</v>
      </c>
      <c r="AE776" s="1" t="s">
        <v>2400</v>
      </c>
      <c r="AJ776" s="1" t="s">
        <v>17</v>
      </c>
      <c r="AK776" s="1" t="s">
        <v>2467</v>
      </c>
      <c r="AL776" s="1" t="s">
        <v>128</v>
      </c>
      <c r="AM776" s="1" t="s">
        <v>2472</v>
      </c>
      <c r="AT776" s="1" t="s">
        <v>169</v>
      </c>
      <c r="AU776" s="1" t="s">
        <v>1929</v>
      </c>
      <c r="AV776" s="1" t="s">
        <v>1836</v>
      </c>
      <c r="AW776" s="1" t="s">
        <v>2531</v>
      </c>
      <c r="BG776" s="1" t="s">
        <v>169</v>
      </c>
      <c r="BH776" s="1" t="s">
        <v>1929</v>
      </c>
      <c r="BI776" s="1" t="s">
        <v>1837</v>
      </c>
      <c r="BJ776" s="1" t="s">
        <v>2789</v>
      </c>
      <c r="BK776" s="1" t="s">
        <v>169</v>
      </c>
      <c r="BL776" s="1" t="s">
        <v>1929</v>
      </c>
      <c r="BM776" s="1" t="s">
        <v>1838</v>
      </c>
      <c r="BN776" s="1" t="s">
        <v>3007</v>
      </c>
      <c r="BO776" s="1" t="s">
        <v>169</v>
      </c>
      <c r="BP776" s="1" t="s">
        <v>1929</v>
      </c>
      <c r="BQ776" s="1" t="s">
        <v>1839</v>
      </c>
      <c r="BR776" s="1" t="s">
        <v>3199</v>
      </c>
      <c r="BS776" s="1" t="s">
        <v>389</v>
      </c>
      <c r="BT776" s="1" t="s">
        <v>2503</v>
      </c>
    </row>
    <row r="777" spans="1:72" ht="13.5" customHeight="1">
      <c r="A777" s="6" t="str">
        <f t="shared" si="49"/>
        <v>1837_옥포면_0052</v>
      </c>
      <c r="B777" s="2">
        <v>1837</v>
      </c>
      <c r="C777" s="2" t="s">
        <v>4127</v>
      </c>
      <c r="D777" s="2" t="s">
        <v>3422</v>
      </c>
      <c r="E777" s="2">
        <v>776</v>
      </c>
      <c r="F777" s="1">
        <v>3</v>
      </c>
      <c r="G777" s="1" t="s">
        <v>993</v>
      </c>
      <c r="H777" s="1" t="s">
        <v>1860</v>
      </c>
      <c r="I777" s="1">
        <v>20</v>
      </c>
      <c r="L777" s="1">
        <v>5</v>
      </c>
      <c r="M777" s="2" t="s">
        <v>3882</v>
      </c>
      <c r="N777" s="2" t="s">
        <v>3883</v>
      </c>
      <c r="S777" s="1" t="s">
        <v>48</v>
      </c>
      <c r="T777" s="1" t="s">
        <v>1911</v>
      </c>
      <c r="W777" s="1" t="s">
        <v>828</v>
      </c>
      <c r="X777" s="1" t="s">
        <v>1957</v>
      </c>
      <c r="Y777" s="1" t="s">
        <v>10</v>
      </c>
      <c r="Z777" s="1" t="s">
        <v>1981</v>
      </c>
      <c r="AC777" s="1">
        <v>52</v>
      </c>
      <c r="AD777" s="1" t="s">
        <v>279</v>
      </c>
      <c r="AE777" s="1" t="s">
        <v>2400</v>
      </c>
      <c r="AJ777" s="1" t="s">
        <v>17</v>
      </c>
      <c r="AK777" s="1" t="s">
        <v>2467</v>
      </c>
      <c r="AL777" s="1" t="s">
        <v>829</v>
      </c>
      <c r="AM777" s="1" t="s">
        <v>3471</v>
      </c>
      <c r="AT777" s="1" t="s">
        <v>169</v>
      </c>
      <c r="AU777" s="1" t="s">
        <v>1929</v>
      </c>
      <c r="AV777" s="1" t="s">
        <v>1004</v>
      </c>
      <c r="AW777" s="1" t="s">
        <v>2530</v>
      </c>
      <c r="BG777" s="1" t="s">
        <v>169</v>
      </c>
      <c r="BH777" s="1" t="s">
        <v>1929</v>
      </c>
      <c r="BI777" s="1" t="s">
        <v>1005</v>
      </c>
      <c r="BJ777" s="1" t="s">
        <v>2788</v>
      </c>
      <c r="BK777" s="1" t="s">
        <v>169</v>
      </c>
      <c r="BL777" s="1" t="s">
        <v>1929</v>
      </c>
      <c r="BM777" s="1" t="s">
        <v>1006</v>
      </c>
      <c r="BN777" s="1" t="s">
        <v>3006</v>
      </c>
      <c r="BO777" s="1" t="s">
        <v>169</v>
      </c>
      <c r="BP777" s="1" t="s">
        <v>1929</v>
      </c>
      <c r="BQ777" s="1" t="s">
        <v>1840</v>
      </c>
      <c r="BR777" s="1" t="s">
        <v>3198</v>
      </c>
      <c r="BS777" s="1" t="s">
        <v>76</v>
      </c>
      <c r="BT777" s="1" t="s">
        <v>2494</v>
      </c>
    </row>
    <row r="778" spans="1:31" ht="13.5" customHeight="1">
      <c r="A778" s="6" t="str">
        <f t="shared" si="49"/>
        <v>1837_옥포면_0052</v>
      </c>
      <c r="B778" s="2">
        <v>1837</v>
      </c>
      <c r="C778" s="2" t="s">
        <v>4041</v>
      </c>
      <c r="D778" s="2" t="s">
        <v>3422</v>
      </c>
      <c r="E778" s="2">
        <v>777</v>
      </c>
      <c r="F778" s="1">
        <v>3</v>
      </c>
      <c r="G778" s="1" t="s">
        <v>993</v>
      </c>
      <c r="H778" s="1" t="s">
        <v>1860</v>
      </c>
      <c r="I778" s="1">
        <v>20</v>
      </c>
      <c r="L778" s="1">
        <v>5</v>
      </c>
      <c r="M778" s="2" t="s">
        <v>3882</v>
      </c>
      <c r="N778" s="2" t="s">
        <v>3883</v>
      </c>
      <c r="S778" s="1" t="s">
        <v>59</v>
      </c>
      <c r="T778" s="1" t="s">
        <v>1912</v>
      </c>
      <c r="Y778" s="1" t="s">
        <v>1841</v>
      </c>
      <c r="Z778" s="1" t="s">
        <v>1998</v>
      </c>
      <c r="AC778" s="1">
        <v>16</v>
      </c>
      <c r="AD778" s="1" t="s">
        <v>353</v>
      </c>
      <c r="AE778" s="1" t="s">
        <v>2399</v>
      </c>
    </row>
    <row r="779" spans="1:72" ht="13.5" customHeight="1">
      <c r="A779" s="6" t="str">
        <f t="shared" si="49"/>
        <v>1837_옥포면_0052</v>
      </c>
      <c r="B779" s="2">
        <v>1837</v>
      </c>
      <c r="C779" s="2" t="s">
        <v>3918</v>
      </c>
      <c r="D779" s="2" t="s">
        <v>3422</v>
      </c>
      <c r="E779" s="2">
        <v>778</v>
      </c>
      <c r="F779" s="1">
        <v>3</v>
      </c>
      <c r="G779" s="1" t="s">
        <v>993</v>
      </c>
      <c r="H779" s="1" t="s">
        <v>1860</v>
      </c>
      <c r="I779" s="1">
        <v>20</v>
      </c>
      <c r="L779" s="1">
        <v>6</v>
      </c>
      <c r="M779" s="2" t="s">
        <v>3884</v>
      </c>
      <c r="N779" s="2" t="s">
        <v>3885</v>
      </c>
      <c r="T779" s="1" t="s">
        <v>4047</v>
      </c>
      <c r="U779" s="1" t="s">
        <v>37</v>
      </c>
      <c r="V779" s="1" t="s">
        <v>1928</v>
      </c>
      <c r="W779" s="1" t="s">
        <v>94</v>
      </c>
      <c r="X779" s="1" t="s">
        <v>4048</v>
      </c>
      <c r="Y779" s="1" t="s">
        <v>1842</v>
      </c>
      <c r="Z779" s="1" t="s">
        <v>1997</v>
      </c>
      <c r="AC779" s="1">
        <v>29</v>
      </c>
      <c r="AD779" s="1" t="s">
        <v>421</v>
      </c>
      <c r="AE779" s="1" t="s">
        <v>2398</v>
      </c>
      <c r="AJ779" s="1" t="s">
        <v>17</v>
      </c>
      <c r="AK779" s="1" t="s">
        <v>2467</v>
      </c>
      <c r="AL779" s="1" t="s">
        <v>833</v>
      </c>
      <c r="AM779" s="1" t="s">
        <v>2471</v>
      </c>
      <c r="AT779" s="1" t="s">
        <v>42</v>
      </c>
      <c r="AU779" s="1" t="s">
        <v>2523</v>
      </c>
      <c r="AV779" s="1" t="s">
        <v>1843</v>
      </c>
      <c r="AW779" s="1" t="s">
        <v>2529</v>
      </c>
      <c r="BG779" s="1" t="s">
        <v>42</v>
      </c>
      <c r="BH779" s="1" t="s">
        <v>2523</v>
      </c>
      <c r="BI779" s="1" t="s">
        <v>1844</v>
      </c>
      <c r="BJ779" s="1" t="s">
        <v>2787</v>
      </c>
      <c r="BK779" s="1" t="s">
        <v>42</v>
      </c>
      <c r="BL779" s="1" t="s">
        <v>2523</v>
      </c>
      <c r="BM779" s="1" t="s">
        <v>1845</v>
      </c>
      <c r="BN779" s="1" t="s">
        <v>3005</v>
      </c>
      <c r="BO779" s="1" t="s">
        <v>42</v>
      </c>
      <c r="BP779" s="1" t="s">
        <v>2523</v>
      </c>
      <c r="BQ779" s="1" t="s">
        <v>1846</v>
      </c>
      <c r="BR779" s="1" t="s">
        <v>3536</v>
      </c>
      <c r="BS779" s="1" t="s">
        <v>41</v>
      </c>
      <c r="BT779" s="1" t="s">
        <v>2506</v>
      </c>
    </row>
    <row r="780" spans="1:72" ht="13.5" customHeight="1">
      <c r="A780" s="6" t="str">
        <f t="shared" si="49"/>
        <v>1837_옥포면_0052</v>
      </c>
      <c r="B780" s="2">
        <v>1837</v>
      </c>
      <c r="C780" s="2" t="s">
        <v>4063</v>
      </c>
      <c r="D780" s="2" t="s">
        <v>3422</v>
      </c>
      <c r="E780" s="2">
        <v>779</v>
      </c>
      <c r="F780" s="1">
        <v>3</v>
      </c>
      <c r="G780" s="1" t="s">
        <v>993</v>
      </c>
      <c r="H780" s="1" t="s">
        <v>1860</v>
      </c>
      <c r="I780" s="1">
        <v>20</v>
      </c>
      <c r="L780" s="1">
        <v>6</v>
      </c>
      <c r="M780" s="2" t="s">
        <v>3884</v>
      </c>
      <c r="N780" s="2" t="s">
        <v>3885</v>
      </c>
      <c r="S780" s="1" t="s">
        <v>48</v>
      </c>
      <c r="T780" s="1" t="s">
        <v>1911</v>
      </c>
      <c r="W780" s="1" t="s">
        <v>84</v>
      </c>
      <c r="X780" s="1" t="s">
        <v>1956</v>
      </c>
      <c r="Y780" s="1" t="s">
        <v>50</v>
      </c>
      <c r="Z780" s="1" t="s">
        <v>1995</v>
      </c>
      <c r="AC780" s="1">
        <v>25</v>
      </c>
      <c r="AD780" s="1" t="s">
        <v>64</v>
      </c>
      <c r="AE780" s="1" t="s">
        <v>2397</v>
      </c>
      <c r="AJ780" s="1" t="s">
        <v>17</v>
      </c>
      <c r="AK780" s="1" t="s">
        <v>2467</v>
      </c>
      <c r="AL780" s="1" t="s">
        <v>672</v>
      </c>
      <c r="AM780" s="1" t="s">
        <v>2470</v>
      </c>
      <c r="AT780" s="1" t="s">
        <v>42</v>
      </c>
      <c r="AU780" s="1" t="s">
        <v>2523</v>
      </c>
      <c r="AV780" s="1" t="s">
        <v>1847</v>
      </c>
      <c r="AW780" s="1" t="s">
        <v>2528</v>
      </c>
      <c r="BG780" s="1" t="s">
        <v>42</v>
      </c>
      <c r="BH780" s="1" t="s">
        <v>2523</v>
      </c>
      <c r="BI780" s="1" t="s">
        <v>1848</v>
      </c>
      <c r="BJ780" s="1" t="s">
        <v>2786</v>
      </c>
      <c r="BK780" s="1" t="s">
        <v>42</v>
      </c>
      <c r="BL780" s="1" t="s">
        <v>2523</v>
      </c>
      <c r="BM780" s="1" t="s">
        <v>1849</v>
      </c>
      <c r="BN780" s="1" t="s">
        <v>3004</v>
      </c>
      <c r="BO780" s="1" t="s">
        <v>42</v>
      </c>
      <c r="BP780" s="1" t="s">
        <v>2523</v>
      </c>
      <c r="BQ780" s="1" t="s">
        <v>1850</v>
      </c>
      <c r="BR780" s="1" t="s">
        <v>3585</v>
      </c>
      <c r="BS780" s="1" t="s">
        <v>1197</v>
      </c>
      <c r="BT780" s="1" t="s">
        <v>3378</v>
      </c>
    </row>
    <row r="781" spans="1:72" ht="13.5" customHeight="1">
      <c r="A781" s="6" t="str">
        <f>HYPERLINK("http://kyu.snu.ac.kr/sdhj/index.jsp?type=hj/GK14719_00IH_0001_0053.jpg","1837_옥포면_0053")</f>
        <v>1837_옥포면_0053</v>
      </c>
      <c r="B781" s="2">
        <v>1837</v>
      </c>
      <c r="C781" s="2" t="s">
        <v>4478</v>
      </c>
      <c r="D781" s="2" t="s">
        <v>3422</v>
      </c>
      <c r="E781" s="2">
        <v>780</v>
      </c>
      <c r="F781" s="1">
        <v>3</v>
      </c>
      <c r="G781" s="1" t="s">
        <v>993</v>
      </c>
      <c r="H781" s="1" t="s">
        <v>1860</v>
      </c>
      <c r="I781" s="1">
        <v>20</v>
      </c>
      <c r="L781" s="1">
        <v>7</v>
      </c>
      <c r="M781" s="2" t="s">
        <v>4479</v>
      </c>
      <c r="N781" s="2" t="s">
        <v>4480</v>
      </c>
      <c r="T781" s="1" t="s">
        <v>4251</v>
      </c>
      <c r="U781" s="1" t="s">
        <v>37</v>
      </c>
      <c r="V781" s="1" t="s">
        <v>1928</v>
      </c>
      <c r="W781" s="1" t="s">
        <v>161</v>
      </c>
      <c r="X781" s="1" t="s">
        <v>1955</v>
      </c>
      <c r="Y781" s="1" t="s">
        <v>1851</v>
      </c>
      <c r="Z781" s="1" t="s">
        <v>1996</v>
      </c>
      <c r="AA781" s="1" t="s">
        <v>4481</v>
      </c>
      <c r="AB781" s="1" t="s">
        <v>2388</v>
      </c>
      <c r="AC781" s="1">
        <v>41</v>
      </c>
      <c r="AD781" s="1" t="s">
        <v>85</v>
      </c>
      <c r="AE781" s="1" t="s">
        <v>2396</v>
      </c>
      <c r="AJ781" s="1" t="s">
        <v>17</v>
      </c>
      <c r="AK781" s="1" t="s">
        <v>2467</v>
      </c>
      <c r="AL781" s="1" t="s">
        <v>164</v>
      </c>
      <c r="AM781" s="1" t="s">
        <v>2469</v>
      </c>
      <c r="AT781" s="1" t="s">
        <v>42</v>
      </c>
      <c r="AU781" s="1" t="s">
        <v>2523</v>
      </c>
      <c r="AV781" s="1" t="s">
        <v>1852</v>
      </c>
      <c r="AW781" s="1" t="s">
        <v>2527</v>
      </c>
      <c r="BG781" s="1" t="s">
        <v>42</v>
      </c>
      <c r="BH781" s="1" t="s">
        <v>2523</v>
      </c>
      <c r="BI781" s="1" t="s">
        <v>1853</v>
      </c>
      <c r="BJ781" s="1" t="s">
        <v>2785</v>
      </c>
      <c r="BK781" s="1" t="s">
        <v>42</v>
      </c>
      <c r="BL781" s="1" t="s">
        <v>2523</v>
      </c>
      <c r="BM781" s="1" t="s">
        <v>1854</v>
      </c>
      <c r="BN781" s="1" t="s">
        <v>3003</v>
      </c>
      <c r="BO781" s="1" t="s">
        <v>42</v>
      </c>
      <c r="BP781" s="1" t="s">
        <v>2523</v>
      </c>
      <c r="BQ781" s="1" t="s">
        <v>1855</v>
      </c>
      <c r="BR781" s="1" t="s">
        <v>3197</v>
      </c>
      <c r="BS781" s="1" t="s">
        <v>1812</v>
      </c>
      <c r="BT781" s="1" t="s">
        <v>4482</v>
      </c>
    </row>
    <row r="782" spans="1:72" ht="13.5" customHeight="1">
      <c r="A782" s="6" t="str">
        <f>HYPERLINK("http://kyu.snu.ac.kr/sdhj/index.jsp?type=hj/GK14719_00IH_0001_0053.jpg","1837_옥포면_0053")</f>
        <v>1837_옥포면_0053</v>
      </c>
      <c r="B782" s="2">
        <v>1837</v>
      </c>
      <c r="C782" s="2" t="s">
        <v>4025</v>
      </c>
      <c r="D782" s="2" t="s">
        <v>3422</v>
      </c>
      <c r="E782" s="2">
        <v>781</v>
      </c>
      <c r="F782" s="1">
        <v>3</v>
      </c>
      <c r="G782" s="1" t="s">
        <v>993</v>
      </c>
      <c r="H782" s="1" t="s">
        <v>1860</v>
      </c>
      <c r="I782" s="1">
        <v>20</v>
      </c>
      <c r="L782" s="1">
        <v>7</v>
      </c>
      <c r="M782" s="2" t="s">
        <v>3890</v>
      </c>
      <c r="N782" s="2" t="s">
        <v>3891</v>
      </c>
      <c r="S782" s="1" t="s">
        <v>48</v>
      </c>
      <c r="T782" s="1" t="s">
        <v>1911</v>
      </c>
      <c r="W782" s="1" t="s">
        <v>224</v>
      </c>
      <c r="X782" s="1" t="s">
        <v>1954</v>
      </c>
      <c r="Y782" s="1" t="s">
        <v>50</v>
      </c>
      <c r="Z782" s="1" t="s">
        <v>1995</v>
      </c>
      <c r="AC782" s="1">
        <v>41</v>
      </c>
      <c r="AD782" s="1" t="s">
        <v>85</v>
      </c>
      <c r="AE782" s="1" t="s">
        <v>2396</v>
      </c>
      <c r="AJ782" s="1" t="s">
        <v>52</v>
      </c>
      <c r="AK782" s="1" t="s">
        <v>2466</v>
      </c>
      <c r="AL782" s="1" t="s">
        <v>139</v>
      </c>
      <c r="AM782" s="1" t="s">
        <v>2468</v>
      </c>
      <c r="AT782" s="1" t="s">
        <v>37</v>
      </c>
      <c r="AU782" s="1" t="s">
        <v>1928</v>
      </c>
      <c r="AV782" s="1" t="s">
        <v>3417</v>
      </c>
      <c r="AW782" s="1" t="s">
        <v>3455</v>
      </c>
      <c r="BG782" s="1" t="s">
        <v>42</v>
      </c>
      <c r="BH782" s="1" t="s">
        <v>2523</v>
      </c>
      <c r="BI782" s="1" t="s">
        <v>1488</v>
      </c>
      <c r="BJ782" s="1" t="s">
        <v>2589</v>
      </c>
      <c r="BK782" s="1" t="s">
        <v>999</v>
      </c>
      <c r="BL782" s="1" t="s">
        <v>2776</v>
      </c>
      <c r="BM782" s="1" t="s">
        <v>1000</v>
      </c>
      <c r="BN782" s="1" t="s">
        <v>2834</v>
      </c>
      <c r="BO782" s="1" t="s">
        <v>42</v>
      </c>
      <c r="BP782" s="1" t="s">
        <v>2523</v>
      </c>
      <c r="BQ782" s="1" t="s">
        <v>1856</v>
      </c>
      <c r="BR782" s="1" t="s">
        <v>3196</v>
      </c>
      <c r="BS782" s="1" t="s">
        <v>1260</v>
      </c>
      <c r="BT782" s="1" t="s">
        <v>2492</v>
      </c>
    </row>
    <row r="783" spans="1:31" ht="13.5" customHeight="1">
      <c r="A783" s="6" t="str">
        <f>HYPERLINK("http://kyu.snu.ac.kr/sdhj/index.jsp?type=hj/GK14719_00IH_0001_0053.jpg","1837_옥포면_0053")</f>
        <v>1837_옥포면_0053</v>
      </c>
      <c r="B783" s="2">
        <v>1837</v>
      </c>
      <c r="C783" s="2" t="s">
        <v>3948</v>
      </c>
      <c r="D783" s="2" t="s">
        <v>3422</v>
      </c>
      <c r="E783" s="2">
        <v>782</v>
      </c>
      <c r="F783" s="1">
        <v>3</v>
      </c>
      <c r="G783" s="1" t="s">
        <v>993</v>
      </c>
      <c r="H783" s="1" t="s">
        <v>1860</v>
      </c>
      <c r="I783" s="1">
        <v>20</v>
      </c>
      <c r="L783" s="1">
        <v>7</v>
      </c>
      <c r="M783" s="2" t="s">
        <v>3890</v>
      </c>
      <c r="N783" s="2" t="s">
        <v>3891</v>
      </c>
      <c r="S783" s="1" t="s">
        <v>1857</v>
      </c>
      <c r="T783" s="1" t="s">
        <v>1910</v>
      </c>
      <c r="Y783" s="1" t="s">
        <v>1858</v>
      </c>
      <c r="Z783" s="1" t="s">
        <v>1994</v>
      </c>
      <c r="AC783" s="1">
        <v>36</v>
      </c>
      <c r="AD783" s="1" t="s">
        <v>516</v>
      </c>
      <c r="AE783" s="1" t="s">
        <v>2055</v>
      </c>
    </row>
    <row r="784" spans="1:26" ht="13.5" customHeight="1">
      <c r="A784" s="6" t="str">
        <f>HYPERLINK("http://kyu.snu.ac.kr/sdhj/index.jsp?type=hj/GK14719_00IH_0001_0053.jpg","1837_옥포면_0053")</f>
        <v>1837_옥포면_0053</v>
      </c>
      <c r="B784" s="2">
        <v>1837</v>
      </c>
      <c r="C784" s="2" t="s">
        <v>3963</v>
      </c>
      <c r="D784" s="2" t="s">
        <v>3422</v>
      </c>
      <c r="E784" s="2">
        <v>783</v>
      </c>
      <c r="F784" s="1">
        <v>3</v>
      </c>
      <c r="G784" s="1" t="s">
        <v>993</v>
      </c>
      <c r="H784" s="1" t="s">
        <v>1860</v>
      </c>
      <c r="I784" s="1">
        <v>20</v>
      </c>
      <c r="L784" s="1">
        <v>7</v>
      </c>
      <c r="M784" s="2" t="s">
        <v>3890</v>
      </c>
      <c r="N784" s="2" t="s">
        <v>3891</v>
      </c>
      <c r="T784" s="1" t="s">
        <v>4483</v>
      </c>
      <c r="U784" s="1" t="s">
        <v>67</v>
      </c>
      <c r="V784" s="1" t="s">
        <v>1927</v>
      </c>
      <c r="Y784" s="1" t="s">
        <v>1859</v>
      </c>
      <c r="Z784" s="1" t="s">
        <v>1993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2016-01-13T02:20:37Z</dcterms:created>
  <dcterms:modified xsi:type="dcterms:W3CDTF">2017-10-16T01:44:04Z</dcterms:modified>
  <cp:category/>
  <cp:version/>
  <cp:contentType/>
  <cp:contentStatus/>
</cp:coreProperties>
</file>